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cuments/Project_Increasing real estate management profits/"/>
    </mc:Choice>
  </mc:AlternateContent>
  <bookViews>
    <workbookView xWindow="2740" yWindow="6420" windowWidth="28800" windowHeight="14560" tabRatio="500" activeTab="3"/>
  </bookViews>
  <sheets>
    <sheet name="1 - First Best-Fit Line" sheetId="1" r:id="rId1"/>
    <sheet name="raw data" sheetId="4" r:id="rId2"/>
    <sheet name="2 - Normalized Data and Model" sheetId="2" r:id="rId3"/>
    <sheet name="3 - &quot;Solver&quot; Rent Optimization" sheetId="3" r:id="rId4"/>
    <sheet name=" 4- Alternative to &quot;Solver&quot;" sheetId="5" r:id="rId5"/>
  </sheets>
  <definedNames>
    <definedName name="solver_adj" localSheetId="3" hidden="1">'3 - "Solver" Rent Optimization'!$P$127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itr" localSheetId="3" hidden="1">2147483647</definedName>
    <definedName name="solver_lhs1" localSheetId="3" hidden="1">'3 - "Solver" Rent Optimization'!$Q$4</definedName>
    <definedName name="solver_lhs2" localSheetId="3" hidden="1">'3 - "Solver" Rent Optimization'!$Q$4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opt" localSheetId="3" hidden="1">'3 - "Solver" Rent Optimization'!$S$127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0.9</definedName>
    <definedName name="solver_rhs2" localSheetId="3" hidden="1">0.1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" i="5" l="1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E4" i="5"/>
  <c r="AD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AA4" i="5"/>
  <c r="Z4" i="5"/>
  <c r="Y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4" i="5"/>
  <c r="U4" i="5"/>
  <c r="T4" i="5"/>
  <c r="S4" i="5"/>
  <c r="M247" i="5"/>
  <c r="L247" i="5"/>
  <c r="N247" i="5"/>
  <c r="F247" i="5"/>
  <c r="G247" i="5"/>
  <c r="M246" i="5"/>
  <c r="L246" i="5"/>
  <c r="N246" i="5"/>
  <c r="F246" i="5"/>
  <c r="G246" i="5"/>
  <c r="M245" i="5"/>
  <c r="L245" i="5"/>
  <c r="N245" i="5"/>
  <c r="F245" i="5"/>
  <c r="G245" i="5"/>
  <c r="M244" i="5"/>
  <c r="L244" i="5"/>
  <c r="N244" i="5"/>
  <c r="F244" i="5"/>
  <c r="G244" i="5"/>
  <c r="M243" i="5"/>
  <c r="L243" i="5"/>
  <c r="N243" i="5"/>
  <c r="F243" i="5"/>
  <c r="G243" i="5"/>
  <c r="M242" i="5"/>
  <c r="L242" i="5"/>
  <c r="N242" i="5"/>
  <c r="F242" i="5"/>
  <c r="G242" i="5"/>
  <c r="M241" i="5"/>
  <c r="L241" i="5"/>
  <c r="N241" i="5"/>
  <c r="F241" i="5"/>
  <c r="G241" i="5"/>
  <c r="M240" i="5"/>
  <c r="L240" i="5"/>
  <c r="N240" i="5"/>
  <c r="F240" i="5"/>
  <c r="G240" i="5"/>
  <c r="M239" i="5"/>
  <c r="L239" i="5"/>
  <c r="N239" i="5"/>
  <c r="F239" i="5"/>
  <c r="G239" i="5"/>
  <c r="M238" i="5"/>
  <c r="L238" i="5"/>
  <c r="N238" i="5"/>
  <c r="F238" i="5"/>
  <c r="G238" i="5"/>
  <c r="M237" i="5"/>
  <c r="L237" i="5"/>
  <c r="N237" i="5"/>
  <c r="F237" i="5"/>
  <c r="G237" i="5"/>
  <c r="M236" i="5"/>
  <c r="L236" i="5"/>
  <c r="N236" i="5"/>
  <c r="F236" i="5"/>
  <c r="G236" i="5"/>
  <c r="M235" i="5"/>
  <c r="L235" i="5"/>
  <c r="N235" i="5"/>
  <c r="F235" i="5"/>
  <c r="G235" i="5"/>
  <c r="M234" i="5"/>
  <c r="L234" i="5"/>
  <c r="N234" i="5"/>
  <c r="F234" i="5"/>
  <c r="G234" i="5"/>
  <c r="M233" i="5"/>
  <c r="L233" i="5"/>
  <c r="N233" i="5"/>
  <c r="F233" i="5"/>
  <c r="G233" i="5"/>
  <c r="M232" i="5"/>
  <c r="L232" i="5"/>
  <c r="N232" i="5"/>
  <c r="F232" i="5"/>
  <c r="G232" i="5"/>
  <c r="M231" i="5"/>
  <c r="L231" i="5"/>
  <c r="N231" i="5"/>
  <c r="F231" i="5"/>
  <c r="G231" i="5"/>
  <c r="M230" i="5"/>
  <c r="L230" i="5"/>
  <c r="N230" i="5"/>
  <c r="F230" i="5"/>
  <c r="G230" i="5"/>
  <c r="M229" i="5"/>
  <c r="L229" i="5"/>
  <c r="N229" i="5"/>
  <c r="F229" i="5"/>
  <c r="G229" i="5"/>
  <c r="M228" i="5"/>
  <c r="L228" i="5"/>
  <c r="N228" i="5"/>
  <c r="F228" i="5"/>
  <c r="G228" i="5"/>
  <c r="M227" i="5"/>
  <c r="L227" i="5"/>
  <c r="N227" i="5"/>
  <c r="F227" i="5"/>
  <c r="G227" i="5"/>
  <c r="M226" i="5"/>
  <c r="L226" i="5"/>
  <c r="N226" i="5"/>
  <c r="F226" i="5"/>
  <c r="G226" i="5"/>
  <c r="M225" i="5"/>
  <c r="L225" i="5"/>
  <c r="N225" i="5"/>
  <c r="F225" i="5"/>
  <c r="G225" i="5"/>
  <c r="M224" i="5"/>
  <c r="L224" i="5"/>
  <c r="N224" i="5"/>
  <c r="F224" i="5"/>
  <c r="G224" i="5"/>
  <c r="M223" i="5"/>
  <c r="L223" i="5"/>
  <c r="N223" i="5"/>
  <c r="F223" i="5"/>
  <c r="G223" i="5"/>
  <c r="M222" i="5"/>
  <c r="L222" i="5"/>
  <c r="N222" i="5"/>
  <c r="F222" i="5"/>
  <c r="G222" i="5"/>
  <c r="M221" i="5"/>
  <c r="L221" i="5"/>
  <c r="N221" i="5"/>
  <c r="F221" i="5"/>
  <c r="G221" i="5"/>
  <c r="M220" i="5"/>
  <c r="L220" i="5"/>
  <c r="N220" i="5"/>
  <c r="F220" i="5"/>
  <c r="G220" i="5"/>
  <c r="M219" i="5"/>
  <c r="L219" i="5"/>
  <c r="N219" i="5"/>
  <c r="F219" i="5"/>
  <c r="G219" i="5"/>
  <c r="M218" i="5"/>
  <c r="L218" i="5"/>
  <c r="N218" i="5"/>
  <c r="F218" i="5"/>
  <c r="G218" i="5"/>
  <c r="M217" i="5"/>
  <c r="L217" i="5"/>
  <c r="N217" i="5"/>
  <c r="F217" i="5"/>
  <c r="G217" i="5"/>
  <c r="M216" i="5"/>
  <c r="L216" i="5"/>
  <c r="N216" i="5"/>
  <c r="F216" i="5"/>
  <c r="G216" i="5"/>
  <c r="M215" i="5"/>
  <c r="L215" i="5"/>
  <c r="N215" i="5"/>
  <c r="F215" i="5"/>
  <c r="G215" i="5"/>
  <c r="M214" i="5"/>
  <c r="L214" i="5"/>
  <c r="N214" i="5"/>
  <c r="F214" i="5"/>
  <c r="G214" i="5"/>
  <c r="M213" i="5"/>
  <c r="L213" i="5"/>
  <c r="N213" i="5"/>
  <c r="F213" i="5"/>
  <c r="G213" i="5"/>
  <c r="M212" i="5"/>
  <c r="L212" i="5"/>
  <c r="N212" i="5"/>
  <c r="F212" i="5"/>
  <c r="G212" i="5"/>
  <c r="M211" i="5"/>
  <c r="L211" i="5"/>
  <c r="N211" i="5"/>
  <c r="F211" i="5"/>
  <c r="G211" i="5"/>
  <c r="M210" i="5"/>
  <c r="L210" i="5"/>
  <c r="N210" i="5"/>
  <c r="F210" i="5"/>
  <c r="G210" i="5"/>
  <c r="M209" i="5"/>
  <c r="L209" i="5"/>
  <c r="N209" i="5"/>
  <c r="F209" i="5"/>
  <c r="G209" i="5"/>
  <c r="M208" i="5"/>
  <c r="L208" i="5"/>
  <c r="N208" i="5"/>
  <c r="F208" i="5"/>
  <c r="G208" i="5"/>
  <c r="M207" i="5"/>
  <c r="L207" i="5"/>
  <c r="N207" i="5"/>
  <c r="F207" i="5"/>
  <c r="G207" i="5"/>
  <c r="M206" i="5"/>
  <c r="L206" i="5"/>
  <c r="N206" i="5"/>
  <c r="F206" i="5"/>
  <c r="G206" i="5"/>
  <c r="M205" i="5"/>
  <c r="L205" i="5"/>
  <c r="N205" i="5"/>
  <c r="F205" i="5"/>
  <c r="G205" i="5"/>
  <c r="M204" i="5"/>
  <c r="L204" i="5"/>
  <c r="N204" i="5"/>
  <c r="F204" i="5"/>
  <c r="G204" i="5"/>
  <c r="M203" i="5"/>
  <c r="L203" i="5"/>
  <c r="N203" i="5"/>
  <c r="F203" i="5"/>
  <c r="G203" i="5"/>
  <c r="M202" i="5"/>
  <c r="L202" i="5"/>
  <c r="N202" i="5"/>
  <c r="F202" i="5"/>
  <c r="G202" i="5"/>
  <c r="M201" i="5"/>
  <c r="L201" i="5"/>
  <c r="N201" i="5"/>
  <c r="F201" i="5"/>
  <c r="G201" i="5"/>
  <c r="M200" i="5"/>
  <c r="L200" i="5"/>
  <c r="N200" i="5"/>
  <c r="F200" i="5"/>
  <c r="G200" i="5"/>
  <c r="M199" i="5"/>
  <c r="L199" i="5"/>
  <c r="N199" i="5"/>
  <c r="F199" i="5"/>
  <c r="G199" i="5"/>
  <c r="M198" i="5"/>
  <c r="L198" i="5"/>
  <c r="N198" i="5"/>
  <c r="F198" i="5"/>
  <c r="G198" i="5"/>
  <c r="M197" i="5"/>
  <c r="L197" i="5"/>
  <c r="N197" i="5"/>
  <c r="F197" i="5"/>
  <c r="G197" i="5"/>
  <c r="M196" i="5"/>
  <c r="L196" i="5"/>
  <c r="N196" i="5"/>
  <c r="F196" i="5"/>
  <c r="G196" i="5"/>
  <c r="M195" i="5"/>
  <c r="L195" i="5"/>
  <c r="N195" i="5"/>
  <c r="F195" i="5"/>
  <c r="G195" i="5"/>
  <c r="M194" i="5"/>
  <c r="L194" i="5"/>
  <c r="N194" i="5"/>
  <c r="F194" i="5"/>
  <c r="G194" i="5"/>
  <c r="M193" i="5"/>
  <c r="L193" i="5"/>
  <c r="N193" i="5"/>
  <c r="F193" i="5"/>
  <c r="G193" i="5"/>
  <c r="M192" i="5"/>
  <c r="L192" i="5"/>
  <c r="N192" i="5"/>
  <c r="F192" i="5"/>
  <c r="G192" i="5"/>
  <c r="M191" i="5"/>
  <c r="L191" i="5"/>
  <c r="N191" i="5"/>
  <c r="F191" i="5"/>
  <c r="G191" i="5"/>
  <c r="M190" i="5"/>
  <c r="L190" i="5"/>
  <c r="N190" i="5"/>
  <c r="F190" i="5"/>
  <c r="G190" i="5"/>
  <c r="M189" i="5"/>
  <c r="L189" i="5"/>
  <c r="N189" i="5"/>
  <c r="F189" i="5"/>
  <c r="G189" i="5"/>
  <c r="M188" i="5"/>
  <c r="L188" i="5"/>
  <c r="N188" i="5"/>
  <c r="F188" i="5"/>
  <c r="G188" i="5"/>
  <c r="M187" i="5"/>
  <c r="L187" i="5"/>
  <c r="N187" i="5"/>
  <c r="F187" i="5"/>
  <c r="G187" i="5"/>
  <c r="M186" i="5"/>
  <c r="L186" i="5"/>
  <c r="N186" i="5"/>
  <c r="F186" i="5"/>
  <c r="G186" i="5"/>
  <c r="M185" i="5"/>
  <c r="L185" i="5"/>
  <c r="N185" i="5"/>
  <c r="F185" i="5"/>
  <c r="G185" i="5"/>
  <c r="M184" i="5"/>
  <c r="L184" i="5"/>
  <c r="N184" i="5"/>
  <c r="F184" i="5"/>
  <c r="G184" i="5"/>
  <c r="M183" i="5"/>
  <c r="L183" i="5"/>
  <c r="N183" i="5"/>
  <c r="F183" i="5"/>
  <c r="G183" i="5"/>
  <c r="M182" i="5"/>
  <c r="L182" i="5"/>
  <c r="N182" i="5"/>
  <c r="F182" i="5"/>
  <c r="G182" i="5"/>
  <c r="M181" i="5"/>
  <c r="L181" i="5"/>
  <c r="N181" i="5"/>
  <c r="F181" i="5"/>
  <c r="G181" i="5"/>
  <c r="M180" i="5"/>
  <c r="L180" i="5"/>
  <c r="N180" i="5"/>
  <c r="F180" i="5"/>
  <c r="G180" i="5"/>
  <c r="M179" i="5"/>
  <c r="L179" i="5"/>
  <c r="N179" i="5"/>
  <c r="F179" i="5"/>
  <c r="G179" i="5"/>
  <c r="M178" i="5"/>
  <c r="L178" i="5"/>
  <c r="N178" i="5"/>
  <c r="F178" i="5"/>
  <c r="G178" i="5"/>
  <c r="M177" i="5"/>
  <c r="L177" i="5"/>
  <c r="N177" i="5"/>
  <c r="F177" i="5"/>
  <c r="G177" i="5"/>
  <c r="M176" i="5"/>
  <c r="L176" i="5"/>
  <c r="N176" i="5"/>
  <c r="F176" i="5"/>
  <c r="G176" i="5"/>
  <c r="M175" i="5"/>
  <c r="L175" i="5"/>
  <c r="N175" i="5"/>
  <c r="F175" i="5"/>
  <c r="G175" i="5"/>
  <c r="M174" i="5"/>
  <c r="L174" i="5"/>
  <c r="N174" i="5"/>
  <c r="F174" i="5"/>
  <c r="G174" i="5"/>
  <c r="M173" i="5"/>
  <c r="L173" i="5"/>
  <c r="N173" i="5"/>
  <c r="F173" i="5"/>
  <c r="G173" i="5"/>
  <c r="M172" i="5"/>
  <c r="L172" i="5"/>
  <c r="N172" i="5"/>
  <c r="F172" i="5"/>
  <c r="G172" i="5"/>
  <c r="M171" i="5"/>
  <c r="L171" i="5"/>
  <c r="N171" i="5"/>
  <c r="F171" i="5"/>
  <c r="G171" i="5"/>
  <c r="M170" i="5"/>
  <c r="L170" i="5"/>
  <c r="N170" i="5"/>
  <c r="F170" i="5"/>
  <c r="G170" i="5"/>
  <c r="M169" i="5"/>
  <c r="L169" i="5"/>
  <c r="N169" i="5"/>
  <c r="F169" i="5"/>
  <c r="G169" i="5"/>
  <c r="M168" i="5"/>
  <c r="L168" i="5"/>
  <c r="N168" i="5"/>
  <c r="F168" i="5"/>
  <c r="G168" i="5"/>
  <c r="M167" i="5"/>
  <c r="L167" i="5"/>
  <c r="N167" i="5"/>
  <c r="F167" i="5"/>
  <c r="G167" i="5"/>
  <c r="M166" i="5"/>
  <c r="L166" i="5"/>
  <c r="N166" i="5"/>
  <c r="F166" i="5"/>
  <c r="G166" i="5"/>
  <c r="M165" i="5"/>
  <c r="L165" i="5"/>
  <c r="N165" i="5"/>
  <c r="F165" i="5"/>
  <c r="G165" i="5"/>
  <c r="M164" i="5"/>
  <c r="L164" i="5"/>
  <c r="N164" i="5"/>
  <c r="F164" i="5"/>
  <c r="G164" i="5"/>
  <c r="M163" i="5"/>
  <c r="L163" i="5"/>
  <c r="N163" i="5"/>
  <c r="F163" i="5"/>
  <c r="G163" i="5"/>
  <c r="M162" i="5"/>
  <c r="L162" i="5"/>
  <c r="N162" i="5"/>
  <c r="F162" i="5"/>
  <c r="G162" i="5"/>
  <c r="M161" i="5"/>
  <c r="L161" i="5"/>
  <c r="N161" i="5"/>
  <c r="F161" i="5"/>
  <c r="G161" i="5"/>
  <c r="M160" i="5"/>
  <c r="L160" i="5"/>
  <c r="N160" i="5"/>
  <c r="F160" i="5"/>
  <c r="G160" i="5"/>
  <c r="M159" i="5"/>
  <c r="L159" i="5"/>
  <c r="N159" i="5"/>
  <c r="F159" i="5"/>
  <c r="G159" i="5"/>
  <c r="M158" i="5"/>
  <c r="L158" i="5"/>
  <c r="N158" i="5"/>
  <c r="F158" i="5"/>
  <c r="G158" i="5"/>
  <c r="M157" i="5"/>
  <c r="L157" i="5"/>
  <c r="N157" i="5"/>
  <c r="F157" i="5"/>
  <c r="G157" i="5"/>
  <c r="M156" i="5"/>
  <c r="L156" i="5"/>
  <c r="N156" i="5"/>
  <c r="F156" i="5"/>
  <c r="G156" i="5"/>
  <c r="M155" i="5"/>
  <c r="L155" i="5"/>
  <c r="N155" i="5"/>
  <c r="F155" i="5"/>
  <c r="G155" i="5"/>
  <c r="M154" i="5"/>
  <c r="L154" i="5"/>
  <c r="N154" i="5"/>
  <c r="F154" i="5"/>
  <c r="G154" i="5"/>
  <c r="M153" i="5"/>
  <c r="L153" i="5"/>
  <c r="N153" i="5"/>
  <c r="F153" i="5"/>
  <c r="G153" i="5"/>
  <c r="M152" i="5"/>
  <c r="L152" i="5"/>
  <c r="N152" i="5"/>
  <c r="F152" i="5"/>
  <c r="G152" i="5"/>
  <c r="M151" i="5"/>
  <c r="L151" i="5"/>
  <c r="N151" i="5"/>
  <c r="F151" i="5"/>
  <c r="G151" i="5"/>
  <c r="M150" i="5"/>
  <c r="L150" i="5"/>
  <c r="N150" i="5"/>
  <c r="F150" i="5"/>
  <c r="G150" i="5"/>
  <c r="M149" i="5"/>
  <c r="L149" i="5"/>
  <c r="N149" i="5"/>
  <c r="F149" i="5"/>
  <c r="G149" i="5"/>
  <c r="M148" i="5"/>
  <c r="L148" i="5"/>
  <c r="N148" i="5"/>
  <c r="F148" i="5"/>
  <c r="G148" i="5"/>
  <c r="M147" i="5"/>
  <c r="L147" i="5"/>
  <c r="N147" i="5"/>
  <c r="F147" i="5"/>
  <c r="G147" i="5"/>
  <c r="M146" i="5"/>
  <c r="L146" i="5"/>
  <c r="N146" i="5"/>
  <c r="F146" i="5"/>
  <c r="G146" i="5"/>
  <c r="M145" i="5"/>
  <c r="L145" i="5"/>
  <c r="N145" i="5"/>
  <c r="F145" i="5"/>
  <c r="G145" i="5"/>
  <c r="M144" i="5"/>
  <c r="L144" i="5"/>
  <c r="N144" i="5"/>
  <c r="F144" i="5"/>
  <c r="G144" i="5"/>
  <c r="M143" i="5"/>
  <c r="L143" i="5"/>
  <c r="N143" i="5"/>
  <c r="F143" i="5"/>
  <c r="G143" i="5"/>
  <c r="M142" i="5"/>
  <c r="L142" i="5"/>
  <c r="N142" i="5"/>
  <c r="F142" i="5"/>
  <c r="G142" i="5"/>
  <c r="M141" i="5"/>
  <c r="L141" i="5"/>
  <c r="N141" i="5"/>
  <c r="F141" i="5"/>
  <c r="G141" i="5"/>
  <c r="M140" i="5"/>
  <c r="L140" i="5"/>
  <c r="N140" i="5"/>
  <c r="F140" i="5"/>
  <c r="G140" i="5"/>
  <c r="M139" i="5"/>
  <c r="L139" i="5"/>
  <c r="N139" i="5"/>
  <c r="F139" i="5"/>
  <c r="G139" i="5"/>
  <c r="M138" i="5"/>
  <c r="L138" i="5"/>
  <c r="N138" i="5"/>
  <c r="F138" i="5"/>
  <c r="G138" i="5"/>
  <c r="M137" i="5"/>
  <c r="L137" i="5"/>
  <c r="N137" i="5"/>
  <c r="F137" i="5"/>
  <c r="G137" i="5"/>
  <c r="M136" i="5"/>
  <c r="L136" i="5"/>
  <c r="N136" i="5"/>
  <c r="F136" i="5"/>
  <c r="G136" i="5"/>
  <c r="M135" i="5"/>
  <c r="L135" i="5"/>
  <c r="N135" i="5"/>
  <c r="F135" i="5"/>
  <c r="G135" i="5"/>
  <c r="M134" i="5"/>
  <c r="L134" i="5"/>
  <c r="N134" i="5"/>
  <c r="F134" i="5"/>
  <c r="G134" i="5"/>
  <c r="M133" i="5"/>
  <c r="L133" i="5"/>
  <c r="N133" i="5"/>
  <c r="F133" i="5"/>
  <c r="G133" i="5"/>
  <c r="M132" i="5"/>
  <c r="L132" i="5"/>
  <c r="N132" i="5"/>
  <c r="F132" i="5"/>
  <c r="G132" i="5"/>
  <c r="M131" i="5"/>
  <c r="L131" i="5"/>
  <c r="N131" i="5"/>
  <c r="F131" i="5"/>
  <c r="G131" i="5"/>
  <c r="M130" i="5"/>
  <c r="L130" i="5"/>
  <c r="N130" i="5"/>
  <c r="F130" i="5"/>
  <c r="G130" i="5"/>
  <c r="M129" i="5"/>
  <c r="L129" i="5"/>
  <c r="N129" i="5"/>
  <c r="F129" i="5"/>
  <c r="G129" i="5"/>
  <c r="M128" i="5"/>
  <c r="L128" i="5"/>
  <c r="N128" i="5"/>
  <c r="F128" i="5"/>
  <c r="G128" i="5"/>
  <c r="M127" i="5"/>
  <c r="L127" i="5"/>
  <c r="N127" i="5"/>
  <c r="F127" i="5"/>
  <c r="G127" i="5"/>
  <c r="M126" i="5"/>
  <c r="L126" i="5"/>
  <c r="N126" i="5"/>
  <c r="F126" i="5"/>
  <c r="G126" i="5"/>
  <c r="M125" i="5"/>
  <c r="L125" i="5"/>
  <c r="N125" i="5"/>
  <c r="F125" i="5"/>
  <c r="G125" i="5"/>
  <c r="M124" i="5"/>
  <c r="L124" i="5"/>
  <c r="N124" i="5"/>
  <c r="F124" i="5"/>
  <c r="G124" i="5"/>
  <c r="M123" i="5"/>
  <c r="L123" i="5"/>
  <c r="N123" i="5"/>
  <c r="F123" i="5"/>
  <c r="G123" i="5"/>
  <c r="M122" i="5"/>
  <c r="L122" i="5"/>
  <c r="N122" i="5"/>
  <c r="F122" i="5"/>
  <c r="G122" i="5"/>
  <c r="M121" i="5"/>
  <c r="L121" i="5"/>
  <c r="N121" i="5"/>
  <c r="F121" i="5"/>
  <c r="G121" i="5"/>
  <c r="M120" i="5"/>
  <c r="L120" i="5"/>
  <c r="N120" i="5"/>
  <c r="F120" i="5"/>
  <c r="G120" i="5"/>
  <c r="M119" i="5"/>
  <c r="L119" i="5"/>
  <c r="N119" i="5"/>
  <c r="F119" i="5"/>
  <c r="G119" i="5"/>
  <c r="M118" i="5"/>
  <c r="L118" i="5"/>
  <c r="N118" i="5"/>
  <c r="F118" i="5"/>
  <c r="G118" i="5"/>
  <c r="M117" i="5"/>
  <c r="L117" i="5"/>
  <c r="N117" i="5"/>
  <c r="F117" i="5"/>
  <c r="G117" i="5"/>
  <c r="M116" i="5"/>
  <c r="L116" i="5"/>
  <c r="N116" i="5"/>
  <c r="F116" i="5"/>
  <c r="G116" i="5"/>
  <c r="M115" i="5"/>
  <c r="L115" i="5"/>
  <c r="N115" i="5"/>
  <c r="F115" i="5"/>
  <c r="G115" i="5"/>
  <c r="M114" i="5"/>
  <c r="L114" i="5"/>
  <c r="N114" i="5"/>
  <c r="F114" i="5"/>
  <c r="G114" i="5"/>
  <c r="M113" i="5"/>
  <c r="L113" i="5"/>
  <c r="N113" i="5"/>
  <c r="F113" i="5"/>
  <c r="G113" i="5"/>
  <c r="M112" i="5"/>
  <c r="L112" i="5"/>
  <c r="N112" i="5"/>
  <c r="F112" i="5"/>
  <c r="G112" i="5"/>
  <c r="M111" i="5"/>
  <c r="L111" i="5"/>
  <c r="N111" i="5"/>
  <c r="F111" i="5"/>
  <c r="G111" i="5"/>
  <c r="M110" i="5"/>
  <c r="L110" i="5"/>
  <c r="N110" i="5"/>
  <c r="F110" i="5"/>
  <c r="G110" i="5"/>
  <c r="M109" i="5"/>
  <c r="L109" i="5"/>
  <c r="N109" i="5"/>
  <c r="F109" i="5"/>
  <c r="G109" i="5"/>
  <c r="M108" i="5"/>
  <c r="L108" i="5"/>
  <c r="N108" i="5"/>
  <c r="F108" i="5"/>
  <c r="G108" i="5"/>
  <c r="M107" i="5"/>
  <c r="L107" i="5"/>
  <c r="N107" i="5"/>
  <c r="F107" i="5"/>
  <c r="G107" i="5"/>
  <c r="M106" i="5"/>
  <c r="L106" i="5"/>
  <c r="N106" i="5"/>
  <c r="F106" i="5"/>
  <c r="G106" i="5"/>
  <c r="M105" i="5"/>
  <c r="L105" i="5"/>
  <c r="N105" i="5"/>
  <c r="F105" i="5"/>
  <c r="G105" i="5"/>
  <c r="M104" i="5"/>
  <c r="L104" i="5"/>
  <c r="N104" i="5"/>
  <c r="F104" i="5"/>
  <c r="G104" i="5"/>
  <c r="M103" i="5"/>
  <c r="L103" i="5"/>
  <c r="N103" i="5"/>
  <c r="F103" i="5"/>
  <c r="G103" i="5"/>
  <c r="M102" i="5"/>
  <c r="L102" i="5"/>
  <c r="N102" i="5"/>
  <c r="F102" i="5"/>
  <c r="G102" i="5"/>
  <c r="M101" i="5"/>
  <c r="L101" i="5"/>
  <c r="N101" i="5"/>
  <c r="F101" i="5"/>
  <c r="G101" i="5"/>
  <c r="M100" i="5"/>
  <c r="L100" i="5"/>
  <c r="N100" i="5"/>
  <c r="F100" i="5"/>
  <c r="G100" i="5"/>
  <c r="M99" i="5"/>
  <c r="L99" i="5"/>
  <c r="N99" i="5"/>
  <c r="F99" i="5"/>
  <c r="G99" i="5"/>
  <c r="M98" i="5"/>
  <c r="L98" i="5"/>
  <c r="N98" i="5"/>
  <c r="F98" i="5"/>
  <c r="G98" i="5"/>
  <c r="M97" i="5"/>
  <c r="L97" i="5"/>
  <c r="N97" i="5"/>
  <c r="F97" i="5"/>
  <c r="G97" i="5"/>
  <c r="M96" i="5"/>
  <c r="L96" i="5"/>
  <c r="N96" i="5"/>
  <c r="F96" i="5"/>
  <c r="G96" i="5"/>
  <c r="M95" i="5"/>
  <c r="L95" i="5"/>
  <c r="N95" i="5"/>
  <c r="F95" i="5"/>
  <c r="G95" i="5"/>
  <c r="M94" i="5"/>
  <c r="L94" i="5"/>
  <c r="N94" i="5"/>
  <c r="F94" i="5"/>
  <c r="G94" i="5"/>
  <c r="M93" i="5"/>
  <c r="L93" i="5"/>
  <c r="N93" i="5"/>
  <c r="F93" i="5"/>
  <c r="G93" i="5"/>
  <c r="M92" i="5"/>
  <c r="L92" i="5"/>
  <c r="N92" i="5"/>
  <c r="F92" i="5"/>
  <c r="G92" i="5"/>
  <c r="M91" i="5"/>
  <c r="L91" i="5"/>
  <c r="N91" i="5"/>
  <c r="F91" i="5"/>
  <c r="G91" i="5"/>
  <c r="M90" i="5"/>
  <c r="L90" i="5"/>
  <c r="N90" i="5"/>
  <c r="F90" i="5"/>
  <c r="G90" i="5"/>
  <c r="M89" i="5"/>
  <c r="L89" i="5"/>
  <c r="N89" i="5"/>
  <c r="F89" i="5"/>
  <c r="G89" i="5"/>
  <c r="M88" i="5"/>
  <c r="L88" i="5"/>
  <c r="N88" i="5"/>
  <c r="F88" i="5"/>
  <c r="G88" i="5"/>
  <c r="M87" i="5"/>
  <c r="L87" i="5"/>
  <c r="N87" i="5"/>
  <c r="F87" i="5"/>
  <c r="G87" i="5"/>
  <c r="M86" i="5"/>
  <c r="L86" i="5"/>
  <c r="N86" i="5"/>
  <c r="F86" i="5"/>
  <c r="G86" i="5"/>
  <c r="M85" i="5"/>
  <c r="L85" i="5"/>
  <c r="N85" i="5"/>
  <c r="F85" i="5"/>
  <c r="G85" i="5"/>
  <c r="M84" i="5"/>
  <c r="L84" i="5"/>
  <c r="N84" i="5"/>
  <c r="F84" i="5"/>
  <c r="G84" i="5"/>
  <c r="M83" i="5"/>
  <c r="L83" i="5"/>
  <c r="N83" i="5"/>
  <c r="F83" i="5"/>
  <c r="G83" i="5"/>
  <c r="M82" i="5"/>
  <c r="L82" i="5"/>
  <c r="N82" i="5"/>
  <c r="F82" i="5"/>
  <c r="G82" i="5"/>
  <c r="M81" i="5"/>
  <c r="L81" i="5"/>
  <c r="N81" i="5"/>
  <c r="F81" i="5"/>
  <c r="G81" i="5"/>
  <c r="M80" i="5"/>
  <c r="L80" i="5"/>
  <c r="N80" i="5"/>
  <c r="F80" i="5"/>
  <c r="G80" i="5"/>
  <c r="M79" i="5"/>
  <c r="L79" i="5"/>
  <c r="N79" i="5"/>
  <c r="F79" i="5"/>
  <c r="G79" i="5"/>
  <c r="M78" i="5"/>
  <c r="L78" i="5"/>
  <c r="N78" i="5"/>
  <c r="F78" i="5"/>
  <c r="G78" i="5"/>
  <c r="M77" i="5"/>
  <c r="L77" i="5"/>
  <c r="N77" i="5"/>
  <c r="F77" i="5"/>
  <c r="G77" i="5"/>
  <c r="M76" i="5"/>
  <c r="L76" i="5"/>
  <c r="N76" i="5"/>
  <c r="F76" i="5"/>
  <c r="G76" i="5"/>
  <c r="M75" i="5"/>
  <c r="L75" i="5"/>
  <c r="N75" i="5"/>
  <c r="F75" i="5"/>
  <c r="G75" i="5"/>
  <c r="M74" i="5"/>
  <c r="L74" i="5"/>
  <c r="N74" i="5"/>
  <c r="F74" i="5"/>
  <c r="G74" i="5"/>
  <c r="M73" i="5"/>
  <c r="L73" i="5"/>
  <c r="N73" i="5"/>
  <c r="F73" i="5"/>
  <c r="G73" i="5"/>
  <c r="M72" i="5"/>
  <c r="L72" i="5"/>
  <c r="N72" i="5"/>
  <c r="F72" i="5"/>
  <c r="G72" i="5"/>
  <c r="M71" i="5"/>
  <c r="L71" i="5"/>
  <c r="N71" i="5"/>
  <c r="F71" i="5"/>
  <c r="G71" i="5"/>
  <c r="M70" i="5"/>
  <c r="L70" i="5"/>
  <c r="N70" i="5"/>
  <c r="F70" i="5"/>
  <c r="G70" i="5"/>
  <c r="M69" i="5"/>
  <c r="L69" i="5"/>
  <c r="N69" i="5"/>
  <c r="F69" i="5"/>
  <c r="G69" i="5"/>
  <c r="M68" i="5"/>
  <c r="L68" i="5"/>
  <c r="N68" i="5"/>
  <c r="F68" i="5"/>
  <c r="G68" i="5"/>
  <c r="M67" i="5"/>
  <c r="L67" i="5"/>
  <c r="N67" i="5"/>
  <c r="F67" i="5"/>
  <c r="G67" i="5"/>
  <c r="M66" i="5"/>
  <c r="L66" i="5"/>
  <c r="N66" i="5"/>
  <c r="F66" i="5"/>
  <c r="G66" i="5"/>
  <c r="M65" i="5"/>
  <c r="L65" i="5"/>
  <c r="N65" i="5"/>
  <c r="F65" i="5"/>
  <c r="G65" i="5"/>
  <c r="M64" i="5"/>
  <c r="L64" i="5"/>
  <c r="N64" i="5"/>
  <c r="F64" i="5"/>
  <c r="G64" i="5"/>
  <c r="M63" i="5"/>
  <c r="L63" i="5"/>
  <c r="N63" i="5"/>
  <c r="F63" i="5"/>
  <c r="G63" i="5"/>
  <c r="M62" i="5"/>
  <c r="L62" i="5"/>
  <c r="N62" i="5"/>
  <c r="F62" i="5"/>
  <c r="G62" i="5"/>
  <c r="M61" i="5"/>
  <c r="L61" i="5"/>
  <c r="N61" i="5"/>
  <c r="F61" i="5"/>
  <c r="G61" i="5"/>
  <c r="M60" i="5"/>
  <c r="L60" i="5"/>
  <c r="N60" i="5"/>
  <c r="F60" i="5"/>
  <c r="G60" i="5"/>
  <c r="M59" i="5"/>
  <c r="L59" i="5"/>
  <c r="N59" i="5"/>
  <c r="F59" i="5"/>
  <c r="G59" i="5"/>
  <c r="M58" i="5"/>
  <c r="L58" i="5"/>
  <c r="N58" i="5"/>
  <c r="F58" i="5"/>
  <c r="G58" i="5"/>
  <c r="M57" i="5"/>
  <c r="L57" i="5"/>
  <c r="N57" i="5"/>
  <c r="F57" i="5"/>
  <c r="G57" i="5"/>
  <c r="M56" i="5"/>
  <c r="L56" i="5"/>
  <c r="N56" i="5"/>
  <c r="F56" i="5"/>
  <c r="G56" i="5"/>
  <c r="M55" i="5"/>
  <c r="L55" i="5"/>
  <c r="N55" i="5"/>
  <c r="F55" i="5"/>
  <c r="G55" i="5"/>
  <c r="M54" i="5"/>
  <c r="L54" i="5"/>
  <c r="N54" i="5"/>
  <c r="F54" i="5"/>
  <c r="G54" i="5"/>
  <c r="M53" i="5"/>
  <c r="L53" i="5"/>
  <c r="N53" i="5"/>
  <c r="F53" i="5"/>
  <c r="G53" i="5"/>
  <c r="M52" i="5"/>
  <c r="L52" i="5"/>
  <c r="N52" i="5"/>
  <c r="F52" i="5"/>
  <c r="G52" i="5"/>
  <c r="M51" i="5"/>
  <c r="L51" i="5"/>
  <c r="N51" i="5"/>
  <c r="F51" i="5"/>
  <c r="G51" i="5"/>
  <c r="M50" i="5"/>
  <c r="L50" i="5"/>
  <c r="N50" i="5"/>
  <c r="F50" i="5"/>
  <c r="G50" i="5"/>
  <c r="M49" i="5"/>
  <c r="L49" i="5"/>
  <c r="N49" i="5"/>
  <c r="F49" i="5"/>
  <c r="G49" i="5"/>
  <c r="M48" i="5"/>
  <c r="L48" i="5"/>
  <c r="N48" i="5"/>
  <c r="F48" i="5"/>
  <c r="G48" i="5"/>
  <c r="M47" i="5"/>
  <c r="L47" i="5"/>
  <c r="N47" i="5"/>
  <c r="F47" i="5"/>
  <c r="G47" i="5"/>
  <c r="M46" i="5"/>
  <c r="L46" i="5"/>
  <c r="N46" i="5"/>
  <c r="F46" i="5"/>
  <c r="G46" i="5"/>
  <c r="M45" i="5"/>
  <c r="L45" i="5"/>
  <c r="N45" i="5"/>
  <c r="F45" i="5"/>
  <c r="G45" i="5"/>
  <c r="M44" i="5"/>
  <c r="L44" i="5"/>
  <c r="N44" i="5"/>
  <c r="F44" i="5"/>
  <c r="G44" i="5"/>
  <c r="M43" i="5"/>
  <c r="L43" i="5"/>
  <c r="N43" i="5"/>
  <c r="F43" i="5"/>
  <c r="G43" i="5"/>
  <c r="M42" i="5"/>
  <c r="L42" i="5"/>
  <c r="N42" i="5"/>
  <c r="F42" i="5"/>
  <c r="G42" i="5"/>
  <c r="M41" i="5"/>
  <c r="L41" i="5"/>
  <c r="N41" i="5"/>
  <c r="F41" i="5"/>
  <c r="G41" i="5"/>
  <c r="M40" i="5"/>
  <c r="L40" i="5"/>
  <c r="N40" i="5"/>
  <c r="F40" i="5"/>
  <c r="G40" i="5"/>
  <c r="M39" i="5"/>
  <c r="L39" i="5"/>
  <c r="N39" i="5"/>
  <c r="F39" i="5"/>
  <c r="G39" i="5"/>
  <c r="M38" i="5"/>
  <c r="L38" i="5"/>
  <c r="N38" i="5"/>
  <c r="F38" i="5"/>
  <c r="G38" i="5"/>
  <c r="M37" i="5"/>
  <c r="L37" i="5"/>
  <c r="N37" i="5"/>
  <c r="F37" i="5"/>
  <c r="G37" i="5"/>
  <c r="M36" i="5"/>
  <c r="L36" i="5"/>
  <c r="N36" i="5"/>
  <c r="F36" i="5"/>
  <c r="G36" i="5"/>
  <c r="M35" i="5"/>
  <c r="L35" i="5"/>
  <c r="N35" i="5"/>
  <c r="F35" i="5"/>
  <c r="G35" i="5"/>
  <c r="M34" i="5"/>
  <c r="L34" i="5"/>
  <c r="N34" i="5"/>
  <c r="F34" i="5"/>
  <c r="G34" i="5"/>
  <c r="M33" i="5"/>
  <c r="L33" i="5"/>
  <c r="N33" i="5"/>
  <c r="F33" i="5"/>
  <c r="G33" i="5"/>
  <c r="M32" i="5"/>
  <c r="L32" i="5"/>
  <c r="N32" i="5"/>
  <c r="F32" i="5"/>
  <c r="G32" i="5"/>
  <c r="M31" i="5"/>
  <c r="L31" i="5"/>
  <c r="N31" i="5"/>
  <c r="F31" i="5"/>
  <c r="G31" i="5"/>
  <c r="M30" i="5"/>
  <c r="L30" i="5"/>
  <c r="N30" i="5"/>
  <c r="F30" i="5"/>
  <c r="G30" i="5"/>
  <c r="M29" i="5"/>
  <c r="L29" i="5"/>
  <c r="N29" i="5"/>
  <c r="F29" i="5"/>
  <c r="G29" i="5"/>
  <c r="M28" i="5"/>
  <c r="L28" i="5"/>
  <c r="N28" i="5"/>
  <c r="F28" i="5"/>
  <c r="G28" i="5"/>
  <c r="M27" i="5"/>
  <c r="L27" i="5"/>
  <c r="N27" i="5"/>
  <c r="F27" i="5"/>
  <c r="G27" i="5"/>
  <c r="M26" i="5"/>
  <c r="L26" i="5"/>
  <c r="N26" i="5"/>
  <c r="F26" i="5"/>
  <c r="G26" i="5"/>
  <c r="M25" i="5"/>
  <c r="L25" i="5"/>
  <c r="N25" i="5"/>
  <c r="F25" i="5"/>
  <c r="G25" i="5"/>
  <c r="M24" i="5"/>
  <c r="L24" i="5"/>
  <c r="N24" i="5"/>
  <c r="F24" i="5"/>
  <c r="G24" i="5"/>
  <c r="M23" i="5"/>
  <c r="L23" i="5"/>
  <c r="N23" i="5"/>
  <c r="F23" i="5"/>
  <c r="G23" i="5"/>
  <c r="M22" i="5"/>
  <c r="L22" i="5"/>
  <c r="N22" i="5"/>
  <c r="F22" i="5"/>
  <c r="G22" i="5"/>
  <c r="M21" i="5"/>
  <c r="L21" i="5"/>
  <c r="N21" i="5"/>
  <c r="F21" i="5"/>
  <c r="G21" i="5"/>
  <c r="M20" i="5"/>
  <c r="L20" i="5"/>
  <c r="N20" i="5"/>
  <c r="F20" i="5"/>
  <c r="G20" i="5"/>
  <c r="M19" i="5"/>
  <c r="L19" i="5"/>
  <c r="N19" i="5"/>
  <c r="F19" i="5"/>
  <c r="G19" i="5"/>
  <c r="M18" i="5"/>
  <c r="L18" i="5"/>
  <c r="N18" i="5"/>
  <c r="F18" i="5"/>
  <c r="G18" i="5"/>
  <c r="M17" i="5"/>
  <c r="L17" i="5"/>
  <c r="N17" i="5"/>
  <c r="F17" i="5"/>
  <c r="G17" i="5"/>
  <c r="M16" i="5"/>
  <c r="L16" i="5"/>
  <c r="N16" i="5"/>
  <c r="F16" i="5"/>
  <c r="G16" i="5"/>
  <c r="M15" i="5"/>
  <c r="L15" i="5"/>
  <c r="N15" i="5"/>
  <c r="F15" i="5"/>
  <c r="G15" i="5"/>
  <c r="M14" i="5"/>
  <c r="L14" i="5"/>
  <c r="N14" i="5"/>
  <c r="F14" i="5"/>
  <c r="G14" i="5"/>
  <c r="M13" i="5"/>
  <c r="L13" i="5"/>
  <c r="N13" i="5"/>
  <c r="F13" i="5"/>
  <c r="G13" i="5"/>
  <c r="M12" i="5"/>
  <c r="L12" i="5"/>
  <c r="N12" i="5"/>
  <c r="F12" i="5"/>
  <c r="G12" i="5"/>
  <c r="M11" i="5"/>
  <c r="L11" i="5"/>
  <c r="N11" i="5"/>
  <c r="F11" i="5"/>
  <c r="G11" i="5"/>
  <c r="M10" i="5"/>
  <c r="L10" i="5"/>
  <c r="N10" i="5"/>
  <c r="F10" i="5"/>
  <c r="G10" i="5"/>
  <c r="M9" i="5"/>
  <c r="L9" i="5"/>
  <c r="N9" i="5"/>
  <c r="F9" i="5"/>
  <c r="G9" i="5"/>
  <c r="M8" i="5"/>
  <c r="L8" i="5"/>
  <c r="N8" i="5"/>
  <c r="F8" i="5"/>
  <c r="G8" i="5"/>
  <c r="M7" i="5"/>
  <c r="L7" i="5"/>
  <c r="N7" i="5"/>
  <c r="F7" i="5"/>
  <c r="G7" i="5"/>
  <c r="M6" i="5"/>
  <c r="L6" i="5"/>
  <c r="N6" i="5"/>
  <c r="F6" i="5"/>
  <c r="G6" i="5"/>
  <c r="M5" i="5"/>
  <c r="L5" i="5"/>
  <c r="N5" i="5"/>
  <c r="F5" i="5"/>
  <c r="G5" i="5"/>
  <c r="M4" i="5"/>
  <c r="L4" i="5"/>
  <c r="N4" i="5"/>
  <c r="F4" i="5"/>
  <c r="G4" i="5"/>
  <c r="S2" i="5"/>
  <c r="R2" i="5"/>
  <c r="K2" i="5"/>
  <c r="AD1" i="5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Q27" i="3"/>
  <c r="R27" i="3"/>
  <c r="S27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Q127" i="3"/>
  <c r="R127" i="3"/>
  <c r="S127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4" i="3"/>
  <c r="S9" i="3"/>
  <c r="S10" i="3"/>
  <c r="S11" i="3"/>
  <c r="S12" i="3"/>
  <c r="S13" i="3"/>
  <c r="S14" i="3"/>
  <c r="S15" i="3"/>
  <c r="S16" i="3"/>
  <c r="S17" i="3"/>
  <c r="S18" i="3"/>
  <c r="Q19" i="3"/>
  <c r="R19" i="3"/>
  <c r="S19" i="3"/>
  <c r="S20" i="3"/>
  <c r="S21" i="3"/>
  <c r="S22" i="3"/>
  <c r="S23" i="3"/>
  <c r="S24" i="3"/>
  <c r="S25" i="3"/>
  <c r="S26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8" i="3"/>
  <c r="S5" i="3"/>
  <c r="S6" i="3"/>
  <c r="S7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20" i="3"/>
  <c r="Q21" i="3"/>
  <c r="Q22" i="3"/>
  <c r="Q23" i="3"/>
  <c r="Q24" i="3"/>
  <c r="Q25" i="3"/>
  <c r="Q26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4" i="3"/>
  <c r="R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20" i="3"/>
  <c r="R21" i="3"/>
  <c r="R22" i="3"/>
  <c r="R23" i="3"/>
  <c r="R24" i="3"/>
  <c r="R25" i="3"/>
  <c r="R26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M247" i="3"/>
  <c r="L247" i="3"/>
  <c r="N247" i="3"/>
  <c r="F247" i="3"/>
  <c r="G247" i="3"/>
  <c r="M246" i="3"/>
  <c r="L246" i="3"/>
  <c r="N246" i="3"/>
  <c r="F246" i="3"/>
  <c r="G246" i="3"/>
  <c r="M245" i="3"/>
  <c r="L245" i="3"/>
  <c r="N245" i="3"/>
  <c r="F245" i="3"/>
  <c r="G245" i="3"/>
  <c r="M244" i="3"/>
  <c r="L244" i="3"/>
  <c r="N244" i="3"/>
  <c r="F244" i="3"/>
  <c r="G244" i="3"/>
  <c r="M243" i="3"/>
  <c r="L243" i="3"/>
  <c r="N243" i="3"/>
  <c r="F243" i="3"/>
  <c r="G243" i="3"/>
  <c r="M242" i="3"/>
  <c r="L242" i="3"/>
  <c r="N242" i="3"/>
  <c r="F242" i="3"/>
  <c r="G242" i="3"/>
  <c r="M241" i="3"/>
  <c r="L241" i="3"/>
  <c r="N241" i="3"/>
  <c r="F241" i="3"/>
  <c r="G241" i="3"/>
  <c r="M240" i="3"/>
  <c r="L240" i="3"/>
  <c r="N240" i="3"/>
  <c r="F240" i="3"/>
  <c r="G240" i="3"/>
  <c r="M239" i="3"/>
  <c r="L239" i="3"/>
  <c r="N239" i="3"/>
  <c r="F239" i="3"/>
  <c r="G239" i="3"/>
  <c r="M238" i="3"/>
  <c r="L238" i="3"/>
  <c r="N238" i="3"/>
  <c r="F238" i="3"/>
  <c r="G238" i="3"/>
  <c r="M237" i="3"/>
  <c r="L237" i="3"/>
  <c r="N237" i="3"/>
  <c r="F237" i="3"/>
  <c r="G237" i="3"/>
  <c r="M236" i="3"/>
  <c r="L236" i="3"/>
  <c r="N236" i="3"/>
  <c r="F236" i="3"/>
  <c r="G236" i="3"/>
  <c r="M235" i="3"/>
  <c r="L235" i="3"/>
  <c r="N235" i="3"/>
  <c r="F235" i="3"/>
  <c r="G235" i="3"/>
  <c r="M234" i="3"/>
  <c r="L234" i="3"/>
  <c r="N234" i="3"/>
  <c r="F234" i="3"/>
  <c r="G234" i="3"/>
  <c r="M233" i="3"/>
  <c r="L233" i="3"/>
  <c r="N233" i="3"/>
  <c r="F233" i="3"/>
  <c r="G233" i="3"/>
  <c r="M232" i="3"/>
  <c r="L232" i="3"/>
  <c r="N232" i="3"/>
  <c r="F232" i="3"/>
  <c r="G232" i="3"/>
  <c r="M231" i="3"/>
  <c r="L231" i="3"/>
  <c r="N231" i="3"/>
  <c r="F231" i="3"/>
  <c r="G231" i="3"/>
  <c r="M230" i="3"/>
  <c r="L230" i="3"/>
  <c r="N230" i="3"/>
  <c r="F230" i="3"/>
  <c r="G230" i="3"/>
  <c r="M229" i="3"/>
  <c r="L229" i="3"/>
  <c r="N229" i="3"/>
  <c r="F229" i="3"/>
  <c r="G229" i="3"/>
  <c r="M228" i="3"/>
  <c r="L228" i="3"/>
  <c r="N228" i="3"/>
  <c r="F228" i="3"/>
  <c r="G228" i="3"/>
  <c r="M227" i="3"/>
  <c r="L227" i="3"/>
  <c r="N227" i="3"/>
  <c r="F227" i="3"/>
  <c r="G227" i="3"/>
  <c r="M226" i="3"/>
  <c r="L226" i="3"/>
  <c r="N226" i="3"/>
  <c r="F226" i="3"/>
  <c r="G226" i="3"/>
  <c r="M225" i="3"/>
  <c r="L225" i="3"/>
  <c r="N225" i="3"/>
  <c r="F225" i="3"/>
  <c r="G225" i="3"/>
  <c r="M224" i="3"/>
  <c r="L224" i="3"/>
  <c r="N224" i="3"/>
  <c r="F224" i="3"/>
  <c r="G224" i="3"/>
  <c r="M223" i="3"/>
  <c r="L223" i="3"/>
  <c r="N223" i="3"/>
  <c r="F223" i="3"/>
  <c r="G223" i="3"/>
  <c r="M222" i="3"/>
  <c r="L222" i="3"/>
  <c r="N222" i="3"/>
  <c r="F222" i="3"/>
  <c r="G222" i="3"/>
  <c r="M221" i="3"/>
  <c r="L221" i="3"/>
  <c r="N221" i="3"/>
  <c r="F221" i="3"/>
  <c r="G221" i="3"/>
  <c r="M220" i="3"/>
  <c r="L220" i="3"/>
  <c r="N220" i="3"/>
  <c r="F220" i="3"/>
  <c r="G220" i="3"/>
  <c r="M219" i="3"/>
  <c r="L219" i="3"/>
  <c r="N219" i="3"/>
  <c r="F219" i="3"/>
  <c r="G219" i="3"/>
  <c r="M218" i="3"/>
  <c r="L218" i="3"/>
  <c r="N218" i="3"/>
  <c r="F218" i="3"/>
  <c r="G218" i="3"/>
  <c r="M217" i="3"/>
  <c r="L217" i="3"/>
  <c r="N217" i="3"/>
  <c r="F217" i="3"/>
  <c r="G217" i="3"/>
  <c r="M216" i="3"/>
  <c r="L216" i="3"/>
  <c r="N216" i="3"/>
  <c r="F216" i="3"/>
  <c r="G216" i="3"/>
  <c r="M215" i="3"/>
  <c r="L215" i="3"/>
  <c r="N215" i="3"/>
  <c r="F215" i="3"/>
  <c r="G215" i="3"/>
  <c r="M214" i="3"/>
  <c r="L214" i="3"/>
  <c r="N214" i="3"/>
  <c r="F214" i="3"/>
  <c r="G214" i="3"/>
  <c r="M213" i="3"/>
  <c r="L213" i="3"/>
  <c r="N213" i="3"/>
  <c r="F213" i="3"/>
  <c r="G213" i="3"/>
  <c r="M212" i="3"/>
  <c r="L212" i="3"/>
  <c r="N212" i="3"/>
  <c r="F212" i="3"/>
  <c r="G212" i="3"/>
  <c r="M211" i="3"/>
  <c r="L211" i="3"/>
  <c r="N211" i="3"/>
  <c r="F211" i="3"/>
  <c r="G211" i="3"/>
  <c r="M210" i="3"/>
  <c r="L210" i="3"/>
  <c r="N210" i="3"/>
  <c r="F210" i="3"/>
  <c r="G210" i="3"/>
  <c r="M209" i="3"/>
  <c r="L209" i="3"/>
  <c r="N209" i="3"/>
  <c r="F209" i="3"/>
  <c r="G209" i="3"/>
  <c r="M208" i="3"/>
  <c r="L208" i="3"/>
  <c r="N208" i="3"/>
  <c r="F208" i="3"/>
  <c r="G208" i="3"/>
  <c r="M207" i="3"/>
  <c r="L207" i="3"/>
  <c r="N207" i="3"/>
  <c r="F207" i="3"/>
  <c r="G207" i="3"/>
  <c r="M206" i="3"/>
  <c r="L206" i="3"/>
  <c r="N206" i="3"/>
  <c r="F206" i="3"/>
  <c r="G206" i="3"/>
  <c r="M205" i="3"/>
  <c r="L205" i="3"/>
  <c r="N205" i="3"/>
  <c r="F205" i="3"/>
  <c r="G205" i="3"/>
  <c r="M204" i="3"/>
  <c r="L204" i="3"/>
  <c r="N204" i="3"/>
  <c r="F204" i="3"/>
  <c r="G204" i="3"/>
  <c r="M203" i="3"/>
  <c r="L203" i="3"/>
  <c r="N203" i="3"/>
  <c r="F203" i="3"/>
  <c r="G203" i="3"/>
  <c r="M202" i="3"/>
  <c r="L202" i="3"/>
  <c r="N202" i="3"/>
  <c r="F202" i="3"/>
  <c r="G202" i="3"/>
  <c r="M201" i="3"/>
  <c r="L201" i="3"/>
  <c r="N201" i="3"/>
  <c r="F201" i="3"/>
  <c r="G201" i="3"/>
  <c r="M200" i="3"/>
  <c r="L200" i="3"/>
  <c r="N200" i="3"/>
  <c r="F200" i="3"/>
  <c r="G200" i="3"/>
  <c r="M199" i="3"/>
  <c r="L199" i="3"/>
  <c r="N199" i="3"/>
  <c r="F199" i="3"/>
  <c r="G199" i="3"/>
  <c r="M198" i="3"/>
  <c r="L198" i="3"/>
  <c r="N198" i="3"/>
  <c r="F198" i="3"/>
  <c r="G198" i="3"/>
  <c r="M197" i="3"/>
  <c r="L197" i="3"/>
  <c r="N197" i="3"/>
  <c r="F197" i="3"/>
  <c r="G197" i="3"/>
  <c r="M196" i="3"/>
  <c r="L196" i="3"/>
  <c r="N196" i="3"/>
  <c r="F196" i="3"/>
  <c r="G196" i="3"/>
  <c r="M195" i="3"/>
  <c r="L195" i="3"/>
  <c r="N195" i="3"/>
  <c r="F195" i="3"/>
  <c r="G195" i="3"/>
  <c r="M194" i="3"/>
  <c r="L194" i="3"/>
  <c r="N194" i="3"/>
  <c r="F194" i="3"/>
  <c r="G194" i="3"/>
  <c r="M193" i="3"/>
  <c r="L193" i="3"/>
  <c r="N193" i="3"/>
  <c r="F193" i="3"/>
  <c r="G193" i="3"/>
  <c r="M192" i="3"/>
  <c r="L192" i="3"/>
  <c r="N192" i="3"/>
  <c r="F192" i="3"/>
  <c r="G192" i="3"/>
  <c r="M191" i="3"/>
  <c r="L191" i="3"/>
  <c r="N191" i="3"/>
  <c r="F191" i="3"/>
  <c r="G191" i="3"/>
  <c r="M190" i="3"/>
  <c r="L190" i="3"/>
  <c r="N190" i="3"/>
  <c r="F190" i="3"/>
  <c r="G190" i="3"/>
  <c r="M189" i="3"/>
  <c r="L189" i="3"/>
  <c r="N189" i="3"/>
  <c r="F189" i="3"/>
  <c r="G189" i="3"/>
  <c r="M188" i="3"/>
  <c r="L188" i="3"/>
  <c r="N188" i="3"/>
  <c r="F188" i="3"/>
  <c r="G188" i="3"/>
  <c r="M187" i="3"/>
  <c r="L187" i="3"/>
  <c r="N187" i="3"/>
  <c r="F187" i="3"/>
  <c r="G187" i="3"/>
  <c r="M186" i="3"/>
  <c r="L186" i="3"/>
  <c r="N186" i="3"/>
  <c r="F186" i="3"/>
  <c r="G186" i="3"/>
  <c r="M185" i="3"/>
  <c r="L185" i="3"/>
  <c r="N185" i="3"/>
  <c r="F185" i="3"/>
  <c r="G185" i="3"/>
  <c r="M184" i="3"/>
  <c r="L184" i="3"/>
  <c r="N184" i="3"/>
  <c r="F184" i="3"/>
  <c r="G184" i="3"/>
  <c r="M183" i="3"/>
  <c r="L183" i="3"/>
  <c r="N183" i="3"/>
  <c r="F183" i="3"/>
  <c r="G183" i="3"/>
  <c r="M182" i="3"/>
  <c r="L182" i="3"/>
  <c r="N182" i="3"/>
  <c r="F182" i="3"/>
  <c r="G182" i="3"/>
  <c r="M181" i="3"/>
  <c r="L181" i="3"/>
  <c r="N181" i="3"/>
  <c r="F181" i="3"/>
  <c r="G181" i="3"/>
  <c r="M180" i="3"/>
  <c r="L180" i="3"/>
  <c r="N180" i="3"/>
  <c r="F180" i="3"/>
  <c r="G180" i="3"/>
  <c r="M179" i="3"/>
  <c r="L179" i="3"/>
  <c r="N179" i="3"/>
  <c r="F179" i="3"/>
  <c r="G179" i="3"/>
  <c r="M178" i="3"/>
  <c r="L178" i="3"/>
  <c r="N178" i="3"/>
  <c r="F178" i="3"/>
  <c r="G178" i="3"/>
  <c r="M177" i="3"/>
  <c r="L177" i="3"/>
  <c r="N177" i="3"/>
  <c r="F177" i="3"/>
  <c r="G177" i="3"/>
  <c r="M176" i="3"/>
  <c r="L176" i="3"/>
  <c r="N176" i="3"/>
  <c r="F176" i="3"/>
  <c r="G176" i="3"/>
  <c r="M175" i="3"/>
  <c r="L175" i="3"/>
  <c r="N175" i="3"/>
  <c r="F175" i="3"/>
  <c r="G175" i="3"/>
  <c r="M174" i="3"/>
  <c r="L174" i="3"/>
  <c r="N174" i="3"/>
  <c r="F174" i="3"/>
  <c r="G174" i="3"/>
  <c r="M173" i="3"/>
  <c r="L173" i="3"/>
  <c r="N173" i="3"/>
  <c r="F173" i="3"/>
  <c r="G173" i="3"/>
  <c r="M172" i="3"/>
  <c r="L172" i="3"/>
  <c r="N172" i="3"/>
  <c r="F172" i="3"/>
  <c r="G172" i="3"/>
  <c r="M171" i="3"/>
  <c r="L171" i="3"/>
  <c r="N171" i="3"/>
  <c r="F171" i="3"/>
  <c r="G171" i="3"/>
  <c r="M170" i="3"/>
  <c r="L170" i="3"/>
  <c r="N170" i="3"/>
  <c r="F170" i="3"/>
  <c r="G170" i="3"/>
  <c r="M169" i="3"/>
  <c r="L169" i="3"/>
  <c r="N169" i="3"/>
  <c r="F169" i="3"/>
  <c r="G169" i="3"/>
  <c r="M168" i="3"/>
  <c r="L168" i="3"/>
  <c r="N168" i="3"/>
  <c r="F168" i="3"/>
  <c r="G168" i="3"/>
  <c r="M167" i="3"/>
  <c r="L167" i="3"/>
  <c r="N167" i="3"/>
  <c r="F167" i="3"/>
  <c r="G167" i="3"/>
  <c r="M166" i="3"/>
  <c r="L166" i="3"/>
  <c r="N166" i="3"/>
  <c r="F166" i="3"/>
  <c r="G166" i="3"/>
  <c r="M165" i="3"/>
  <c r="L165" i="3"/>
  <c r="N165" i="3"/>
  <c r="F165" i="3"/>
  <c r="G165" i="3"/>
  <c r="M164" i="3"/>
  <c r="L164" i="3"/>
  <c r="N164" i="3"/>
  <c r="F164" i="3"/>
  <c r="G164" i="3"/>
  <c r="M163" i="3"/>
  <c r="L163" i="3"/>
  <c r="N163" i="3"/>
  <c r="F163" i="3"/>
  <c r="G163" i="3"/>
  <c r="M162" i="3"/>
  <c r="L162" i="3"/>
  <c r="N162" i="3"/>
  <c r="F162" i="3"/>
  <c r="G162" i="3"/>
  <c r="M161" i="3"/>
  <c r="L161" i="3"/>
  <c r="N161" i="3"/>
  <c r="F161" i="3"/>
  <c r="G161" i="3"/>
  <c r="M160" i="3"/>
  <c r="L160" i="3"/>
  <c r="N160" i="3"/>
  <c r="F160" i="3"/>
  <c r="G160" i="3"/>
  <c r="M159" i="3"/>
  <c r="L159" i="3"/>
  <c r="N159" i="3"/>
  <c r="F159" i="3"/>
  <c r="G159" i="3"/>
  <c r="M158" i="3"/>
  <c r="L158" i="3"/>
  <c r="N158" i="3"/>
  <c r="F158" i="3"/>
  <c r="G158" i="3"/>
  <c r="M157" i="3"/>
  <c r="L157" i="3"/>
  <c r="N157" i="3"/>
  <c r="F157" i="3"/>
  <c r="G157" i="3"/>
  <c r="M156" i="3"/>
  <c r="L156" i="3"/>
  <c r="N156" i="3"/>
  <c r="F156" i="3"/>
  <c r="G156" i="3"/>
  <c r="M155" i="3"/>
  <c r="L155" i="3"/>
  <c r="N155" i="3"/>
  <c r="F155" i="3"/>
  <c r="G155" i="3"/>
  <c r="M154" i="3"/>
  <c r="L154" i="3"/>
  <c r="N154" i="3"/>
  <c r="F154" i="3"/>
  <c r="G154" i="3"/>
  <c r="M153" i="3"/>
  <c r="L153" i="3"/>
  <c r="N153" i="3"/>
  <c r="F153" i="3"/>
  <c r="G153" i="3"/>
  <c r="M152" i="3"/>
  <c r="L152" i="3"/>
  <c r="N152" i="3"/>
  <c r="F152" i="3"/>
  <c r="G152" i="3"/>
  <c r="M151" i="3"/>
  <c r="L151" i="3"/>
  <c r="N151" i="3"/>
  <c r="F151" i="3"/>
  <c r="G151" i="3"/>
  <c r="M150" i="3"/>
  <c r="L150" i="3"/>
  <c r="N150" i="3"/>
  <c r="F150" i="3"/>
  <c r="G150" i="3"/>
  <c r="M149" i="3"/>
  <c r="L149" i="3"/>
  <c r="N149" i="3"/>
  <c r="F149" i="3"/>
  <c r="G149" i="3"/>
  <c r="M148" i="3"/>
  <c r="L148" i="3"/>
  <c r="N148" i="3"/>
  <c r="F148" i="3"/>
  <c r="G148" i="3"/>
  <c r="M147" i="3"/>
  <c r="L147" i="3"/>
  <c r="N147" i="3"/>
  <c r="F147" i="3"/>
  <c r="G147" i="3"/>
  <c r="M146" i="3"/>
  <c r="L146" i="3"/>
  <c r="N146" i="3"/>
  <c r="F146" i="3"/>
  <c r="G146" i="3"/>
  <c r="M145" i="3"/>
  <c r="L145" i="3"/>
  <c r="N145" i="3"/>
  <c r="F145" i="3"/>
  <c r="G145" i="3"/>
  <c r="M144" i="3"/>
  <c r="L144" i="3"/>
  <c r="N144" i="3"/>
  <c r="F144" i="3"/>
  <c r="G144" i="3"/>
  <c r="M143" i="3"/>
  <c r="L143" i="3"/>
  <c r="N143" i="3"/>
  <c r="F143" i="3"/>
  <c r="G143" i="3"/>
  <c r="M142" i="3"/>
  <c r="L142" i="3"/>
  <c r="N142" i="3"/>
  <c r="F142" i="3"/>
  <c r="G142" i="3"/>
  <c r="M141" i="3"/>
  <c r="L141" i="3"/>
  <c r="N141" i="3"/>
  <c r="F141" i="3"/>
  <c r="G141" i="3"/>
  <c r="M140" i="3"/>
  <c r="L140" i="3"/>
  <c r="N140" i="3"/>
  <c r="F140" i="3"/>
  <c r="G140" i="3"/>
  <c r="M139" i="3"/>
  <c r="L139" i="3"/>
  <c r="N139" i="3"/>
  <c r="F139" i="3"/>
  <c r="G139" i="3"/>
  <c r="M138" i="3"/>
  <c r="L138" i="3"/>
  <c r="N138" i="3"/>
  <c r="F138" i="3"/>
  <c r="G138" i="3"/>
  <c r="M137" i="3"/>
  <c r="L137" i="3"/>
  <c r="N137" i="3"/>
  <c r="F137" i="3"/>
  <c r="G137" i="3"/>
  <c r="M136" i="3"/>
  <c r="L136" i="3"/>
  <c r="N136" i="3"/>
  <c r="F136" i="3"/>
  <c r="G136" i="3"/>
  <c r="M135" i="3"/>
  <c r="L135" i="3"/>
  <c r="N135" i="3"/>
  <c r="F135" i="3"/>
  <c r="G135" i="3"/>
  <c r="M134" i="3"/>
  <c r="L134" i="3"/>
  <c r="N134" i="3"/>
  <c r="F134" i="3"/>
  <c r="G134" i="3"/>
  <c r="M133" i="3"/>
  <c r="L133" i="3"/>
  <c r="N133" i="3"/>
  <c r="F133" i="3"/>
  <c r="G133" i="3"/>
  <c r="M132" i="3"/>
  <c r="L132" i="3"/>
  <c r="N132" i="3"/>
  <c r="F132" i="3"/>
  <c r="G132" i="3"/>
  <c r="M131" i="3"/>
  <c r="L131" i="3"/>
  <c r="N131" i="3"/>
  <c r="F131" i="3"/>
  <c r="G131" i="3"/>
  <c r="M130" i="3"/>
  <c r="L130" i="3"/>
  <c r="N130" i="3"/>
  <c r="F130" i="3"/>
  <c r="G130" i="3"/>
  <c r="M129" i="3"/>
  <c r="L129" i="3"/>
  <c r="N129" i="3"/>
  <c r="F129" i="3"/>
  <c r="G129" i="3"/>
  <c r="M128" i="3"/>
  <c r="L128" i="3"/>
  <c r="N128" i="3"/>
  <c r="F128" i="3"/>
  <c r="G128" i="3"/>
  <c r="M127" i="3"/>
  <c r="L127" i="3"/>
  <c r="N127" i="3"/>
  <c r="F127" i="3"/>
  <c r="G127" i="3"/>
  <c r="M126" i="3"/>
  <c r="L126" i="3"/>
  <c r="N126" i="3"/>
  <c r="F126" i="3"/>
  <c r="G126" i="3"/>
  <c r="M125" i="3"/>
  <c r="L125" i="3"/>
  <c r="N125" i="3"/>
  <c r="F125" i="3"/>
  <c r="G125" i="3"/>
  <c r="M124" i="3"/>
  <c r="L124" i="3"/>
  <c r="N124" i="3"/>
  <c r="F124" i="3"/>
  <c r="G124" i="3"/>
  <c r="M123" i="3"/>
  <c r="L123" i="3"/>
  <c r="N123" i="3"/>
  <c r="F123" i="3"/>
  <c r="G123" i="3"/>
  <c r="M122" i="3"/>
  <c r="L122" i="3"/>
  <c r="N122" i="3"/>
  <c r="F122" i="3"/>
  <c r="G122" i="3"/>
  <c r="M121" i="3"/>
  <c r="L121" i="3"/>
  <c r="N121" i="3"/>
  <c r="F121" i="3"/>
  <c r="G121" i="3"/>
  <c r="M120" i="3"/>
  <c r="L120" i="3"/>
  <c r="N120" i="3"/>
  <c r="F120" i="3"/>
  <c r="G120" i="3"/>
  <c r="M119" i="3"/>
  <c r="L119" i="3"/>
  <c r="N119" i="3"/>
  <c r="F119" i="3"/>
  <c r="G119" i="3"/>
  <c r="M118" i="3"/>
  <c r="L118" i="3"/>
  <c r="N118" i="3"/>
  <c r="F118" i="3"/>
  <c r="G118" i="3"/>
  <c r="M117" i="3"/>
  <c r="L117" i="3"/>
  <c r="N117" i="3"/>
  <c r="F117" i="3"/>
  <c r="G117" i="3"/>
  <c r="M116" i="3"/>
  <c r="L116" i="3"/>
  <c r="N116" i="3"/>
  <c r="F116" i="3"/>
  <c r="G116" i="3"/>
  <c r="M115" i="3"/>
  <c r="L115" i="3"/>
  <c r="N115" i="3"/>
  <c r="F115" i="3"/>
  <c r="G115" i="3"/>
  <c r="M114" i="3"/>
  <c r="L114" i="3"/>
  <c r="N114" i="3"/>
  <c r="F114" i="3"/>
  <c r="G114" i="3"/>
  <c r="M113" i="3"/>
  <c r="L113" i="3"/>
  <c r="N113" i="3"/>
  <c r="F113" i="3"/>
  <c r="G113" i="3"/>
  <c r="M112" i="3"/>
  <c r="L112" i="3"/>
  <c r="N112" i="3"/>
  <c r="F112" i="3"/>
  <c r="G112" i="3"/>
  <c r="M111" i="3"/>
  <c r="L111" i="3"/>
  <c r="N111" i="3"/>
  <c r="F111" i="3"/>
  <c r="G111" i="3"/>
  <c r="M110" i="3"/>
  <c r="L110" i="3"/>
  <c r="N110" i="3"/>
  <c r="F110" i="3"/>
  <c r="G110" i="3"/>
  <c r="M109" i="3"/>
  <c r="L109" i="3"/>
  <c r="N109" i="3"/>
  <c r="F109" i="3"/>
  <c r="G109" i="3"/>
  <c r="M108" i="3"/>
  <c r="L108" i="3"/>
  <c r="N108" i="3"/>
  <c r="F108" i="3"/>
  <c r="G108" i="3"/>
  <c r="M107" i="3"/>
  <c r="L107" i="3"/>
  <c r="N107" i="3"/>
  <c r="F107" i="3"/>
  <c r="G107" i="3"/>
  <c r="M106" i="3"/>
  <c r="L106" i="3"/>
  <c r="N106" i="3"/>
  <c r="F106" i="3"/>
  <c r="G106" i="3"/>
  <c r="M105" i="3"/>
  <c r="L105" i="3"/>
  <c r="N105" i="3"/>
  <c r="F105" i="3"/>
  <c r="G105" i="3"/>
  <c r="M104" i="3"/>
  <c r="L104" i="3"/>
  <c r="N104" i="3"/>
  <c r="F104" i="3"/>
  <c r="G104" i="3"/>
  <c r="M103" i="3"/>
  <c r="L103" i="3"/>
  <c r="N103" i="3"/>
  <c r="F103" i="3"/>
  <c r="G103" i="3"/>
  <c r="M102" i="3"/>
  <c r="L102" i="3"/>
  <c r="N102" i="3"/>
  <c r="F102" i="3"/>
  <c r="G102" i="3"/>
  <c r="M101" i="3"/>
  <c r="L101" i="3"/>
  <c r="N101" i="3"/>
  <c r="F101" i="3"/>
  <c r="G101" i="3"/>
  <c r="M100" i="3"/>
  <c r="L100" i="3"/>
  <c r="N100" i="3"/>
  <c r="F100" i="3"/>
  <c r="G100" i="3"/>
  <c r="M99" i="3"/>
  <c r="L99" i="3"/>
  <c r="N99" i="3"/>
  <c r="F99" i="3"/>
  <c r="G99" i="3"/>
  <c r="M98" i="3"/>
  <c r="L98" i="3"/>
  <c r="N98" i="3"/>
  <c r="F98" i="3"/>
  <c r="G98" i="3"/>
  <c r="M97" i="3"/>
  <c r="L97" i="3"/>
  <c r="N97" i="3"/>
  <c r="F97" i="3"/>
  <c r="G97" i="3"/>
  <c r="M96" i="3"/>
  <c r="L96" i="3"/>
  <c r="N96" i="3"/>
  <c r="F96" i="3"/>
  <c r="G96" i="3"/>
  <c r="M95" i="3"/>
  <c r="L95" i="3"/>
  <c r="N95" i="3"/>
  <c r="F95" i="3"/>
  <c r="G95" i="3"/>
  <c r="M94" i="3"/>
  <c r="L94" i="3"/>
  <c r="N94" i="3"/>
  <c r="F94" i="3"/>
  <c r="G94" i="3"/>
  <c r="M93" i="3"/>
  <c r="L93" i="3"/>
  <c r="N93" i="3"/>
  <c r="F93" i="3"/>
  <c r="G93" i="3"/>
  <c r="M92" i="3"/>
  <c r="L92" i="3"/>
  <c r="N92" i="3"/>
  <c r="F92" i="3"/>
  <c r="G92" i="3"/>
  <c r="M91" i="3"/>
  <c r="L91" i="3"/>
  <c r="N91" i="3"/>
  <c r="F91" i="3"/>
  <c r="G91" i="3"/>
  <c r="M90" i="3"/>
  <c r="L90" i="3"/>
  <c r="N90" i="3"/>
  <c r="F90" i="3"/>
  <c r="G90" i="3"/>
  <c r="M89" i="3"/>
  <c r="L89" i="3"/>
  <c r="N89" i="3"/>
  <c r="F89" i="3"/>
  <c r="G89" i="3"/>
  <c r="M88" i="3"/>
  <c r="L88" i="3"/>
  <c r="N88" i="3"/>
  <c r="F88" i="3"/>
  <c r="G88" i="3"/>
  <c r="M87" i="3"/>
  <c r="L87" i="3"/>
  <c r="N87" i="3"/>
  <c r="F87" i="3"/>
  <c r="G87" i="3"/>
  <c r="M86" i="3"/>
  <c r="L86" i="3"/>
  <c r="N86" i="3"/>
  <c r="F86" i="3"/>
  <c r="G86" i="3"/>
  <c r="M85" i="3"/>
  <c r="L85" i="3"/>
  <c r="N85" i="3"/>
  <c r="F85" i="3"/>
  <c r="G85" i="3"/>
  <c r="M84" i="3"/>
  <c r="L84" i="3"/>
  <c r="N84" i="3"/>
  <c r="F84" i="3"/>
  <c r="G84" i="3"/>
  <c r="M83" i="3"/>
  <c r="L83" i="3"/>
  <c r="N83" i="3"/>
  <c r="F83" i="3"/>
  <c r="G83" i="3"/>
  <c r="M82" i="3"/>
  <c r="L82" i="3"/>
  <c r="N82" i="3"/>
  <c r="F82" i="3"/>
  <c r="G82" i="3"/>
  <c r="M81" i="3"/>
  <c r="L81" i="3"/>
  <c r="N81" i="3"/>
  <c r="F81" i="3"/>
  <c r="G81" i="3"/>
  <c r="M80" i="3"/>
  <c r="L80" i="3"/>
  <c r="N80" i="3"/>
  <c r="F80" i="3"/>
  <c r="G80" i="3"/>
  <c r="M79" i="3"/>
  <c r="L79" i="3"/>
  <c r="N79" i="3"/>
  <c r="F79" i="3"/>
  <c r="G79" i="3"/>
  <c r="M78" i="3"/>
  <c r="L78" i="3"/>
  <c r="N78" i="3"/>
  <c r="F78" i="3"/>
  <c r="G78" i="3"/>
  <c r="M77" i="3"/>
  <c r="L77" i="3"/>
  <c r="N77" i="3"/>
  <c r="F77" i="3"/>
  <c r="G77" i="3"/>
  <c r="M76" i="3"/>
  <c r="L76" i="3"/>
  <c r="N76" i="3"/>
  <c r="F76" i="3"/>
  <c r="G76" i="3"/>
  <c r="M75" i="3"/>
  <c r="L75" i="3"/>
  <c r="N75" i="3"/>
  <c r="F75" i="3"/>
  <c r="G75" i="3"/>
  <c r="M74" i="3"/>
  <c r="L74" i="3"/>
  <c r="N74" i="3"/>
  <c r="F74" i="3"/>
  <c r="G74" i="3"/>
  <c r="M73" i="3"/>
  <c r="L73" i="3"/>
  <c r="N73" i="3"/>
  <c r="F73" i="3"/>
  <c r="G73" i="3"/>
  <c r="M72" i="3"/>
  <c r="L72" i="3"/>
  <c r="N72" i="3"/>
  <c r="F72" i="3"/>
  <c r="G72" i="3"/>
  <c r="M71" i="3"/>
  <c r="L71" i="3"/>
  <c r="N71" i="3"/>
  <c r="F71" i="3"/>
  <c r="G71" i="3"/>
  <c r="M70" i="3"/>
  <c r="L70" i="3"/>
  <c r="N70" i="3"/>
  <c r="F70" i="3"/>
  <c r="G70" i="3"/>
  <c r="M69" i="3"/>
  <c r="L69" i="3"/>
  <c r="N69" i="3"/>
  <c r="F69" i="3"/>
  <c r="G69" i="3"/>
  <c r="M68" i="3"/>
  <c r="L68" i="3"/>
  <c r="N68" i="3"/>
  <c r="F68" i="3"/>
  <c r="G68" i="3"/>
  <c r="M67" i="3"/>
  <c r="L67" i="3"/>
  <c r="N67" i="3"/>
  <c r="F67" i="3"/>
  <c r="G67" i="3"/>
  <c r="M66" i="3"/>
  <c r="L66" i="3"/>
  <c r="N66" i="3"/>
  <c r="F66" i="3"/>
  <c r="G66" i="3"/>
  <c r="M65" i="3"/>
  <c r="L65" i="3"/>
  <c r="N65" i="3"/>
  <c r="F65" i="3"/>
  <c r="G65" i="3"/>
  <c r="M64" i="3"/>
  <c r="L64" i="3"/>
  <c r="N64" i="3"/>
  <c r="F64" i="3"/>
  <c r="G64" i="3"/>
  <c r="M63" i="3"/>
  <c r="L63" i="3"/>
  <c r="N63" i="3"/>
  <c r="F63" i="3"/>
  <c r="G63" i="3"/>
  <c r="M62" i="3"/>
  <c r="L62" i="3"/>
  <c r="N62" i="3"/>
  <c r="F62" i="3"/>
  <c r="G62" i="3"/>
  <c r="M61" i="3"/>
  <c r="L61" i="3"/>
  <c r="N61" i="3"/>
  <c r="F61" i="3"/>
  <c r="G61" i="3"/>
  <c r="M60" i="3"/>
  <c r="L60" i="3"/>
  <c r="N60" i="3"/>
  <c r="F60" i="3"/>
  <c r="G60" i="3"/>
  <c r="M59" i="3"/>
  <c r="L59" i="3"/>
  <c r="N59" i="3"/>
  <c r="F59" i="3"/>
  <c r="G59" i="3"/>
  <c r="M58" i="3"/>
  <c r="L58" i="3"/>
  <c r="N58" i="3"/>
  <c r="F58" i="3"/>
  <c r="G58" i="3"/>
  <c r="M57" i="3"/>
  <c r="L57" i="3"/>
  <c r="N57" i="3"/>
  <c r="F57" i="3"/>
  <c r="G57" i="3"/>
  <c r="M56" i="3"/>
  <c r="L56" i="3"/>
  <c r="N56" i="3"/>
  <c r="F56" i="3"/>
  <c r="G56" i="3"/>
  <c r="M55" i="3"/>
  <c r="L55" i="3"/>
  <c r="N55" i="3"/>
  <c r="F55" i="3"/>
  <c r="G55" i="3"/>
  <c r="M54" i="3"/>
  <c r="L54" i="3"/>
  <c r="N54" i="3"/>
  <c r="F54" i="3"/>
  <c r="G54" i="3"/>
  <c r="M53" i="3"/>
  <c r="L53" i="3"/>
  <c r="N53" i="3"/>
  <c r="F53" i="3"/>
  <c r="G53" i="3"/>
  <c r="M52" i="3"/>
  <c r="L52" i="3"/>
  <c r="N52" i="3"/>
  <c r="F52" i="3"/>
  <c r="G52" i="3"/>
  <c r="M51" i="3"/>
  <c r="L51" i="3"/>
  <c r="N51" i="3"/>
  <c r="F51" i="3"/>
  <c r="G51" i="3"/>
  <c r="M50" i="3"/>
  <c r="L50" i="3"/>
  <c r="N50" i="3"/>
  <c r="F50" i="3"/>
  <c r="G50" i="3"/>
  <c r="M49" i="3"/>
  <c r="L49" i="3"/>
  <c r="N49" i="3"/>
  <c r="F49" i="3"/>
  <c r="G49" i="3"/>
  <c r="M48" i="3"/>
  <c r="L48" i="3"/>
  <c r="N48" i="3"/>
  <c r="F48" i="3"/>
  <c r="G48" i="3"/>
  <c r="M47" i="3"/>
  <c r="L47" i="3"/>
  <c r="N47" i="3"/>
  <c r="F47" i="3"/>
  <c r="G47" i="3"/>
  <c r="M46" i="3"/>
  <c r="L46" i="3"/>
  <c r="N46" i="3"/>
  <c r="F46" i="3"/>
  <c r="G46" i="3"/>
  <c r="M45" i="3"/>
  <c r="L45" i="3"/>
  <c r="N45" i="3"/>
  <c r="F45" i="3"/>
  <c r="G45" i="3"/>
  <c r="M44" i="3"/>
  <c r="L44" i="3"/>
  <c r="N44" i="3"/>
  <c r="F44" i="3"/>
  <c r="G44" i="3"/>
  <c r="M43" i="3"/>
  <c r="L43" i="3"/>
  <c r="N43" i="3"/>
  <c r="F43" i="3"/>
  <c r="G43" i="3"/>
  <c r="M42" i="3"/>
  <c r="L42" i="3"/>
  <c r="N42" i="3"/>
  <c r="F42" i="3"/>
  <c r="G42" i="3"/>
  <c r="M41" i="3"/>
  <c r="L41" i="3"/>
  <c r="N41" i="3"/>
  <c r="F41" i="3"/>
  <c r="G41" i="3"/>
  <c r="M40" i="3"/>
  <c r="L40" i="3"/>
  <c r="N40" i="3"/>
  <c r="F40" i="3"/>
  <c r="G40" i="3"/>
  <c r="M39" i="3"/>
  <c r="L39" i="3"/>
  <c r="N39" i="3"/>
  <c r="F39" i="3"/>
  <c r="G39" i="3"/>
  <c r="M38" i="3"/>
  <c r="L38" i="3"/>
  <c r="N38" i="3"/>
  <c r="F38" i="3"/>
  <c r="G38" i="3"/>
  <c r="M37" i="3"/>
  <c r="L37" i="3"/>
  <c r="N37" i="3"/>
  <c r="F37" i="3"/>
  <c r="G37" i="3"/>
  <c r="M36" i="3"/>
  <c r="L36" i="3"/>
  <c r="N36" i="3"/>
  <c r="F36" i="3"/>
  <c r="G36" i="3"/>
  <c r="M35" i="3"/>
  <c r="L35" i="3"/>
  <c r="N35" i="3"/>
  <c r="F35" i="3"/>
  <c r="G35" i="3"/>
  <c r="M34" i="3"/>
  <c r="L34" i="3"/>
  <c r="N34" i="3"/>
  <c r="F34" i="3"/>
  <c r="G34" i="3"/>
  <c r="M33" i="3"/>
  <c r="L33" i="3"/>
  <c r="N33" i="3"/>
  <c r="F33" i="3"/>
  <c r="G33" i="3"/>
  <c r="M32" i="3"/>
  <c r="L32" i="3"/>
  <c r="N32" i="3"/>
  <c r="F32" i="3"/>
  <c r="G32" i="3"/>
  <c r="M31" i="3"/>
  <c r="L31" i="3"/>
  <c r="N31" i="3"/>
  <c r="F31" i="3"/>
  <c r="G31" i="3"/>
  <c r="M30" i="3"/>
  <c r="L30" i="3"/>
  <c r="N30" i="3"/>
  <c r="F30" i="3"/>
  <c r="G30" i="3"/>
  <c r="M29" i="3"/>
  <c r="L29" i="3"/>
  <c r="N29" i="3"/>
  <c r="F29" i="3"/>
  <c r="G29" i="3"/>
  <c r="M28" i="3"/>
  <c r="L28" i="3"/>
  <c r="N28" i="3"/>
  <c r="F28" i="3"/>
  <c r="G28" i="3"/>
  <c r="M27" i="3"/>
  <c r="L27" i="3"/>
  <c r="N27" i="3"/>
  <c r="F27" i="3"/>
  <c r="G27" i="3"/>
  <c r="M26" i="3"/>
  <c r="L26" i="3"/>
  <c r="N26" i="3"/>
  <c r="F26" i="3"/>
  <c r="G26" i="3"/>
  <c r="M25" i="3"/>
  <c r="L25" i="3"/>
  <c r="N25" i="3"/>
  <c r="F25" i="3"/>
  <c r="G25" i="3"/>
  <c r="M24" i="3"/>
  <c r="L24" i="3"/>
  <c r="N24" i="3"/>
  <c r="F24" i="3"/>
  <c r="G24" i="3"/>
  <c r="M23" i="3"/>
  <c r="L23" i="3"/>
  <c r="N23" i="3"/>
  <c r="F23" i="3"/>
  <c r="G23" i="3"/>
  <c r="M22" i="3"/>
  <c r="L22" i="3"/>
  <c r="N22" i="3"/>
  <c r="F22" i="3"/>
  <c r="G22" i="3"/>
  <c r="M21" i="3"/>
  <c r="L21" i="3"/>
  <c r="N21" i="3"/>
  <c r="F21" i="3"/>
  <c r="G21" i="3"/>
  <c r="M20" i="3"/>
  <c r="L20" i="3"/>
  <c r="N20" i="3"/>
  <c r="F20" i="3"/>
  <c r="G20" i="3"/>
  <c r="M19" i="3"/>
  <c r="L19" i="3"/>
  <c r="N19" i="3"/>
  <c r="F19" i="3"/>
  <c r="G19" i="3"/>
  <c r="M18" i="3"/>
  <c r="L18" i="3"/>
  <c r="N18" i="3"/>
  <c r="F18" i="3"/>
  <c r="G18" i="3"/>
  <c r="M17" i="3"/>
  <c r="L17" i="3"/>
  <c r="N17" i="3"/>
  <c r="F17" i="3"/>
  <c r="G17" i="3"/>
  <c r="M16" i="3"/>
  <c r="L16" i="3"/>
  <c r="N16" i="3"/>
  <c r="F16" i="3"/>
  <c r="G16" i="3"/>
  <c r="M15" i="3"/>
  <c r="L15" i="3"/>
  <c r="N15" i="3"/>
  <c r="F15" i="3"/>
  <c r="G15" i="3"/>
  <c r="M14" i="3"/>
  <c r="L14" i="3"/>
  <c r="N14" i="3"/>
  <c r="F14" i="3"/>
  <c r="G14" i="3"/>
  <c r="M13" i="3"/>
  <c r="L13" i="3"/>
  <c r="N13" i="3"/>
  <c r="F13" i="3"/>
  <c r="G13" i="3"/>
  <c r="M12" i="3"/>
  <c r="L12" i="3"/>
  <c r="N12" i="3"/>
  <c r="F12" i="3"/>
  <c r="G12" i="3"/>
  <c r="M11" i="3"/>
  <c r="L11" i="3"/>
  <c r="N11" i="3"/>
  <c r="F11" i="3"/>
  <c r="G11" i="3"/>
  <c r="M10" i="3"/>
  <c r="L10" i="3"/>
  <c r="N10" i="3"/>
  <c r="F10" i="3"/>
  <c r="G10" i="3"/>
  <c r="M9" i="3"/>
  <c r="L9" i="3"/>
  <c r="N9" i="3"/>
  <c r="F9" i="3"/>
  <c r="G9" i="3"/>
  <c r="M8" i="3"/>
  <c r="L8" i="3"/>
  <c r="N8" i="3"/>
  <c r="F8" i="3"/>
  <c r="G8" i="3"/>
  <c r="M7" i="3"/>
  <c r="L7" i="3"/>
  <c r="N7" i="3"/>
  <c r="F7" i="3"/>
  <c r="G7" i="3"/>
  <c r="M6" i="3"/>
  <c r="L6" i="3"/>
  <c r="N6" i="3"/>
  <c r="F6" i="3"/>
  <c r="G6" i="3"/>
  <c r="M5" i="3"/>
  <c r="L5" i="3"/>
  <c r="N5" i="3"/>
  <c r="F5" i="3"/>
  <c r="G5" i="3"/>
  <c r="M4" i="3"/>
  <c r="L4" i="3"/>
  <c r="N4" i="3"/>
  <c r="F4" i="3"/>
  <c r="G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4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4" i="1"/>
  <c r="F2" i="1"/>
  <c r="K2" i="3"/>
  <c r="K2" i="2"/>
</calcChain>
</file>

<file path=xl/sharedStrings.xml><?xml version="1.0" encoding="utf-8"?>
<sst xmlns="http://schemas.openxmlformats.org/spreadsheetml/2006/main" count="3820" uniqueCount="391">
  <si>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</si>
  <si>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</si>
  <si>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</si>
  <si>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</si>
  <si>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</si>
  <si>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</si>
  <si>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</si>
  <si>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</si>
  <si>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</si>
  <si>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</si>
  <si>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</si>
  <si>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</si>
  <si>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</si>
  <si>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</si>
  <si>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</si>
  <si>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</si>
  <si>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</si>
  <si>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</si>
  <si>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</si>
  <si>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=Monthly Rent*12*LT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</si>
  <si>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</si>
  <si>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</si>
  <si>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</si>
  <si>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</si>
  <si>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</si>
  <si>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</si>
  <si>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</si>
  <si>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</si>
  <si>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</si>
  <si>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</si>
  <si>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</si>
  <si>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 xml:space="preserve">$ 90th minus $ 10th </t>
  </si>
  <si>
    <t xml:space="preserve">Example $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</si>
  <si>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</si>
  <si>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</si>
  <si>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</si>
  <si>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</si>
  <si>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</si>
  <si>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</si>
  <si>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>enter here from previous worksheet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</si>
  <si>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</si>
  <si>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</si>
  <si>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</si>
  <si>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</si>
  <si>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</si>
  <si>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</si>
  <si>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</si>
  <si>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</si>
  <si>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</si>
  <si>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</si>
  <si>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</si>
  <si>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>ws_property_id</t>
  </si>
  <si>
    <t>location</t>
  </si>
  <si>
    <t>apt_house</t>
  </si>
  <si>
    <t>num_bedrooms</t>
  </si>
  <si>
    <t>current_monthly_rent</t>
  </si>
  <si>
    <t>percentile_10th_price</t>
  </si>
  <si>
    <t>percentile_90th_price</t>
  </si>
  <si>
    <t>sample_nightly_rent_price</t>
  </si>
  <si>
    <t>OccupancyRate for 2015</t>
  </si>
  <si>
    <t>W1</t>
  </si>
  <si>
    <t>L9531</t>
  </si>
  <si>
    <t>apartment</t>
  </si>
  <si>
    <t>W10</t>
  </si>
  <si>
    <t>L9533</t>
  </si>
  <si>
    <t>W100</t>
  </si>
  <si>
    <t>L1944</t>
  </si>
  <si>
    <t>W101</t>
  </si>
  <si>
    <t>L15257</t>
  </si>
  <si>
    <t>W102</t>
  </si>
  <si>
    <t>W103</t>
  </si>
  <si>
    <t>house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</si>
  <si>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</si>
  <si>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</si>
  <si>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</si>
  <si>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</si>
  <si>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</si>
  <si>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</si>
  <si>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</si>
  <si>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</si>
  <si>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</si>
  <si>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</si>
  <si>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</si>
  <si>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</si>
  <si>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</si>
  <si>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</si>
  <si>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</si>
  <si>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</si>
  <si>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</si>
  <si>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</si>
  <si>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</si>
  <si>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</si>
  <si>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</si>
  <si>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</si>
  <si>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</si>
  <si>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</si>
  <si>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</si>
  <si>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</si>
  <si>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</si>
  <si>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</si>
  <si>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</si>
  <si>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</si>
  <si>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</si>
  <si>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</si>
  <si>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</si>
  <si>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</si>
  <si>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</si>
  <si>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</si>
  <si>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</si>
  <si>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</si>
  <si>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</si>
  <si>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</si>
  <si>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</si>
  <si>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</si>
  <si>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</si>
  <si>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</si>
  <si>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</si>
  <si>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</si>
  <si>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</si>
  <si>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</si>
  <si>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</si>
  <si>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</si>
  <si>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</si>
  <si>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</si>
  <si>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</si>
  <si>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</si>
  <si>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</si>
  <si>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</si>
  <si>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</si>
  <si>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</si>
  <si>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</si>
  <si>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</si>
  <si>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</si>
  <si>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</si>
  <si>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</si>
  <si>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</si>
  <si>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</si>
  <si>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</si>
  <si>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</si>
  <si>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</si>
  <si>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</si>
  <si>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</si>
  <si>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</si>
  <si>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</si>
  <si>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</si>
  <si>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</si>
  <si>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</si>
  <si>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</si>
  <si>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</si>
  <si>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</si>
  <si>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</si>
  <si>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</si>
  <si>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</si>
  <si>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</si>
  <si>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</si>
  <si>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</si>
  <si>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</si>
  <si>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</si>
  <si>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</si>
  <si>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</si>
  <si>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</si>
  <si>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</si>
  <si>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</si>
  <si>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</si>
  <si>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</si>
  <si>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</si>
  <si>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</si>
  <si>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</si>
  <si>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</si>
  <si>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</si>
  <si>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</si>
  <si>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</si>
  <si>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</si>
  <si>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</si>
  <si>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</si>
  <si>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</si>
  <si>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</si>
  <si>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</si>
  <si>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</si>
  <si>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</si>
  <si>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</si>
  <si>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</si>
  <si>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</si>
  <si>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</si>
  <si>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</si>
  <si>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</si>
  <si>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</si>
  <si>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</si>
  <si>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</si>
  <si>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</si>
  <si>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</si>
  <si>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</si>
  <si>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</si>
  <si>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</si>
  <si>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</si>
  <si>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</si>
  <si>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</si>
  <si>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</si>
  <si>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</si>
  <si>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</si>
  <si>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</si>
  <si>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</si>
  <si>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</si>
  <si>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</si>
  <si>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</si>
  <si>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</si>
  <si>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</si>
  <si>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</si>
  <si>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</si>
  <si>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</si>
  <si>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</si>
  <si>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</si>
  <si>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</si>
  <si>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</si>
  <si>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</si>
  <si>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</si>
  <si>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</si>
  <si>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</si>
  <si>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</si>
  <si>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</si>
  <si>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</si>
  <si>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</si>
  <si>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</si>
  <si>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</si>
  <si>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</si>
  <si>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</si>
  <si>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</si>
  <si>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</si>
  <si>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</si>
  <si>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</si>
  <si>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</si>
  <si>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</si>
  <si>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</si>
  <si>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</si>
  <si>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</si>
  <si>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</si>
  <si>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</si>
  <si>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</si>
  <si>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</si>
  <si>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</si>
  <si>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</si>
  <si>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</si>
  <si>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</si>
  <si>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</si>
  <si>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</si>
  <si>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</si>
  <si>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</si>
  <si>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</si>
  <si>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</si>
  <si>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</si>
  <si>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</si>
  <si>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</si>
  <si>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</si>
  <si>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</si>
  <si>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</si>
  <si>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</si>
  <si>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</si>
  <si>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</si>
  <si>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</si>
  <si>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</si>
  <si>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</si>
  <si>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</si>
  <si>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</si>
  <si>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</si>
  <si>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</si>
  <si>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</si>
  <si>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</si>
  <si>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</si>
  <si>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</si>
  <si>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</si>
  <si>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</si>
  <si>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</si>
  <si>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</si>
  <si>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</si>
  <si>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</si>
  <si>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</si>
  <si>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</si>
  <si>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</si>
  <si>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</si>
  <si>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</si>
  <si>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</si>
  <si>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</si>
  <si>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</si>
  <si>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</si>
  <si>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</si>
  <si>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</si>
  <si>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</si>
  <si>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</si>
  <si>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</si>
  <si>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</si>
  <si>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</si>
  <si>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</si>
  <si>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</si>
  <si>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</si>
  <si>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</si>
  <si>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</si>
  <si>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</si>
  <si>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</si>
  <si>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</si>
  <si>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</si>
  <si>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</si>
  <si>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</si>
  <si>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</si>
  <si>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</si>
  <si>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</si>
  <si>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</si>
  <si>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</si>
  <si>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</si>
  <si>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</si>
  <si>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</si>
  <si>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</si>
  <si>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</si>
  <si>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</si>
  <si>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</si>
  <si>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</si>
  <si>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</si>
  <si>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</si>
  <si>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</si>
  <si>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</si>
  <si>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</si>
  <si>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</si>
  <si>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</si>
  <si>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</si>
  <si>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</si>
  <si>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</si>
  <si>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</si>
  <si>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</si>
  <si>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</si>
  <si>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</si>
  <si>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</si>
  <si>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</si>
  <si>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</si>
  <si>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</si>
  <si>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</si>
  <si>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</si>
  <si>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</si>
  <si>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</si>
  <si>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</si>
  <si>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</si>
  <si>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</si>
  <si>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</si>
  <si>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</si>
  <si>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</si>
  <si>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</si>
  <si>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</si>
  <si>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</si>
  <si>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</si>
  <si>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</si>
  <si>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</si>
  <si>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</si>
  <si>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</si>
  <si>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</si>
  <si>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</si>
  <si>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</si>
  <si>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</si>
  <si>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</si>
  <si>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</si>
  <si>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</si>
  <si>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</si>
  <si>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</si>
  <si>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</si>
  <si>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</si>
  <si>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</si>
  <si>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</si>
  <si>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</si>
  <si>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</si>
  <si>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</si>
  <si>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</si>
  <si>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Note: if "optimal rent" is less than this value, use this value</t>
  </si>
  <si>
    <t xml:space="preserve">Use MS "If" statement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</si>
  <si>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</si>
  <si>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</si>
  <si>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</si>
  <si>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</si>
  <si>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</si>
  <si>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</si>
  <si>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</si>
  <si>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</si>
  <si>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=(correct $ Rent)*(Forecast Occupancy Rate) </t>
  </si>
  <si>
    <t xml:space="preserve">=(Forecast ST Revenues)*(1 minus transaction  fees) </t>
  </si>
  <si>
    <t>Correct $ Rent, given constraint that rent must be &gt;= 10th percentile</t>
  </si>
  <si>
    <t xml:space="preserve">Dollars Normalized to Percentile </t>
  </si>
  <si>
    <t xml:space="preserve">10th Percentile $ Rent </t>
  </si>
  <si>
    <t>1.25*($ 90th - $ 10th)</t>
  </si>
  <si>
    <t xml:space="preserve">$ 10th - (($ 90th - $ 10th)/8)) </t>
  </si>
  <si>
    <t>1.25*($ 90th - $ 10th)/(2*beta)</t>
  </si>
  <si>
    <t>Optimal Rent</t>
  </si>
  <si>
    <t>Correct Rent Normalized to Percentile</t>
  </si>
  <si>
    <t xml:space="preserve">Correct Forecast Occupancy Rate </t>
  </si>
  <si>
    <t>Forecast ST Revenues Before Transaction Fees</t>
  </si>
  <si>
    <t>Forecast ST Revenues After Transaction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</si>
</sst>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.00"/>
  </numFmts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9C6500"/>
      <name val="Calibri"/>
      <scheme val="minor"/>
    </font>
    <font>
      <b/>
      <sz val="12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11" applyNumberFormat="0" applyAlignment="0" applyProtection="0"/>
  </cellStyleXfs>
  <cellXfs count="74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5" fillId="0" borderId="0" xfId="0" applyFont="1"/>
    <xf numFmtId="0" fontId="1" fillId="2" borderId="5" xfId="1" applyBorder="1"/>
    <xf numFmtId="0" fontId="2" fillId="3" borderId="4" xfId="2" applyBorder="1"/>
    <xf numFmtId="0" fontId="0" fillId="0" borderId="5" xfId="0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4" fillId="0" borderId="1" xfId="0" quotePrefix="1" applyFont="1" applyBorder="1"/>
    <xf numFmtId="0" fontId="0" fillId="0" borderId="0" xfId="0" quotePrefix="1"/>
    <xf numFmtId="0" fontId="6" fillId="0" borderId="3" xfId="0" quotePrefix="1" applyFont="1" applyBorder="1"/>
    <xf numFmtId="164" fontId="0" fillId="0" borderId="0" xfId="0" applyNumberFormat="1"/>
    <xf numFmtId="2" fontId="0" fillId="0" borderId="2" xfId="0" applyNumberFormat="1" applyBorder="1"/>
    <xf numFmtId="2" fontId="0" fillId="0" borderId="2" xfId="0" quotePrefix="1" applyNumberFormat="1" applyBorder="1"/>
    <xf numFmtId="2" fontId="1" fillId="2" borderId="1" xfId="1" applyNumberFormat="1" applyFont="1" applyBorder="1"/>
    <xf numFmtId="2" fontId="1" fillId="2" borderId="6" xfId="1" applyNumberFormat="1" applyBorder="1"/>
    <xf numFmtId="2" fontId="1" fillId="2" borderId="8" xfId="1" applyNumberFormat="1" applyBorder="1"/>
    <xf numFmtId="2" fontId="1" fillId="2" borderId="9" xfId="1" applyNumberFormat="1" applyBorder="1"/>
    <xf numFmtId="2" fontId="0" fillId="0" borderId="0" xfId="0" applyNumberFormat="1"/>
    <xf numFmtId="2" fontId="4" fillId="0" borderId="7" xfId="0" applyNumberFormat="1" applyFont="1" applyBorder="1"/>
    <xf numFmtId="2" fontId="4" fillId="0" borderId="2" xfId="0" applyNumberFormat="1" applyFont="1" applyBorder="1"/>
    <xf numFmtId="2" fontId="4" fillId="0" borderId="10" xfId="0" applyNumberFormat="1" applyFont="1" applyBorder="1"/>
    <xf numFmtId="2" fontId="0" fillId="0" borderId="3" xfId="0" applyNumberFormat="1" applyBorder="1"/>
    <xf numFmtId="165" fontId="0" fillId="0" borderId="0" xfId="0" applyNumberFormat="1"/>
    <xf numFmtId="0" fontId="1" fillId="2" borderId="7" xfId="1" applyBorder="1"/>
    <xf numFmtId="0" fontId="4" fillId="0" borderId="12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13" xfId="0" quotePrefix="1" applyFont="1" applyFill="1" applyBorder="1"/>
    <xf numFmtId="9" fontId="3" fillId="0" borderId="5" xfId="0" applyNumberFormat="1" applyFont="1" applyBorder="1"/>
    <xf numFmtId="0" fontId="9" fillId="4" borderId="11" xfId="9"/>
    <xf numFmtId="0" fontId="3" fillId="0" borderId="0" xfId="0" applyFont="1" applyBorder="1"/>
    <xf numFmtId="0" fontId="3" fillId="0" borderId="0" xfId="0" quotePrefix="1" applyFont="1" applyBorder="1"/>
    <xf numFmtId="0" fontId="3" fillId="0" borderId="7" xfId="0" applyFont="1" applyBorder="1"/>
    <xf numFmtId="0" fontId="1" fillId="2" borderId="2" xfId="1" applyBorder="1"/>
    <xf numFmtId="0" fontId="4" fillId="0" borderId="3" xfId="0" applyFont="1" applyBorder="1"/>
    <xf numFmtId="0" fontId="3" fillId="0" borderId="9" xfId="0" applyFont="1" applyBorder="1"/>
    <xf numFmtId="0" fontId="3" fillId="0" borderId="10" xfId="0" applyFont="1" applyBorder="1"/>
    <xf numFmtId="0" fontId="2" fillId="3" borderId="12" xfId="2" quotePrefix="1" applyBorder="1"/>
    <xf numFmtId="0" fontId="1" fillId="2" borderId="14" xfId="1" quotePrefix="1" applyBorder="1"/>
    <xf numFmtId="0" fontId="0" fillId="0" borderId="7" xfId="0" applyBorder="1"/>
    <xf numFmtId="0" fontId="2" fillId="3" borderId="12" xfId="2" applyBorder="1"/>
    <xf numFmtId="0" fontId="2" fillId="3" borderId="7" xfId="2" applyBorder="1"/>
    <xf numFmtId="0" fontId="2" fillId="3" borderId="7" xfId="2" quotePrefix="1" applyBorder="1"/>
    <xf numFmtId="0" fontId="2" fillId="3" borderId="14" xfId="2" quotePrefix="1" applyBorder="1"/>
    <xf numFmtId="0" fontId="2" fillId="3" borderId="6" xfId="2" quotePrefix="1" applyBorder="1"/>
    <xf numFmtId="0" fontId="1" fillId="2" borderId="7" xfId="1" quotePrefix="1" applyBorder="1"/>
    <xf numFmtId="0" fontId="2" fillId="3" borderId="13" xfId="2" applyBorder="1"/>
    <xf numFmtId="0" fontId="1" fillId="2" borderId="10" xfId="1" applyBorder="1"/>
    <xf numFmtId="0" fontId="4" fillId="0" borderId="15" xfId="0" applyFont="1" applyBorder="1"/>
    <xf numFmtId="0" fontId="2" fillId="3" borderId="1" xfId="2" applyFont="1" applyBorder="1"/>
    <xf numFmtId="0" fontId="2" fillId="3" borderId="16" xfId="2" applyBorder="1"/>
    <xf numFmtId="0" fontId="2" fillId="3" borderId="10" xfId="2" applyBorder="1"/>
    <xf numFmtId="0" fontId="1" fillId="2" borderId="16" xfId="1" applyBorder="1"/>
    <xf numFmtId="0" fontId="0" fillId="0" borderId="10" xfId="0" applyBorder="1"/>
    <xf numFmtId="0" fontId="2" fillId="3" borderId="15" xfId="2" applyBorder="1"/>
    <xf numFmtId="2" fontId="2" fillId="3" borderId="10" xfId="2" applyNumberFormat="1" applyBorder="1"/>
    <xf numFmtId="0" fontId="10" fillId="3" borderId="10" xfId="2" applyFont="1" applyBorder="1"/>
    <xf numFmtId="0" fontId="10" fillId="3" borderId="16" xfId="2" applyFont="1" applyBorder="1"/>
    <xf numFmtId="0" fontId="10" fillId="3" borderId="10" xfId="2" quotePrefix="1" applyFont="1" applyBorder="1"/>
    <xf numFmtId="0" fontId="10" fillId="3" borderId="9" xfId="2" applyFont="1" applyBorder="1"/>
    <xf numFmtId="0" fontId="11" fillId="2" borderId="10" xfId="1" applyFont="1" applyBorder="1"/>
  </cellXfs>
  <cellStyles count="10"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Input" xfId="9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'1 - First Best-Fit Line'!$K$3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863954505687"/>
                  <c:y val="-0.3606798629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'1 - First Best-Fit Line'!$J$4:$J$247</c:f>
              <c:numCache>
                <c:formatCode>General</c:formatCode>
                <c:ptCount val="244"/>
                <c:pt idx="0">
                  <c:v>148.0</c:v>
                </c:pt>
                <c:pt idx="1">
                  <c:v>133.0</c:v>
                </c:pt>
                <c:pt idx="2">
                  <c:v>372.0</c:v>
                </c:pt>
                <c:pt idx="3">
                  <c:v>302.0</c:v>
                </c:pt>
                <c:pt idx="4">
                  <c:v>429.0</c:v>
                </c:pt>
                <c:pt idx="5">
                  <c:v>380.0</c:v>
                </c:pt>
                <c:pt idx="6">
                  <c:v>374.0</c:v>
                </c:pt>
                <c:pt idx="7">
                  <c:v>386.0</c:v>
                </c:pt>
                <c:pt idx="8">
                  <c:v>212.0</c:v>
                </c:pt>
                <c:pt idx="9">
                  <c:v>969.0</c:v>
                </c:pt>
                <c:pt idx="10">
                  <c:v>885.0</c:v>
                </c:pt>
                <c:pt idx="11">
                  <c:v>287.0</c:v>
                </c:pt>
                <c:pt idx="12">
                  <c:v>206.0</c:v>
                </c:pt>
                <c:pt idx="13">
                  <c:v>462.0</c:v>
                </c:pt>
                <c:pt idx="14">
                  <c:v>389.0</c:v>
                </c:pt>
                <c:pt idx="15">
                  <c:v>678.0</c:v>
                </c:pt>
                <c:pt idx="16">
                  <c:v>163.0</c:v>
                </c:pt>
                <c:pt idx="17">
                  <c:v>374.0</c:v>
                </c:pt>
                <c:pt idx="18">
                  <c:v>444.0</c:v>
                </c:pt>
                <c:pt idx="19">
                  <c:v>426.0</c:v>
                </c:pt>
                <c:pt idx="20">
                  <c:v>332.0</c:v>
                </c:pt>
                <c:pt idx="21">
                  <c:v>430.0</c:v>
                </c:pt>
                <c:pt idx="22">
                  <c:v>662.0</c:v>
                </c:pt>
                <c:pt idx="23">
                  <c:v>186.0</c:v>
                </c:pt>
                <c:pt idx="24">
                  <c:v>696.0</c:v>
                </c:pt>
                <c:pt idx="25">
                  <c:v>182.0</c:v>
                </c:pt>
                <c:pt idx="26">
                  <c:v>241.0</c:v>
                </c:pt>
                <c:pt idx="27">
                  <c:v>363.0</c:v>
                </c:pt>
                <c:pt idx="28">
                  <c:v>301.0</c:v>
                </c:pt>
                <c:pt idx="29">
                  <c:v>212.0</c:v>
                </c:pt>
                <c:pt idx="30">
                  <c:v>340.0</c:v>
                </c:pt>
                <c:pt idx="31">
                  <c:v>266.0</c:v>
                </c:pt>
                <c:pt idx="32">
                  <c:v>442.0</c:v>
                </c:pt>
                <c:pt idx="33">
                  <c:v>354.0</c:v>
                </c:pt>
                <c:pt idx="34">
                  <c:v>123.0</c:v>
                </c:pt>
                <c:pt idx="35">
                  <c:v>377.0</c:v>
                </c:pt>
                <c:pt idx="36">
                  <c:v>318.0</c:v>
                </c:pt>
                <c:pt idx="37">
                  <c:v>198.0</c:v>
                </c:pt>
                <c:pt idx="38">
                  <c:v>149.0</c:v>
                </c:pt>
                <c:pt idx="39">
                  <c:v>210.0</c:v>
                </c:pt>
                <c:pt idx="40">
                  <c:v>187.0</c:v>
                </c:pt>
                <c:pt idx="41">
                  <c:v>225.0</c:v>
                </c:pt>
                <c:pt idx="42">
                  <c:v>123.0</c:v>
                </c:pt>
                <c:pt idx="43">
                  <c:v>263.0</c:v>
                </c:pt>
                <c:pt idx="44">
                  <c:v>238.0</c:v>
                </c:pt>
                <c:pt idx="45">
                  <c:v>146.0</c:v>
                </c:pt>
                <c:pt idx="46">
                  <c:v>349.0</c:v>
                </c:pt>
                <c:pt idx="47">
                  <c:v>147.0</c:v>
                </c:pt>
                <c:pt idx="48">
                  <c:v>151.0</c:v>
                </c:pt>
                <c:pt idx="49">
                  <c:v>429.0</c:v>
                </c:pt>
                <c:pt idx="50">
                  <c:v>441.0</c:v>
                </c:pt>
                <c:pt idx="51">
                  <c:v>144.0</c:v>
                </c:pt>
                <c:pt idx="52">
                  <c:v>136.0</c:v>
                </c:pt>
                <c:pt idx="53">
                  <c:v>305.0</c:v>
                </c:pt>
                <c:pt idx="54">
                  <c:v>425.0</c:v>
                </c:pt>
                <c:pt idx="55">
                  <c:v>176.0</c:v>
                </c:pt>
                <c:pt idx="56">
                  <c:v>169.0</c:v>
                </c:pt>
                <c:pt idx="57">
                  <c:v>207.0</c:v>
                </c:pt>
                <c:pt idx="58">
                  <c:v>244.0</c:v>
                </c:pt>
                <c:pt idx="59">
                  <c:v>536.0</c:v>
                </c:pt>
                <c:pt idx="60">
                  <c:v>476.0</c:v>
                </c:pt>
                <c:pt idx="61">
                  <c:v>360.0</c:v>
                </c:pt>
                <c:pt idx="62">
                  <c:v>1477.0</c:v>
                </c:pt>
                <c:pt idx="63">
                  <c:v>1265.0</c:v>
                </c:pt>
                <c:pt idx="64">
                  <c:v>328.0</c:v>
                </c:pt>
                <c:pt idx="65">
                  <c:v>246.0</c:v>
                </c:pt>
                <c:pt idx="66">
                  <c:v>325.0</c:v>
                </c:pt>
                <c:pt idx="67">
                  <c:v>94.0</c:v>
                </c:pt>
                <c:pt idx="68">
                  <c:v>428.0</c:v>
                </c:pt>
                <c:pt idx="69">
                  <c:v>188.0</c:v>
                </c:pt>
                <c:pt idx="70">
                  <c:v>274.0</c:v>
                </c:pt>
                <c:pt idx="71">
                  <c:v>860.0</c:v>
                </c:pt>
                <c:pt idx="72">
                  <c:v>729.0</c:v>
                </c:pt>
                <c:pt idx="73">
                  <c:v>174.0</c:v>
                </c:pt>
                <c:pt idx="74">
                  <c:v>308.0</c:v>
                </c:pt>
                <c:pt idx="75">
                  <c:v>308.0</c:v>
                </c:pt>
                <c:pt idx="76">
                  <c:v>342.0</c:v>
                </c:pt>
                <c:pt idx="77">
                  <c:v>229.0</c:v>
                </c:pt>
                <c:pt idx="78">
                  <c:v>392.0</c:v>
                </c:pt>
                <c:pt idx="79">
                  <c:v>322.0</c:v>
                </c:pt>
                <c:pt idx="80">
                  <c:v>257.0</c:v>
                </c:pt>
                <c:pt idx="81">
                  <c:v>286.0</c:v>
                </c:pt>
                <c:pt idx="82">
                  <c:v>180.0</c:v>
                </c:pt>
                <c:pt idx="83">
                  <c:v>230.0</c:v>
                </c:pt>
                <c:pt idx="84">
                  <c:v>221.0</c:v>
                </c:pt>
                <c:pt idx="85">
                  <c:v>316.0</c:v>
                </c:pt>
                <c:pt idx="86">
                  <c:v>245.0</c:v>
                </c:pt>
                <c:pt idx="87">
                  <c:v>266.0</c:v>
                </c:pt>
                <c:pt idx="88">
                  <c:v>325.0</c:v>
                </c:pt>
                <c:pt idx="89">
                  <c:v>393.0</c:v>
                </c:pt>
                <c:pt idx="90">
                  <c:v>256.0</c:v>
                </c:pt>
                <c:pt idx="91">
                  <c:v>184.0</c:v>
                </c:pt>
                <c:pt idx="92">
                  <c:v>427.0</c:v>
                </c:pt>
                <c:pt idx="93">
                  <c:v>418.0</c:v>
                </c:pt>
                <c:pt idx="94">
                  <c:v>219.0</c:v>
                </c:pt>
                <c:pt idx="95">
                  <c:v>220.0</c:v>
                </c:pt>
                <c:pt idx="96">
                  <c:v>481.0</c:v>
                </c:pt>
                <c:pt idx="97">
                  <c:v>280.0</c:v>
                </c:pt>
                <c:pt idx="98">
                  <c:v>568.0</c:v>
                </c:pt>
                <c:pt idx="99">
                  <c:v>318.0</c:v>
                </c:pt>
                <c:pt idx="100">
                  <c:v>556.0</c:v>
                </c:pt>
                <c:pt idx="101">
                  <c:v>538.0</c:v>
                </c:pt>
                <c:pt idx="102">
                  <c:v>318.0</c:v>
                </c:pt>
                <c:pt idx="103">
                  <c:v>680.0</c:v>
                </c:pt>
                <c:pt idx="104">
                  <c:v>202.0</c:v>
                </c:pt>
                <c:pt idx="105">
                  <c:v>579.0</c:v>
                </c:pt>
                <c:pt idx="106">
                  <c:v>524.0</c:v>
                </c:pt>
                <c:pt idx="107">
                  <c:v>560.0</c:v>
                </c:pt>
                <c:pt idx="108">
                  <c:v>362.0</c:v>
                </c:pt>
                <c:pt idx="109">
                  <c:v>417.0</c:v>
                </c:pt>
                <c:pt idx="110">
                  <c:v>474.0</c:v>
                </c:pt>
                <c:pt idx="111">
                  <c:v>146.0</c:v>
                </c:pt>
                <c:pt idx="112">
                  <c:v>312.0</c:v>
                </c:pt>
                <c:pt idx="113">
                  <c:v>491.0</c:v>
                </c:pt>
                <c:pt idx="114">
                  <c:v>204.0</c:v>
                </c:pt>
                <c:pt idx="115">
                  <c:v>245.0</c:v>
                </c:pt>
                <c:pt idx="116">
                  <c:v>197.0</c:v>
                </c:pt>
                <c:pt idx="117">
                  <c:v>195.0</c:v>
                </c:pt>
                <c:pt idx="118">
                  <c:v>124.0</c:v>
                </c:pt>
                <c:pt idx="119">
                  <c:v>156.0</c:v>
                </c:pt>
                <c:pt idx="120">
                  <c:v>256.0</c:v>
                </c:pt>
                <c:pt idx="121">
                  <c:v>284.0</c:v>
                </c:pt>
                <c:pt idx="122">
                  <c:v>128.0</c:v>
                </c:pt>
                <c:pt idx="123">
                  <c:v>337.0</c:v>
                </c:pt>
                <c:pt idx="124">
                  <c:v>139.0</c:v>
                </c:pt>
                <c:pt idx="125">
                  <c:v>240.0</c:v>
                </c:pt>
                <c:pt idx="126">
                  <c:v>249.0</c:v>
                </c:pt>
                <c:pt idx="127">
                  <c:v>107.0</c:v>
                </c:pt>
                <c:pt idx="128">
                  <c:v>147.0</c:v>
                </c:pt>
                <c:pt idx="129">
                  <c:v>246.0</c:v>
                </c:pt>
                <c:pt idx="130">
                  <c:v>169.0</c:v>
                </c:pt>
                <c:pt idx="131">
                  <c:v>174.0</c:v>
                </c:pt>
                <c:pt idx="132">
                  <c:v>203.0</c:v>
                </c:pt>
                <c:pt idx="133">
                  <c:v>240.0</c:v>
                </c:pt>
                <c:pt idx="134">
                  <c:v>389.0</c:v>
                </c:pt>
                <c:pt idx="135">
                  <c:v>312.0</c:v>
                </c:pt>
                <c:pt idx="136">
                  <c:v>111.0</c:v>
                </c:pt>
                <c:pt idx="137">
                  <c:v>169.0</c:v>
                </c:pt>
                <c:pt idx="138">
                  <c:v>201.0</c:v>
                </c:pt>
                <c:pt idx="139">
                  <c:v>242.0</c:v>
                </c:pt>
                <c:pt idx="140">
                  <c:v>158.0</c:v>
                </c:pt>
                <c:pt idx="141">
                  <c:v>246.0</c:v>
                </c:pt>
                <c:pt idx="142">
                  <c:v>207.0</c:v>
                </c:pt>
                <c:pt idx="143">
                  <c:v>224.0</c:v>
                </c:pt>
                <c:pt idx="144">
                  <c:v>139.0</c:v>
                </c:pt>
                <c:pt idx="145">
                  <c:v>325.0</c:v>
                </c:pt>
                <c:pt idx="146">
                  <c:v>283.0</c:v>
                </c:pt>
                <c:pt idx="147">
                  <c:v>192.0</c:v>
                </c:pt>
                <c:pt idx="148">
                  <c:v>307.0</c:v>
                </c:pt>
                <c:pt idx="149">
                  <c:v>180.0</c:v>
                </c:pt>
                <c:pt idx="150">
                  <c:v>260.0</c:v>
                </c:pt>
                <c:pt idx="151">
                  <c:v>232.0</c:v>
                </c:pt>
                <c:pt idx="152">
                  <c:v>292.0</c:v>
                </c:pt>
                <c:pt idx="153">
                  <c:v>169.0</c:v>
                </c:pt>
                <c:pt idx="154">
                  <c:v>189.0</c:v>
                </c:pt>
                <c:pt idx="155">
                  <c:v>289.0</c:v>
                </c:pt>
                <c:pt idx="156">
                  <c:v>239.0</c:v>
                </c:pt>
                <c:pt idx="157">
                  <c:v>278.0</c:v>
                </c:pt>
                <c:pt idx="158">
                  <c:v>183.0</c:v>
                </c:pt>
                <c:pt idx="159">
                  <c:v>237.0</c:v>
                </c:pt>
                <c:pt idx="160">
                  <c:v>297.0</c:v>
                </c:pt>
                <c:pt idx="161">
                  <c:v>360.0</c:v>
                </c:pt>
                <c:pt idx="162">
                  <c:v>209.0</c:v>
                </c:pt>
                <c:pt idx="163">
                  <c:v>265.0</c:v>
                </c:pt>
                <c:pt idx="164">
                  <c:v>435.0</c:v>
                </c:pt>
                <c:pt idx="165">
                  <c:v>487.0</c:v>
                </c:pt>
                <c:pt idx="166">
                  <c:v>231.0</c:v>
                </c:pt>
                <c:pt idx="167">
                  <c:v>199.0</c:v>
                </c:pt>
                <c:pt idx="168">
                  <c:v>490.0</c:v>
                </c:pt>
                <c:pt idx="169">
                  <c:v>538.0</c:v>
                </c:pt>
                <c:pt idx="170">
                  <c:v>288.0</c:v>
                </c:pt>
                <c:pt idx="171">
                  <c:v>415.0</c:v>
                </c:pt>
                <c:pt idx="172">
                  <c:v>387.0</c:v>
                </c:pt>
                <c:pt idx="173">
                  <c:v>575.0</c:v>
                </c:pt>
                <c:pt idx="174">
                  <c:v>228.0</c:v>
                </c:pt>
                <c:pt idx="175">
                  <c:v>337.0</c:v>
                </c:pt>
                <c:pt idx="176">
                  <c:v>154.0</c:v>
                </c:pt>
                <c:pt idx="177">
                  <c:v>432.0</c:v>
                </c:pt>
                <c:pt idx="178">
                  <c:v>104.0</c:v>
                </c:pt>
                <c:pt idx="179">
                  <c:v>200.0</c:v>
                </c:pt>
                <c:pt idx="180">
                  <c:v>428.0</c:v>
                </c:pt>
                <c:pt idx="181">
                  <c:v>576.0</c:v>
                </c:pt>
                <c:pt idx="182">
                  <c:v>560.0</c:v>
                </c:pt>
                <c:pt idx="183">
                  <c:v>288.0</c:v>
                </c:pt>
                <c:pt idx="184">
                  <c:v>373.0</c:v>
                </c:pt>
                <c:pt idx="185">
                  <c:v>420.0</c:v>
                </c:pt>
                <c:pt idx="186">
                  <c:v>593.0</c:v>
                </c:pt>
                <c:pt idx="187">
                  <c:v>436.0</c:v>
                </c:pt>
                <c:pt idx="188">
                  <c:v>426.0</c:v>
                </c:pt>
                <c:pt idx="189">
                  <c:v>142.0</c:v>
                </c:pt>
                <c:pt idx="190">
                  <c:v>621.0</c:v>
                </c:pt>
                <c:pt idx="191">
                  <c:v>535.0</c:v>
                </c:pt>
                <c:pt idx="192">
                  <c:v>196.0</c:v>
                </c:pt>
                <c:pt idx="193">
                  <c:v>294.0</c:v>
                </c:pt>
                <c:pt idx="194">
                  <c:v>471.0</c:v>
                </c:pt>
                <c:pt idx="195">
                  <c:v>620.0</c:v>
                </c:pt>
                <c:pt idx="196">
                  <c:v>235.0</c:v>
                </c:pt>
                <c:pt idx="197">
                  <c:v>284.0</c:v>
                </c:pt>
                <c:pt idx="198">
                  <c:v>355.0</c:v>
                </c:pt>
                <c:pt idx="199">
                  <c:v>436.0</c:v>
                </c:pt>
                <c:pt idx="200">
                  <c:v>141.0</c:v>
                </c:pt>
                <c:pt idx="201">
                  <c:v>250.0</c:v>
                </c:pt>
                <c:pt idx="202">
                  <c:v>443.0</c:v>
                </c:pt>
                <c:pt idx="203">
                  <c:v>343.0</c:v>
                </c:pt>
                <c:pt idx="204">
                  <c:v>739.0</c:v>
                </c:pt>
                <c:pt idx="205">
                  <c:v>270.0</c:v>
                </c:pt>
                <c:pt idx="206">
                  <c:v>424.0</c:v>
                </c:pt>
                <c:pt idx="207">
                  <c:v>980.0</c:v>
                </c:pt>
                <c:pt idx="208">
                  <c:v>994.0</c:v>
                </c:pt>
                <c:pt idx="209">
                  <c:v>284.0</c:v>
                </c:pt>
                <c:pt idx="210">
                  <c:v>236.0</c:v>
                </c:pt>
                <c:pt idx="211">
                  <c:v>188.0</c:v>
                </c:pt>
                <c:pt idx="212">
                  <c:v>329.0</c:v>
                </c:pt>
                <c:pt idx="213">
                  <c:v>549.0</c:v>
                </c:pt>
                <c:pt idx="214">
                  <c:v>652.0</c:v>
                </c:pt>
                <c:pt idx="215">
                  <c:v>378.0</c:v>
                </c:pt>
                <c:pt idx="216">
                  <c:v>255.0</c:v>
                </c:pt>
                <c:pt idx="217">
                  <c:v>441.0</c:v>
                </c:pt>
                <c:pt idx="218">
                  <c:v>356.0</c:v>
                </c:pt>
                <c:pt idx="219">
                  <c:v>437.0</c:v>
                </c:pt>
                <c:pt idx="220">
                  <c:v>461.0</c:v>
                </c:pt>
                <c:pt idx="221">
                  <c:v>669.0</c:v>
                </c:pt>
                <c:pt idx="222">
                  <c:v>121.0</c:v>
                </c:pt>
                <c:pt idx="223">
                  <c:v>437.0</c:v>
                </c:pt>
                <c:pt idx="224">
                  <c:v>663.0</c:v>
                </c:pt>
                <c:pt idx="225">
                  <c:v>337.0</c:v>
                </c:pt>
                <c:pt idx="226">
                  <c:v>447.0</c:v>
                </c:pt>
                <c:pt idx="227">
                  <c:v>610.0</c:v>
                </c:pt>
                <c:pt idx="228">
                  <c:v>302.0</c:v>
                </c:pt>
                <c:pt idx="229">
                  <c:v>213.0</c:v>
                </c:pt>
                <c:pt idx="230">
                  <c:v>364.0</c:v>
                </c:pt>
                <c:pt idx="231">
                  <c:v>251.0</c:v>
                </c:pt>
                <c:pt idx="232">
                  <c:v>343.0</c:v>
                </c:pt>
                <c:pt idx="233">
                  <c:v>125.0</c:v>
                </c:pt>
                <c:pt idx="234">
                  <c:v>251.0</c:v>
                </c:pt>
                <c:pt idx="235">
                  <c:v>404.0</c:v>
                </c:pt>
                <c:pt idx="236">
                  <c:v>161.0</c:v>
                </c:pt>
                <c:pt idx="237">
                  <c:v>408.0</c:v>
                </c:pt>
                <c:pt idx="238">
                  <c:v>284.0</c:v>
                </c:pt>
                <c:pt idx="239">
                  <c:v>443.0</c:v>
                </c:pt>
                <c:pt idx="240">
                  <c:v>718.0</c:v>
                </c:pt>
                <c:pt idx="241">
                  <c:v>478.0</c:v>
                </c:pt>
                <c:pt idx="242">
                  <c:v>533.0</c:v>
                </c:pt>
                <c:pt idx="243">
                  <c:v>566.0</c:v>
                </c:pt>
              </c:numCache>
            </c:numRef>
          </c:xVal>
          <c:yVal>
            <c:numRef>
              <c:f>'1 - First Best-Fit Line'!$K$4:$K$247</c:f>
              <c:numCache>
                <c:formatCode>General</c:formatCode>
                <c:ptCount val="244"/>
                <c:pt idx="0">
                  <c:v>0.1616</c:v>
                </c:pt>
                <c:pt idx="1">
                  <c:v>0.3479</c:v>
                </c:pt>
                <c:pt idx="2">
                  <c:v>0.3973</c:v>
                </c:pt>
                <c:pt idx="3">
                  <c:v>0.3644</c:v>
                </c:pt>
                <c:pt idx="4">
                  <c:v>0.411</c:v>
                </c:pt>
                <c:pt idx="5">
                  <c:v>0.411</c:v>
                </c:pt>
                <c:pt idx="6">
                  <c:v>0.526</c:v>
                </c:pt>
                <c:pt idx="7">
                  <c:v>0.4329</c:v>
                </c:pt>
                <c:pt idx="8">
                  <c:v>0.6959</c:v>
                </c:pt>
                <c:pt idx="9">
                  <c:v>0.1096</c:v>
                </c:pt>
                <c:pt idx="10">
                  <c:v>0.2247</c:v>
                </c:pt>
                <c:pt idx="11">
                  <c:v>0.2192</c:v>
                </c:pt>
                <c:pt idx="12">
                  <c:v>0.3918</c:v>
                </c:pt>
                <c:pt idx="13">
                  <c:v>0.537</c:v>
                </c:pt>
                <c:pt idx="14">
                  <c:v>0.5123</c:v>
                </c:pt>
                <c:pt idx="15">
                  <c:v>0.3616</c:v>
                </c:pt>
                <c:pt idx="16">
                  <c:v>0.8438</c:v>
                </c:pt>
                <c:pt idx="17">
                  <c:v>0.9151</c:v>
                </c:pt>
                <c:pt idx="18">
                  <c:v>0.4301</c:v>
                </c:pt>
                <c:pt idx="19">
                  <c:v>0.4822</c:v>
                </c:pt>
                <c:pt idx="20">
                  <c:v>0.4904</c:v>
                </c:pt>
                <c:pt idx="21">
                  <c:v>0.5233</c:v>
                </c:pt>
                <c:pt idx="22">
                  <c:v>0.4493</c:v>
                </c:pt>
                <c:pt idx="23">
                  <c:v>0.6603</c:v>
                </c:pt>
                <c:pt idx="24">
                  <c:v>0.4877</c:v>
                </c:pt>
                <c:pt idx="25">
                  <c:v>0.4384</c:v>
                </c:pt>
                <c:pt idx="26">
                  <c:v>0.5315</c:v>
                </c:pt>
                <c:pt idx="27">
                  <c:v>0.1397</c:v>
                </c:pt>
                <c:pt idx="28">
                  <c:v>0.4685</c:v>
                </c:pt>
                <c:pt idx="29">
                  <c:v>0.5014</c:v>
                </c:pt>
                <c:pt idx="30">
                  <c:v>0.3068</c:v>
                </c:pt>
                <c:pt idx="31">
                  <c:v>0.5205</c:v>
                </c:pt>
                <c:pt idx="32">
                  <c:v>0.1288</c:v>
                </c:pt>
                <c:pt idx="33">
                  <c:v>0.2411</c:v>
                </c:pt>
                <c:pt idx="34">
                  <c:v>0.4521</c:v>
                </c:pt>
                <c:pt idx="35">
                  <c:v>0.4795</c:v>
                </c:pt>
                <c:pt idx="36">
                  <c:v>0.2712</c:v>
                </c:pt>
                <c:pt idx="37">
                  <c:v>0.4301</c:v>
                </c:pt>
                <c:pt idx="38">
                  <c:v>0.5671</c:v>
                </c:pt>
                <c:pt idx="39">
                  <c:v>0.3205</c:v>
                </c:pt>
                <c:pt idx="40">
                  <c:v>0.4493</c:v>
                </c:pt>
                <c:pt idx="41">
                  <c:v>0.5096</c:v>
                </c:pt>
                <c:pt idx="42">
                  <c:v>0.7205</c:v>
                </c:pt>
                <c:pt idx="43">
                  <c:v>0.4959</c:v>
                </c:pt>
                <c:pt idx="44">
                  <c:v>0.4493</c:v>
                </c:pt>
                <c:pt idx="45">
                  <c:v>0.5315</c:v>
                </c:pt>
                <c:pt idx="46">
                  <c:v>0.1507</c:v>
                </c:pt>
                <c:pt idx="47">
                  <c:v>0.6</c:v>
                </c:pt>
                <c:pt idx="48">
                  <c:v>0.526</c:v>
                </c:pt>
                <c:pt idx="49">
                  <c:v>0.211</c:v>
                </c:pt>
                <c:pt idx="50">
                  <c:v>0.3315</c:v>
                </c:pt>
                <c:pt idx="51">
                  <c:v>0.3288</c:v>
                </c:pt>
                <c:pt idx="52">
                  <c:v>0.6192</c:v>
                </c:pt>
                <c:pt idx="53">
                  <c:v>0.2712</c:v>
                </c:pt>
                <c:pt idx="54">
                  <c:v>0.3288</c:v>
                </c:pt>
                <c:pt idx="55">
                  <c:v>0.4137</c:v>
                </c:pt>
                <c:pt idx="56">
                  <c:v>0.4795</c:v>
                </c:pt>
                <c:pt idx="57">
                  <c:v>0.6301</c:v>
                </c:pt>
                <c:pt idx="58">
                  <c:v>0.9041</c:v>
                </c:pt>
                <c:pt idx="59">
                  <c:v>0.5425</c:v>
                </c:pt>
                <c:pt idx="60">
                  <c:v>0.0795</c:v>
                </c:pt>
                <c:pt idx="61">
                  <c:v>0.5507</c:v>
                </c:pt>
                <c:pt idx="62">
                  <c:v>0.6932</c:v>
                </c:pt>
                <c:pt idx="63">
                  <c:v>0.7151</c:v>
                </c:pt>
                <c:pt idx="64">
                  <c:v>0.5205</c:v>
                </c:pt>
                <c:pt idx="65">
                  <c:v>0.1589</c:v>
                </c:pt>
                <c:pt idx="66">
                  <c:v>0.5452</c:v>
                </c:pt>
                <c:pt idx="67">
                  <c:v>0.4795</c:v>
                </c:pt>
                <c:pt idx="68">
                  <c:v>0.5863</c:v>
                </c:pt>
                <c:pt idx="69">
                  <c:v>0.6795</c:v>
                </c:pt>
                <c:pt idx="70">
                  <c:v>0.5781</c:v>
                </c:pt>
                <c:pt idx="71">
                  <c:v>0.411</c:v>
                </c:pt>
                <c:pt idx="72">
                  <c:v>0.6822</c:v>
                </c:pt>
                <c:pt idx="73">
                  <c:v>0.8247</c:v>
                </c:pt>
                <c:pt idx="74">
                  <c:v>0.2164</c:v>
                </c:pt>
                <c:pt idx="75">
                  <c:v>0.6</c:v>
                </c:pt>
                <c:pt idx="76">
                  <c:v>0.3918</c:v>
                </c:pt>
                <c:pt idx="77">
                  <c:v>0.589</c:v>
                </c:pt>
                <c:pt idx="78">
                  <c:v>0.2932</c:v>
                </c:pt>
                <c:pt idx="79">
                  <c:v>0.2712</c:v>
                </c:pt>
                <c:pt idx="80">
                  <c:v>0.5507</c:v>
                </c:pt>
                <c:pt idx="81">
                  <c:v>0.4521</c:v>
                </c:pt>
                <c:pt idx="82">
                  <c:v>0.5178</c:v>
                </c:pt>
                <c:pt idx="83">
                  <c:v>0.5205</c:v>
                </c:pt>
                <c:pt idx="84">
                  <c:v>0.6301</c:v>
                </c:pt>
                <c:pt idx="85">
                  <c:v>0.3699</c:v>
                </c:pt>
                <c:pt idx="86">
                  <c:v>0.5699</c:v>
                </c:pt>
                <c:pt idx="87">
                  <c:v>0.4192</c:v>
                </c:pt>
                <c:pt idx="88">
                  <c:v>0.4548</c:v>
                </c:pt>
                <c:pt idx="89">
                  <c:v>0.6219</c:v>
                </c:pt>
                <c:pt idx="90">
                  <c:v>0.7096</c:v>
                </c:pt>
                <c:pt idx="91">
                  <c:v>0.3096</c:v>
                </c:pt>
                <c:pt idx="92">
                  <c:v>0.2411</c:v>
                </c:pt>
                <c:pt idx="93">
                  <c:v>0.0466</c:v>
                </c:pt>
                <c:pt idx="94">
                  <c:v>0.6356</c:v>
                </c:pt>
                <c:pt idx="95">
                  <c:v>0.4301</c:v>
                </c:pt>
                <c:pt idx="96">
                  <c:v>0.3808</c:v>
                </c:pt>
                <c:pt idx="97">
                  <c:v>0.4575</c:v>
                </c:pt>
                <c:pt idx="98">
                  <c:v>0.189</c:v>
                </c:pt>
                <c:pt idx="99">
                  <c:v>0.2904</c:v>
                </c:pt>
                <c:pt idx="100">
                  <c:v>0.2986</c:v>
                </c:pt>
                <c:pt idx="101">
                  <c:v>0.5808</c:v>
                </c:pt>
                <c:pt idx="102">
                  <c:v>0.3918</c:v>
                </c:pt>
                <c:pt idx="103">
                  <c:v>0.3863</c:v>
                </c:pt>
                <c:pt idx="104">
                  <c:v>0.4877</c:v>
                </c:pt>
                <c:pt idx="105">
                  <c:v>0.411</c:v>
                </c:pt>
                <c:pt idx="106">
                  <c:v>0.5041</c:v>
                </c:pt>
                <c:pt idx="107">
                  <c:v>0.2767</c:v>
                </c:pt>
                <c:pt idx="108">
                  <c:v>0.3288</c:v>
                </c:pt>
                <c:pt idx="109">
                  <c:v>0.5315</c:v>
                </c:pt>
                <c:pt idx="110">
                  <c:v>0.4274</c:v>
                </c:pt>
                <c:pt idx="111">
                  <c:v>0.2411</c:v>
                </c:pt>
                <c:pt idx="112">
                  <c:v>0.411</c:v>
                </c:pt>
                <c:pt idx="113">
                  <c:v>0.3973</c:v>
                </c:pt>
                <c:pt idx="114">
                  <c:v>0.7973</c:v>
                </c:pt>
                <c:pt idx="115">
                  <c:v>0.6877</c:v>
                </c:pt>
                <c:pt idx="116">
                  <c:v>0.589</c:v>
                </c:pt>
                <c:pt idx="117">
                  <c:v>0.6192</c:v>
                </c:pt>
                <c:pt idx="118">
                  <c:v>0.4548</c:v>
                </c:pt>
                <c:pt idx="119">
                  <c:v>0.4877</c:v>
                </c:pt>
                <c:pt idx="120">
                  <c:v>0.4795</c:v>
                </c:pt>
                <c:pt idx="121">
                  <c:v>0.4932</c:v>
                </c:pt>
                <c:pt idx="122">
                  <c:v>0.3616</c:v>
                </c:pt>
                <c:pt idx="123">
                  <c:v>0.4219</c:v>
                </c:pt>
                <c:pt idx="124">
                  <c:v>0.7425</c:v>
                </c:pt>
                <c:pt idx="125">
                  <c:v>0.3699</c:v>
                </c:pt>
                <c:pt idx="126">
                  <c:v>0.4411</c:v>
                </c:pt>
                <c:pt idx="127">
                  <c:v>0.4795</c:v>
                </c:pt>
                <c:pt idx="128">
                  <c:v>0.4137</c:v>
                </c:pt>
                <c:pt idx="129">
                  <c:v>0.4438</c:v>
                </c:pt>
                <c:pt idx="130">
                  <c:v>0.6192</c:v>
                </c:pt>
                <c:pt idx="131">
                  <c:v>0.5479</c:v>
                </c:pt>
                <c:pt idx="132">
                  <c:v>0.2712</c:v>
                </c:pt>
                <c:pt idx="133">
                  <c:v>0.7616</c:v>
                </c:pt>
                <c:pt idx="134">
                  <c:v>0.5123</c:v>
                </c:pt>
                <c:pt idx="135">
                  <c:v>0.6082</c:v>
                </c:pt>
                <c:pt idx="136">
                  <c:v>0.611</c:v>
                </c:pt>
                <c:pt idx="137">
                  <c:v>0.3068</c:v>
                </c:pt>
                <c:pt idx="138">
                  <c:v>0.5233</c:v>
                </c:pt>
                <c:pt idx="139">
                  <c:v>0.4822</c:v>
                </c:pt>
                <c:pt idx="140">
                  <c:v>0.2219</c:v>
                </c:pt>
                <c:pt idx="141">
                  <c:v>0.389</c:v>
                </c:pt>
                <c:pt idx="142">
                  <c:v>0.4164</c:v>
                </c:pt>
                <c:pt idx="143">
                  <c:v>0.4849</c:v>
                </c:pt>
                <c:pt idx="144">
                  <c:v>0.5507</c:v>
                </c:pt>
                <c:pt idx="145">
                  <c:v>0.8164</c:v>
                </c:pt>
                <c:pt idx="146">
                  <c:v>0.2932</c:v>
                </c:pt>
                <c:pt idx="147">
                  <c:v>0.5014</c:v>
                </c:pt>
                <c:pt idx="148">
                  <c:v>0.3014</c:v>
                </c:pt>
                <c:pt idx="149">
                  <c:v>0.3425</c:v>
                </c:pt>
                <c:pt idx="150">
                  <c:v>0.6</c:v>
                </c:pt>
                <c:pt idx="151">
                  <c:v>0.4986</c:v>
                </c:pt>
                <c:pt idx="152">
                  <c:v>0.6384</c:v>
                </c:pt>
                <c:pt idx="153">
                  <c:v>0.2904</c:v>
                </c:pt>
                <c:pt idx="154">
                  <c:v>0.5397</c:v>
                </c:pt>
                <c:pt idx="155">
                  <c:v>0.2795</c:v>
                </c:pt>
                <c:pt idx="156">
                  <c:v>0.6767</c:v>
                </c:pt>
                <c:pt idx="157">
                  <c:v>0.389</c:v>
                </c:pt>
                <c:pt idx="158">
                  <c:v>0.5753</c:v>
                </c:pt>
                <c:pt idx="159">
                  <c:v>0.3123</c:v>
                </c:pt>
                <c:pt idx="160">
                  <c:v>0.4521</c:v>
                </c:pt>
                <c:pt idx="161">
                  <c:v>0.5315</c:v>
                </c:pt>
                <c:pt idx="162">
                  <c:v>0.5397</c:v>
                </c:pt>
                <c:pt idx="163">
                  <c:v>0.4027</c:v>
                </c:pt>
                <c:pt idx="164">
                  <c:v>0.4</c:v>
                </c:pt>
                <c:pt idx="165">
                  <c:v>0.4301</c:v>
                </c:pt>
                <c:pt idx="166">
                  <c:v>0.4027</c:v>
                </c:pt>
                <c:pt idx="167">
                  <c:v>0.3123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</c:v>
                </c:pt>
                <c:pt idx="172">
                  <c:v>0.326</c:v>
                </c:pt>
                <c:pt idx="173">
                  <c:v>0.389</c:v>
                </c:pt>
                <c:pt idx="174">
                  <c:v>0.5205</c:v>
                </c:pt>
                <c:pt idx="175">
                  <c:v>0.463</c:v>
                </c:pt>
                <c:pt idx="176">
                  <c:v>0.6795</c:v>
                </c:pt>
                <c:pt idx="177">
                  <c:v>0.6822</c:v>
                </c:pt>
                <c:pt idx="178">
                  <c:v>0.5699</c:v>
                </c:pt>
                <c:pt idx="179">
                  <c:v>0.8685</c:v>
                </c:pt>
                <c:pt idx="180">
                  <c:v>0.5233</c:v>
                </c:pt>
                <c:pt idx="181">
                  <c:v>0.4603</c:v>
                </c:pt>
                <c:pt idx="182">
                  <c:v>0.3534</c:v>
                </c:pt>
                <c:pt idx="183">
                  <c:v>0.4986</c:v>
                </c:pt>
                <c:pt idx="184">
                  <c:v>0.5151</c:v>
                </c:pt>
                <c:pt idx="185">
                  <c:v>0.8712</c:v>
                </c:pt>
                <c:pt idx="186">
                  <c:v>0.5068</c:v>
                </c:pt>
                <c:pt idx="187">
                  <c:v>0.2822</c:v>
                </c:pt>
                <c:pt idx="188">
                  <c:v>0.5425</c:v>
                </c:pt>
                <c:pt idx="189">
                  <c:v>0.0822</c:v>
                </c:pt>
                <c:pt idx="190">
                  <c:v>0.3479</c:v>
                </c:pt>
                <c:pt idx="191">
                  <c:v>0.4767</c:v>
                </c:pt>
                <c:pt idx="192">
                  <c:v>0.7781</c:v>
                </c:pt>
                <c:pt idx="193">
                  <c:v>0.3973</c:v>
                </c:pt>
                <c:pt idx="194">
                  <c:v>0.6</c:v>
                </c:pt>
                <c:pt idx="195">
                  <c:v>0.2932</c:v>
                </c:pt>
                <c:pt idx="196">
                  <c:v>0.6411</c:v>
                </c:pt>
                <c:pt idx="197">
                  <c:v>0.5041</c:v>
                </c:pt>
                <c:pt idx="198">
                  <c:v>0.4027</c:v>
                </c:pt>
                <c:pt idx="199">
                  <c:v>0.5068</c:v>
                </c:pt>
                <c:pt idx="200">
                  <c:v>0.5479</c:v>
                </c:pt>
                <c:pt idx="201">
                  <c:v>0.3699</c:v>
                </c:pt>
                <c:pt idx="202">
                  <c:v>0.2356</c:v>
                </c:pt>
                <c:pt idx="203">
                  <c:v>0.5808</c:v>
                </c:pt>
                <c:pt idx="204">
                  <c:v>0.0192</c:v>
                </c:pt>
                <c:pt idx="205">
                  <c:v>0.4685</c:v>
                </c:pt>
                <c:pt idx="206">
                  <c:v>0.3425</c:v>
                </c:pt>
                <c:pt idx="207">
                  <c:v>0.2712</c:v>
                </c:pt>
                <c:pt idx="208">
                  <c:v>0.4301</c:v>
                </c:pt>
                <c:pt idx="209">
                  <c:v>0.6055</c:v>
                </c:pt>
                <c:pt idx="210">
                  <c:v>0.5671</c:v>
                </c:pt>
                <c:pt idx="211">
                  <c:v>0.6192</c:v>
                </c:pt>
                <c:pt idx="212">
                  <c:v>0.7041</c:v>
                </c:pt>
                <c:pt idx="213">
                  <c:v>0.4438</c:v>
                </c:pt>
                <c:pt idx="214">
                  <c:v>0.4466</c:v>
                </c:pt>
                <c:pt idx="215">
                  <c:v>0.4219</c:v>
                </c:pt>
                <c:pt idx="216">
                  <c:v>0.5918</c:v>
                </c:pt>
                <c:pt idx="217">
                  <c:v>0.5726</c:v>
                </c:pt>
                <c:pt idx="218">
                  <c:v>0.4247</c:v>
                </c:pt>
                <c:pt idx="219">
                  <c:v>0.0795</c:v>
                </c:pt>
                <c:pt idx="220">
                  <c:v>0.3178</c:v>
                </c:pt>
                <c:pt idx="221">
                  <c:v>0.3123</c:v>
                </c:pt>
                <c:pt idx="222">
                  <c:v>0.3973</c:v>
                </c:pt>
                <c:pt idx="223">
                  <c:v>0.611</c:v>
                </c:pt>
                <c:pt idx="224">
                  <c:v>0.2329</c:v>
                </c:pt>
                <c:pt idx="225">
                  <c:v>0.5068</c:v>
                </c:pt>
                <c:pt idx="226">
                  <c:v>0.6164</c:v>
                </c:pt>
                <c:pt idx="227">
                  <c:v>0.1014</c:v>
                </c:pt>
                <c:pt idx="228">
                  <c:v>0.3151</c:v>
                </c:pt>
                <c:pt idx="229">
                  <c:v>0.6521</c:v>
                </c:pt>
                <c:pt idx="230">
                  <c:v>0.5123</c:v>
                </c:pt>
                <c:pt idx="231">
                  <c:v>0.6274</c:v>
                </c:pt>
                <c:pt idx="232">
                  <c:v>0.3973</c:v>
                </c:pt>
                <c:pt idx="233">
                  <c:v>0.3753</c:v>
                </c:pt>
                <c:pt idx="234">
                  <c:v>0.3342</c:v>
                </c:pt>
                <c:pt idx="235">
                  <c:v>0.3616</c:v>
                </c:pt>
                <c:pt idx="236">
                  <c:v>0.2658</c:v>
                </c:pt>
                <c:pt idx="237">
                  <c:v>0.3863</c:v>
                </c:pt>
                <c:pt idx="238">
                  <c:v>0.3151</c:v>
                </c:pt>
                <c:pt idx="239">
                  <c:v>0.5562</c:v>
                </c:pt>
                <c:pt idx="240">
                  <c:v>0.4493</c:v>
                </c:pt>
                <c:pt idx="241">
                  <c:v>0.3178</c:v>
                </c:pt>
                <c:pt idx="242">
                  <c:v>0.5123</c:v>
                </c:pt>
                <c:pt idx="243">
                  <c:v>0.3699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35024"/>
        <c:axId val="-2109148272"/>
      </c:scatterChart>
      <c:valAx>
        <c:axId val="21468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48272"/>
        <c:crosses val="autoZero"/>
        <c:crossBetween val="midCat"/>
      </c:valAx>
      <c:valAx>
        <c:axId val="-21091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240029452005868"/>
                  <c:y val="-0.561766544449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'2 - Normalized Data and Model'!$N$4:$N$247</c:f>
              <c:numCache>
                <c:formatCode>0.00</c:formatCode>
                <c:ptCount val="244"/>
                <c:pt idx="0">
                  <c:v>0.797435897435897</c:v>
                </c:pt>
                <c:pt idx="1">
                  <c:v>0.563157894736842</c:v>
                </c:pt>
                <c:pt idx="2">
                  <c:v>0.520717131474104</c:v>
                </c:pt>
                <c:pt idx="3">
                  <c:v>0.37943661971831</c:v>
                </c:pt>
                <c:pt idx="4">
                  <c:v>0.52020202020202</c:v>
                </c:pt>
                <c:pt idx="5">
                  <c:v>0.420720720720721</c:v>
                </c:pt>
                <c:pt idx="6">
                  <c:v>0.420361990950226</c:v>
                </c:pt>
                <c:pt idx="7">
                  <c:v>0.699449035812672</c:v>
                </c:pt>
                <c:pt idx="8">
                  <c:v>0.309940357852883</c:v>
                </c:pt>
                <c:pt idx="9">
                  <c:v>0.58993288590604</c:v>
                </c:pt>
                <c:pt idx="10">
                  <c:v>0.500308404009252</c:v>
                </c:pt>
                <c:pt idx="11">
                  <c:v>0.389320388349514</c:v>
                </c:pt>
                <c:pt idx="12">
                  <c:v>0.5</c:v>
                </c:pt>
                <c:pt idx="13">
                  <c:v>0.409433962264151</c:v>
                </c:pt>
                <c:pt idx="14">
                  <c:v>0.39985528219971</c:v>
                </c:pt>
                <c:pt idx="15">
                  <c:v>0.65936</c:v>
                </c:pt>
                <c:pt idx="16">
                  <c:v>0.250649350649351</c:v>
                </c:pt>
                <c:pt idx="17">
                  <c:v>0.3</c:v>
                </c:pt>
                <c:pt idx="18">
                  <c:v>0.620677966101695</c:v>
                </c:pt>
                <c:pt idx="19">
                  <c:v>0.489189189189189</c:v>
                </c:pt>
                <c:pt idx="20">
                  <c:v>0.55034965034965</c:v>
                </c:pt>
                <c:pt idx="21">
                  <c:v>0.540655737704918</c:v>
                </c:pt>
                <c:pt idx="22">
                  <c:v>0.64984126984127</c:v>
                </c:pt>
                <c:pt idx="23">
                  <c:v>0.3</c:v>
                </c:pt>
                <c:pt idx="24">
                  <c:v>0.539111111111111</c:v>
                </c:pt>
                <c:pt idx="25">
                  <c:v>0.525531914893617</c:v>
                </c:pt>
                <c:pt idx="26">
                  <c:v>0.467213114754098</c:v>
                </c:pt>
                <c:pt idx="27">
                  <c:v>0.830864197530864</c:v>
                </c:pt>
                <c:pt idx="28">
                  <c:v>0.56046511627907</c:v>
                </c:pt>
                <c:pt idx="29">
                  <c:v>0.46030534351145</c:v>
                </c:pt>
                <c:pt idx="30">
                  <c:v>0.621153846153846</c:v>
                </c:pt>
                <c:pt idx="31">
                  <c:v>0.598630136986301</c:v>
                </c:pt>
                <c:pt idx="32">
                  <c:v>0.799212598425197</c:v>
                </c:pt>
                <c:pt idx="33">
                  <c:v>0.678546712802768</c:v>
                </c:pt>
                <c:pt idx="34">
                  <c:v>0.366666666666667</c:v>
                </c:pt>
                <c:pt idx="35">
                  <c:v>0.620524017467249</c:v>
                </c:pt>
                <c:pt idx="36">
                  <c:v>0.74</c:v>
                </c:pt>
                <c:pt idx="37">
                  <c:v>0.609090909090909</c:v>
                </c:pt>
                <c:pt idx="38">
                  <c:v>0.396774193548387</c:v>
                </c:pt>
                <c:pt idx="39">
                  <c:v>0.588421052631579</c:v>
                </c:pt>
                <c:pt idx="40">
                  <c:v>0.401639344262295</c:v>
                </c:pt>
                <c:pt idx="41">
                  <c:v>0.446496815286624</c:v>
                </c:pt>
                <c:pt idx="42">
                  <c:v>0.463636363636364</c:v>
                </c:pt>
                <c:pt idx="43">
                  <c:v>0.397791798107255</c:v>
                </c:pt>
                <c:pt idx="44">
                  <c:v>0.437777777777778</c:v>
                </c:pt>
                <c:pt idx="45">
                  <c:v>0.368456375838926</c:v>
                </c:pt>
                <c:pt idx="46">
                  <c:v>0.71123595505618</c:v>
                </c:pt>
                <c:pt idx="47">
                  <c:v>0.431034482758621</c:v>
                </c:pt>
                <c:pt idx="48">
                  <c:v>0.464705882352941</c:v>
                </c:pt>
                <c:pt idx="49">
                  <c:v>0.687610619469026</c:v>
                </c:pt>
                <c:pt idx="50">
                  <c:v>0.607784431137724</c:v>
                </c:pt>
                <c:pt idx="51">
                  <c:v>0.479381443298969</c:v>
                </c:pt>
                <c:pt idx="52">
                  <c:v>0.35792349726776</c:v>
                </c:pt>
                <c:pt idx="53">
                  <c:v>0.808724832214765</c:v>
                </c:pt>
                <c:pt idx="54">
                  <c:v>0.779863481228669</c:v>
                </c:pt>
                <c:pt idx="55">
                  <c:v>0.621739130434782</c:v>
                </c:pt>
                <c:pt idx="56">
                  <c:v>0.381212121212121</c:v>
                </c:pt>
                <c:pt idx="57">
                  <c:v>0.529530201342282</c:v>
                </c:pt>
                <c:pt idx="58">
                  <c:v>0.210691823899371</c:v>
                </c:pt>
                <c:pt idx="59">
                  <c:v>0.410077519379845</c:v>
                </c:pt>
                <c:pt idx="60">
                  <c:v>0.9</c:v>
                </c:pt>
                <c:pt idx="61">
                  <c:v>0.38936170212766</c:v>
                </c:pt>
                <c:pt idx="62">
                  <c:v>0.59</c:v>
                </c:pt>
                <c:pt idx="63">
                  <c:v>0.389906625166741</c:v>
                </c:pt>
                <c:pt idx="64">
                  <c:v>0.408333333333333</c:v>
                </c:pt>
                <c:pt idx="65">
                  <c:v>0.399130434782609</c:v>
                </c:pt>
                <c:pt idx="66">
                  <c:v>0.381481481481481</c:v>
                </c:pt>
                <c:pt idx="67">
                  <c:v>0.36875</c:v>
                </c:pt>
                <c:pt idx="68">
                  <c:v>0.43015873015873</c:v>
                </c:pt>
                <c:pt idx="69">
                  <c:v>0.319469026548673</c:v>
                </c:pt>
                <c:pt idx="70">
                  <c:v>0.421243523316062</c:v>
                </c:pt>
                <c:pt idx="71">
                  <c:v>0.51042524005487</c:v>
                </c:pt>
                <c:pt idx="72">
                  <c:v>0.25026455026455</c:v>
                </c:pt>
                <c:pt idx="73">
                  <c:v>0.169565217391304</c:v>
                </c:pt>
                <c:pt idx="74">
                  <c:v>0.671428571428571</c:v>
                </c:pt>
                <c:pt idx="75">
                  <c:v>0.561971830985916</c:v>
                </c:pt>
                <c:pt idx="76">
                  <c:v>0.418881118881119</c:v>
                </c:pt>
                <c:pt idx="77">
                  <c:v>0.539840637450199</c:v>
                </c:pt>
                <c:pt idx="78">
                  <c:v>0.529411764705882</c:v>
                </c:pt>
                <c:pt idx="79">
                  <c:v>0.65</c:v>
                </c:pt>
                <c:pt idx="80">
                  <c:v>0.34070796460177</c:v>
                </c:pt>
                <c:pt idx="81">
                  <c:v>0.55</c:v>
                </c:pt>
                <c:pt idx="82">
                  <c:v>0.490361445783133</c:v>
                </c:pt>
                <c:pt idx="83">
                  <c:v>0.560606060606061</c:v>
                </c:pt>
                <c:pt idx="84">
                  <c:v>0.191176470588235</c:v>
                </c:pt>
                <c:pt idx="85">
                  <c:v>0.531067961165049</c:v>
                </c:pt>
                <c:pt idx="86">
                  <c:v>0.450413223140496</c:v>
                </c:pt>
                <c:pt idx="87">
                  <c:v>0.458787878787879</c:v>
                </c:pt>
                <c:pt idx="88">
                  <c:v>0.498566308243728</c:v>
                </c:pt>
                <c:pt idx="89">
                  <c:v>0.509022556390977</c:v>
                </c:pt>
                <c:pt idx="90">
                  <c:v>0.352348993288591</c:v>
                </c:pt>
                <c:pt idx="91">
                  <c:v>0.640952380952381</c:v>
                </c:pt>
                <c:pt idx="92">
                  <c:v>0.709610983981693</c:v>
                </c:pt>
                <c:pt idx="93">
                  <c:v>0.760696517412935</c:v>
                </c:pt>
                <c:pt idx="94">
                  <c:v>0.330021141649049</c:v>
                </c:pt>
                <c:pt idx="95">
                  <c:v>0.601382488479263</c:v>
                </c:pt>
                <c:pt idx="96">
                  <c:v>0.73963133640553</c:v>
                </c:pt>
                <c:pt idx="97">
                  <c:v>0.370355731225296</c:v>
                </c:pt>
                <c:pt idx="98">
                  <c:v>0.530283911671924</c:v>
                </c:pt>
                <c:pt idx="99">
                  <c:v>0.53030303030303</c:v>
                </c:pt>
                <c:pt idx="100">
                  <c:v>0.559842519685039</c:v>
                </c:pt>
                <c:pt idx="101">
                  <c:v>0.40990099009901</c:v>
                </c:pt>
                <c:pt idx="102">
                  <c:v>0.510191082802548</c:v>
                </c:pt>
                <c:pt idx="103">
                  <c:v>0.639652448657188</c:v>
                </c:pt>
                <c:pt idx="104">
                  <c:v>0.478947368421053</c:v>
                </c:pt>
                <c:pt idx="105">
                  <c:v>0.660237388724035</c:v>
                </c:pt>
                <c:pt idx="106">
                  <c:v>0.74070796460177</c:v>
                </c:pt>
                <c:pt idx="107">
                  <c:v>0.529946524064171</c:v>
                </c:pt>
                <c:pt idx="108">
                  <c:v>0.659656652360515</c:v>
                </c:pt>
                <c:pt idx="109">
                  <c:v>0.278947368421053</c:v>
                </c:pt>
                <c:pt idx="110">
                  <c:v>0.439759036144578</c:v>
                </c:pt>
                <c:pt idx="111">
                  <c:v>0.519354838709677</c:v>
                </c:pt>
                <c:pt idx="112">
                  <c:v>0.559052924791086</c:v>
                </c:pt>
                <c:pt idx="113">
                  <c:v>0.530555555555556</c:v>
                </c:pt>
                <c:pt idx="114">
                  <c:v>0.211711711711712</c:v>
                </c:pt>
                <c:pt idx="115">
                  <c:v>0.159649122807018</c:v>
                </c:pt>
                <c:pt idx="116">
                  <c:v>0.44639175257732</c:v>
                </c:pt>
                <c:pt idx="117">
                  <c:v>0.479487179487179</c:v>
                </c:pt>
                <c:pt idx="118">
                  <c:v>0.524242424242424</c:v>
                </c:pt>
                <c:pt idx="119">
                  <c:v>0.6125</c:v>
                </c:pt>
                <c:pt idx="120">
                  <c:v>0.662162162162162</c:v>
                </c:pt>
                <c:pt idx="121">
                  <c:v>0.551813471502591</c:v>
                </c:pt>
                <c:pt idx="122">
                  <c:v>0.585714285714286</c:v>
                </c:pt>
                <c:pt idx="123">
                  <c:v>0.490243902439024</c:v>
                </c:pt>
                <c:pt idx="124">
                  <c:v>0.348888888888889</c:v>
                </c:pt>
                <c:pt idx="125">
                  <c:v>0.64054054054054</c:v>
                </c:pt>
                <c:pt idx="126">
                  <c:v>0.538518518518518</c:v>
                </c:pt>
                <c:pt idx="127">
                  <c:v>0.384210526315789</c:v>
                </c:pt>
                <c:pt idx="128">
                  <c:v>0.421649484536083</c:v>
                </c:pt>
                <c:pt idx="129">
                  <c:v>0.529787234042553</c:v>
                </c:pt>
                <c:pt idx="130">
                  <c:v>0.148</c:v>
                </c:pt>
                <c:pt idx="131">
                  <c:v>0.441621621621622</c:v>
                </c:pt>
                <c:pt idx="132">
                  <c:v>0.510526315789474</c:v>
                </c:pt>
                <c:pt idx="133">
                  <c:v>0.241714285714286</c:v>
                </c:pt>
                <c:pt idx="134">
                  <c:v>0.450351288056206</c:v>
                </c:pt>
                <c:pt idx="135">
                  <c:v>0.471717171717172</c:v>
                </c:pt>
                <c:pt idx="136">
                  <c:v>0.251633986928105</c:v>
                </c:pt>
                <c:pt idx="137">
                  <c:v>0.545714285714286</c:v>
                </c:pt>
                <c:pt idx="138">
                  <c:v>0.572049689440994</c:v>
                </c:pt>
                <c:pt idx="139">
                  <c:v>0.441818181818182</c:v>
                </c:pt>
                <c:pt idx="140">
                  <c:v>0.643396226415094</c:v>
                </c:pt>
                <c:pt idx="141">
                  <c:v>0.62235294117647</c:v>
                </c:pt>
                <c:pt idx="142">
                  <c:v>0.502453987730061</c:v>
                </c:pt>
                <c:pt idx="143">
                  <c:v>0.448547717842324</c:v>
                </c:pt>
                <c:pt idx="144">
                  <c:v>0.554545454545455</c:v>
                </c:pt>
                <c:pt idx="145">
                  <c:v>0.260246533127889</c:v>
                </c:pt>
                <c:pt idx="146">
                  <c:v>0.717721518987342</c:v>
                </c:pt>
                <c:pt idx="147">
                  <c:v>0.34258064516129</c:v>
                </c:pt>
                <c:pt idx="148">
                  <c:v>0.610994764397906</c:v>
                </c:pt>
                <c:pt idx="149">
                  <c:v>0.523529411764706</c:v>
                </c:pt>
                <c:pt idx="150">
                  <c:v>0.447826086956522</c:v>
                </c:pt>
                <c:pt idx="151">
                  <c:v>0.610526315789474</c:v>
                </c:pt>
                <c:pt idx="152">
                  <c:v>0.608411214953271</c:v>
                </c:pt>
                <c:pt idx="153">
                  <c:v>0.681052631578947</c:v>
                </c:pt>
                <c:pt idx="154">
                  <c:v>0.38993288590604</c:v>
                </c:pt>
                <c:pt idx="155">
                  <c:v>0.747852760736196</c:v>
                </c:pt>
                <c:pt idx="156">
                  <c:v>0.439759036144578</c:v>
                </c:pt>
                <c:pt idx="157">
                  <c:v>0.639622641509434</c:v>
                </c:pt>
                <c:pt idx="158">
                  <c:v>0.540641711229947</c:v>
                </c:pt>
                <c:pt idx="159">
                  <c:v>0.477914110429448</c:v>
                </c:pt>
                <c:pt idx="160">
                  <c:v>0.418232044198895</c:v>
                </c:pt>
                <c:pt idx="161">
                  <c:v>0.648736462093863</c:v>
                </c:pt>
                <c:pt idx="162">
                  <c:v>0.390220820189274</c:v>
                </c:pt>
                <c:pt idx="163">
                  <c:v>0.450649350649351</c:v>
                </c:pt>
                <c:pt idx="164">
                  <c:v>0.73859649122807</c:v>
                </c:pt>
                <c:pt idx="165">
                  <c:v>0.530344827586207</c:v>
                </c:pt>
                <c:pt idx="166">
                  <c:v>0.370198675496689</c:v>
                </c:pt>
                <c:pt idx="167">
                  <c:v>0.670629370629371</c:v>
                </c:pt>
                <c:pt idx="168">
                  <c:v>0.720408163265306</c:v>
                </c:pt>
                <c:pt idx="169">
                  <c:v>0.55016077170418</c:v>
                </c:pt>
                <c:pt idx="170">
                  <c:v>0.62890365448505</c:v>
                </c:pt>
                <c:pt idx="171">
                  <c:v>0.49032967032967</c:v>
                </c:pt>
                <c:pt idx="172">
                  <c:v>0.481326781326781</c:v>
                </c:pt>
                <c:pt idx="173">
                  <c:v>0.581004709576138</c:v>
                </c:pt>
                <c:pt idx="174">
                  <c:v>0.411377245508982</c:v>
                </c:pt>
                <c:pt idx="175">
                  <c:v>0.570588235294118</c:v>
                </c:pt>
                <c:pt idx="176">
                  <c:v>0.1</c:v>
                </c:pt>
                <c:pt idx="177">
                  <c:v>0.319310344827586</c:v>
                </c:pt>
                <c:pt idx="178">
                  <c:v>0.402222222222222</c:v>
                </c:pt>
                <c:pt idx="179">
                  <c:v>0.210227272727273</c:v>
                </c:pt>
                <c:pt idx="180">
                  <c:v>0.42</c:v>
                </c:pt>
                <c:pt idx="181">
                  <c:v>0.560081190798376</c:v>
                </c:pt>
                <c:pt idx="182">
                  <c:v>0.690928725701944</c:v>
                </c:pt>
                <c:pt idx="183">
                  <c:v>0.369679849340866</c:v>
                </c:pt>
                <c:pt idx="184">
                  <c:v>0.440384615384615</c:v>
                </c:pt>
                <c:pt idx="185">
                  <c:v>0.280371352785146</c:v>
                </c:pt>
                <c:pt idx="186">
                  <c:v>0.440314136125654</c:v>
                </c:pt>
                <c:pt idx="187">
                  <c:v>0.60965250965251</c:v>
                </c:pt>
                <c:pt idx="188">
                  <c:v>0.489189189189189</c:v>
                </c:pt>
                <c:pt idx="189">
                  <c:v>0.77027027027027</c:v>
                </c:pt>
                <c:pt idx="190">
                  <c:v>0.530429988974642</c:v>
                </c:pt>
                <c:pt idx="191">
                  <c:v>0.470167427701674</c:v>
                </c:pt>
                <c:pt idx="192">
                  <c:v>0.170342771982116</c:v>
                </c:pt>
                <c:pt idx="193">
                  <c:v>0.439024390243902</c:v>
                </c:pt>
                <c:pt idx="194">
                  <c:v>0.480449141347424</c:v>
                </c:pt>
                <c:pt idx="195">
                  <c:v>0.710412926391382</c:v>
                </c:pt>
                <c:pt idx="196">
                  <c:v>0.418766066838046</c:v>
                </c:pt>
                <c:pt idx="197">
                  <c:v>0.648571428571428</c:v>
                </c:pt>
                <c:pt idx="198">
                  <c:v>0.39038737446198</c:v>
                </c:pt>
                <c:pt idx="199">
                  <c:v>0.470149253731343</c:v>
                </c:pt>
                <c:pt idx="200">
                  <c:v>0.211111111111111</c:v>
                </c:pt>
                <c:pt idx="201">
                  <c:v>0.529673590504451</c:v>
                </c:pt>
                <c:pt idx="202">
                  <c:v>0.629368029739777</c:v>
                </c:pt>
                <c:pt idx="203">
                  <c:v>0.37007299270073</c:v>
                </c:pt>
                <c:pt idx="204">
                  <c:v>0.829263157894737</c:v>
                </c:pt>
                <c:pt idx="205">
                  <c:v>0.468563685636856</c:v>
                </c:pt>
                <c:pt idx="206">
                  <c:v>0.551282051282051</c:v>
                </c:pt>
                <c:pt idx="207">
                  <c:v>0.670143149284253</c:v>
                </c:pt>
                <c:pt idx="208">
                  <c:v>0.550485436893204</c:v>
                </c:pt>
                <c:pt idx="209">
                  <c:v>0.481052631578947</c:v>
                </c:pt>
                <c:pt idx="210">
                  <c:v>0.348888888888889</c:v>
                </c:pt>
                <c:pt idx="211">
                  <c:v>0.309045226130653</c:v>
                </c:pt>
                <c:pt idx="212">
                  <c:v>0.272262773722628</c:v>
                </c:pt>
                <c:pt idx="213">
                  <c:v>0.419597989949749</c:v>
                </c:pt>
                <c:pt idx="214">
                  <c:v>0.470169491525424</c:v>
                </c:pt>
                <c:pt idx="215">
                  <c:v>0.440298507462687</c:v>
                </c:pt>
                <c:pt idx="216">
                  <c:v>0.259386973180077</c:v>
                </c:pt>
                <c:pt idx="217">
                  <c:v>0.401154734411085</c:v>
                </c:pt>
                <c:pt idx="218">
                  <c:v>0.670165745856353</c:v>
                </c:pt>
                <c:pt idx="219">
                  <c:v>0.759649122807017</c:v>
                </c:pt>
                <c:pt idx="220">
                  <c:v>0.65970695970696</c:v>
                </c:pt>
                <c:pt idx="221">
                  <c:v>0.700933125972006</c:v>
                </c:pt>
                <c:pt idx="222">
                  <c:v>0.558064516129032</c:v>
                </c:pt>
                <c:pt idx="223">
                  <c:v>0.290322580645161</c:v>
                </c:pt>
                <c:pt idx="224">
                  <c:v>0.659830866807611</c:v>
                </c:pt>
                <c:pt idx="225">
                  <c:v>0.380888888888889</c:v>
                </c:pt>
                <c:pt idx="226">
                  <c:v>0.400341296928328</c:v>
                </c:pt>
                <c:pt idx="227">
                  <c:v>0.84018691588785</c:v>
                </c:pt>
                <c:pt idx="228">
                  <c:v>0.308917197452229</c:v>
                </c:pt>
                <c:pt idx="229">
                  <c:v>0.311180124223602</c:v>
                </c:pt>
                <c:pt idx="230">
                  <c:v>0.530456852791878</c:v>
                </c:pt>
                <c:pt idx="231">
                  <c:v>0.389400921658986</c:v>
                </c:pt>
                <c:pt idx="232">
                  <c:v>0.530324909747292</c:v>
                </c:pt>
                <c:pt idx="233">
                  <c:v>0.583870967741935</c:v>
                </c:pt>
                <c:pt idx="234">
                  <c:v>0.360518731988473</c:v>
                </c:pt>
                <c:pt idx="235">
                  <c:v>0.610379746835443</c:v>
                </c:pt>
                <c:pt idx="236">
                  <c:v>0.289295774647887</c:v>
                </c:pt>
                <c:pt idx="237">
                  <c:v>0.629892473118279</c:v>
                </c:pt>
                <c:pt idx="238">
                  <c:v>0.320689655172414</c:v>
                </c:pt>
                <c:pt idx="239">
                  <c:v>0.330340557275542</c:v>
                </c:pt>
                <c:pt idx="240">
                  <c:v>0.66</c:v>
                </c:pt>
                <c:pt idx="241">
                  <c:v>0.549604221635884</c:v>
                </c:pt>
                <c:pt idx="242">
                  <c:v>0.500674536256324</c:v>
                </c:pt>
                <c:pt idx="243">
                  <c:v>0.510191082802548</c:v>
                </c:pt>
              </c:numCache>
            </c:numRef>
          </c:xVal>
          <c:yVal>
            <c:numRef>
              <c:f>'2 - Normalized Data and Model'!$O$4:$O$247</c:f>
              <c:numCache>
                <c:formatCode>0.00</c:formatCode>
                <c:ptCount val="244"/>
                <c:pt idx="0">
                  <c:v>0.1616</c:v>
                </c:pt>
                <c:pt idx="1">
                  <c:v>0.3479</c:v>
                </c:pt>
                <c:pt idx="2">
                  <c:v>0.3973</c:v>
                </c:pt>
                <c:pt idx="3">
                  <c:v>0.3644</c:v>
                </c:pt>
                <c:pt idx="4">
                  <c:v>0.411</c:v>
                </c:pt>
                <c:pt idx="5">
                  <c:v>0.411</c:v>
                </c:pt>
                <c:pt idx="6">
                  <c:v>0.526</c:v>
                </c:pt>
                <c:pt idx="7">
                  <c:v>0.4329</c:v>
                </c:pt>
                <c:pt idx="8">
                  <c:v>0.6959</c:v>
                </c:pt>
                <c:pt idx="9">
                  <c:v>0.1096</c:v>
                </c:pt>
                <c:pt idx="10">
                  <c:v>0.2247</c:v>
                </c:pt>
                <c:pt idx="11">
                  <c:v>0.2192</c:v>
                </c:pt>
                <c:pt idx="12">
                  <c:v>0.3918</c:v>
                </c:pt>
                <c:pt idx="13">
                  <c:v>0.537</c:v>
                </c:pt>
                <c:pt idx="14">
                  <c:v>0.5123</c:v>
                </c:pt>
                <c:pt idx="15">
                  <c:v>0.3616</c:v>
                </c:pt>
                <c:pt idx="16">
                  <c:v>0.8438</c:v>
                </c:pt>
                <c:pt idx="17">
                  <c:v>0.9151</c:v>
                </c:pt>
                <c:pt idx="18">
                  <c:v>0.4301</c:v>
                </c:pt>
                <c:pt idx="19">
                  <c:v>0.4822</c:v>
                </c:pt>
                <c:pt idx="20">
                  <c:v>0.4904</c:v>
                </c:pt>
                <c:pt idx="21">
                  <c:v>0.5233</c:v>
                </c:pt>
                <c:pt idx="22">
                  <c:v>0.4493</c:v>
                </c:pt>
                <c:pt idx="23">
                  <c:v>0.6603</c:v>
                </c:pt>
                <c:pt idx="24">
                  <c:v>0.4877</c:v>
                </c:pt>
                <c:pt idx="25">
                  <c:v>0.4384</c:v>
                </c:pt>
                <c:pt idx="26">
                  <c:v>0.5315</c:v>
                </c:pt>
                <c:pt idx="27">
                  <c:v>0.1397</c:v>
                </c:pt>
                <c:pt idx="28">
                  <c:v>0.4685</c:v>
                </c:pt>
                <c:pt idx="29">
                  <c:v>0.5014</c:v>
                </c:pt>
                <c:pt idx="30">
                  <c:v>0.3068</c:v>
                </c:pt>
                <c:pt idx="31">
                  <c:v>0.5205</c:v>
                </c:pt>
                <c:pt idx="32">
                  <c:v>0.1288</c:v>
                </c:pt>
                <c:pt idx="33">
                  <c:v>0.2411</c:v>
                </c:pt>
                <c:pt idx="34">
                  <c:v>0.4521</c:v>
                </c:pt>
                <c:pt idx="35">
                  <c:v>0.4795</c:v>
                </c:pt>
                <c:pt idx="36">
                  <c:v>0.2712</c:v>
                </c:pt>
                <c:pt idx="37">
                  <c:v>0.4301</c:v>
                </c:pt>
                <c:pt idx="38">
                  <c:v>0.5671</c:v>
                </c:pt>
                <c:pt idx="39">
                  <c:v>0.3205</c:v>
                </c:pt>
                <c:pt idx="40">
                  <c:v>0.4493</c:v>
                </c:pt>
                <c:pt idx="41">
                  <c:v>0.5096</c:v>
                </c:pt>
                <c:pt idx="42">
                  <c:v>0.7205</c:v>
                </c:pt>
                <c:pt idx="43">
                  <c:v>0.4959</c:v>
                </c:pt>
                <c:pt idx="44">
                  <c:v>0.4493</c:v>
                </c:pt>
                <c:pt idx="45">
                  <c:v>0.5315</c:v>
                </c:pt>
                <c:pt idx="46">
                  <c:v>0.1507</c:v>
                </c:pt>
                <c:pt idx="47">
                  <c:v>0.6</c:v>
                </c:pt>
                <c:pt idx="48">
                  <c:v>0.526</c:v>
                </c:pt>
                <c:pt idx="49">
                  <c:v>0.211</c:v>
                </c:pt>
                <c:pt idx="50">
                  <c:v>0.3315</c:v>
                </c:pt>
                <c:pt idx="51">
                  <c:v>0.3288</c:v>
                </c:pt>
                <c:pt idx="52">
                  <c:v>0.6192</c:v>
                </c:pt>
                <c:pt idx="53">
                  <c:v>0.2712</c:v>
                </c:pt>
                <c:pt idx="54">
                  <c:v>0.3288</c:v>
                </c:pt>
                <c:pt idx="55">
                  <c:v>0.4137</c:v>
                </c:pt>
                <c:pt idx="56">
                  <c:v>0.4795</c:v>
                </c:pt>
                <c:pt idx="57">
                  <c:v>0.6301</c:v>
                </c:pt>
                <c:pt idx="58">
                  <c:v>0.9041</c:v>
                </c:pt>
                <c:pt idx="59">
                  <c:v>0.5425</c:v>
                </c:pt>
                <c:pt idx="60">
                  <c:v>0.0795</c:v>
                </c:pt>
                <c:pt idx="61">
                  <c:v>0.5507</c:v>
                </c:pt>
                <c:pt idx="62">
                  <c:v>0.6932</c:v>
                </c:pt>
                <c:pt idx="63">
                  <c:v>0.7151</c:v>
                </c:pt>
                <c:pt idx="64">
                  <c:v>0.5205</c:v>
                </c:pt>
                <c:pt idx="65">
                  <c:v>0.1589</c:v>
                </c:pt>
                <c:pt idx="66">
                  <c:v>0.5452</c:v>
                </c:pt>
                <c:pt idx="67">
                  <c:v>0.4795</c:v>
                </c:pt>
                <c:pt idx="68">
                  <c:v>0.5863</c:v>
                </c:pt>
                <c:pt idx="69">
                  <c:v>0.6795</c:v>
                </c:pt>
                <c:pt idx="70">
                  <c:v>0.5781</c:v>
                </c:pt>
                <c:pt idx="71">
                  <c:v>0.411</c:v>
                </c:pt>
                <c:pt idx="72">
                  <c:v>0.6822</c:v>
                </c:pt>
                <c:pt idx="73">
                  <c:v>0.8247</c:v>
                </c:pt>
                <c:pt idx="74">
                  <c:v>0.2164</c:v>
                </c:pt>
                <c:pt idx="75">
                  <c:v>0.6</c:v>
                </c:pt>
                <c:pt idx="76">
                  <c:v>0.3918</c:v>
                </c:pt>
                <c:pt idx="77">
                  <c:v>0.589</c:v>
                </c:pt>
                <c:pt idx="78">
                  <c:v>0.2932</c:v>
                </c:pt>
                <c:pt idx="79">
                  <c:v>0.2712</c:v>
                </c:pt>
                <c:pt idx="80">
                  <c:v>0.5507</c:v>
                </c:pt>
                <c:pt idx="81">
                  <c:v>0.4521</c:v>
                </c:pt>
                <c:pt idx="82">
                  <c:v>0.5178</c:v>
                </c:pt>
                <c:pt idx="83">
                  <c:v>0.5205</c:v>
                </c:pt>
                <c:pt idx="84">
                  <c:v>0.6301</c:v>
                </c:pt>
                <c:pt idx="85">
                  <c:v>0.3699</c:v>
                </c:pt>
                <c:pt idx="86">
                  <c:v>0.5699</c:v>
                </c:pt>
                <c:pt idx="87">
                  <c:v>0.4192</c:v>
                </c:pt>
                <c:pt idx="88">
                  <c:v>0.4548</c:v>
                </c:pt>
                <c:pt idx="89">
                  <c:v>0.6219</c:v>
                </c:pt>
                <c:pt idx="90">
                  <c:v>0.7096</c:v>
                </c:pt>
                <c:pt idx="91">
                  <c:v>0.3096</c:v>
                </c:pt>
                <c:pt idx="92">
                  <c:v>0.2411</c:v>
                </c:pt>
                <c:pt idx="93">
                  <c:v>0.0466</c:v>
                </c:pt>
                <c:pt idx="94">
                  <c:v>0.6356</c:v>
                </c:pt>
                <c:pt idx="95">
                  <c:v>0.4301</c:v>
                </c:pt>
                <c:pt idx="96">
                  <c:v>0.3808</c:v>
                </c:pt>
                <c:pt idx="97">
                  <c:v>0.4575</c:v>
                </c:pt>
                <c:pt idx="98">
                  <c:v>0.189</c:v>
                </c:pt>
                <c:pt idx="99">
                  <c:v>0.2904</c:v>
                </c:pt>
                <c:pt idx="100">
                  <c:v>0.2986</c:v>
                </c:pt>
                <c:pt idx="101">
                  <c:v>0.5808</c:v>
                </c:pt>
                <c:pt idx="102">
                  <c:v>0.3918</c:v>
                </c:pt>
                <c:pt idx="103">
                  <c:v>0.3863</c:v>
                </c:pt>
                <c:pt idx="104">
                  <c:v>0.4877</c:v>
                </c:pt>
                <c:pt idx="105">
                  <c:v>0.411</c:v>
                </c:pt>
                <c:pt idx="106">
                  <c:v>0.5041</c:v>
                </c:pt>
                <c:pt idx="107">
                  <c:v>0.2767</c:v>
                </c:pt>
                <c:pt idx="108">
                  <c:v>0.3288</c:v>
                </c:pt>
                <c:pt idx="109">
                  <c:v>0.5315</c:v>
                </c:pt>
                <c:pt idx="110">
                  <c:v>0.4274</c:v>
                </c:pt>
                <c:pt idx="111">
                  <c:v>0.2411</c:v>
                </c:pt>
                <c:pt idx="112">
                  <c:v>0.411</c:v>
                </c:pt>
                <c:pt idx="113">
                  <c:v>0.3973</c:v>
                </c:pt>
                <c:pt idx="114">
                  <c:v>0.7973</c:v>
                </c:pt>
                <c:pt idx="115">
                  <c:v>0.6877</c:v>
                </c:pt>
                <c:pt idx="116">
                  <c:v>0.589</c:v>
                </c:pt>
                <c:pt idx="117">
                  <c:v>0.6192</c:v>
                </c:pt>
                <c:pt idx="118">
                  <c:v>0.4548</c:v>
                </c:pt>
                <c:pt idx="119">
                  <c:v>0.4877</c:v>
                </c:pt>
                <c:pt idx="120">
                  <c:v>0.4795</c:v>
                </c:pt>
                <c:pt idx="121">
                  <c:v>0.4932</c:v>
                </c:pt>
                <c:pt idx="122">
                  <c:v>0.3616</c:v>
                </c:pt>
                <c:pt idx="123">
                  <c:v>0.4219</c:v>
                </c:pt>
                <c:pt idx="124">
                  <c:v>0.7425</c:v>
                </c:pt>
                <c:pt idx="125">
                  <c:v>0.3699</c:v>
                </c:pt>
                <c:pt idx="126">
                  <c:v>0.4411</c:v>
                </c:pt>
                <c:pt idx="127">
                  <c:v>0.4795</c:v>
                </c:pt>
                <c:pt idx="128">
                  <c:v>0.4137</c:v>
                </c:pt>
                <c:pt idx="129">
                  <c:v>0.4438</c:v>
                </c:pt>
                <c:pt idx="130">
                  <c:v>0.6192</c:v>
                </c:pt>
                <c:pt idx="131">
                  <c:v>0.5479</c:v>
                </c:pt>
                <c:pt idx="132">
                  <c:v>0.2712</c:v>
                </c:pt>
                <c:pt idx="133">
                  <c:v>0.7616</c:v>
                </c:pt>
                <c:pt idx="134">
                  <c:v>0.5123</c:v>
                </c:pt>
                <c:pt idx="135">
                  <c:v>0.6082</c:v>
                </c:pt>
                <c:pt idx="136">
                  <c:v>0.611</c:v>
                </c:pt>
                <c:pt idx="137">
                  <c:v>0.3068</c:v>
                </c:pt>
                <c:pt idx="138">
                  <c:v>0.5233</c:v>
                </c:pt>
                <c:pt idx="139">
                  <c:v>0.4822</c:v>
                </c:pt>
                <c:pt idx="140">
                  <c:v>0.2219</c:v>
                </c:pt>
                <c:pt idx="141">
                  <c:v>0.389</c:v>
                </c:pt>
                <c:pt idx="142">
                  <c:v>0.4164</c:v>
                </c:pt>
                <c:pt idx="143">
                  <c:v>0.4849</c:v>
                </c:pt>
                <c:pt idx="144">
                  <c:v>0.5507</c:v>
                </c:pt>
                <c:pt idx="145">
                  <c:v>0.8164</c:v>
                </c:pt>
                <c:pt idx="146">
                  <c:v>0.2932</c:v>
                </c:pt>
                <c:pt idx="147">
                  <c:v>0.5014</c:v>
                </c:pt>
                <c:pt idx="148">
                  <c:v>0.3014</c:v>
                </c:pt>
                <c:pt idx="149">
                  <c:v>0.3425</c:v>
                </c:pt>
                <c:pt idx="150">
                  <c:v>0.6</c:v>
                </c:pt>
                <c:pt idx="151">
                  <c:v>0.4986</c:v>
                </c:pt>
                <c:pt idx="152">
                  <c:v>0.6384</c:v>
                </c:pt>
                <c:pt idx="153">
                  <c:v>0.2904</c:v>
                </c:pt>
                <c:pt idx="154">
                  <c:v>0.5397</c:v>
                </c:pt>
                <c:pt idx="155">
                  <c:v>0.2795</c:v>
                </c:pt>
                <c:pt idx="156">
                  <c:v>0.6767</c:v>
                </c:pt>
                <c:pt idx="157">
                  <c:v>0.389</c:v>
                </c:pt>
                <c:pt idx="158">
                  <c:v>0.5753</c:v>
                </c:pt>
                <c:pt idx="159">
                  <c:v>0.3123</c:v>
                </c:pt>
                <c:pt idx="160">
                  <c:v>0.4521</c:v>
                </c:pt>
                <c:pt idx="161">
                  <c:v>0.5315</c:v>
                </c:pt>
                <c:pt idx="162">
                  <c:v>0.5397</c:v>
                </c:pt>
                <c:pt idx="163">
                  <c:v>0.4027</c:v>
                </c:pt>
                <c:pt idx="164">
                  <c:v>0.4</c:v>
                </c:pt>
                <c:pt idx="165">
                  <c:v>0.4301</c:v>
                </c:pt>
                <c:pt idx="166">
                  <c:v>0.4027</c:v>
                </c:pt>
                <c:pt idx="167">
                  <c:v>0.3123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</c:v>
                </c:pt>
                <c:pt idx="172">
                  <c:v>0.326</c:v>
                </c:pt>
                <c:pt idx="173">
                  <c:v>0.389</c:v>
                </c:pt>
                <c:pt idx="174">
                  <c:v>0.5205</c:v>
                </c:pt>
                <c:pt idx="175">
                  <c:v>0.463</c:v>
                </c:pt>
                <c:pt idx="176">
                  <c:v>0.6795</c:v>
                </c:pt>
                <c:pt idx="177">
                  <c:v>0.6822</c:v>
                </c:pt>
                <c:pt idx="178">
                  <c:v>0.5699</c:v>
                </c:pt>
                <c:pt idx="179">
                  <c:v>0.8685</c:v>
                </c:pt>
                <c:pt idx="180">
                  <c:v>0.5233</c:v>
                </c:pt>
                <c:pt idx="181">
                  <c:v>0.4603</c:v>
                </c:pt>
                <c:pt idx="182">
                  <c:v>0.3534</c:v>
                </c:pt>
                <c:pt idx="183">
                  <c:v>0.4986</c:v>
                </c:pt>
                <c:pt idx="184">
                  <c:v>0.5151</c:v>
                </c:pt>
                <c:pt idx="185">
                  <c:v>0.8712</c:v>
                </c:pt>
                <c:pt idx="186">
                  <c:v>0.5068</c:v>
                </c:pt>
                <c:pt idx="187">
                  <c:v>0.2822</c:v>
                </c:pt>
                <c:pt idx="188">
                  <c:v>0.5425</c:v>
                </c:pt>
                <c:pt idx="189">
                  <c:v>0.0822</c:v>
                </c:pt>
                <c:pt idx="190">
                  <c:v>0.3479</c:v>
                </c:pt>
                <c:pt idx="191">
                  <c:v>0.4767</c:v>
                </c:pt>
                <c:pt idx="192">
                  <c:v>0.7781</c:v>
                </c:pt>
                <c:pt idx="193">
                  <c:v>0.3973</c:v>
                </c:pt>
                <c:pt idx="194">
                  <c:v>0.6</c:v>
                </c:pt>
                <c:pt idx="195">
                  <c:v>0.2932</c:v>
                </c:pt>
                <c:pt idx="196">
                  <c:v>0.6411</c:v>
                </c:pt>
                <c:pt idx="197">
                  <c:v>0.5041</c:v>
                </c:pt>
                <c:pt idx="198">
                  <c:v>0.4027</c:v>
                </c:pt>
                <c:pt idx="199">
                  <c:v>0.5068</c:v>
                </c:pt>
                <c:pt idx="200">
                  <c:v>0.5479</c:v>
                </c:pt>
                <c:pt idx="201">
                  <c:v>0.3699</c:v>
                </c:pt>
                <c:pt idx="202">
                  <c:v>0.2356</c:v>
                </c:pt>
                <c:pt idx="203">
                  <c:v>0.5808</c:v>
                </c:pt>
                <c:pt idx="204">
                  <c:v>0.0192</c:v>
                </c:pt>
                <c:pt idx="205">
                  <c:v>0.4685</c:v>
                </c:pt>
                <c:pt idx="206">
                  <c:v>0.3425</c:v>
                </c:pt>
                <c:pt idx="207">
                  <c:v>0.2712</c:v>
                </c:pt>
                <c:pt idx="208">
                  <c:v>0.4301</c:v>
                </c:pt>
                <c:pt idx="209">
                  <c:v>0.6055</c:v>
                </c:pt>
                <c:pt idx="210">
                  <c:v>0.5671</c:v>
                </c:pt>
                <c:pt idx="211">
                  <c:v>0.6192</c:v>
                </c:pt>
                <c:pt idx="212">
                  <c:v>0.7041</c:v>
                </c:pt>
                <c:pt idx="213">
                  <c:v>0.4438</c:v>
                </c:pt>
                <c:pt idx="214">
                  <c:v>0.4466</c:v>
                </c:pt>
                <c:pt idx="215">
                  <c:v>0.4219</c:v>
                </c:pt>
                <c:pt idx="216">
                  <c:v>0.5918</c:v>
                </c:pt>
                <c:pt idx="217">
                  <c:v>0.5726</c:v>
                </c:pt>
                <c:pt idx="218">
                  <c:v>0.4247</c:v>
                </c:pt>
                <c:pt idx="219">
                  <c:v>0.0795</c:v>
                </c:pt>
                <c:pt idx="220">
                  <c:v>0.3178</c:v>
                </c:pt>
                <c:pt idx="221">
                  <c:v>0.3123</c:v>
                </c:pt>
                <c:pt idx="222">
                  <c:v>0.3973</c:v>
                </c:pt>
                <c:pt idx="223">
                  <c:v>0.611</c:v>
                </c:pt>
                <c:pt idx="224">
                  <c:v>0.2329</c:v>
                </c:pt>
                <c:pt idx="225">
                  <c:v>0.5068</c:v>
                </c:pt>
                <c:pt idx="226">
                  <c:v>0.6164</c:v>
                </c:pt>
                <c:pt idx="227">
                  <c:v>0.1014</c:v>
                </c:pt>
                <c:pt idx="228">
                  <c:v>0.3151</c:v>
                </c:pt>
                <c:pt idx="229">
                  <c:v>0.6521</c:v>
                </c:pt>
                <c:pt idx="230">
                  <c:v>0.5123</c:v>
                </c:pt>
                <c:pt idx="231">
                  <c:v>0.6274</c:v>
                </c:pt>
                <c:pt idx="232">
                  <c:v>0.3973</c:v>
                </c:pt>
                <c:pt idx="233">
                  <c:v>0.3753</c:v>
                </c:pt>
                <c:pt idx="234">
                  <c:v>0.3342</c:v>
                </c:pt>
                <c:pt idx="235">
                  <c:v>0.3616</c:v>
                </c:pt>
                <c:pt idx="236">
                  <c:v>0.2658</c:v>
                </c:pt>
                <c:pt idx="237">
                  <c:v>0.3863</c:v>
                </c:pt>
                <c:pt idx="238">
                  <c:v>0.3151</c:v>
                </c:pt>
                <c:pt idx="239">
                  <c:v>0.5562</c:v>
                </c:pt>
                <c:pt idx="240">
                  <c:v>0.4493</c:v>
                </c:pt>
                <c:pt idx="241">
                  <c:v>0.3178</c:v>
                </c:pt>
                <c:pt idx="242">
                  <c:v>0.5123</c:v>
                </c:pt>
                <c:pt idx="243">
                  <c:v>0.3699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1152"/>
        <c:axId val="-2138428144"/>
      </c:scatterChart>
      <c:valAx>
        <c:axId val="2145601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428144"/>
        <c:crosses val="autoZero"/>
        <c:crossBetween val="midCat"/>
      </c:valAx>
      <c:valAx>
        <c:axId val="-21384281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2940050</xdr:colOff>
      <xdr:row>7</xdr:row>
      <xdr:rowOff>38100</xdr:rowOff>
    </xdr:from>
    <xdr:to>
      <xdr:col>9</xdr:col>
      <xdr:colOff>933450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793750</xdr:colOff>
      <xdr:row>5</xdr:row>
      <xdr:rowOff>190500</xdr:rowOff>
    </xdr:from>
    <xdr:to>
      <xdr:col>20</xdr:col>
      <xdr:colOff>800100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topLeftCell="E72" workbookViewId="0">
      <selection activeCell="K4" sqref="K4:K247"/>
    </sheetView>
  </sheetViews>
  <sheetFormatPr baseColWidth="10" defaultRowHeight="16" x14ac:dyDescent="0.2"/>
  <cols>
    <col min="1" max="1" width="22.1640625" customWidth="1"/>
    <col min="3" max="3" width="38.5" customWidth="1"/>
    <col min="4" max="4" width="26.1640625" customWidth="1"/>
    <col min="5" max="5" width="20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</cols>
  <sheetData>
    <row r="1" spans="1:11" x14ac:dyDescent="0.2">
      <c r="B1" t="s">
        <v>0</v>
      </c>
      <c r="C1" s="1" t="s">
        <v>1</v>
      </c>
      <c r="D1" s="2" t="s">
        <v>2</v>
      </c>
      <c r="J1" t="s">
        <v>3</v>
      </c>
    </row>
    <row r="2" spans="1:11" x14ac:dyDescent="0.2">
      <c r="E2" t="s">
        <v>4</v>
      </c>
      <c r="F2" s="23">
        <f>36/37</f>
        <v>0.97297297297297303</v>
      </c>
      <c r="G2" s="9" t="s">
        <v>19</v>
      </c>
      <c r="H2" t="s">
        <v>5</v>
      </c>
      <c r="J2" t="s">
        <v>6</v>
      </c>
      <c r="K2" s="4" t="s">
        <v>7</v>
      </c>
    </row>
    <row r="3" spans="1:11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15</v>
      </c>
      <c r="I3" s="5" t="s">
        <v>16</v>
      </c>
      <c r="J3" s="5" t="s">
        <v>17</v>
      </c>
      <c r="K3" s="7" t="s">
        <v>18</v>
      </c>
    </row>
    <row r="4" spans="1:11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3">
        <f>36/37</f>
        <v>0.97297297297297303</v>
      </c>
      <c r="G4" s="3">
        <f>E4*F4</f>
        <v>1031.3513513513515</v>
      </c>
      <c r="H4">
        <v>114</v>
      </c>
      <c r="I4">
        <v>153</v>
      </c>
      <c r="J4">
        <v>148</v>
      </c>
      <c r="K4">
        <v>0.16159999999999999</v>
      </c>
    </row>
    <row r="5" spans="1:11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3">
        <f t="shared" ref="F5:F68" si="0">36/37</f>
        <v>0.97297297297297303</v>
      </c>
      <c r="G5" s="3">
        <f t="shared" ref="G5:G68" si="1">E5*F5</f>
        <v>1167.5675675675677</v>
      </c>
      <c r="H5">
        <v>111</v>
      </c>
      <c r="I5">
        <v>149</v>
      </c>
      <c r="J5">
        <v>133</v>
      </c>
      <c r="K5">
        <v>0.34789999999999999</v>
      </c>
    </row>
    <row r="6" spans="1:11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3">
        <f t="shared" si="0"/>
        <v>0.97297297297297303</v>
      </c>
      <c r="G6" s="3">
        <f t="shared" si="1"/>
        <v>3210.8108108108108</v>
      </c>
      <c r="H6">
        <v>108</v>
      </c>
      <c r="I6">
        <v>610</v>
      </c>
      <c r="J6">
        <v>372</v>
      </c>
      <c r="K6">
        <v>0.39729999999999999</v>
      </c>
    </row>
    <row r="7" spans="1:11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3">
        <f t="shared" si="0"/>
        <v>0.97297297297297303</v>
      </c>
      <c r="G7" s="3">
        <f t="shared" si="1"/>
        <v>1362.1621621621623</v>
      </c>
      <c r="H7">
        <v>178</v>
      </c>
      <c r="I7">
        <v>533</v>
      </c>
      <c r="J7">
        <v>302</v>
      </c>
      <c r="K7">
        <v>0.3644</v>
      </c>
    </row>
    <row r="8" spans="1:11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3">
        <f t="shared" si="0"/>
        <v>0.97297297297297303</v>
      </c>
      <c r="G8" s="3">
        <f t="shared" si="1"/>
        <v>1945.9459459459461</v>
      </c>
      <c r="H8">
        <v>221</v>
      </c>
      <c r="I8">
        <v>617</v>
      </c>
      <c r="J8">
        <v>429</v>
      </c>
      <c r="K8">
        <v>0.41099999999999998</v>
      </c>
    </row>
    <row r="9" spans="1:11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3">
        <f t="shared" si="0"/>
        <v>0.97297297297297303</v>
      </c>
      <c r="G9" s="3">
        <f t="shared" si="1"/>
        <v>1556.7567567567569</v>
      </c>
      <c r="H9">
        <v>202</v>
      </c>
      <c r="I9">
        <v>646</v>
      </c>
      <c r="J9">
        <v>380</v>
      </c>
      <c r="K9">
        <v>0.41099999999999998</v>
      </c>
    </row>
    <row r="10" spans="1:11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3">
        <f t="shared" si="0"/>
        <v>0.97297297297297303</v>
      </c>
      <c r="G10" s="3">
        <f t="shared" si="1"/>
        <v>2724.3243243243246</v>
      </c>
      <c r="H10">
        <v>197</v>
      </c>
      <c r="I10">
        <v>639</v>
      </c>
      <c r="J10">
        <v>374</v>
      </c>
      <c r="K10">
        <v>0.52600000000000002</v>
      </c>
    </row>
    <row r="11" spans="1:11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3">
        <f t="shared" si="0"/>
        <v>0.97297297297297303</v>
      </c>
      <c r="G11" s="3">
        <f t="shared" si="1"/>
        <v>1070.2702702702704</v>
      </c>
      <c r="H11">
        <v>114</v>
      </c>
      <c r="I11">
        <v>477</v>
      </c>
      <c r="J11">
        <v>386</v>
      </c>
      <c r="K11">
        <v>0.43290000000000001</v>
      </c>
    </row>
    <row r="12" spans="1:11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3">
        <f t="shared" si="0"/>
        <v>0.97297297297297303</v>
      </c>
      <c r="G12" s="3">
        <f t="shared" si="1"/>
        <v>1848.6486486486488</v>
      </c>
      <c r="H12">
        <v>80</v>
      </c>
      <c r="I12">
        <v>583</v>
      </c>
      <c r="J12">
        <v>212</v>
      </c>
      <c r="K12">
        <v>0.69589999999999996</v>
      </c>
    </row>
    <row r="13" spans="1:11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3">
        <f t="shared" si="0"/>
        <v>0.97297297297297303</v>
      </c>
      <c r="G13" s="3">
        <f t="shared" si="1"/>
        <v>1751.3513513513515</v>
      </c>
      <c r="H13">
        <v>239</v>
      </c>
      <c r="I13">
        <v>1431</v>
      </c>
      <c r="J13">
        <v>969</v>
      </c>
      <c r="K13">
        <v>0.1096</v>
      </c>
    </row>
    <row r="14" spans="1:11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3">
        <f t="shared" si="0"/>
        <v>0.97297297297297303</v>
      </c>
      <c r="G14" s="3">
        <f t="shared" si="1"/>
        <v>3113.5135135135138</v>
      </c>
      <c r="H14">
        <v>236</v>
      </c>
      <c r="I14">
        <v>1533</v>
      </c>
      <c r="J14">
        <v>885</v>
      </c>
      <c r="K14">
        <v>0.22470000000000001</v>
      </c>
    </row>
    <row r="15" spans="1:11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3">
        <f t="shared" si="0"/>
        <v>0.97297297297297303</v>
      </c>
      <c r="G15" s="3">
        <f t="shared" si="1"/>
        <v>972.97297297297303</v>
      </c>
      <c r="H15">
        <v>138</v>
      </c>
      <c r="I15">
        <v>550</v>
      </c>
      <c r="J15">
        <v>287</v>
      </c>
      <c r="K15">
        <v>0.21920000000000001</v>
      </c>
    </row>
    <row r="16" spans="1:11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3">
        <f t="shared" si="0"/>
        <v>0.97297297297297303</v>
      </c>
      <c r="G16" s="3">
        <f t="shared" si="1"/>
        <v>972.97297297297303</v>
      </c>
      <c r="H16">
        <v>116</v>
      </c>
      <c r="I16">
        <v>296</v>
      </c>
      <c r="J16">
        <v>206</v>
      </c>
      <c r="K16">
        <v>0.39179999999999998</v>
      </c>
    </row>
    <row r="17" spans="1:11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3">
        <f t="shared" si="0"/>
        <v>0.97297297297297303</v>
      </c>
      <c r="G17" s="3">
        <f t="shared" si="1"/>
        <v>1264.864864864865</v>
      </c>
      <c r="H17">
        <v>175</v>
      </c>
      <c r="I17">
        <v>917</v>
      </c>
      <c r="J17">
        <v>462</v>
      </c>
      <c r="K17">
        <v>0.53700000000000003</v>
      </c>
    </row>
    <row r="18" spans="1:11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3">
        <f t="shared" si="0"/>
        <v>0.97297297297297303</v>
      </c>
      <c r="G18" s="3">
        <f t="shared" si="1"/>
        <v>1167.5675675675677</v>
      </c>
      <c r="H18">
        <v>130</v>
      </c>
      <c r="I18">
        <v>821</v>
      </c>
      <c r="J18">
        <v>389</v>
      </c>
      <c r="K18">
        <v>0.51229999999999998</v>
      </c>
    </row>
    <row r="19" spans="1:11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3">
        <f t="shared" si="0"/>
        <v>0.97297297297297303</v>
      </c>
      <c r="G19" s="3">
        <f t="shared" si="1"/>
        <v>1556.7567567567569</v>
      </c>
      <c r="H19">
        <v>241</v>
      </c>
      <c r="I19">
        <v>866</v>
      </c>
      <c r="J19">
        <v>678</v>
      </c>
      <c r="K19">
        <v>0.36159999999999998</v>
      </c>
    </row>
    <row r="20" spans="1:11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3">
        <f t="shared" si="0"/>
        <v>0.97297297297297303</v>
      </c>
      <c r="G20" s="3">
        <f t="shared" si="1"/>
        <v>778.37837837837844</v>
      </c>
      <c r="H20">
        <v>134</v>
      </c>
      <c r="I20">
        <v>288</v>
      </c>
      <c r="J20">
        <v>163</v>
      </c>
      <c r="K20">
        <v>0.84379999999999999</v>
      </c>
    </row>
    <row r="21" spans="1:11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3">
        <f t="shared" si="0"/>
        <v>0.97297297297297303</v>
      </c>
      <c r="G21" s="3">
        <f t="shared" si="1"/>
        <v>1167.5675675675677</v>
      </c>
      <c r="H21">
        <v>234</v>
      </c>
      <c r="I21">
        <v>794</v>
      </c>
      <c r="J21">
        <v>374</v>
      </c>
      <c r="K21">
        <v>0.91510000000000002</v>
      </c>
    </row>
    <row r="22" spans="1:11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3">
        <f t="shared" si="0"/>
        <v>0.97297297297297303</v>
      </c>
      <c r="G22" s="3">
        <f t="shared" si="1"/>
        <v>875.67567567567573</v>
      </c>
      <c r="H22">
        <v>252</v>
      </c>
      <c r="I22">
        <v>547</v>
      </c>
      <c r="J22">
        <v>444</v>
      </c>
      <c r="K22">
        <v>0.43009999999999998</v>
      </c>
    </row>
    <row r="23" spans="1:11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3">
        <f t="shared" si="0"/>
        <v>0.97297297297297303</v>
      </c>
      <c r="G23" s="3">
        <f t="shared" si="1"/>
        <v>1070.2702702702704</v>
      </c>
      <c r="H23">
        <v>246</v>
      </c>
      <c r="I23">
        <v>616</v>
      </c>
      <c r="J23">
        <v>426</v>
      </c>
      <c r="K23">
        <v>0.48220000000000002</v>
      </c>
    </row>
    <row r="24" spans="1:11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3">
        <f t="shared" si="0"/>
        <v>0.97297297297297303</v>
      </c>
      <c r="G24" s="3">
        <f t="shared" si="1"/>
        <v>972.97297297297303</v>
      </c>
      <c r="H24">
        <v>171</v>
      </c>
      <c r="I24">
        <v>457</v>
      </c>
      <c r="J24">
        <v>332</v>
      </c>
      <c r="K24">
        <v>0.4904</v>
      </c>
    </row>
    <row r="25" spans="1:11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3">
        <f t="shared" si="0"/>
        <v>0.97297297297297303</v>
      </c>
      <c r="G25" s="3">
        <f t="shared" si="1"/>
        <v>1362.1621621621623</v>
      </c>
      <c r="H25">
        <v>262</v>
      </c>
      <c r="I25">
        <v>567</v>
      </c>
      <c r="J25">
        <v>430</v>
      </c>
      <c r="K25">
        <v>0.52329999999999999</v>
      </c>
    </row>
    <row r="26" spans="1:11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3">
        <f t="shared" si="0"/>
        <v>0.97297297297297303</v>
      </c>
      <c r="G26" s="3">
        <f t="shared" si="1"/>
        <v>1459.4594594594596</v>
      </c>
      <c r="H26">
        <v>229</v>
      </c>
      <c r="I26">
        <v>859</v>
      </c>
      <c r="J26">
        <v>662</v>
      </c>
      <c r="K26">
        <v>0.44929999999999998</v>
      </c>
    </row>
    <row r="27" spans="1:11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3">
        <f t="shared" si="0"/>
        <v>0.97297297297297303</v>
      </c>
      <c r="G27" s="3">
        <f t="shared" si="1"/>
        <v>1264.864864864865</v>
      </c>
      <c r="H27">
        <v>136</v>
      </c>
      <c r="I27">
        <v>336</v>
      </c>
      <c r="J27">
        <v>186</v>
      </c>
      <c r="K27">
        <v>0.6603</v>
      </c>
    </row>
    <row r="28" spans="1:11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3">
        <f t="shared" si="0"/>
        <v>0.97297297297297303</v>
      </c>
      <c r="G28" s="3">
        <f t="shared" si="1"/>
        <v>1556.7567567567569</v>
      </c>
      <c r="H28">
        <v>449</v>
      </c>
      <c r="I28">
        <v>899</v>
      </c>
      <c r="J28">
        <v>696</v>
      </c>
      <c r="K28">
        <v>0.48770000000000002</v>
      </c>
    </row>
    <row r="29" spans="1:11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3">
        <f t="shared" si="0"/>
        <v>0.97297297297297303</v>
      </c>
      <c r="G29" s="3">
        <f t="shared" si="1"/>
        <v>583.78378378378386</v>
      </c>
      <c r="H29">
        <v>132</v>
      </c>
      <c r="I29">
        <v>226</v>
      </c>
      <c r="J29">
        <v>182</v>
      </c>
      <c r="K29">
        <v>0.43840000000000001</v>
      </c>
    </row>
    <row r="30" spans="1:11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3">
        <f t="shared" si="0"/>
        <v>0.97297297297297303</v>
      </c>
      <c r="G30" s="3">
        <f t="shared" si="1"/>
        <v>778.37837837837844</v>
      </c>
      <c r="H30">
        <v>157</v>
      </c>
      <c r="I30">
        <v>340</v>
      </c>
      <c r="J30">
        <v>241</v>
      </c>
      <c r="K30">
        <v>0.53149999999999997</v>
      </c>
    </row>
    <row r="31" spans="1:11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3">
        <f t="shared" si="0"/>
        <v>0.97297297297297303</v>
      </c>
      <c r="G31" s="3">
        <f t="shared" si="1"/>
        <v>681.08108108108115</v>
      </c>
      <c r="H31">
        <v>215</v>
      </c>
      <c r="I31">
        <v>377</v>
      </c>
      <c r="J31">
        <v>363</v>
      </c>
      <c r="K31">
        <v>0.13969999999999999</v>
      </c>
    </row>
    <row r="32" spans="1:11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3">
        <f t="shared" si="0"/>
        <v>0.97297297297297303</v>
      </c>
      <c r="G32" s="3">
        <f t="shared" si="1"/>
        <v>972.97297297297303</v>
      </c>
      <c r="H32">
        <v>202</v>
      </c>
      <c r="I32">
        <v>374</v>
      </c>
      <c r="J32">
        <v>301</v>
      </c>
      <c r="K32">
        <v>0.46850000000000003</v>
      </c>
    </row>
    <row r="33" spans="1:11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3">
        <f t="shared" si="0"/>
        <v>0.97297297297297303</v>
      </c>
      <c r="G33" s="3">
        <f t="shared" si="1"/>
        <v>681.08108108108115</v>
      </c>
      <c r="H33">
        <v>94</v>
      </c>
      <c r="I33">
        <v>356</v>
      </c>
      <c r="J33">
        <v>212</v>
      </c>
      <c r="K33">
        <v>0.50139999999999996</v>
      </c>
    </row>
    <row r="34" spans="1:11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3">
        <f t="shared" si="0"/>
        <v>0.97297297297297303</v>
      </c>
      <c r="G34" s="3">
        <f t="shared" si="1"/>
        <v>875.67567567567573</v>
      </c>
      <c r="H34">
        <v>69</v>
      </c>
      <c r="I34">
        <v>485</v>
      </c>
      <c r="J34">
        <v>340</v>
      </c>
      <c r="K34">
        <v>0.30680000000000002</v>
      </c>
    </row>
    <row r="35" spans="1:11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3">
        <f t="shared" si="0"/>
        <v>0.97297297297297303</v>
      </c>
      <c r="G35" s="3">
        <f t="shared" si="1"/>
        <v>972.97297297297303</v>
      </c>
      <c r="H35">
        <v>84</v>
      </c>
      <c r="I35">
        <v>376</v>
      </c>
      <c r="J35">
        <v>266</v>
      </c>
      <c r="K35">
        <v>0.52049999999999996</v>
      </c>
    </row>
    <row r="36" spans="1:11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3">
        <f t="shared" si="0"/>
        <v>0.97297297297297303</v>
      </c>
      <c r="G36" s="3">
        <f t="shared" si="1"/>
        <v>1167.5675675675677</v>
      </c>
      <c r="H36">
        <v>109</v>
      </c>
      <c r="I36">
        <v>490</v>
      </c>
      <c r="J36">
        <v>442</v>
      </c>
      <c r="K36">
        <v>0.1288</v>
      </c>
    </row>
    <row r="37" spans="1:11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3">
        <f t="shared" si="0"/>
        <v>0.97297297297297303</v>
      </c>
      <c r="G37" s="3">
        <f t="shared" si="1"/>
        <v>1167.5675675675677</v>
      </c>
      <c r="H37">
        <v>145</v>
      </c>
      <c r="I37">
        <v>434</v>
      </c>
      <c r="J37">
        <v>354</v>
      </c>
      <c r="K37">
        <v>0.24110000000000001</v>
      </c>
    </row>
    <row r="38" spans="1:11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3">
        <f t="shared" si="0"/>
        <v>0.97297297297297303</v>
      </c>
      <c r="G38" s="3">
        <f t="shared" si="1"/>
        <v>895.13513513513522</v>
      </c>
      <c r="H38">
        <v>111</v>
      </c>
      <c r="I38">
        <v>147</v>
      </c>
      <c r="J38">
        <v>123</v>
      </c>
      <c r="K38">
        <v>0.4521</v>
      </c>
    </row>
    <row r="39" spans="1:11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3">
        <f t="shared" si="0"/>
        <v>0.97297297297297303</v>
      </c>
      <c r="G39" s="3">
        <f t="shared" si="1"/>
        <v>1264.864864864865</v>
      </c>
      <c r="H39">
        <v>228</v>
      </c>
      <c r="I39">
        <v>457</v>
      </c>
      <c r="J39">
        <v>377</v>
      </c>
      <c r="K39">
        <v>0.47949999999999998</v>
      </c>
    </row>
    <row r="40" spans="1:11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3">
        <f t="shared" si="0"/>
        <v>0.97297297297297303</v>
      </c>
      <c r="G40" s="3">
        <f t="shared" si="1"/>
        <v>1070.2702702702704</v>
      </c>
      <c r="H40">
        <v>90</v>
      </c>
      <c r="I40">
        <v>375</v>
      </c>
      <c r="J40">
        <v>318</v>
      </c>
      <c r="K40">
        <v>0.2712</v>
      </c>
    </row>
    <row r="41" spans="1:11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3">
        <f t="shared" si="0"/>
        <v>0.97297297297297303</v>
      </c>
      <c r="G41" s="3">
        <f t="shared" si="1"/>
        <v>1167.5675675675677</v>
      </c>
      <c r="H41">
        <v>128</v>
      </c>
      <c r="I41">
        <v>238</v>
      </c>
      <c r="J41">
        <v>198</v>
      </c>
      <c r="K41">
        <v>0.43009999999999998</v>
      </c>
    </row>
    <row r="42" spans="1:11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3">
        <f t="shared" si="0"/>
        <v>0.97297297297297303</v>
      </c>
      <c r="G42" s="3">
        <f t="shared" si="1"/>
        <v>1264.864864864865</v>
      </c>
      <c r="H42">
        <v>126</v>
      </c>
      <c r="I42">
        <v>188</v>
      </c>
      <c r="J42">
        <v>149</v>
      </c>
      <c r="K42">
        <v>0.56710000000000005</v>
      </c>
    </row>
    <row r="43" spans="1:11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3">
        <f t="shared" si="0"/>
        <v>0.97297297297297303</v>
      </c>
      <c r="G43" s="3">
        <f t="shared" si="1"/>
        <v>1654.0540540540542</v>
      </c>
      <c r="H43">
        <v>152</v>
      </c>
      <c r="I43">
        <v>247</v>
      </c>
      <c r="J43">
        <v>210</v>
      </c>
      <c r="K43">
        <v>0.32050000000000001</v>
      </c>
    </row>
    <row r="44" spans="1:11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3">
        <f t="shared" si="0"/>
        <v>0.97297297297297303</v>
      </c>
      <c r="G44" s="3">
        <f t="shared" si="1"/>
        <v>1167.5675675675677</v>
      </c>
      <c r="H44">
        <v>141</v>
      </c>
      <c r="I44">
        <v>263</v>
      </c>
      <c r="J44">
        <v>187</v>
      </c>
      <c r="K44">
        <v>0.44929999999999998</v>
      </c>
    </row>
    <row r="45" spans="1:11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3">
        <f t="shared" si="0"/>
        <v>0.97297297297297303</v>
      </c>
      <c r="G45" s="3">
        <f t="shared" si="1"/>
        <v>1848.6486486486488</v>
      </c>
      <c r="H45">
        <v>157</v>
      </c>
      <c r="I45">
        <v>314</v>
      </c>
      <c r="J45">
        <v>225</v>
      </c>
      <c r="K45">
        <v>0.50960000000000005</v>
      </c>
    </row>
    <row r="46" spans="1:11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3">
        <f t="shared" si="0"/>
        <v>0.97297297297297303</v>
      </c>
      <c r="G46" s="3">
        <f t="shared" si="1"/>
        <v>972.97297297297303</v>
      </c>
      <c r="H46">
        <v>93</v>
      </c>
      <c r="I46">
        <v>159</v>
      </c>
      <c r="J46">
        <v>123</v>
      </c>
      <c r="K46">
        <v>0.72050000000000003</v>
      </c>
    </row>
    <row r="47" spans="1:11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3">
        <f t="shared" si="0"/>
        <v>0.97297297297297303</v>
      </c>
      <c r="G47" s="3">
        <f t="shared" si="1"/>
        <v>1459.4594594594596</v>
      </c>
      <c r="H47">
        <v>145</v>
      </c>
      <c r="I47">
        <v>462</v>
      </c>
      <c r="J47">
        <v>263</v>
      </c>
      <c r="K47">
        <v>0.49590000000000001</v>
      </c>
    </row>
    <row r="48" spans="1:11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3">
        <f t="shared" si="0"/>
        <v>0.97297297297297303</v>
      </c>
      <c r="G48" s="3">
        <f t="shared" si="1"/>
        <v>1264.864864864865</v>
      </c>
      <c r="H48">
        <v>181</v>
      </c>
      <c r="I48">
        <v>316</v>
      </c>
      <c r="J48">
        <v>238</v>
      </c>
      <c r="K48">
        <v>0.44929999999999998</v>
      </c>
    </row>
    <row r="49" spans="1:11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3">
        <f t="shared" si="0"/>
        <v>0.97297297297297303</v>
      </c>
      <c r="G49" s="3">
        <f t="shared" si="1"/>
        <v>827.02702702702709</v>
      </c>
      <c r="H49">
        <v>96</v>
      </c>
      <c r="I49">
        <v>245</v>
      </c>
      <c r="J49">
        <v>146</v>
      </c>
      <c r="K49">
        <v>0.53149999999999997</v>
      </c>
    </row>
    <row r="50" spans="1:11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3">
        <f t="shared" si="0"/>
        <v>0.97297297297297303</v>
      </c>
      <c r="G50" s="3">
        <f t="shared" si="1"/>
        <v>1751.3513513513515</v>
      </c>
      <c r="H50">
        <v>145</v>
      </c>
      <c r="I50">
        <v>412</v>
      </c>
      <c r="J50">
        <v>349</v>
      </c>
      <c r="K50">
        <v>0.1507</v>
      </c>
    </row>
    <row r="51" spans="1:11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3">
        <f t="shared" si="0"/>
        <v>0.97297297297297303</v>
      </c>
      <c r="G51" s="3">
        <f t="shared" si="1"/>
        <v>1070.2702702702704</v>
      </c>
      <c r="H51">
        <v>99</v>
      </c>
      <c r="I51">
        <v>215</v>
      </c>
      <c r="J51">
        <v>147</v>
      </c>
      <c r="K51">
        <v>0.6</v>
      </c>
    </row>
    <row r="52" spans="1:11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3">
        <f t="shared" si="0"/>
        <v>0.97297297297297303</v>
      </c>
      <c r="G52" s="3">
        <f t="shared" si="1"/>
        <v>1362.1621621621623</v>
      </c>
      <c r="H52">
        <v>120</v>
      </c>
      <c r="I52">
        <v>188</v>
      </c>
      <c r="J52">
        <v>151</v>
      </c>
      <c r="K52">
        <v>0.52600000000000002</v>
      </c>
    </row>
    <row r="53" spans="1:11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3">
        <f t="shared" si="0"/>
        <v>0.97297297297297303</v>
      </c>
      <c r="G53" s="3">
        <f t="shared" si="1"/>
        <v>1264.864864864865</v>
      </c>
      <c r="H53">
        <v>263</v>
      </c>
      <c r="I53">
        <v>489</v>
      </c>
      <c r="J53">
        <v>429</v>
      </c>
      <c r="K53">
        <v>0.21099999999999999</v>
      </c>
    </row>
    <row r="54" spans="1:11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3">
        <f t="shared" si="0"/>
        <v>0.97297297297297303</v>
      </c>
      <c r="G54" s="3">
        <f t="shared" si="1"/>
        <v>1848.6486486486488</v>
      </c>
      <c r="H54">
        <v>335</v>
      </c>
      <c r="I54">
        <v>502</v>
      </c>
      <c r="J54">
        <v>441</v>
      </c>
      <c r="K54">
        <v>0.33150000000000002</v>
      </c>
    </row>
    <row r="55" spans="1:11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3">
        <f t="shared" si="0"/>
        <v>0.97297297297297303</v>
      </c>
      <c r="G55" s="3">
        <f t="shared" si="1"/>
        <v>875.67567567567573</v>
      </c>
      <c r="H55">
        <v>98</v>
      </c>
      <c r="I55">
        <v>195</v>
      </c>
      <c r="J55">
        <v>144</v>
      </c>
      <c r="K55">
        <v>0.32879999999999998</v>
      </c>
    </row>
    <row r="56" spans="1:11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3">
        <f t="shared" si="0"/>
        <v>0.97297297297297303</v>
      </c>
      <c r="G56" s="3">
        <f t="shared" si="1"/>
        <v>1362.1621621621623</v>
      </c>
      <c r="H56">
        <v>77</v>
      </c>
      <c r="I56">
        <v>260</v>
      </c>
      <c r="J56">
        <v>136</v>
      </c>
      <c r="K56">
        <v>0.61919999999999997</v>
      </c>
    </row>
    <row r="57" spans="1:11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3">
        <f t="shared" si="0"/>
        <v>0.97297297297297303</v>
      </c>
      <c r="G57" s="3">
        <f t="shared" si="1"/>
        <v>1362.1621621621623</v>
      </c>
      <c r="H57">
        <v>173</v>
      </c>
      <c r="I57">
        <v>322</v>
      </c>
      <c r="J57">
        <v>305</v>
      </c>
      <c r="K57">
        <v>0.2712</v>
      </c>
    </row>
    <row r="58" spans="1:11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3">
        <f t="shared" si="0"/>
        <v>0.97297297297297303</v>
      </c>
      <c r="G58" s="3">
        <f t="shared" si="1"/>
        <v>1654.0540540540542</v>
      </c>
      <c r="H58">
        <v>176</v>
      </c>
      <c r="I58">
        <v>469</v>
      </c>
      <c r="J58">
        <v>425</v>
      </c>
      <c r="K58">
        <v>0.32879999999999998</v>
      </c>
    </row>
    <row r="59" spans="1:11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3">
        <f t="shared" si="0"/>
        <v>0.97297297297297303</v>
      </c>
      <c r="G59" s="3">
        <f t="shared" si="1"/>
        <v>778.37837837837844</v>
      </c>
      <c r="H59">
        <v>86</v>
      </c>
      <c r="I59">
        <v>224</v>
      </c>
      <c r="J59">
        <v>176</v>
      </c>
      <c r="K59">
        <v>0.41370000000000001</v>
      </c>
    </row>
    <row r="60" spans="1:11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3">
        <f t="shared" si="0"/>
        <v>0.97297297297297303</v>
      </c>
      <c r="G60" s="3">
        <f t="shared" si="1"/>
        <v>875.67567567567573</v>
      </c>
      <c r="H60">
        <v>111</v>
      </c>
      <c r="I60">
        <v>276</v>
      </c>
      <c r="J60">
        <v>169</v>
      </c>
      <c r="K60">
        <v>0.47949999999999998</v>
      </c>
    </row>
    <row r="61" spans="1:11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3">
        <f t="shared" si="0"/>
        <v>0.97297297297297303</v>
      </c>
      <c r="G61" s="3">
        <f t="shared" si="1"/>
        <v>1264.864864864865</v>
      </c>
      <c r="H61">
        <v>127</v>
      </c>
      <c r="I61">
        <v>276</v>
      </c>
      <c r="J61">
        <v>207</v>
      </c>
      <c r="K61">
        <v>0.63009999999999999</v>
      </c>
    </row>
    <row r="62" spans="1:11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3">
        <f t="shared" si="0"/>
        <v>0.97297297297297303</v>
      </c>
      <c r="G62" s="3">
        <f t="shared" si="1"/>
        <v>1362.1621621621623</v>
      </c>
      <c r="H62">
        <v>222</v>
      </c>
      <c r="I62">
        <v>381</v>
      </c>
      <c r="J62">
        <v>244</v>
      </c>
      <c r="K62">
        <v>0.90410000000000001</v>
      </c>
    </row>
    <row r="63" spans="1:11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3">
        <f t="shared" si="0"/>
        <v>0.97297297297297303</v>
      </c>
      <c r="G63" s="3">
        <f t="shared" si="1"/>
        <v>1848.6486486486488</v>
      </c>
      <c r="H63">
        <v>386</v>
      </c>
      <c r="I63">
        <v>773</v>
      </c>
      <c r="J63">
        <v>536</v>
      </c>
      <c r="K63">
        <v>0.54249999999999998</v>
      </c>
    </row>
    <row r="64" spans="1:11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3">
        <f t="shared" si="0"/>
        <v>0.97297297297297303</v>
      </c>
      <c r="G64" s="3">
        <f t="shared" si="1"/>
        <v>1654.0540540540542</v>
      </c>
      <c r="H64">
        <v>136</v>
      </c>
      <c r="I64">
        <v>476</v>
      </c>
      <c r="J64">
        <v>476</v>
      </c>
      <c r="K64">
        <v>7.9500000000000001E-2</v>
      </c>
    </row>
    <row r="65" spans="1:11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3">
        <f t="shared" si="0"/>
        <v>0.97297297297297303</v>
      </c>
      <c r="G65" s="3">
        <f t="shared" si="1"/>
        <v>2335.1351351351354</v>
      </c>
      <c r="H65">
        <v>173</v>
      </c>
      <c r="I65">
        <v>690</v>
      </c>
      <c r="J65">
        <v>360</v>
      </c>
      <c r="K65">
        <v>0.55069999999999997</v>
      </c>
    </row>
    <row r="66" spans="1:11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3">
        <f t="shared" si="0"/>
        <v>0.97297297297297303</v>
      </c>
      <c r="G66" s="3">
        <f t="shared" si="1"/>
        <v>2043.2432432432433</v>
      </c>
      <c r="H66">
        <v>448</v>
      </c>
      <c r="I66">
        <v>2128</v>
      </c>
      <c r="J66">
        <v>1477</v>
      </c>
      <c r="K66">
        <v>0.69320000000000004</v>
      </c>
    </row>
    <row r="67" spans="1:11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3">
        <f t="shared" si="0"/>
        <v>0.97297297297297303</v>
      </c>
      <c r="G67" s="3">
        <f t="shared" si="1"/>
        <v>3113.5135135135138</v>
      </c>
      <c r="H67">
        <v>450</v>
      </c>
      <c r="I67">
        <v>2699</v>
      </c>
      <c r="J67">
        <v>1265</v>
      </c>
      <c r="K67">
        <v>0.71509999999999996</v>
      </c>
    </row>
    <row r="68" spans="1:11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3">
        <f t="shared" si="0"/>
        <v>0.97297297297297303</v>
      </c>
      <c r="G68" s="3">
        <f t="shared" si="1"/>
        <v>1264.864864864865</v>
      </c>
      <c r="H68">
        <v>291</v>
      </c>
      <c r="I68">
        <v>387</v>
      </c>
      <c r="J68">
        <v>328</v>
      </c>
      <c r="K68">
        <v>0.52049999999999996</v>
      </c>
    </row>
    <row r="69" spans="1:11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3">
        <f t="shared" ref="F69:F132" si="2">36/37</f>
        <v>0.97297297297297303</v>
      </c>
      <c r="G69" s="3">
        <f t="shared" ref="G69:G132" si="3">E69*F69</f>
        <v>1654.0540540540542</v>
      </c>
      <c r="H69">
        <v>203</v>
      </c>
      <c r="I69">
        <v>318</v>
      </c>
      <c r="J69">
        <v>246</v>
      </c>
      <c r="K69">
        <v>0.15890000000000001</v>
      </c>
    </row>
    <row r="70" spans="1:11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3">
        <f t="shared" si="2"/>
        <v>0.97297297297297303</v>
      </c>
      <c r="G70" s="3">
        <f t="shared" si="3"/>
        <v>1362.1621621621623</v>
      </c>
      <c r="H70">
        <v>287</v>
      </c>
      <c r="I70">
        <v>395</v>
      </c>
      <c r="J70">
        <v>325</v>
      </c>
      <c r="K70">
        <v>0.54520000000000002</v>
      </c>
    </row>
    <row r="71" spans="1:11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3">
        <f t="shared" si="2"/>
        <v>0.97297297297297303</v>
      </c>
      <c r="G71" s="3">
        <f t="shared" si="3"/>
        <v>729.7297297297298</v>
      </c>
      <c r="H71">
        <v>51</v>
      </c>
      <c r="I71">
        <v>179</v>
      </c>
      <c r="J71">
        <v>94</v>
      </c>
      <c r="K71">
        <v>0.47949999999999998</v>
      </c>
    </row>
    <row r="72" spans="1:11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3">
        <f t="shared" si="2"/>
        <v>0.97297297297297303</v>
      </c>
      <c r="G72" s="3">
        <f t="shared" si="3"/>
        <v>1848.6486486486488</v>
      </c>
      <c r="H72">
        <v>376</v>
      </c>
      <c r="I72">
        <v>502</v>
      </c>
      <c r="J72">
        <v>428</v>
      </c>
      <c r="K72">
        <v>0.58630000000000004</v>
      </c>
    </row>
    <row r="73" spans="1:11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3">
        <f t="shared" si="2"/>
        <v>0.97297297297297303</v>
      </c>
      <c r="G73" s="3">
        <f t="shared" si="3"/>
        <v>1556.7567567567569</v>
      </c>
      <c r="H73">
        <v>126</v>
      </c>
      <c r="I73">
        <v>352</v>
      </c>
      <c r="J73">
        <v>188</v>
      </c>
      <c r="K73">
        <v>0.67949999999999999</v>
      </c>
    </row>
    <row r="74" spans="1:11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3">
        <f t="shared" si="2"/>
        <v>0.97297297297297303</v>
      </c>
      <c r="G74" s="3">
        <f t="shared" si="3"/>
        <v>2140.5405405405409</v>
      </c>
      <c r="H74">
        <v>119</v>
      </c>
      <c r="I74">
        <v>505</v>
      </c>
      <c r="J74">
        <v>274</v>
      </c>
      <c r="K74">
        <v>0.57809999999999995</v>
      </c>
    </row>
    <row r="75" spans="1:11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3">
        <f t="shared" si="2"/>
        <v>0.97297297297297303</v>
      </c>
      <c r="G75" s="3">
        <f t="shared" si="3"/>
        <v>1459.4594594594596</v>
      </c>
      <c r="H75">
        <v>486</v>
      </c>
      <c r="I75">
        <v>1215</v>
      </c>
      <c r="J75">
        <v>860</v>
      </c>
      <c r="K75">
        <v>0.41099999999999998</v>
      </c>
    </row>
    <row r="76" spans="1:11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3">
        <f t="shared" si="2"/>
        <v>0.97297297297297303</v>
      </c>
      <c r="G76" s="3">
        <f t="shared" si="3"/>
        <v>2335.1351351351354</v>
      </c>
      <c r="H76">
        <v>516</v>
      </c>
      <c r="I76">
        <v>1650</v>
      </c>
      <c r="J76">
        <v>729</v>
      </c>
      <c r="K76">
        <v>0.68220000000000003</v>
      </c>
    </row>
    <row r="77" spans="1:11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3">
        <f t="shared" si="2"/>
        <v>0.97297297297297303</v>
      </c>
      <c r="G77" s="3">
        <f t="shared" si="3"/>
        <v>1556.7567567567569</v>
      </c>
      <c r="H77">
        <v>160</v>
      </c>
      <c r="I77">
        <v>321</v>
      </c>
      <c r="J77">
        <v>174</v>
      </c>
      <c r="K77">
        <v>0.82469999999999999</v>
      </c>
    </row>
    <row r="78" spans="1:11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3">
        <f t="shared" si="2"/>
        <v>0.97297297297297303</v>
      </c>
      <c r="G78" s="3">
        <f t="shared" si="3"/>
        <v>1848.6486486486488</v>
      </c>
      <c r="H78">
        <v>168</v>
      </c>
      <c r="I78">
        <v>364</v>
      </c>
      <c r="J78">
        <v>308</v>
      </c>
      <c r="K78">
        <v>0.21640000000000001</v>
      </c>
    </row>
    <row r="79" spans="1:11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3">
        <f t="shared" si="2"/>
        <v>0.97297297297297303</v>
      </c>
      <c r="G79" s="3">
        <f t="shared" si="3"/>
        <v>1362.1621621621623</v>
      </c>
      <c r="H79">
        <v>226</v>
      </c>
      <c r="I79">
        <v>368</v>
      </c>
      <c r="J79">
        <v>308</v>
      </c>
      <c r="K79">
        <v>0.6</v>
      </c>
    </row>
    <row r="80" spans="1:11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3">
        <f t="shared" si="2"/>
        <v>0.97297297297297303</v>
      </c>
      <c r="G80" s="3">
        <f t="shared" si="3"/>
        <v>1945.9459459459461</v>
      </c>
      <c r="H80">
        <v>285</v>
      </c>
      <c r="I80">
        <v>428</v>
      </c>
      <c r="J80">
        <v>342</v>
      </c>
      <c r="K80">
        <v>0.39179999999999998</v>
      </c>
    </row>
    <row r="81" spans="1:11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3">
        <f t="shared" si="2"/>
        <v>0.97297297297297303</v>
      </c>
      <c r="G81" s="3">
        <f t="shared" si="3"/>
        <v>972.97297297297303</v>
      </c>
      <c r="H81">
        <v>91</v>
      </c>
      <c r="I81">
        <v>342</v>
      </c>
      <c r="J81">
        <v>229</v>
      </c>
      <c r="K81">
        <v>0.58899999999999997</v>
      </c>
    </row>
    <row r="82" spans="1:11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3">
        <f t="shared" si="2"/>
        <v>0.97297297297297303</v>
      </c>
      <c r="G82" s="3">
        <f t="shared" si="3"/>
        <v>2432.4324324324325</v>
      </c>
      <c r="H82">
        <v>173</v>
      </c>
      <c r="I82">
        <v>581</v>
      </c>
      <c r="J82">
        <v>392</v>
      </c>
      <c r="K82">
        <v>0.29320000000000002</v>
      </c>
    </row>
    <row r="83" spans="1:11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3">
        <f t="shared" si="2"/>
        <v>0.97297297297297303</v>
      </c>
      <c r="G83" s="3">
        <f t="shared" si="3"/>
        <v>1362.1621621621623</v>
      </c>
      <c r="H83">
        <v>168</v>
      </c>
      <c r="I83">
        <v>392</v>
      </c>
      <c r="J83">
        <v>322</v>
      </c>
      <c r="K83">
        <v>0.2712</v>
      </c>
    </row>
    <row r="84" spans="1:11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3">
        <f t="shared" si="2"/>
        <v>0.97297297297297303</v>
      </c>
      <c r="G84" s="3">
        <f t="shared" si="3"/>
        <v>1264.864864864865</v>
      </c>
      <c r="H84">
        <v>155</v>
      </c>
      <c r="I84">
        <v>494</v>
      </c>
      <c r="J84">
        <v>257</v>
      </c>
      <c r="K84">
        <v>0.55069999999999997</v>
      </c>
    </row>
    <row r="85" spans="1:11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3">
        <f t="shared" si="2"/>
        <v>0.97297297297297303</v>
      </c>
      <c r="G85" s="3">
        <f t="shared" si="3"/>
        <v>1751.3513513513515</v>
      </c>
      <c r="H85">
        <v>151</v>
      </c>
      <c r="I85">
        <v>391</v>
      </c>
      <c r="J85">
        <v>286</v>
      </c>
      <c r="K85">
        <v>0.4521</v>
      </c>
    </row>
    <row r="86" spans="1:11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3">
        <f t="shared" si="2"/>
        <v>0.97297297297297303</v>
      </c>
      <c r="G86" s="3">
        <f t="shared" si="3"/>
        <v>681.08108108108115</v>
      </c>
      <c r="H86">
        <v>99</v>
      </c>
      <c r="I86">
        <v>265</v>
      </c>
      <c r="J86">
        <v>180</v>
      </c>
      <c r="K86">
        <v>0.51780000000000004</v>
      </c>
    </row>
    <row r="87" spans="1:11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3">
        <f t="shared" si="2"/>
        <v>0.97297297297297303</v>
      </c>
      <c r="G87" s="3">
        <f t="shared" si="3"/>
        <v>875.67567567567573</v>
      </c>
      <c r="H87">
        <v>154</v>
      </c>
      <c r="I87">
        <v>286</v>
      </c>
      <c r="J87">
        <v>230</v>
      </c>
      <c r="K87">
        <v>0.52049999999999996</v>
      </c>
    </row>
    <row r="88" spans="1:11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3">
        <f t="shared" si="2"/>
        <v>0.97297297297297303</v>
      </c>
      <c r="G88" s="3">
        <f t="shared" si="3"/>
        <v>972.97297297297303</v>
      </c>
      <c r="H88">
        <v>190</v>
      </c>
      <c r="I88">
        <v>462</v>
      </c>
      <c r="J88">
        <v>221</v>
      </c>
      <c r="K88">
        <v>0.63009999999999999</v>
      </c>
    </row>
    <row r="89" spans="1:11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3">
        <f t="shared" si="2"/>
        <v>0.97297297297297303</v>
      </c>
      <c r="G89" s="3">
        <f t="shared" si="3"/>
        <v>1167.5675675675677</v>
      </c>
      <c r="H89">
        <v>205</v>
      </c>
      <c r="I89">
        <v>411</v>
      </c>
      <c r="J89">
        <v>316</v>
      </c>
      <c r="K89">
        <v>0.36990000000000001</v>
      </c>
    </row>
    <row r="90" spans="1:11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3">
        <f t="shared" si="2"/>
        <v>0.97297297297297303</v>
      </c>
      <c r="G90" s="3">
        <f t="shared" si="3"/>
        <v>681.08108108108115</v>
      </c>
      <c r="H90">
        <v>192</v>
      </c>
      <c r="I90">
        <v>313</v>
      </c>
      <c r="J90">
        <v>245</v>
      </c>
      <c r="K90">
        <v>0.56989999999999996</v>
      </c>
    </row>
    <row r="91" spans="1:11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3">
        <f t="shared" si="2"/>
        <v>0.97297297297297303</v>
      </c>
      <c r="G91" s="3">
        <f t="shared" si="3"/>
        <v>972.97297297297303</v>
      </c>
      <c r="H91">
        <v>192</v>
      </c>
      <c r="I91">
        <v>357</v>
      </c>
      <c r="J91">
        <v>266</v>
      </c>
      <c r="K91">
        <v>0.41920000000000002</v>
      </c>
    </row>
    <row r="92" spans="1:11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3">
        <f t="shared" si="2"/>
        <v>0.97297297297297303</v>
      </c>
      <c r="G92" s="3">
        <f t="shared" si="3"/>
        <v>778.37837837837844</v>
      </c>
      <c r="H92">
        <v>186</v>
      </c>
      <c r="I92">
        <v>465</v>
      </c>
      <c r="J92">
        <v>325</v>
      </c>
      <c r="K92">
        <v>0.45479999999999998</v>
      </c>
    </row>
    <row r="93" spans="1:11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3">
        <f t="shared" si="2"/>
        <v>0.97297297297297303</v>
      </c>
      <c r="G93" s="3">
        <f t="shared" si="3"/>
        <v>2432.4324324324325</v>
      </c>
      <c r="H93">
        <v>189</v>
      </c>
      <c r="I93">
        <v>588</v>
      </c>
      <c r="J93">
        <v>393</v>
      </c>
      <c r="K93">
        <v>0.62190000000000001</v>
      </c>
    </row>
    <row r="94" spans="1:11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3">
        <f t="shared" si="2"/>
        <v>0.97297297297297303</v>
      </c>
      <c r="G94" s="3">
        <f t="shared" si="3"/>
        <v>875.67567567567573</v>
      </c>
      <c r="H94">
        <v>209</v>
      </c>
      <c r="I94">
        <v>358</v>
      </c>
      <c r="J94">
        <v>256</v>
      </c>
      <c r="K94">
        <v>0.70960000000000001</v>
      </c>
    </row>
    <row r="95" spans="1:11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3">
        <f t="shared" si="2"/>
        <v>0.97297297297297303</v>
      </c>
      <c r="G95" s="3">
        <f t="shared" si="3"/>
        <v>681.08108108108115</v>
      </c>
      <c r="H95">
        <v>42</v>
      </c>
      <c r="I95">
        <v>252</v>
      </c>
      <c r="J95">
        <v>184</v>
      </c>
      <c r="K95">
        <v>0.30959999999999999</v>
      </c>
    </row>
    <row r="96" spans="1:11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3">
        <f t="shared" si="2"/>
        <v>0.97297297297297303</v>
      </c>
      <c r="G96" s="3">
        <f t="shared" si="3"/>
        <v>972.97297297297303</v>
      </c>
      <c r="H96">
        <v>94</v>
      </c>
      <c r="I96">
        <v>531</v>
      </c>
      <c r="J96">
        <v>427</v>
      </c>
      <c r="K96">
        <v>0.24110000000000001</v>
      </c>
    </row>
    <row r="97" spans="1:11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3">
        <f t="shared" si="2"/>
        <v>0.97297297297297303</v>
      </c>
      <c r="G97" s="3">
        <f t="shared" si="3"/>
        <v>875.67567567567573</v>
      </c>
      <c r="H97">
        <v>86</v>
      </c>
      <c r="I97">
        <v>488</v>
      </c>
      <c r="J97">
        <v>418</v>
      </c>
      <c r="K97">
        <v>4.6600000000000003E-2</v>
      </c>
    </row>
    <row r="98" spans="1:11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3">
        <f t="shared" si="2"/>
        <v>0.97297297297297303</v>
      </c>
      <c r="G98" s="3">
        <f t="shared" si="3"/>
        <v>1167.5675675675677</v>
      </c>
      <c r="H98">
        <v>83</v>
      </c>
      <c r="I98">
        <v>556</v>
      </c>
      <c r="J98">
        <v>219</v>
      </c>
      <c r="K98">
        <v>0.63560000000000005</v>
      </c>
    </row>
    <row r="99" spans="1:11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3">
        <f t="shared" si="2"/>
        <v>0.97297297297297303</v>
      </c>
      <c r="G99" s="3">
        <f t="shared" si="3"/>
        <v>1070.2702702702704</v>
      </c>
      <c r="H99">
        <v>84</v>
      </c>
      <c r="I99">
        <v>301</v>
      </c>
      <c r="J99">
        <v>220</v>
      </c>
      <c r="K99">
        <v>0.43009999999999998</v>
      </c>
    </row>
    <row r="100" spans="1:11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3">
        <f t="shared" si="2"/>
        <v>0.97297297297297303</v>
      </c>
      <c r="G100" s="3">
        <f t="shared" si="3"/>
        <v>1362.1621621621623</v>
      </c>
      <c r="H100">
        <v>134</v>
      </c>
      <c r="I100">
        <v>568</v>
      </c>
      <c r="J100">
        <v>481</v>
      </c>
      <c r="K100">
        <v>0.38080000000000003</v>
      </c>
    </row>
    <row r="101" spans="1:11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3">
        <f t="shared" si="2"/>
        <v>0.97297297297297303</v>
      </c>
      <c r="G101" s="3">
        <f t="shared" si="3"/>
        <v>1264.864864864865</v>
      </c>
      <c r="H101">
        <v>109</v>
      </c>
      <c r="I101">
        <v>615</v>
      </c>
      <c r="J101">
        <v>280</v>
      </c>
      <c r="K101">
        <v>0.45750000000000002</v>
      </c>
    </row>
    <row r="102" spans="1:11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3">
        <f t="shared" si="2"/>
        <v>0.97297297297297303</v>
      </c>
      <c r="G102" s="3">
        <f t="shared" si="3"/>
        <v>1848.6486486486488</v>
      </c>
      <c r="H102">
        <v>227</v>
      </c>
      <c r="I102">
        <v>861</v>
      </c>
      <c r="J102">
        <v>568</v>
      </c>
      <c r="K102">
        <v>0.189</v>
      </c>
    </row>
    <row r="103" spans="1:11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3">
        <f t="shared" si="2"/>
        <v>0.97297297297297303</v>
      </c>
      <c r="G103" s="3">
        <f t="shared" si="3"/>
        <v>875.67567567567573</v>
      </c>
      <c r="H103">
        <v>176</v>
      </c>
      <c r="I103">
        <v>440</v>
      </c>
      <c r="J103">
        <v>318</v>
      </c>
      <c r="K103">
        <v>0.29039999999999999</v>
      </c>
    </row>
    <row r="104" spans="1:11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3">
        <f t="shared" si="2"/>
        <v>0.97297297297297303</v>
      </c>
      <c r="G104" s="3">
        <f t="shared" si="3"/>
        <v>2724.3243243243246</v>
      </c>
      <c r="H104">
        <v>191</v>
      </c>
      <c r="I104">
        <v>826</v>
      </c>
      <c r="J104">
        <v>556</v>
      </c>
      <c r="K104">
        <v>0.29859999999999998</v>
      </c>
    </row>
    <row r="105" spans="1:11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3">
        <f t="shared" si="2"/>
        <v>0.97297297297297303</v>
      </c>
      <c r="G105" s="3">
        <f t="shared" si="3"/>
        <v>1070.2702702702704</v>
      </c>
      <c r="H105">
        <v>225</v>
      </c>
      <c r="I105">
        <v>1033</v>
      </c>
      <c r="J105">
        <v>538</v>
      </c>
      <c r="K105">
        <v>0.58079999999999998</v>
      </c>
    </row>
    <row r="106" spans="1:11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3">
        <f t="shared" si="2"/>
        <v>0.97297297297297303</v>
      </c>
      <c r="G106" s="3">
        <f t="shared" si="3"/>
        <v>1264.864864864865</v>
      </c>
      <c r="H106">
        <v>157</v>
      </c>
      <c r="I106">
        <v>471</v>
      </c>
      <c r="J106">
        <v>318</v>
      </c>
      <c r="K106">
        <v>0.39179999999999998</v>
      </c>
    </row>
    <row r="107" spans="1:11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3">
        <f t="shared" si="2"/>
        <v>0.97297297297297303</v>
      </c>
      <c r="G107" s="3">
        <f t="shared" si="3"/>
        <v>1556.7567567567569</v>
      </c>
      <c r="H107">
        <v>253</v>
      </c>
      <c r="I107">
        <v>886</v>
      </c>
      <c r="J107">
        <v>680</v>
      </c>
      <c r="K107">
        <v>0.38629999999999998</v>
      </c>
    </row>
    <row r="108" spans="1:11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3">
        <f t="shared" si="2"/>
        <v>0.97297297297297303</v>
      </c>
      <c r="G108" s="3">
        <f t="shared" si="3"/>
        <v>1362.1621621621623</v>
      </c>
      <c r="H108">
        <v>76</v>
      </c>
      <c r="I108">
        <v>342</v>
      </c>
      <c r="J108">
        <v>202</v>
      </c>
      <c r="K108">
        <v>0.48770000000000002</v>
      </c>
    </row>
    <row r="109" spans="1:11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3">
        <f t="shared" si="2"/>
        <v>0.97297297297297303</v>
      </c>
      <c r="G109" s="3">
        <f t="shared" si="3"/>
        <v>1945.9459459459461</v>
      </c>
      <c r="H109">
        <v>107</v>
      </c>
      <c r="I109">
        <v>781</v>
      </c>
      <c r="J109">
        <v>579</v>
      </c>
      <c r="K109">
        <v>0.41099999999999998</v>
      </c>
    </row>
    <row r="110" spans="1:11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3">
        <f t="shared" si="2"/>
        <v>0.97297297297297303</v>
      </c>
      <c r="G110" s="3">
        <f t="shared" si="3"/>
        <v>1654.0540540540542</v>
      </c>
      <c r="H110">
        <v>162</v>
      </c>
      <c r="I110">
        <v>614</v>
      </c>
      <c r="J110">
        <v>524</v>
      </c>
      <c r="K110">
        <v>0.50409999999999999</v>
      </c>
    </row>
    <row r="111" spans="1:11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3">
        <f t="shared" si="2"/>
        <v>0.97297297297297303</v>
      </c>
      <c r="G111" s="3">
        <f t="shared" si="3"/>
        <v>2432.4324324324325</v>
      </c>
      <c r="H111">
        <v>158</v>
      </c>
      <c r="I111">
        <v>906</v>
      </c>
      <c r="J111">
        <v>560</v>
      </c>
      <c r="K111">
        <v>0.2767</v>
      </c>
    </row>
    <row r="112" spans="1:11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3">
        <f t="shared" si="2"/>
        <v>0.97297297297297303</v>
      </c>
      <c r="G112" s="3">
        <f t="shared" si="3"/>
        <v>1751.3513513513515</v>
      </c>
      <c r="H112">
        <v>199</v>
      </c>
      <c r="I112">
        <v>432</v>
      </c>
      <c r="J112">
        <v>362</v>
      </c>
      <c r="K112">
        <v>0.32879999999999998</v>
      </c>
    </row>
    <row r="113" spans="1:11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3">
        <f t="shared" si="2"/>
        <v>0.97297297297297303</v>
      </c>
      <c r="G113" s="3">
        <f t="shared" si="3"/>
        <v>2529.72972972973</v>
      </c>
      <c r="H113">
        <v>366</v>
      </c>
      <c r="I113">
        <v>594</v>
      </c>
      <c r="J113">
        <v>417</v>
      </c>
      <c r="K113">
        <v>0.53149999999999997</v>
      </c>
    </row>
    <row r="114" spans="1:11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3">
        <f t="shared" si="2"/>
        <v>0.97297297297297303</v>
      </c>
      <c r="G114" s="3">
        <f t="shared" si="3"/>
        <v>2432.4324324324325</v>
      </c>
      <c r="H114">
        <v>333</v>
      </c>
      <c r="I114">
        <v>665</v>
      </c>
      <c r="J114">
        <v>474</v>
      </c>
      <c r="K114">
        <v>0.4274</v>
      </c>
    </row>
    <row r="115" spans="1:11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3">
        <f t="shared" si="2"/>
        <v>0.97297297297297303</v>
      </c>
      <c r="G115" s="3">
        <f t="shared" si="3"/>
        <v>1459.4594594594596</v>
      </c>
      <c r="H115">
        <v>81</v>
      </c>
      <c r="I115">
        <v>205</v>
      </c>
      <c r="J115">
        <v>146</v>
      </c>
      <c r="K115">
        <v>0.24110000000000001</v>
      </c>
    </row>
    <row r="116" spans="1:11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3">
        <f t="shared" si="2"/>
        <v>0.97297297297297303</v>
      </c>
      <c r="G116" s="3">
        <f t="shared" si="3"/>
        <v>1654.0540540540542</v>
      </c>
      <c r="H116">
        <v>106</v>
      </c>
      <c r="I116">
        <v>465</v>
      </c>
      <c r="J116">
        <v>312</v>
      </c>
      <c r="K116">
        <v>0.41099999999999998</v>
      </c>
    </row>
    <row r="117" spans="1:11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3">
        <f t="shared" si="2"/>
        <v>0.97297297297297303</v>
      </c>
      <c r="G117" s="3">
        <f t="shared" si="3"/>
        <v>3502.7027027027029</v>
      </c>
      <c r="H117">
        <v>336</v>
      </c>
      <c r="I117">
        <v>624</v>
      </c>
      <c r="J117">
        <v>491</v>
      </c>
      <c r="K117">
        <v>0.39729999999999999</v>
      </c>
    </row>
    <row r="118" spans="1:11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3">
        <f t="shared" si="2"/>
        <v>0.97297297297297303</v>
      </c>
      <c r="G118" s="3">
        <f t="shared" si="3"/>
        <v>1167.5675675675677</v>
      </c>
      <c r="H118">
        <v>173</v>
      </c>
      <c r="I118">
        <v>395</v>
      </c>
      <c r="J118">
        <v>204</v>
      </c>
      <c r="K118">
        <v>0.79730000000000001</v>
      </c>
    </row>
    <row r="119" spans="1:11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3">
        <f t="shared" si="2"/>
        <v>0.97297297297297303</v>
      </c>
      <c r="G119" s="3">
        <f t="shared" si="3"/>
        <v>1556.7567567567569</v>
      </c>
      <c r="H119">
        <v>228</v>
      </c>
      <c r="I119">
        <v>456</v>
      </c>
      <c r="J119">
        <v>245</v>
      </c>
      <c r="K119">
        <v>0.68769999999999998</v>
      </c>
    </row>
    <row r="120" spans="1:11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3">
        <f t="shared" si="2"/>
        <v>0.97297297297297303</v>
      </c>
      <c r="G120" s="3">
        <f t="shared" si="3"/>
        <v>972.97297297297303</v>
      </c>
      <c r="H120">
        <v>155</v>
      </c>
      <c r="I120">
        <v>252</v>
      </c>
      <c r="J120">
        <v>197</v>
      </c>
      <c r="K120">
        <v>0.58899999999999997</v>
      </c>
    </row>
    <row r="121" spans="1:11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3">
        <f t="shared" si="2"/>
        <v>0.97297297297297303</v>
      </c>
      <c r="G121" s="3">
        <f t="shared" si="3"/>
        <v>1459.4594594594596</v>
      </c>
      <c r="H121">
        <v>158</v>
      </c>
      <c r="I121">
        <v>236</v>
      </c>
      <c r="J121">
        <v>195</v>
      </c>
      <c r="K121">
        <v>0.61919999999999997</v>
      </c>
    </row>
    <row r="122" spans="1:11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3">
        <f t="shared" si="2"/>
        <v>0.97297297297297303</v>
      </c>
      <c r="G122" s="3">
        <f t="shared" si="3"/>
        <v>729.7297297297298</v>
      </c>
      <c r="H122">
        <v>89</v>
      </c>
      <c r="I122">
        <v>155</v>
      </c>
      <c r="J122">
        <v>124</v>
      </c>
      <c r="K122">
        <v>0.45479999999999998</v>
      </c>
    </row>
    <row r="123" spans="1:11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3">
        <f t="shared" si="2"/>
        <v>0.97297297297297303</v>
      </c>
      <c r="G123" s="3">
        <f t="shared" si="3"/>
        <v>1011.891891891892</v>
      </c>
      <c r="H123">
        <v>115</v>
      </c>
      <c r="I123">
        <v>179</v>
      </c>
      <c r="J123">
        <v>156</v>
      </c>
      <c r="K123">
        <v>0.48770000000000002</v>
      </c>
    </row>
    <row r="124" spans="1:11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3">
        <f t="shared" si="2"/>
        <v>0.97297297297297303</v>
      </c>
      <c r="G124" s="3">
        <f t="shared" si="3"/>
        <v>875.67567567567573</v>
      </c>
      <c r="H124">
        <v>152</v>
      </c>
      <c r="I124">
        <v>300</v>
      </c>
      <c r="J124">
        <v>256</v>
      </c>
      <c r="K124">
        <v>0.47949999999999998</v>
      </c>
    </row>
    <row r="125" spans="1:11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3">
        <f t="shared" si="2"/>
        <v>0.97297297297297303</v>
      </c>
      <c r="G125" s="3">
        <f t="shared" si="3"/>
        <v>1362.1621621621623</v>
      </c>
      <c r="H125">
        <v>175</v>
      </c>
      <c r="I125">
        <v>368</v>
      </c>
      <c r="J125">
        <v>284</v>
      </c>
      <c r="K125">
        <v>0.49320000000000003</v>
      </c>
    </row>
    <row r="126" spans="1:11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3">
        <f t="shared" si="2"/>
        <v>0.97297297297297303</v>
      </c>
      <c r="G126" s="3">
        <f t="shared" si="3"/>
        <v>802.70270270270271</v>
      </c>
      <c r="H126">
        <v>77</v>
      </c>
      <c r="I126">
        <v>161</v>
      </c>
      <c r="J126">
        <v>128</v>
      </c>
      <c r="K126">
        <v>0.36159999999999998</v>
      </c>
    </row>
    <row r="127" spans="1:11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3">
        <f t="shared" si="2"/>
        <v>0.97297297297297303</v>
      </c>
      <c r="G127" s="3">
        <f t="shared" si="3"/>
        <v>2627.0270270270271</v>
      </c>
      <c r="H127">
        <v>157</v>
      </c>
      <c r="I127">
        <v>526</v>
      </c>
      <c r="J127">
        <v>337</v>
      </c>
      <c r="K127">
        <v>0.4219</v>
      </c>
    </row>
    <row r="128" spans="1:11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3">
        <f t="shared" si="2"/>
        <v>0.97297297297297303</v>
      </c>
      <c r="G128" s="3">
        <f t="shared" si="3"/>
        <v>1264.864864864865</v>
      </c>
      <c r="H128">
        <v>125</v>
      </c>
      <c r="I128">
        <v>170</v>
      </c>
      <c r="J128">
        <v>139</v>
      </c>
      <c r="K128">
        <v>0.74250000000000005</v>
      </c>
    </row>
    <row r="129" spans="1:11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3">
        <f t="shared" si="2"/>
        <v>0.97297297297297303</v>
      </c>
      <c r="G129" s="3">
        <f t="shared" si="3"/>
        <v>972.97297297297303</v>
      </c>
      <c r="H129">
        <v>140</v>
      </c>
      <c r="I129">
        <v>288</v>
      </c>
      <c r="J129">
        <v>240</v>
      </c>
      <c r="K129">
        <v>0.36990000000000001</v>
      </c>
    </row>
    <row r="130" spans="1:11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3">
        <f t="shared" si="2"/>
        <v>0.97297297297297303</v>
      </c>
      <c r="G130" s="3">
        <f t="shared" si="3"/>
        <v>1440</v>
      </c>
      <c r="H130">
        <v>175</v>
      </c>
      <c r="I130">
        <v>310</v>
      </c>
      <c r="J130">
        <v>249</v>
      </c>
      <c r="K130">
        <v>0.44109999999999999</v>
      </c>
    </row>
    <row r="131" spans="1:11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3">
        <f t="shared" si="2"/>
        <v>0.97297297297297303</v>
      </c>
      <c r="G131" s="3">
        <f t="shared" si="3"/>
        <v>632.43243243243251</v>
      </c>
      <c r="H131">
        <v>80</v>
      </c>
      <c r="I131">
        <v>156</v>
      </c>
      <c r="J131">
        <v>107</v>
      </c>
      <c r="K131">
        <v>0.47949999999999998</v>
      </c>
    </row>
    <row r="132" spans="1:11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3">
        <f t="shared" si="2"/>
        <v>0.97297297297297303</v>
      </c>
      <c r="G132" s="3">
        <f t="shared" si="3"/>
        <v>895.13513513513522</v>
      </c>
      <c r="H132">
        <v>108</v>
      </c>
      <c r="I132">
        <v>205</v>
      </c>
      <c r="J132">
        <v>147</v>
      </c>
      <c r="K132">
        <v>0.41370000000000001</v>
      </c>
    </row>
    <row r="133" spans="1:11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3">
        <f t="shared" ref="F133:F196" si="4">36/37</f>
        <v>0.97297297297297303</v>
      </c>
      <c r="G133" s="3">
        <f t="shared" ref="G133:G196" si="5">E133*F133</f>
        <v>856.21621621621625</v>
      </c>
      <c r="H133">
        <v>145</v>
      </c>
      <c r="I133">
        <v>333</v>
      </c>
      <c r="J133">
        <v>246</v>
      </c>
      <c r="K133">
        <v>0.44379999999999997</v>
      </c>
    </row>
    <row r="134" spans="1:11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3">
        <f t="shared" si="4"/>
        <v>0.97297297297297303</v>
      </c>
      <c r="G134" s="3">
        <f t="shared" si="5"/>
        <v>1167.5675675675677</v>
      </c>
      <c r="H134">
        <v>160</v>
      </c>
      <c r="I134">
        <v>310</v>
      </c>
      <c r="J134">
        <v>169</v>
      </c>
      <c r="K134">
        <v>0.61919999999999997</v>
      </c>
    </row>
    <row r="135" spans="1:11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3">
        <f t="shared" si="4"/>
        <v>0.97297297297297303</v>
      </c>
      <c r="G135" s="3">
        <f t="shared" si="5"/>
        <v>972.97297297297303</v>
      </c>
      <c r="H135">
        <v>95</v>
      </c>
      <c r="I135">
        <v>280</v>
      </c>
      <c r="J135">
        <v>174</v>
      </c>
      <c r="K135">
        <v>0.54790000000000005</v>
      </c>
    </row>
    <row r="136" spans="1:11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3">
        <f t="shared" si="4"/>
        <v>0.97297297297297303</v>
      </c>
      <c r="G136" s="3">
        <f t="shared" si="5"/>
        <v>1167.5675675675677</v>
      </c>
      <c r="H136">
        <v>125</v>
      </c>
      <c r="I136">
        <v>277</v>
      </c>
      <c r="J136">
        <v>203</v>
      </c>
      <c r="K136">
        <v>0.2712</v>
      </c>
    </row>
    <row r="137" spans="1:11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3">
        <f t="shared" si="4"/>
        <v>0.97297297297297303</v>
      </c>
      <c r="G137" s="3">
        <f t="shared" si="5"/>
        <v>1362.1621621621623</v>
      </c>
      <c r="H137">
        <v>209</v>
      </c>
      <c r="I137">
        <v>384</v>
      </c>
      <c r="J137">
        <v>240</v>
      </c>
      <c r="K137">
        <v>0.76160000000000005</v>
      </c>
    </row>
    <row r="138" spans="1:11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3">
        <f t="shared" si="4"/>
        <v>0.97297297297297303</v>
      </c>
      <c r="G138" s="3">
        <f t="shared" si="5"/>
        <v>2627.0270270270271</v>
      </c>
      <c r="H138">
        <v>202</v>
      </c>
      <c r="I138">
        <v>629</v>
      </c>
      <c r="J138">
        <v>389</v>
      </c>
      <c r="K138">
        <v>0.51229999999999998</v>
      </c>
    </row>
    <row r="139" spans="1:11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3">
        <f t="shared" si="4"/>
        <v>0.97297297297297303</v>
      </c>
      <c r="G139" s="3">
        <f t="shared" si="5"/>
        <v>1556.7567567567569</v>
      </c>
      <c r="H139">
        <v>220</v>
      </c>
      <c r="I139">
        <v>418</v>
      </c>
      <c r="J139">
        <v>312</v>
      </c>
      <c r="K139">
        <v>0.60819999999999996</v>
      </c>
    </row>
    <row r="140" spans="1:11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3">
        <f t="shared" si="4"/>
        <v>0.97297297297297303</v>
      </c>
      <c r="G140" s="3">
        <f t="shared" si="5"/>
        <v>1075.1351351351352</v>
      </c>
      <c r="H140">
        <v>82</v>
      </c>
      <c r="I140">
        <v>235</v>
      </c>
      <c r="J140">
        <v>111</v>
      </c>
      <c r="K140">
        <v>0.61099999999999999</v>
      </c>
    </row>
    <row r="141" spans="1:11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3">
        <f t="shared" si="4"/>
        <v>0.97297297297297303</v>
      </c>
      <c r="G141" s="3">
        <f t="shared" si="5"/>
        <v>1620</v>
      </c>
      <c r="H141">
        <v>130</v>
      </c>
      <c r="I141">
        <v>200</v>
      </c>
      <c r="J141">
        <v>169</v>
      </c>
      <c r="K141">
        <v>0.30680000000000002</v>
      </c>
    </row>
    <row r="142" spans="1:11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3">
        <f t="shared" si="4"/>
        <v>0.97297297297297303</v>
      </c>
      <c r="G142" s="3">
        <f t="shared" si="5"/>
        <v>1143.2432432432433</v>
      </c>
      <c r="H142">
        <v>106</v>
      </c>
      <c r="I142">
        <v>267</v>
      </c>
      <c r="J142">
        <v>201</v>
      </c>
      <c r="K142">
        <v>0.52329999999999999</v>
      </c>
    </row>
    <row r="143" spans="1:11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3">
        <f t="shared" si="4"/>
        <v>0.97297297297297303</v>
      </c>
      <c r="G143" s="3">
        <f t="shared" si="5"/>
        <v>1678.3783783783786</v>
      </c>
      <c r="H143">
        <v>195</v>
      </c>
      <c r="I143">
        <v>305</v>
      </c>
      <c r="J143">
        <v>242</v>
      </c>
      <c r="K143">
        <v>0.48220000000000002</v>
      </c>
    </row>
    <row r="144" spans="1:11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3">
        <f t="shared" si="4"/>
        <v>0.97297297297297303</v>
      </c>
      <c r="G144" s="3">
        <f t="shared" si="5"/>
        <v>689.83783783783792</v>
      </c>
      <c r="H144">
        <v>86</v>
      </c>
      <c r="I144">
        <v>192</v>
      </c>
      <c r="J144">
        <v>158</v>
      </c>
      <c r="K144">
        <v>0.22189999999999999</v>
      </c>
    </row>
    <row r="145" spans="1:11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3">
        <f t="shared" si="4"/>
        <v>0.97297297297297303</v>
      </c>
      <c r="G145" s="3">
        <f t="shared" si="5"/>
        <v>845.51351351351354</v>
      </c>
      <c r="H145">
        <v>135</v>
      </c>
      <c r="I145">
        <v>305</v>
      </c>
      <c r="J145">
        <v>246</v>
      </c>
      <c r="K145">
        <v>0.38900000000000001</v>
      </c>
    </row>
    <row r="146" spans="1:11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3">
        <f t="shared" si="4"/>
        <v>0.97297297297297303</v>
      </c>
      <c r="G146" s="3">
        <f t="shared" si="5"/>
        <v>900</v>
      </c>
      <c r="H146">
        <v>125</v>
      </c>
      <c r="I146">
        <v>288</v>
      </c>
      <c r="J146">
        <v>207</v>
      </c>
      <c r="K146">
        <v>0.41639999999999999</v>
      </c>
    </row>
    <row r="147" spans="1:11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3">
        <f t="shared" si="4"/>
        <v>0.97297297297297303</v>
      </c>
      <c r="G147" s="3">
        <f t="shared" si="5"/>
        <v>1313.5135135135135</v>
      </c>
      <c r="H147">
        <v>119</v>
      </c>
      <c r="I147">
        <v>360</v>
      </c>
      <c r="J147">
        <v>224</v>
      </c>
      <c r="K147">
        <v>0.4849</v>
      </c>
    </row>
    <row r="148" spans="1:11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3">
        <f t="shared" si="4"/>
        <v>0.97297297297297303</v>
      </c>
      <c r="G148" s="3">
        <f t="shared" si="5"/>
        <v>875.67567567567573</v>
      </c>
      <c r="H148">
        <v>89</v>
      </c>
      <c r="I148">
        <v>177</v>
      </c>
      <c r="J148">
        <v>139</v>
      </c>
      <c r="K148">
        <v>0.55069999999999997</v>
      </c>
    </row>
    <row r="149" spans="1:11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3">
        <f t="shared" si="4"/>
        <v>0.97297297297297303</v>
      </c>
      <c r="G149" s="3">
        <f t="shared" si="5"/>
        <v>3113.5135135135138</v>
      </c>
      <c r="H149">
        <v>195</v>
      </c>
      <c r="I149">
        <v>844</v>
      </c>
      <c r="J149">
        <v>325</v>
      </c>
      <c r="K149">
        <v>0.81640000000000001</v>
      </c>
    </row>
    <row r="150" spans="1:11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3">
        <f t="shared" si="4"/>
        <v>0.97297297297297303</v>
      </c>
      <c r="G150" s="3">
        <f t="shared" si="5"/>
        <v>1289.1891891891892</v>
      </c>
      <c r="H150">
        <v>161</v>
      </c>
      <c r="I150">
        <v>319</v>
      </c>
      <c r="J150">
        <v>283</v>
      </c>
      <c r="K150">
        <v>0.29320000000000002</v>
      </c>
    </row>
    <row r="151" spans="1:11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3">
        <f t="shared" si="4"/>
        <v>0.97297297297297303</v>
      </c>
      <c r="G151" s="3">
        <f t="shared" si="5"/>
        <v>948.64864864864865</v>
      </c>
      <c r="H151">
        <v>145</v>
      </c>
      <c r="I151">
        <v>300</v>
      </c>
      <c r="J151">
        <v>192</v>
      </c>
      <c r="K151">
        <v>0.50139999999999996</v>
      </c>
    </row>
    <row r="152" spans="1:11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3">
        <f t="shared" si="4"/>
        <v>0.97297297297297303</v>
      </c>
      <c r="G152" s="3">
        <f t="shared" si="5"/>
        <v>1508.1081081081081</v>
      </c>
      <c r="H152">
        <v>185</v>
      </c>
      <c r="I152">
        <v>376</v>
      </c>
      <c r="J152">
        <v>307</v>
      </c>
      <c r="K152">
        <v>0.3014</v>
      </c>
    </row>
    <row r="153" spans="1:11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3">
        <f t="shared" si="4"/>
        <v>0.97297297297297303</v>
      </c>
      <c r="G153" s="3">
        <f t="shared" si="5"/>
        <v>1133.5135135135135</v>
      </c>
      <c r="H153">
        <v>135</v>
      </c>
      <c r="I153">
        <v>220</v>
      </c>
      <c r="J153">
        <v>180</v>
      </c>
      <c r="K153">
        <v>0.34250000000000003</v>
      </c>
    </row>
    <row r="154" spans="1:11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3">
        <f t="shared" si="4"/>
        <v>0.97297297297297303</v>
      </c>
      <c r="G154" s="3">
        <f t="shared" si="5"/>
        <v>1581.0810810810813</v>
      </c>
      <c r="H154">
        <v>220</v>
      </c>
      <c r="I154">
        <v>312</v>
      </c>
      <c r="J154">
        <v>260</v>
      </c>
      <c r="K154">
        <v>0.6</v>
      </c>
    </row>
    <row r="155" spans="1:11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3">
        <f t="shared" si="4"/>
        <v>0.97297297297297303</v>
      </c>
      <c r="G155" s="3">
        <f t="shared" si="5"/>
        <v>1362.1621621621623</v>
      </c>
      <c r="H155">
        <v>135</v>
      </c>
      <c r="I155">
        <v>287</v>
      </c>
      <c r="J155">
        <v>232</v>
      </c>
      <c r="K155">
        <v>0.49859999999999999</v>
      </c>
    </row>
    <row r="156" spans="1:11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3">
        <f t="shared" si="4"/>
        <v>0.97297297297297303</v>
      </c>
      <c r="G156" s="3">
        <f t="shared" si="5"/>
        <v>1941.0810810810813</v>
      </c>
      <c r="H156">
        <v>224</v>
      </c>
      <c r="I156">
        <v>331</v>
      </c>
      <c r="J156">
        <v>292</v>
      </c>
      <c r="K156">
        <v>0.63839999999999997</v>
      </c>
    </row>
    <row r="157" spans="1:11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3">
        <f t="shared" si="4"/>
        <v>0.97297297297297303</v>
      </c>
      <c r="G157" s="3">
        <f t="shared" si="5"/>
        <v>739.45945945945948</v>
      </c>
      <c r="H157">
        <v>100</v>
      </c>
      <c r="I157">
        <v>195</v>
      </c>
      <c r="J157">
        <v>169</v>
      </c>
      <c r="K157">
        <v>0.29039999999999999</v>
      </c>
    </row>
    <row r="158" spans="1:11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3">
        <f t="shared" si="4"/>
        <v>0.97297297297297303</v>
      </c>
      <c r="G158" s="3">
        <f t="shared" si="5"/>
        <v>938.91891891891896</v>
      </c>
      <c r="H158">
        <v>135</v>
      </c>
      <c r="I158">
        <v>284</v>
      </c>
      <c r="J158">
        <v>189</v>
      </c>
      <c r="K158">
        <v>0.53969999999999996</v>
      </c>
    </row>
    <row r="159" spans="1:11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3">
        <f t="shared" si="4"/>
        <v>0.97297297297297303</v>
      </c>
      <c r="G159" s="3">
        <f t="shared" si="5"/>
        <v>1152.9729729729731</v>
      </c>
      <c r="H159">
        <v>157</v>
      </c>
      <c r="I159">
        <v>320</v>
      </c>
      <c r="J159">
        <v>289</v>
      </c>
      <c r="K159">
        <v>0.27950000000000003</v>
      </c>
    </row>
    <row r="160" spans="1:11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3">
        <f t="shared" si="4"/>
        <v>0.97297297297297303</v>
      </c>
      <c r="G160" s="3">
        <f t="shared" si="5"/>
        <v>1654.0540540540542</v>
      </c>
      <c r="H160">
        <v>98</v>
      </c>
      <c r="I160">
        <v>430</v>
      </c>
      <c r="J160">
        <v>239</v>
      </c>
      <c r="K160">
        <v>0.67669999999999997</v>
      </c>
    </row>
    <row r="161" spans="1:11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3">
        <f t="shared" si="4"/>
        <v>0.97297297297297303</v>
      </c>
      <c r="G161" s="3">
        <f t="shared" si="5"/>
        <v>1303.7837837837837</v>
      </c>
      <c r="H161">
        <v>135</v>
      </c>
      <c r="I161">
        <v>347</v>
      </c>
      <c r="J161">
        <v>278</v>
      </c>
      <c r="K161">
        <v>0.38900000000000001</v>
      </c>
    </row>
    <row r="162" spans="1:11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3">
        <f t="shared" si="4"/>
        <v>0.97297297297297303</v>
      </c>
      <c r="G162" s="3">
        <f t="shared" si="5"/>
        <v>1118.918918918919</v>
      </c>
      <c r="H162">
        <v>80</v>
      </c>
      <c r="I162">
        <v>267</v>
      </c>
      <c r="J162">
        <v>183</v>
      </c>
      <c r="K162">
        <v>0.57530000000000003</v>
      </c>
    </row>
    <row r="163" spans="1:11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3">
        <f t="shared" si="4"/>
        <v>0.97297297297297303</v>
      </c>
      <c r="G163" s="3">
        <f t="shared" si="5"/>
        <v>1945.9459459459461</v>
      </c>
      <c r="H163">
        <v>160</v>
      </c>
      <c r="I163">
        <v>323</v>
      </c>
      <c r="J163">
        <v>237</v>
      </c>
      <c r="K163">
        <v>0.31230000000000002</v>
      </c>
    </row>
    <row r="164" spans="1:11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3">
        <f t="shared" si="4"/>
        <v>0.97297297297297303</v>
      </c>
      <c r="G164" s="3">
        <f t="shared" si="5"/>
        <v>1556.7567567567569</v>
      </c>
      <c r="H164">
        <v>225</v>
      </c>
      <c r="I164">
        <v>406</v>
      </c>
      <c r="J164">
        <v>297</v>
      </c>
      <c r="K164">
        <v>0.4521</v>
      </c>
    </row>
    <row r="165" spans="1:11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3">
        <f t="shared" si="4"/>
        <v>0.97297297297297303</v>
      </c>
      <c r="G165" s="3">
        <f t="shared" si="5"/>
        <v>2091.8918918918921</v>
      </c>
      <c r="H165">
        <v>170</v>
      </c>
      <c r="I165">
        <v>447</v>
      </c>
      <c r="J165">
        <v>360</v>
      </c>
      <c r="K165">
        <v>0.53149999999999997</v>
      </c>
    </row>
    <row r="166" spans="1:11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3">
        <f t="shared" si="4"/>
        <v>0.97297297297297303</v>
      </c>
      <c r="G166" s="3">
        <f t="shared" si="5"/>
        <v>1556.7567567567569</v>
      </c>
      <c r="H166">
        <v>94</v>
      </c>
      <c r="I166">
        <v>411</v>
      </c>
      <c r="J166">
        <v>209</v>
      </c>
      <c r="K166">
        <v>0.53969999999999996</v>
      </c>
    </row>
    <row r="167" spans="1:11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3">
        <f t="shared" si="4"/>
        <v>0.97297297297297303</v>
      </c>
      <c r="G167" s="3">
        <f t="shared" si="5"/>
        <v>2043.2432432432433</v>
      </c>
      <c r="H167">
        <v>130</v>
      </c>
      <c r="I167">
        <v>438</v>
      </c>
      <c r="J167">
        <v>265</v>
      </c>
      <c r="K167">
        <v>0.4027</v>
      </c>
    </row>
    <row r="168" spans="1:11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3">
        <f t="shared" si="4"/>
        <v>0.97297297297297303</v>
      </c>
      <c r="G168" s="3">
        <f t="shared" si="5"/>
        <v>1167.5675675675677</v>
      </c>
      <c r="H168">
        <v>162</v>
      </c>
      <c r="I168">
        <v>504</v>
      </c>
      <c r="J168">
        <v>435</v>
      </c>
      <c r="K168">
        <v>0.4</v>
      </c>
    </row>
    <row r="169" spans="1:11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3">
        <f t="shared" si="4"/>
        <v>0.97297297297297303</v>
      </c>
      <c r="G169" s="3">
        <f t="shared" si="5"/>
        <v>2043.2432432432433</v>
      </c>
      <c r="H169">
        <v>175</v>
      </c>
      <c r="I169">
        <v>755</v>
      </c>
      <c r="J169">
        <v>487</v>
      </c>
      <c r="K169">
        <v>0.43009999999999998</v>
      </c>
    </row>
    <row r="170" spans="1:11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3">
        <f t="shared" si="4"/>
        <v>0.97297297297297303</v>
      </c>
      <c r="G170" s="3">
        <f t="shared" si="5"/>
        <v>2432.4324324324325</v>
      </c>
      <c r="H170">
        <v>129</v>
      </c>
      <c r="I170">
        <v>431</v>
      </c>
      <c r="J170">
        <v>231</v>
      </c>
      <c r="K170">
        <v>0.4027</v>
      </c>
    </row>
    <row r="171" spans="1:11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3">
        <f t="shared" si="4"/>
        <v>0.97297297297297303</v>
      </c>
      <c r="G171" s="3">
        <f t="shared" si="5"/>
        <v>1945.9459459459461</v>
      </c>
      <c r="H171">
        <v>97</v>
      </c>
      <c r="I171">
        <v>240</v>
      </c>
      <c r="J171">
        <v>199</v>
      </c>
      <c r="K171">
        <v>0.31230000000000002</v>
      </c>
    </row>
    <row r="172" spans="1:11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3">
        <f t="shared" si="4"/>
        <v>0.97297297297297303</v>
      </c>
      <c r="G172" s="3">
        <f t="shared" si="5"/>
        <v>2432.4324324324325</v>
      </c>
      <c r="H172">
        <v>186</v>
      </c>
      <c r="I172">
        <v>578</v>
      </c>
      <c r="J172">
        <v>490</v>
      </c>
      <c r="K172">
        <v>0.2301</v>
      </c>
    </row>
    <row r="173" spans="1:11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3">
        <f t="shared" si="4"/>
        <v>0.97297297297297303</v>
      </c>
      <c r="G173" s="3">
        <f t="shared" si="5"/>
        <v>2675.6756756756758</v>
      </c>
      <c r="H173">
        <v>188</v>
      </c>
      <c r="I173">
        <v>810</v>
      </c>
      <c r="J173">
        <v>538</v>
      </c>
      <c r="K173">
        <v>0.6</v>
      </c>
    </row>
    <row r="174" spans="1:11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3">
        <f t="shared" si="4"/>
        <v>0.97297297297297303</v>
      </c>
      <c r="G174" s="3">
        <f t="shared" si="5"/>
        <v>1751.3513513513515</v>
      </c>
      <c r="H174">
        <v>89</v>
      </c>
      <c r="I174">
        <v>390</v>
      </c>
      <c r="J174">
        <v>288</v>
      </c>
      <c r="K174">
        <v>0.2329</v>
      </c>
    </row>
    <row r="175" spans="1:11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3">
        <f t="shared" si="4"/>
        <v>0.97297297297297303</v>
      </c>
      <c r="G175" s="3">
        <f t="shared" si="5"/>
        <v>2918.9189189189192</v>
      </c>
      <c r="H175">
        <v>193</v>
      </c>
      <c r="I175">
        <v>648</v>
      </c>
      <c r="J175">
        <v>415</v>
      </c>
      <c r="K175">
        <v>0.40820000000000001</v>
      </c>
    </row>
    <row r="176" spans="1:11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3">
        <f t="shared" si="4"/>
        <v>0.97297297297297303</v>
      </c>
      <c r="G176" s="3">
        <f t="shared" si="5"/>
        <v>1945.9459459459461</v>
      </c>
      <c r="H176">
        <v>193</v>
      </c>
      <c r="I176">
        <v>600</v>
      </c>
      <c r="J176">
        <v>387</v>
      </c>
      <c r="K176">
        <v>0.32600000000000001</v>
      </c>
    </row>
    <row r="177" spans="1:11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3">
        <f t="shared" si="4"/>
        <v>0.97297297297297303</v>
      </c>
      <c r="G177" s="3">
        <f t="shared" si="5"/>
        <v>2870.2702702702704</v>
      </c>
      <c r="H177">
        <v>192</v>
      </c>
      <c r="I177">
        <v>829</v>
      </c>
      <c r="J177">
        <v>575</v>
      </c>
      <c r="K177">
        <v>0.38900000000000001</v>
      </c>
    </row>
    <row r="178" spans="1:11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3">
        <f t="shared" si="4"/>
        <v>0.97297297297297303</v>
      </c>
      <c r="G178" s="3">
        <f t="shared" si="5"/>
        <v>1654.0540540540542</v>
      </c>
      <c r="H178">
        <v>98</v>
      </c>
      <c r="I178">
        <v>432</v>
      </c>
      <c r="J178">
        <v>228</v>
      </c>
      <c r="K178">
        <v>0.52049999999999996</v>
      </c>
    </row>
    <row r="179" spans="1:11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3">
        <f t="shared" si="4"/>
        <v>0.97297297297297303</v>
      </c>
      <c r="G179" s="3">
        <f t="shared" si="5"/>
        <v>2918.9189189189192</v>
      </c>
      <c r="H179">
        <v>87</v>
      </c>
      <c r="I179">
        <v>512</v>
      </c>
      <c r="J179">
        <v>337</v>
      </c>
      <c r="K179">
        <v>0.46300000000000002</v>
      </c>
    </row>
    <row r="180" spans="1:11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3">
        <f t="shared" si="4"/>
        <v>0.97297297297297303</v>
      </c>
      <c r="G180" s="3">
        <f t="shared" si="5"/>
        <v>3113.5135135135138</v>
      </c>
      <c r="H180">
        <v>154</v>
      </c>
      <c r="I180">
        <v>480</v>
      </c>
      <c r="J180">
        <v>154</v>
      </c>
      <c r="K180">
        <v>0.67949999999999999</v>
      </c>
    </row>
    <row r="181" spans="1:11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3">
        <f t="shared" si="4"/>
        <v>0.97297297297297303</v>
      </c>
      <c r="G181" s="3">
        <f t="shared" si="5"/>
        <v>4378.3783783783783</v>
      </c>
      <c r="H181">
        <v>273</v>
      </c>
      <c r="I181">
        <v>853</v>
      </c>
      <c r="J181">
        <v>432</v>
      </c>
      <c r="K181">
        <v>0.68220000000000003</v>
      </c>
    </row>
    <row r="182" spans="1:11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3">
        <f t="shared" si="4"/>
        <v>0.97297297297297303</v>
      </c>
      <c r="G182" s="3">
        <f t="shared" si="5"/>
        <v>778.37837837837844</v>
      </c>
      <c r="H182">
        <v>53</v>
      </c>
      <c r="I182">
        <v>188</v>
      </c>
      <c r="J182">
        <v>104</v>
      </c>
      <c r="K182">
        <v>0.56989999999999996</v>
      </c>
    </row>
    <row r="183" spans="1:11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3">
        <f t="shared" si="4"/>
        <v>0.97297297297297303</v>
      </c>
      <c r="G183" s="3">
        <f t="shared" si="5"/>
        <v>4378.3783783783783</v>
      </c>
      <c r="H183">
        <v>103</v>
      </c>
      <c r="I183">
        <v>807</v>
      </c>
      <c r="J183">
        <v>200</v>
      </c>
      <c r="K183">
        <v>0.86850000000000005</v>
      </c>
    </row>
    <row r="184" spans="1:11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3">
        <f t="shared" si="4"/>
        <v>0.97297297297297303</v>
      </c>
      <c r="G184" s="3">
        <f t="shared" si="5"/>
        <v>5351.3513513513517</v>
      </c>
      <c r="H184">
        <v>200</v>
      </c>
      <c r="I184">
        <v>770</v>
      </c>
      <c r="J184">
        <v>428</v>
      </c>
      <c r="K184">
        <v>0.52329999999999999</v>
      </c>
    </row>
    <row r="185" spans="1:11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3">
        <f t="shared" si="4"/>
        <v>0.97297297297297303</v>
      </c>
      <c r="G185" s="3">
        <f t="shared" si="5"/>
        <v>3405.4054054054054</v>
      </c>
      <c r="H185">
        <v>151</v>
      </c>
      <c r="I185">
        <v>890</v>
      </c>
      <c r="J185">
        <v>576</v>
      </c>
      <c r="K185">
        <v>0.46029999999999999</v>
      </c>
    </row>
    <row r="186" spans="1:11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3">
        <f t="shared" si="4"/>
        <v>0.97297297297297303</v>
      </c>
      <c r="G186" s="3">
        <f t="shared" si="5"/>
        <v>3891.8918918918921</v>
      </c>
      <c r="H186">
        <v>218</v>
      </c>
      <c r="I186">
        <v>681</v>
      </c>
      <c r="J186">
        <v>560</v>
      </c>
      <c r="K186">
        <v>0.35339999999999999</v>
      </c>
    </row>
    <row r="187" spans="1:11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3">
        <f t="shared" si="4"/>
        <v>0.97297297297297303</v>
      </c>
      <c r="G187" s="3">
        <f t="shared" si="5"/>
        <v>2918.9189189189192</v>
      </c>
      <c r="H187">
        <v>109</v>
      </c>
      <c r="I187">
        <v>640</v>
      </c>
      <c r="J187">
        <v>288</v>
      </c>
      <c r="K187">
        <v>0.49859999999999999</v>
      </c>
    </row>
    <row r="188" spans="1:11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3">
        <f t="shared" si="4"/>
        <v>0.97297297297297303</v>
      </c>
      <c r="G188" s="3">
        <f t="shared" si="5"/>
        <v>5448.6486486486492</v>
      </c>
      <c r="H188">
        <v>196</v>
      </c>
      <c r="I188">
        <v>612</v>
      </c>
      <c r="J188">
        <v>373</v>
      </c>
      <c r="K188">
        <v>0.5151</v>
      </c>
    </row>
    <row r="189" spans="1:11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3">
        <f t="shared" si="4"/>
        <v>0.97297297297297303</v>
      </c>
      <c r="G189" s="3">
        <f t="shared" si="5"/>
        <v>3113.5135135135138</v>
      </c>
      <c r="H189">
        <v>165</v>
      </c>
      <c r="I189">
        <v>1296</v>
      </c>
      <c r="J189">
        <v>420</v>
      </c>
      <c r="K189">
        <v>0.87119999999999997</v>
      </c>
    </row>
    <row r="190" spans="1:11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3">
        <f t="shared" si="4"/>
        <v>0.97297297297297303</v>
      </c>
      <c r="G190" s="3">
        <f t="shared" si="5"/>
        <v>3405.4054054054054</v>
      </c>
      <c r="H190">
        <v>268</v>
      </c>
      <c r="I190">
        <v>1032</v>
      </c>
      <c r="J190">
        <v>593</v>
      </c>
      <c r="K190">
        <v>0.50680000000000003</v>
      </c>
    </row>
    <row r="191" spans="1:11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3">
        <f t="shared" si="4"/>
        <v>0.97297297297297303</v>
      </c>
      <c r="G191" s="3">
        <f t="shared" si="5"/>
        <v>3308.1081081081084</v>
      </c>
      <c r="H191">
        <v>106</v>
      </c>
      <c r="I191">
        <v>624</v>
      </c>
      <c r="J191">
        <v>436</v>
      </c>
      <c r="K191">
        <v>0.28220000000000001</v>
      </c>
    </row>
    <row r="192" spans="1:11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3">
        <f t="shared" si="4"/>
        <v>0.97297297297297303</v>
      </c>
      <c r="G192" s="3">
        <f t="shared" si="5"/>
        <v>4086.4864864864867</v>
      </c>
      <c r="H192">
        <v>210</v>
      </c>
      <c r="I192">
        <v>654</v>
      </c>
      <c r="J192">
        <v>426</v>
      </c>
      <c r="K192">
        <v>0.54249999999999998</v>
      </c>
    </row>
    <row r="193" spans="1:11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3">
        <f t="shared" si="4"/>
        <v>0.97297297297297303</v>
      </c>
      <c r="G193" s="3">
        <f t="shared" si="5"/>
        <v>1070.2702702702704</v>
      </c>
      <c r="H193">
        <v>111</v>
      </c>
      <c r="I193">
        <v>148</v>
      </c>
      <c r="J193">
        <v>142</v>
      </c>
      <c r="K193">
        <v>8.2199999999999995E-2</v>
      </c>
    </row>
    <row r="194" spans="1:11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3">
        <f t="shared" si="4"/>
        <v>0.97297297297297303</v>
      </c>
      <c r="G194" s="3">
        <f t="shared" si="5"/>
        <v>2918.9189189189192</v>
      </c>
      <c r="H194">
        <v>133</v>
      </c>
      <c r="I194">
        <v>1040</v>
      </c>
      <c r="J194">
        <v>621</v>
      </c>
      <c r="K194">
        <v>0.34789999999999999</v>
      </c>
    </row>
    <row r="195" spans="1:11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3">
        <f t="shared" si="4"/>
        <v>0.97297297297297303</v>
      </c>
      <c r="G195" s="3">
        <f t="shared" si="5"/>
        <v>3794.5945945945946</v>
      </c>
      <c r="H195">
        <v>231</v>
      </c>
      <c r="I195">
        <v>888</v>
      </c>
      <c r="J195">
        <v>535</v>
      </c>
      <c r="K195">
        <v>0.47670000000000001</v>
      </c>
    </row>
    <row r="196" spans="1:11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3">
        <f t="shared" si="4"/>
        <v>0.97297297297297303</v>
      </c>
      <c r="G196" s="3">
        <f t="shared" si="5"/>
        <v>3502.7027027027029</v>
      </c>
      <c r="H196">
        <v>137</v>
      </c>
      <c r="I196">
        <v>808</v>
      </c>
      <c r="J196">
        <v>196</v>
      </c>
      <c r="K196">
        <v>0.77810000000000001</v>
      </c>
    </row>
    <row r="197" spans="1:11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3">
        <f t="shared" ref="F197:F247" si="6">36/37</f>
        <v>0.97297297297297303</v>
      </c>
      <c r="G197" s="3">
        <f t="shared" ref="G197:G247" si="7">E197*F197</f>
        <v>3405.4054054054054</v>
      </c>
      <c r="H197">
        <v>155</v>
      </c>
      <c r="I197">
        <v>483</v>
      </c>
      <c r="J197">
        <v>294</v>
      </c>
      <c r="K197">
        <v>0.39729999999999999</v>
      </c>
    </row>
    <row r="198" spans="1:11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3">
        <f t="shared" si="6"/>
        <v>0.97297297297297303</v>
      </c>
      <c r="G198" s="3">
        <f t="shared" si="7"/>
        <v>2432.4324324324325</v>
      </c>
      <c r="H198">
        <v>111</v>
      </c>
      <c r="I198">
        <v>868</v>
      </c>
      <c r="J198">
        <v>471</v>
      </c>
      <c r="K198">
        <v>0.6</v>
      </c>
    </row>
    <row r="199" spans="1:11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3">
        <f t="shared" si="6"/>
        <v>0.97297297297297303</v>
      </c>
      <c r="G199" s="3">
        <f t="shared" si="7"/>
        <v>2918.9189189189192</v>
      </c>
      <c r="H199">
        <v>195</v>
      </c>
      <c r="I199">
        <v>752</v>
      </c>
      <c r="J199">
        <v>620</v>
      </c>
      <c r="K199">
        <v>0.29320000000000002</v>
      </c>
    </row>
    <row r="200" spans="1:11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3">
        <f t="shared" si="6"/>
        <v>0.97297297297297303</v>
      </c>
      <c r="G200" s="3">
        <f t="shared" si="7"/>
        <v>2918.9189189189192</v>
      </c>
      <c r="H200">
        <v>80</v>
      </c>
      <c r="I200">
        <v>469</v>
      </c>
      <c r="J200">
        <v>235</v>
      </c>
      <c r="K200">
        <v>0.6411</v>
      </c>
    </row>
    <row r="201" spans="1:11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3">
        <f t="shared" si="6"/>
        <v>0.97297297297297303</v>
      </c>
      <c r="G201" s="3">
        <f t="shared" si="7"/>
        <v>3794.5945945945946</v>
      </c>
      <c r="H201">
        <v>116</v>
      </c>
      <c r="I201">
        <v>361</v>
      </c>
      <c r="J201">
        <v>284</v>
      </c>
      <c r="K201">
        <v>0.50409999999999999</v>
      </c>
    </row>
    <row r="202" spans="1:11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3">
        <f t="shared" si="6"/>
        <v>0.97297297297297303</v>
      </c>
      <c r="G202" s="3">
        <f t="shared" si="7"/>
        <v>2724.3243243243246</v>
      </c>
      <c r="H202">
        <v>102</v>
      </c>
      <c r="I202">
        <v>799</v>
      </c>
      <c r="J202">
        <v>355</v>
      </c>
      <c r="K202">
        <v>0.4027</v>
      </c>
    </row>
    <row r="203" spans="1:11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3">
        <f t="shared" si="6"/>
        <v>0.97297297297297303</v>
      </c>
      <c r="G203" s="3">
        <f t="shared" si="7"/>
        <v>3405.4054054054054</v>
      </c>
      <c r="H203">
        <v>188</v>
      </c>
      <c r="I203">
        <v>724</v>
      </c>
      <c r="J203">
        <v>436</v>
      </c>
      <c r="K203">
        <v>0.50680000000000003</v>
      </c>
    </row>
    <row r="204" spans="1:11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3">
        <f t="shared" si="6"/>
        <v>0.97297297297297303</v>
      </c>
      <c r="G204" s="3">
        <f t="shared" si="7"/>
        <v>875.67567567567573</v>
      </c>
      <c r="H204">
        <v>116</v>
      </c>
      <c r="I204">
        <v>296</v>
      </c>
      <c r="J204">
        <v>141</v>
      </c>
      <c r="K204">
        <v>0.54790000000000005</v>
      </c>
    </row>
    <row r="205" spans="1:11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3">
        <f t="shared" si="6"/>
        <v>0.97297297297297303</v>
      </c>
      <c r="G205" s="3">
        <f t="shared" si="7"/>
        <v>2529.72972972973</v>
      </c>
      <c r="H205">
        <v>69</v>
      </c>
      <c r="I205">
        <v>406</v>
      </c>
      <c r="J205">
        <v>250</v>
      </c>
      <c r="K205">
        <v>0.36990000000000001</v>
      </c>
    </row>
    <row r="206" spans="1:11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3">
        <f t="shared" si="6"/>
        <v>0.97297297297297303</v>
      </c>
      <c r="G206" s="3">
        <f t="shared" si="7"/>
        <v>2622.1621621621625</v>
      </c>
      <c r="H206">
        <v>265</v>
      </c>
      <c r="I206">
        <v>534</v>
      </c>
      <c r="J206">
        <v>443</v>
      </c>
      <c r="K206">
        <v>0.2356</v>
      </c>
    </row>
    <row r="207" spans="1:11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3">
        <f t="shared" si="6"/>
        <v>0.97297297297297303</v>
      </c>
      <c r="G207" s="3">
        <f t="shared" si="7"/>
        <v>2918.9189189189192</v>
      </c>
      <c r="H207">
        <v>158</v>
      </c>
      <c r="I207">
        <v>706</v>
      </c>
      <c r="J207">
        <v>343</v>
      </c>
      <c r="K207">
        <v>0.58079999999999998</v>
      </c>
    </row>
    <row r="208" spans="1:11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3">
        <f t="shared" si="6"/>
        <v>0.97297297297297303</v>
      </c>
      <c r="G208" s="3">
        <f t="shared" si="7"/>
        <v>3891.8918918918921</v>
      </c>
      <c r="H208">
        <v>306</v>
      </c>
      <c r="I208">
        <v>781</v>
      </c>
      <c r="J208">
        <v>739</v>
      </c>
      <c r="K208">
        <v>1.9199999999999998E-2</v>
      </c>
    </row>
    <row r="209" spans="1:11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3">
        <f t="shared" si="6"/>
        <v>0.97297297297297303</v>
      </c>
      <c r="G209" s="3">
        <f t="shared" si="7"/>
        <v>2232.9729729729729</v>
      </c>
      <c r="H209">
        <v>100</v>
      </c>
      <c r="I209">
        <v>469</v>
      </c>
      <c r="J209">
        <v>270</v>
      </c>
      <c r="K209">
        <v>0.46850000000000003</v>
      </c>
    </row>
    <row r="210" spans="1:11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3">
        <f t="shared" si="6"/>
        <v>0.97297297297297303</v>
      </c>
      <c r="G210" s="3">
        <f t="shared" si="7"/>
        <v>2918.9189189189192</v>
      </c>
      <c r="H210">
        <v>270</v>
      </c>
      <c r="I210">
        <v>543</v>
      </c>
      <c r="J210">
        <v>424</v>
      </c>
      <c r="K210">
        <v>0.34250000000000003</v>
      </c>
    </row>
    <row r="211" spans="1:11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3">
        <f t="shared" si="6"/>
        <v>0.97297297297297303</v>
      </c>
      <c r="G211" s="3">
        <f t="shared" si="7"/>
        <v>3210.8108108108108</v>
      </c>
      <c r="H211">
        <v>283</v>
      </c>
      <c r="I211">
        <v>1261</v>
      </c>
      <c r="J211">
        <v>980</v>
      </c>
      <c r="K211">
        <v>0.2712</v>
      </c>
    </row>
    <row r="212" spans="1:11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3">
        <f t="shared" si="6"/>
        <v>0.97297297297297303</v>
      </c>
      <c r="G212" s="3">
        <f t="shared" si="7"/>
        <v>4378.3783783783783</v>
      </c>
      <c r="H212">
        <v>530</v>
      </c>
      <c r="I212">
        <v>1354</v>
      </c>
      <c r="J212">
        <v>994</v>
      </c>
      <c r="K212">
        <v>0.43009999999999998</v>
      </c>
    </row>
    <row r="213" spans="1:11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3">
        <f t="shared" si="6"/>
        <v>0.97297297297297303</v>
      </c>
      <c r="G213" s="3">
        <f t="shared" si="7"/>
        <v>2627.0270270270271</v>
      </c>
      <c r="H213">
        <v>103</v>
      </c>
      <c r="I213">
        <v>483</v>
      </c>
      <c r="J213">
        <v>284</v>
      </c>
      <c r="K213">
        <v>0.60550000000000004</v>
      </c>
    </row>
    <row r="214" spans="1:11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3">
        <f t="shared" si="6"/>
        <v>0.97297297297297303</v>
      </c>
      <c r="G214" s="3">
        <f t="shared" si="7"/>
        <v>2627.0270270270271</v>
      </c>
      <c r="H214">
        <v>110</v>
      </c>
      <c r="I214">
        <v>515</v>
      </c>
      <c r="J214">
        <v>236</v>
      </c>
      <c r="K214">
        <v>0.56710000000000005</v>
      </c>
    </row>
    <row r="215" spans="1:11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3">
        <f t="shared" si="6"/>
        <v>0.97297297297297303</v>
      </c>
      <c r="G215" s="3">
        <f t="shared" si="7"/>
        <v>1070.2702702702704</v>
      </c>
      <c r="H215">
        <v>136</v>
      </c>
      <c r="I215">
        <v>335</v>
      </c>
      <c r="J215">
        <v>188</v>
      </c>
      <c r="K215">
        <v>0.61919999999999997</v>
      </c>
    </row>
    <row r="216" spans="1:11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3">
        <f t="shared" si="6"/>
        <v>0.97297297297297303</v>
      </c>
      <c r="G216" s="3">
        <f t="shared" si="7"/>
        <v>2918.9189189189192</v>
      </c>
      <c r="H216">
        <v>270</v>
      </c>
      <c r="I216">
        <v>544</v>
      </c>
      <c r="J216">
        <v>329</v>
      </c>
      <c r="K216">
        <v>0.70409999999999995</v>
      </c>
    </row>
    <row r="217" spans="1:11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3">
        <f t="shared" si="6"/>
        <v>0.97297297297297303</v>
      </c>
      <c r="G217" s="3">
        <f t="shared" si="7"/>
        <v>4378.3783783783783</v>
      </c>
      <c r="H217">
        <v>231</v>
      </c>
      <c r="I217">
        <v>1027</v>
      </c>
      <c r="J217">
        <v>549</v>
      </c>
      <c r="K217">
        <v>0.44379999999999997</v>
      </c>
    </row>
    <row r="218" spans="1:11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3">
        <f t="shared" si="6"/>
        <v>0.97297297297297303</v>
      </c>
      <c r="G218" s="3">
        <f t="shared" si="7"/>
        <v>4767.5675675675675</v>
      </c>
      <c r="H218">
        <v>379</v>
      </c>
      <c r="I218">
        <v>969</v>
      </c>
      <c r="J218">
        <v>652</v>
      </c>
      <c r="K218">
        <v>0.4466</v>
      </c>
    </row>
    <row r="219" spans="1:11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3">
        <f t="shared" si="6"/>
        <v>0.97297297297297303</v>
      </c>
      <c r="G219" s="3">
        <f t="shared" si="7"/>
        <v>3210.8108108108108</v>
      </c>
      <c r="H219">
        <v>264</v>
      </c>
      <c r="I219">
        <v>532</v>
      </c>
      <c r="J219">
        <v>378</v>
      </c>
      <c r="K219">
        <v>0.4219</v>
      </c>
    </row>
    <row r="220" spans="1:11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3">
        <f t="shared" si="6"/>
        <v>0.97297297297297303</v>
      </c>
      <c r="G220" s="3">
        <f t="shared" si="7"/>
        <v>4378.3783783783783</v>
      </c>
      <c r="H220">
        <v>151</v>
      </c>
      <c r="I220">
        <v>673</v>
      </c>
      <c r="J220">
        <v>255</v>
      </c>
      <c r="K220">
        <v>0.59179999999999999</v>
      </c>
    </row>
    <row r="221" spans="1:11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3">
        <f t="shared" si="6"/>
        <v>0.97297297297297303</v>
      </c>
      <c r="G221" s="3">
        <f t="shared" si="7"/>
        <v>4086.4864864864867</v>
      </c>
      <c r="H221">
        <v>278</v>
      </c>
      <c r="I221">
        <v>711</v>
      </c>
      <c r="J221">
        <v>441</v>
      </c>
      <c r="K221">
        <v>0.5726</v>
      </c>
    </row>
    <row r="222" spans="1:11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3">
        <f t="shared" si="6"/>
        <v>0.97297297297297303</v>
      </c>
      <c r="G222" s="3">
        <f t="shared" si="7"/>
        <v>2432.4324324324325</v>
      </c>
      <c r="H222">
        <v>98</v>
      </c>
      <c r="I222">
        <v>460</v>
      </c>
      <c r="J222">
        <v>356</v>
      </c>
      <c r="K222">
        <v>0.42470000000000002</v>
      </c>
    </row>
    <row r="223" spans="1:11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3">
        <f t="shared" si="6"/>
        <v>0.97297297297297303</v>
      </c>
      <c r="G223" s="3">
        <f t="shared" si="7"/>
        <v>2432.4324324324325</v>
      </c>
      <c r="H223">
        <v>108</v>
      </c>
      <c r="I223">
        <v>507</v>
      </c>
      <c r="J223">
        <v>437</v>
      </c>
      <c r="K223">
        <v>7.9500000000000001E-2</v>
      </c>
    </row>
    <row r="224" spans="1:11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3">
        <f t="shared" si="6"/>
        <v>0.97297297297297303</v>
      </c>
      <c r="G224" s="3">
        <f t="shared" si="7"/>
        <v>3210.8108108108108</v>
      </c>
      <c r="H224">
        <v>270</v>
      </c>
      <c r="I224">
        <v>543</v>
      </c>
      <c r="J224">
        <v>461</v>
      </c>
      <c r="K224">
        <v>0.31780000000000003</v>
      </c>
    </row>
    <row r="225" spans="1:11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3">
        <f t="shared" si="6"/>
        <v>0.97297297297297303</v>
      </c>
      <c r="G225" s="3">
        <f t="shared" si="7"/>
        <v>4378.3783783783783</v>
      </c>
      <c r="H225">
        <v>186</v>
      </c>
      <c r="I225">
        <v>829</v>
      </c>
      <c r="J225">
        <v>669</v>
      </c>
      <c r="K225">
        <v>0.31230000000000002</v>
      </c>
    </row>
    <row r="226" spans="1:11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3">
        <f t="shared" si="6"/>
        <v>0.97297297297297303</v>
      </c>
      <c r="G226" s="3">
        <f t="shared" si="7"/>
        <v>486.48648648648651</v>
      </c>
      <c r="H226">
        <v>50</v>
      </c>
      <c r="I226">
        <v>174</v>
      </c>
      <c r="J226">
        <v>121</v>
      </c>
      <c r="K226">
        <v>0.39729999999999999</v>
      </c>
    </row>
    <row r="227" spans="1:11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3">
        <f t="shared" si="6"/>
        <v>0.97297297297297303</v>
      </c>
      <c r="G227" s="3">
        <f t="shared" si="7"/>
        <v>4086.4864864864867</v>
      </c>
      <c r="H227">
        <v>319</v>
      </c>
      <c r="I227">
        <v>815</v>
      </c>
      <c r="J227">
        <v>437</v>
      </c>
      <c r="K227">
        <v>0.61099999999999999</v>
      </c>
    </row>
    <row r="228" spans="1:11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3">
        <f t="shared" si="6"/>
        <v>0.97297297297297303</v>
      </c>
      <c r="G228" s="3">
        <f t="shared" si="7"/>
        <v>3502.7027027027029</v>
      </c>
      <c r="H228">
        <v>332</v>
      </c>
      <c r="I228">
        <v>805</v>
      </c>
      <c r="J228">
        <v>663</v>
      </c>
      <c r="K228">
        <v>0.2329</v>
      </c>
    </row>
    <row r="229" spans="1:11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3">
        <f t="shared" si="6"/>
        <v>0.97297297297297303</v>
      </c>
      <c r="G229" s="3">
        <f t="shared" si="7"/>
        <v>3891.8918918918921</v>
      </c>
      <c r="H229">
        <v>179</v>
      </c>
      <c r="I229">
        <v>629</v>
      </c>
      <c r="J229">
        <v>337</v>
      </c>
      <c r="K229">
        <v>0.50680000000000003</v>
      </c>
    </row>
    <row r="230" spans="1:11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3">
        <f t="shared" si="6"/>
        <v>0.97297297297297303</v>
      </c>
      <c r="G230" s="3">
        <f t="shared" si="7"/>
        <v>5351.3513513513517</v>
      </c>
      <c r="H230">
        <v>227</v>
      </c>
      <c r="I230">
        <v>813</v>
      </c>
      <c r="J230">
        <v>447</v>
      </c>
      <c r="K230">
        <v>0.61639999999999995</v>
      </c>
    </row>
    <row r="231" spans="1:11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3">
        <f t="shared" si="6"/>
        <v>0.97297297297297303</v>
      </c>
      <c r="G231" s="3">
        <f t="shared" si="7"/>
        <v>2918.9189189189192</v>
      </c>
      <c r="H231">
        <v>115</v>
      </c>
      <c r="I231">
        <v>650</v>
      </c>
      <c r="J231">
        <v>610</v>
      </c>
      <c r="K231">
        <v>0.1014</v>
      </c>
    </row>
    <row r="232" spans="1:11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3">
        <f t="shared" si="6"/>
        <v>0.97297297297297303</v>
      </c>
      <c r="G232" s="3">
        <f t="shared" si="7"/>
        <v>3891.8918918918921</v>
      </c>
      <c r="H232">
        <v>220</v>
      </c>
      <c r="I232">
        <v>534</v>
      </c>
      <c r="J232">
        <v>302</v>
      </c>
      <c r="K232">
        <v>0.31509999999999999</v>
      </c>
    </row>
    <row r="233" spans="1:11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3">
        <f t="shared" si="6"/>
        <v>0.97297297297297303</v>
      </c>
      <c r="G233" s="3">
        <f t="shared" si="7"/>
        <v>3891.8918918918921</v>
      </c>
      <c r="H233">
        <v>128</v>
      </c>
      <c r="I233">
        <v>450</v>
      </c>
      <c r="J233">
        <v>213</v>
      </c>
      <c r="K233">
        <v>0.65210000000000001</v>
      </c>
    </row>
    <row r="234" spans="1:11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3">
        <f t="shared" si="6"/>
        <v>0.97297297297297303</v>
      </c>
      <c r="G234" s="3">
        <f t="shared" si="7"/>
        <v>4864.864864864865</v>
      </c>
      <c r="H234">
        <v>152</v>
      </c>
      <c r="I234">
        <v>546</v>
      </c>
      <c r="J234">
        <v>364</v>
      </c>
      <c r="K234">
        <v>0.51229999999999998</v>
      </c>
    </row>
    <row r="235" spans="1:11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3">
        <f t="shared" si="6"/>
        <v>0.97297297297297303</v>
      </c>
      <c r="G235" s="3">
        <f t="shared" si="7"/>
        <v>3113.5135135135138</v>
      </c>
      <c r="H235">
        <v>94</v>
      </c>
      <c r="I235">
        <v>528</v>
      </c>
      <c r="J235">
        <v>251</v>
      </c>
      <c r="K235">
        <v>0.62739999999999996</v>
      </c>
    </row>
    <row r="236" spans="1:11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3">
        <f t="shared" si="6"/>
        <v>0.97297297297297303</v>
      </c>
      <c r="G236" s="3">
        <f t="shared" si="7"/>
        <v>3405.4054054054054</v>
      </c>
      <c r="H236">
        <v>194</v>
      </c>
      <c r="I236">
        <v>471</v>
      </c>
      <c r="J236">
        <v>343</v>
      </c>
      <c r="K236">
        <v>0.39729999999999999</v>
      </c>
    </row>
    <row r="237" spans="1:11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3">
        <f t="shared" si="6"/>
        <v>0.97297297297297303</v>
      </c>
      <c r="G237" s="3">
        <f t="shared" si="7"/>
        <v>938.91891891891896</v>
      </c>
      <c r="H237">
        <v>50</v>
      </c>
      <c r="I237">
        <v>174</v>
      </c>
      <c r="J237">
        <v>125</v>
      </c>
      <c r="K237">
        <v>0.37530000000000002</v>
      </c>
    </row>
    <row r="238" spans="1:11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3">
        <f t="shared" si="6"/>
        <v>0.97297297297297303</v>
      </c>
      <c r="G238" s="3">
        <f t="shared" si="7"/>
        <v>3113.5135135135138</v>
      </c>
      <c r="H238">
        <v>138</v>
      </c>
      <c r="I238">
        <v>485</v>
      </c>
      <c r="J238">
        <v>251</v>
      </c>
      <c r="K238">
        <v>0.3342</v>
      </c>
    </row>
    <row r="239" spans="1:11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3">
        <f t="shared" si="6"/>
        <v>0.97297297297297303</v>
      </c>
      <c r="G239" s="3">
        <f t="shared" si="7"/>
        <v>3405.4054054054054</v>
      </c>
      <c r="H239">
        <v>152</v>
      </c>
      <c r="I239">
        <v>547</v>
      </c>
      <c r="J239">
        <v>404</v>
      </c>
      <c r="K239">
        <v>0.36159999999999998</v>
      </c>
    </row>
    <row r="240" spans="1:11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3">
        <f t="shared" si="6"/>
        <v>0.97297297297297303</v>
      </c>
      <c r="G240" s="3">
        <f t="shared" si="7"/>
        <v>2918.9189189189192</v>
      </c>
      <c r="H240">
        <v>77</v>
      </c>
      <c r="I240">
        <v>432</v>
      </c>
      <c r="J240">
        <v>161</v>
      </c>
      <c r="K240">
        <v>0.26579999999999998</v>
      </c>
    </row>
    <row r="241" spans="1:11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3">
        <f t="shared" si="6"/>
        <v>0.97297297297297303</v>
      </c>
      <c r="G241" s="3">
        <f t="shared" si="7"/>
        <v>2529.72972972973</v>
      </c>
      <c r="H241">
        <v>100</v>
      </c>
      <c r="I241">
        <v>565</v>
      </c>
      <c r="J241">
        <v>408</v>
      </c>
      <c r="K241">
        <v>0.38629999999999998</v>
      </c>
    </row>
    <row r="242" spans="1:11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3">
        <f t="shared" si="6"/>
        <v>0.97297297297297303</v>
      </c>
      <c r="G242" s="3">
        <f t="shared" si="7"/>
        <v>3891.8918918918921</v>
      </c>
      <c r="H242">
        <v>204</v>
      </c>
      <c r="I242">
        <v>494</v>
      </c>
      <c r="J242">
        <v>284</v>
      </c>
      <c r="K242">
        <v>0.31509999999999999</v>
      </c>
    </row>
    <row r="243" spans="1:11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3">
        <f t="shared" si="6"/>
        <v>0.97297297297297303</v>
      </c>
      <c r="G243" s="3">
        <f t="shared" si="7"/>
        <v>3891.8918918918921</v>
      </c>
      <c r="H243">
        <v>257</v>
      </c>
      <c r="I243">
        <v>903</v>
      </c>
      <c r="J243">
        <v>443</v>
      </c>
      <c r="K243">
        <v>0.55620000000000003</v>
      </c>
    </row>
    <row r="244" spans="1:11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3">
        <f t="shared" si="6"/>
        <v>0.97297297297297303</v>
      </c>
      <c r="G244" s="3">
        <f t="shared" si="7"/>
        <v>4962.1621621621625</v>
      </c>
      <c r="H244">
        <v>256</v>
      </c>
      <c r="I244">
        <v>916</v>
      </c>
      <c r="J244">
        <v>718</v>
      </c>
      <c r="K244">
        <v>0.44929999999999998</v>
      </c>
    </row>
    <row r="245" spans="1:11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3">
        <f t="shared" si="6"/>
        <v>0.97297297297297303</v>
      </c>
      <c r="G245" s="3">
        <f t="shared" si="7"/>
        <v>5448.6486486486492</v>
      </c>
      <c r="H245">
        <v>265</v>
      </c>
      <c r="I245">
        <v>644</v>
      </c>
      <c r="J245">
        <v>478</v>
      </c>
      <c r="K245">
        <v>0.31780000000000003</v>
      </c>
    </row>
    <row r="246" spans="1:11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3">
        <f t="shared" si="6"/>
        <v>0.97297297297297303</v>
      </c>
      <c r="G246" s="3">
        <f t="shared" si="7"/>
        <v>4864.864864864865</v>
      </c>
      <c r="H246">
        <v>236</v>
      </c>
      <c r="I246">
        <v>829</v>
      </c>
      <c r="J246">
        <v>533</v>
      </c>
      <c r="K246">
        <v>0.51229999999999998</v>
      </c>
    </row>
    <row r="247" spans="1:11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3">
        <f t="shared" si="6"/>
        <v>0.97297297297297303</v>
      </c>
      <c r="G247" s="3">
        <f t="shared" si="7"/>
        <v>5837.8378378378384</v>
      </c>
      <c r="H247">
        <v>244</v>
      </c>
      <c r="I247">
        <v>872</v>
      </c>
      <c r="J247">
        <v>566</v>
      </c>
      <c r="K247">
        <v>0.36990000000000001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F2" sqref="F2:G245"/>
    </sheetView>
  </sheetViews>
  <sheetFormatPr baseColWidth="10" defaultRowHeight="16" x14ac:dyDescent="0.2"/>
  <cols>
    <col min="1" max="1" width="14" bestFit="1" customWidth="1"/>
    <col min="2" max="2" width="7.6640625" bestFit="1" customWidth="1"/>
    <col min="3" max="3" width="9.6640625" bestFit="1" customWidth="1"/>
    <col min="4" max="4" width="14" bestFit="1" customWidth="1"/>
    <col min="5" max="5" width="19.33203125" bestFit="1" customWidth="1"/>
    <col min="6" max="7" width="19.1640625" bestFit="1" customWidth="1"/>
    <col min="8" max="8" width="22.83203125" bestFit="1" customWidth="1"/>
    <col min="9" max="9" width="21" bestFit="1" customWidth="1"/>
  </cols>
  <sheetData>
    <row r="1" spans="1:9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</row>
    <row r="2" spans="1:9" x14ac:dyDescent="0.2">
      <c r="A2" t="s">
        <v>60</v>
      </c>
      <c r="B2" t="s">
        <v>61</v>
      </c>
      <c r="C2" t="s">
        <v>62</v>
      </c>
      <c r="D2">
        <v>2</v>
      </c>
      <c r="E2">
        <v>1060</v>
      </c>
      <c r="F2">
        <v>114</v>
      </c>
      <c r="G2">
        <v>153</v>
      </c>
      <c r="H2">
        <v>148</v>
      </c>
      <c r="I2">
        <v>0.16159999999999999</v>
      </c>
    </row>
    <row r="3" spans="1:9" x14ac:dyDescent="0.2">
      <c r="A3" t="s">
        <v>63</v>
      </c>
      <c r="B3" t="s">
        <v>64</v>
      </c>
      <c r="C3" t="s">
        <v>62</v>
      </c>
      <c r="D3">
        <v>2</v>
      </c>
      <c r="E3">
        <v>1200</v>
      </c>
      <c r="F3">
        <v>111</v>
      </c>
      <c r="G3">
        <v>149</v>
      </c>
      <c r="H3">
        <v>133</v>
      </c>
      <c r="I3">
        <v>0.34789999999999999</v>
      </c>
    </row>
    <row r="4" spans="1:9" x14ac:dyDescent="0.2">
      <c r="A4" t="s">
        <v>65</v>
      </c>
      <c r="B4" t="s">
        <v>66</v>
      </c>
      <c r="C4" t="s">
        <v>62</v>
      </c>
      <c r="D4">
        <v>1</v>
      </c>
      <c r="E4">
        <v>3300</v>
      </c>
      <c r="F4">
        <v>108</v>
      </c>
      <c r="G4">
        <v>610</v>
      </c>
      <c r="H4">
        <v>372</v>
      </c>
      <c r="I4">
        <v>0.39729999999999999</v>
      </c>
    </row>
    <row r="5" spans="1:9" x14ac:dyDescent="0.2">
      <c r="A5" t="s">
        <v>67</v>
      </c>
      <c r="B5" t="s">
        <v>68</v>
      </c>
      <c r="C5" t="s">
        <v>62</v>
      </c>
      <c r="D5">
        <v>1</v>
      </c>
      <c r="E5">
        <v>1400</v>
      </c>
      <c r="F5">
        <v>178</v>
      </c>
      <c r="G5">
        <v>533</v>
      </c>
      <c r="H5">
        <v>302</v>
      </c>
      <c r="I5">
        <v>0.3644</v>
      </c>
    </row>
    <row r="6" spans="1:9" x14ac:dyDescent="0.2">
      <c r="A6" t="s">
        <v>69</v>
      </c>
      <c r="B6" t="s">
        <v>68</v>
      </c>
      <c r="C6" t="s">
        <v>62</v>
      </c>
      <c r="D6">
        <v>2</v>
      </c>
      <c r="E6">
        <v>2000</v>
      </c>
      <c r="F6">
        <v>221</v>
      </c>
      <c r="G6">
        <v>617</v>
      </c>
      <c r="H6">
        <v>429</v>
      </c>
      <c r="I6">
        <v>0.41099999999999998</v>
      </c>
    </row>
    <row r="7" spans="1:9" x14ac:dyDescent="0.2">
      <c r="A7" t="s">
        <v>70</v>
      </c>
      <c r="B7" t="s">
        <v>68</v>
      </c>
      <c r="C7" t="s">
        <v>71</v>
      </c>
      <c r="D7">
        <v>1</v>
      </c>
      <c r="E7">
        <v>1600</v>
      </c>
      <c r="F7">
        <v>202</v>
      </c>
      <c r="G7">
        <v>646</v>
      </c>
      <c r="H7">
        <v>380</v>
      </c>
      <c r="I7">
        <v>0.41099999999999998</v>
      </c>
    </row>
    <row r="8" spans="1:9" x14ac:dyDescent="0.2">
      <c r="A8" t="s">
        <v>72</v>
      </c>
      <c r="B8" t="s">
        <v>68</v>
      </c>
      <c r="C8" t="s">
        <v>71</v>
      </c>
      <c r="D8">
        <v>2</v>
      </c>
      <c r="E8">
        <v>2800</v>
      </c>
      <c r="F8">
        <v>197</v>
      </c>
      <c r="G8">
        <v>639</v>
      </c>
      <c r="H8">
        <v>374</v>
      </c>
      <c r="I8">
        <v>0.52600000000000002</v>
      </c>
    </row>
    <row r="9" spans="1:9" x14ac:dyDescent="0.2">
      <c r="A9" t="s">
        <v>73</v>
      </c>
      <c r="B9" t="s">
        <v>74</v>
      </c>
      <c r="C9" t="s">
        <v>62</v>
      </c>
      <c r="D9">
        <v>1</v>
      </c>
      <c r="E9">
        <v>1100</v>
      </c>
      <c r="F9">
        <v>114</v>
      </c>
      <c r="G9">
        <v>477</v>
      </c>
      <c r="H9">
        <v>386</v>
      </c>
      <c r="I9">
        <v>0.43290000000000001</v>
      </c>
    </row>
    <row r="10" spans="1:9" x14ac:dyDescent="0.2">
      <c r="A10" t="s">
        <v>75</v>
      </c>
      <c r="B10" t="s">
        <v>74</v>
      </c>
      <c r="C10" t="s">
        <v>62</v>
      </c>
      <c r="D10">
        <v>2</v>
      </c>
      <c r="E10">
        <v>1900</v>
      </c>
      <c r="F10">
        <v>80</v>
      </c>
      <c r="G10">
        <v>583</v>
      </c>
      <c r="H10">
        <v>212</v>
      </c>
      <c r="I10">
        <v>0.69589999999999996</v>
      </c>
    </row>
    <row r="11" spans="1:9" x14ac:dyDescent="0.2">
      <c r="A11" t="s">
        <v>76</v>
      </c>
      <c r="B11" t="s">
        <v>74</v>
      </c>
      <c r="C11" t="s">
        <v>71</v>
      </c>
      <c r="D11">
        <v>1</v>
      </c>
      <c r="E11">
        <v>1800</v>
      </c>
      <c r="F11">
        <v>239</v>
      </c>
      <c r="G11">
        <v>1431</v>
      </c>
      <c r="H11">
        <v>969</v>
      </c>
      <c r="I11">
        <v>0.1096</v>
      </c>
    </row>
    <row r="12" spans="1:9" x14ac:dyDescent="0.2">
      <c r="A12" t="s">
        <v>77</v>
      </c>
      <c r="B12" t="s">
        <v>74</v>
      </c>
      <c r="C12" t="s">
        <v>71</v>
      </c>
      <c r="D12">
        <v>2</v>
      </c>
      <c r="E12">
        <v>3200</v>
      </c>
      <c r="F12">
        <v>236</v>
      </c>
      <c r="G12">
        <v>1533</v>
      </c>
      <c r="H12">
        <v>885</v>
      </c>
      <c r="I12">
        <v>0.22470000000000001</v>
      </c>
    </row>
    <row r="13" spans="1:9" x14ac:dyDescent="0.2">
      <c r="A13" t="s">
        <v>78</v>
      </c>
      <c r="B13" t="s">
        <v>79</v>
      </c>
      <c r="C13" t="s">
        <v>62</v>
      </c>
      <c r="D13">
        <v>1</v>
      </c>
      <c r="E13">
        <v>1000</v>
      </c>
      <c r="F13">
        <v>138</v>
      </c>
      <c r="G13">
        <v>550</v>
      </c>
      <c r="H13">
        <v>287</v>
      </c>
      <c r="I13">
        <v>0.21920000000000001</v>
      </c>
    </row>
    <row r="14" spans="1:9" x14ac:dyDescent="0.2">
      <c r="A14" t="s">
        <v>80</v>
      </c>
      <c r="B14" t="s">
        <v>64</v>
      </c>
      <c r="C14" t="s">
        <v>71</v>
      </c>
      <c r="D14">
        <v>1</v>
      </c>
      <c r="E14">
        <v>1000</v>
      </c>
      <c r="F14">
        <v>116</v>
      </c>
      <c r="G14">
        <v>296</v>
      </c>
      <c r="H14">
        <v>206</v>
      </c>
      <c r="I14">
        <v>0.39179999999999998</v>
      </c>
    </row>
    <row r="15" spans="1:9" x14ac:dyDescent="0.2">
      <c r="A15" t="s">
        <v>81</v>
      </c>
      <c r="B15" t="s">
        <v>79</v>
      </c>
      <c r="C15" t="s">
        <v>62</v>
      </c>
      <c r="D15">
        <v>2</v>
      </c>
      <c r="E15">
        <v>1300</v>
      </c>
      <c r="F15">
        <v>175</v>
      </c>
      <c r="G15">
        <v>917</v>
      </c>
      <c r="H15">
        <v>462</v>
      </c>
      <c r="I15">
        <v>0.53700000000000003</v>
      </c>
    </row>
    <row r="16" spans="1:9" x14ac:dyDescent="0.2">
      <c r="A16" t="s">
        <v>82</v>
      </c>
      <c r="B16" t="s">
        <v>79</v>
      </c>
      <c r="C16" t="s">
        <v>71</v>
      </c>
      <c r="D16">
        <v>1</v>
      </c>
      <c r="E16">
        <v>1200</v>
      </c>
      <c r="F16">
        <v>130</v>
      </c>
      <c r="G16">
        <v>821</v>
      </c>
      <c r="H16">
        <v>389</v>
      </c>
      <c r="I16">
        <v>0.51229999999999998</v>
      </c>
    </row>
    <row r="17" spans="1:9" x14ac:dyDescent="0.2">
      <c r="A17" t="s">
        <v>83</v>
      </c>
      <c r="B17" t="s">
        <v>79</v>
      </c>
      <c r="C17" t="s">
        <v>71</v>
      </c>
      <c r="D17">
        <v>2</v>
      </c>
      <c r="E17">
        <v>1600</v>
      </c>
      <c r="F17">
        <v>241</v>
      </c>
      <c r="G17">
        <v>866</v>
      </c>
      <c r="H17">
        <v>678</v>
      </c>
      <c r="I17">
        <v>0.36159999999999998</v>
      </c>
    </row>
    <row r="18" spans="1:9" x14ac:dyDescent="0.2">
      <c r="A18" t="s">
        <v>84</v>
      </c>
      <c r="B18" t="s">
        <v>85</v>
      </c>
      <c r="C18" t="s">
        <v>62</v>
      </c>
      <c r="D18">
        <v>1</v>
      </c>
      <c r="E18">
        <v>800</v>
      </c>
      <c r="F18">
        <v>134</v>
      </c>
      <c r="G18">
        <v>288</v>
      </c>
      <c r="H18">
        <v>163</v>
      </c>
      <c r="I18">
        <v>0.84379999999999999</v>
      </c>
    </row>
    <row r="19" spans="1:9" x14ac:dyDescent="0.2">
      <c r="A19" t="s">
        <v>86</v>
      </c>
      <c r="B19" t="s">
        <v>85</v>
      </c>
      <c r="C19" t="s">
        <v>62</v>
      </c>
      <c r="D19">
        <v>2</v>
      </c>
      <c r="E19">
        <v>1200</v>
      </c>
      <c r="F19">
        <v>234</v>
      </c>
      <c r="G19">
        <v>794</v>
      </c>
      <c r="H19">
        <v>374</v>
      </c>
      <c r="I19">
        <v>0.91510000000000002</v>
      </c>
    </row>
    <row r="20" spans="1:9" x14ac:dyDescent="0.2">
      <c r="A20" t="s">
        <v>87</v>
      </c>
      <c r="B20" t="s">
        <v>85</v>
      </c>
      <c r="C20" t="s">
        <v>71</v>
      </c>
      <c r="D20">
        <v>1</v>
      </c>
      <c r="E20">
        <v>900</v>
      </c>
      <c r="F20">
        <v>252</v>
      </c>
      <c r="G20">
        <v>547</v>
      </c>
      <c r="H20">
        <v>444</v>
      </c>
      <c r="I20">
        <v>0.43009999999999998</v>
      </c>
    </row>
    <row r="21" spans="1:9" x14ac:dyDescent="0.2">
      <c r="A21" t="s">
        <v>88</v>
      </c>
      <c r="B21" t="s">
        <v>85</v>
      </c>
      <c r="C21" t="s">
        <v>71</v>
      </c>
      <c r="D21">
        <v>2</v>
      </c>
      <c r="E21">
        <v>1100</v>
      </c>
      <c r="F21">
        <v>246</v>
      </c>
      <c r="G21">
        <v>616</v>
      </c>
      <c r="H21">
        <v>426</v>
      </c>
      <c r="I21">
        <v>0.48220000000000002</v>
      </c>
    </row>
    <row r="22" spans="1:9" x14ac:dyDescent="0.2">
      <c r="A22" t="s">
        <v>89</v>
      </c>
      <c r="B22" t="s">
        <v>90</v>
      </c>
      <c r="C22" t="s">
        <v>62</v>
      </c>
      <c r="D22">
        <v>1</v>
      </c>
      <c r="E22">
        <v>1000</v>
      </c>
      <c r="F22">
        <v>171</v>
      </c>
      <c r="G22">
        <v>457</v>
      </c>
      <c r="H22">
        <v>332</v>
      </c>
      <c r="I22">
        <v>0.4904</v>
      </c>
    </row>
    <row r="23" spans="1:9" x14ac:dyDescent="0.2">
      <c r="A23" t="s">
        <v>91</v>
      </c>
      <c r="B23" t="s">
        <v>90</v>
      </c>
      <c r="C23" t="s">
        <v>62</v>
      </c>
      <c r="D23">
        <v>2</v>
      </c>
      <c r="E23">
        <v>1400</v>
      </c>
      <c r="F23">
        <v>262</v>
      </c>
      <c r="G23">
        <v>567</v>
      </c>
      <c r="H23">
        <v>430</v>
      </c>
      <c r="I23">
        <v>0.52329999999999999</v>
      </c>
    </row>
    <row r="24" spans="1:9" x14ac:dyDescent="0.2">
      <c r="A24" t="s">
        <v>92</v>
      </c>
      <c r="B24" t="s">
        <v>90</v>
      </c>
      <c r="C24" t="s">
        <v>71</v>
      </c>
      <c r="D24">
        <v>1</v>
      </c>
      <c r="E24">
        <v>1500</v>
      </c>
      <c r="F24">
        <v>229</v>
      </c>
      <c r="G24">
        <v>859</v>
      </c>
      <c r="H24">
        <v>662</v>
      </c>
      <c r="I24">
        <v>0.44929999999999998</v>
      </c>
    </row>
    <row r="25" spans="1:9" x14ac:dyDescent="0.2">
      <c r="A25" t="s">
        <v>93</v>
      </c>
      <c r="B25" t="s">
        <v>64</v>
      </c>
      <c r="C25" t="s">
        <v>71</v>
      </c>
      <c r="D25">
        <v>2</v>
      </c>
      <c r="E25">
        <v>1300</v>
      </c>
      <c r="F25">
        <v>136</v>
      </c>
      <c r="G25">
        <v>336</v>
      </c>
      <c r="H25">
        <v>186</v>
      </c>
      <c r="I25">
        <v>0.6603</v>
      </c>
    </row>
    <row r="26" spans="1:9" x14ac:dyDescent="0.2">
      <c r="A26" t="s">
        <v>94</v>
      </c>
      <c r="B26" t="s">
        <v>90</v>
      </c>
      <c r="C26" t="s">
        <v>71</v>
      </c>
      <c r="D26">
        <v>2</v>
      </c>
      <c r="E26">
        <v>1600</v>
      </c>
      <c r="F26">
        <v>449</v>
      </c>
      <c r="G26">
        <v>899</v>
      </c>
      <c r="H26">
        <v>696</v>
      </c>
      <c r="I26">
        <v>0.48770000000000002</v>
      </c>
    </row>
    <row r="27" spans="1:9" x14ac:dyDescent="0.2">
      <c r="A27" t="s">
        <v>95</v>
      </c>
      <c r="B27" t="s">
        <v>96</v>
      </c>
      <c r="C27" t="s">
        <v>62</v>
      </c>
      <c r="D27">
        <v>1</v>
      </c>
      <c r="E27">
        <v>600</v>
      </c>
      <c r="F27">
        <v>132</v>
      </c>
      <c r="G27">
        <v>226</v>
      </c>
      <c r="H27">
        <v>182</v>
      </c>
      <c r="I27">
        <v>0.43840000000000001</v>
      </c>
    </row>
    <row r="28" spans="1:9" x14ac:dyDescent="0.2">
      <c r="A28" t="s">
        <v>97</v>
      </c>
      <c r="B28" t="s">
        <v>96</v>
      </c>
      <c r="C28" t="s">
        <v>62</v>
      </c>
      <c r="D28">
        <v>2</v>
      </c>
      <c r="E28">
        <v>800</v>
      </c>
      <c r="F28">
        <v>157</v>
      </c>
      <c r="G28">
        <v>340</v>
      </c>
      <c r="H28">
        <v>241</v>
      </c>
      <c r="I28">
        <v>0.53149999999999997</v>
      </c>
    </row>
    <row r="29" spans="1:9" x14ac:dyDescent="0.2">
      <c r="A29" t="s">
        <v>98</v>
      </c>
      <c r="B29" t="s">
        <v>96</v>
      </c>
      <c r="C29" t="s">
        <v>71</v>
      </c>
      <c r="D29">
        <v>1</v>
      </c>
      <c r="E29">
        <v>700</v>
      </c>
      <c r="F29">
        <v>215</v>
      </c>
      <c r="G29">
        <v>377</v>
      </c>
      <c r="H29">
        <v>363</v>
      </c>
      <c r="I29">
        <v>0.13969999999999999</v>
      </c>
    </row>
    <row r="30" spans="1:9" x14ac:dyDescent="0.2">
      <c r="A30" t="s">
        <v>99</v>
      </c>
      <c r="B30" t="s">
        <v>96</v>
      </c>
      <c r="C30" t="s">
        <v>71</v>
      </c>
      <c r="D30">
        <v>2</v>
      </c>
      <c r="E30">
        <v>1000</v>
      </c>
      <c r="F30">
        <v>202</v>
      </c>
      <c r="G30">
        <v>374</v>
      </c>
      <c r="H30">
        <v>301</v>
      </c>
      <c r="I30">
        <v>0.46850000000000003</v>
      </c>
    </row>
    <row r="31" spans="1:9" x14ac:dyDescent="0.2">
      <c r="A31" t="s">
        <v>100</v>
      </c>
      <c r="B31" t="s">
        <v>101</v>
      </c>
      <c r="C31" t="s">
        <v>62</v>
      </c>
      <c r="D31">
        <v>1</v>
      </c>
      <c r="E31">
        <v>700</v>
      </c>
      <c r="F31">
        <v>94</v>
      </c>
      <c r="G31">
        <v>356</v>
      </c>
      <c r="H31">
        <v>212</v>
      </c>
      <c r="I31">
        <v>0.50139999999999996</v>
      </c>
    </row>
    <row r="32" spans="1:9" x14ac:dyDescent="0.2">
      <c r="A32" t="s">
        <v>102</v>
      </c>
      <c r="B32" t="s">
        <v>101</v>
      </c>
      <c r="C32" t="s">
        <v>62</v>
      </c>
      <c r="D32">
        <v>2</v>
      </c>
      <c r="E32">
        <v>900</v>
      </c>
      <c r="F32">
        <v>69</v>
      </c>
      <c r="G32">
        <v>485</v>
      </c>
      <c r="H32">
        <v>340</v>
      </c>
      <c r="I32">
        <v>0.30680000000000002</v>
      </c>
    </row>
    <row r="33" spans="1:9" x14ac:dyDescent="0.2">
      <c r="A33" t="s">
        <v>103</v>
      </c>
      <c r="B33" t="s">
        <v>101</v>
      </c>
      <c r="C33" t="s">
        <v>71</v>
      </c>
      <c r="D33">
        <v>1</v>
      </c>
      <c r="E33">
        <v>1000</v>
      </c>
      <c r="F33">
        <v>84</v>
      </c>
      <c r="G33">
        <v>376</v>
      </c>
      <c r="H33">
        <v>266</v>
      </c>
      <c r="I33">
        <v>0.52049999999999996</v>
      </c>
    </row>
    <row r="34" spans="1:9" x14ac:dyDescent="0.2">
      <c r="A34" t="s">
        <v>104</v>
      </c>
      <c r="B34" t="s">
        <v>101</v>
      </c>
      <c r="C34" t="s">
        <v>71</v>
      </c>
      <c r="D34">
        <v>2</v>
      </c>
      <c r="E34">
        <v>1200</v>
      </c>
      <c r="F34">
        <v>109</v>
      </c>
      <c r="G34">
        <v>490</v>
      </c>
      <c r="H34">
        <v>442</v>
      </c>
      <c r="I34">
        <v>0.1288</v>
      </c>
    </row>
    <row r="35" spans="1:9" x14ac:dyDescent="0.2">
      <c r="A35" t="s">
        <v>105</v>
      </c>
      <c r="B35" t="s">
        <v>106</v>
      </c>
      <c r="C35" t="s">
        <v>62</v>
      </c>
      <c r="D35">
        <v>1</v>
      </c>
      <c r="E35">
        <v>1200</v>
      </c>
      <c r="F35">
        <v>145</v>
      </c>
      <c r="G35">
        <v>434</v>
      </c>
      <c r="H35">
        <v>354</v>
      </c>
      <c r="I35">
        <v>0.24110000000000001</v>
      </c>
    </row>
    <row r="36" spans="1:9" x14ac:dyDescent="0.2">
      <c r="A36" t="s">
        <v>107</v>
      </c>
      <c r="B36" t="s">
        <v>108</v>
      </c>
      <c r="C36" t="s">
        <v>62</v>
      </c>
      <c r="D36">
        <v>2</v>
      </c>
      <c r="E36">
        <v>920</v>
      </c>
      <c r="F36">
        <v>111</v>
      </c>
      <c r="G36">
        <v>147</v>
      </c>
      <c r="H36">
        <v>123</v>
      </c>
      <c r="I36">
        <v>0.4521</v>
      </c>
    </row>
    <row r="37" spans="1:9" x14ac:dyDescent="0.2">
      <c r="A37" t="s">
        <v>109</v>
      </c>
      <c r="B37" t="s">
        <v>106</v>
      </c>
      <c r="C37" t="s">
        <v>62</v>
      </c>
      <c r="D37">
        <v>2</v>
      </c>
      <c r="E37">
        <v>1300</v>
      </c>
      <c r="F37">
        <v>228</v>
      </c>
      <c r="G37">
        <v>457</v>
      </c>
      <c r="H37">
        <v>377</v>
      </c>
      <c r="I37">
        <v>0.47949999999999998</v>
      </c>
    </row>
    <row r="38" spans="1:9" x14ac:dyDescent="0.2">
      <c r="A38" t="s">
        <v>110</v>
      </c>
      <c r="B38" t="s">
        <v>106</v>
      </c>
      <c r="C38" t="s">
        <v>71</v>
      </c>
      <c r="D38">
        <v>1</v>
      </c>
      <c r="E38">
        <v>1100</v>
      </c>
      <c r="F38">
        <v>90</v>
      </c>
      <c r="G38">
        <v>375</v>
      </c>
      <c r="H38">
        <v>318</v>
      </c>
      <c r="I38">
        <v>0.2712</v>
      </c>
    </row>
    <row r="39" spans="1:9" x14ac:dyDescent="0.2">
      <c r="A39" t="s">
        <v>111</v>
      </c>
      <c r="B39" t="s">
        <v>106</v>
      </c>
      <c r="C39" t="s">
        <v>71</v>
      </c>
      <c r="D39">
        <v>2</v>
      </c>
      <c r="E39">
        <v>1200</v>
      </c>
      <c r="F39">
        <v>128</v>
      </c>
      <c r="G39">
        <v>238</v>
      </c>
      <c r="H39">
        <v>198</v>
      </c>
      <c r="I39">
        <v>0.43009999999999998</v>
      </c>
    </row>
    <row r="40" spans="1:9" x14ac:dyDescent="0.2">
      <c r="A40" t="s">
        <v>112</v>
      </c>
      <c r="B40" t="s">
        <v>113</v>
      </c>
      <c r="C40" t="s">
        <v>62</v>
      </c>
      <c r="D40">
        <v>1</v>
      </c>
      <c r="E40">
        <v>1300</v>
      </c>
      <c r="F40">
        <v>126</v>
      </c>
      <c r="G40">
        <v>188</v>
      </c>
      <c r="H40">
        <v>149</v>
      </c>
      <c r="I40">
        <v>0.56710000000000005</v>
      </c>
    </row>
    <row r="41" spans="1:9" x14ac:dyDescent="0.2">
      <c r="A41" t="s">
        <v>114</v>
      </c>
      <c r="B41" t="s">
        <v>113</v>
      </c>
      <c r="C41" t="s">
        <v>62</v>
      </c>
      <c r="D41">
        <v>2</v>
      </c>
      <c r="E41">
        <v>1700</v>
      </c>
      <c r="F41">
        <v>152</v>
      </c>
      <c r="G41">
        <v>247</v>
      </c>
      <c r="H41">
        <v>210</v>
      </c>
      <c r="I41">
        <v>0.32050000000000001</v>
      </c>
    </row>
    <row r="42" spans="1:9" x14ac:dyDescent="0.2">
      <c r="A42" t="s">
        <v>115</v>
      </c>
      <c r="B42" t="s">
        <v>113</v>
      </c>
      <c r="C42" t="s">
        <v>71</v>
      </c>
      <c r="D42">
        <v>1</v>
      </c>
      <c r="E42">
        <v>1200</v>
      </c>
      <c r="F42">
        <v>141</v>
      </c>
      <c r="G42">
        <v>263</v>
      </c>
      <c r="H42">
        <v>187</v>
      </c>
      <c r="I42">
        <v>0.44929999999999998</v>
      </c>
    </row>
    <row r="43" spans="1:9" x14ac:dyDescent="0.2">
      <c r="A43" t="s">
        <v>116</v>
      </c>
      <c r="B43" t="s">
        <v>113</v>
      </c>
      <c r="C43" t="s">
        <v>71</v>
      </c>
      <c r="D43">
        <v>2</v>
      </c>
      <c r="E43">
        <v>1900</v>
      </c>
      <c r="F43">
        <v>157</v>
      </c>
      <c r="G43">
        <v>314</v>
      </c>
      <c r="H43">
        <v>225</v>
      </c>
      <c r="I43">
        <v>0.50960000000000005</v>
      </c>
    </row>
    <row r="44" spans="1:9" x14ac:dyDescent="0.2">
      <c r="A44" t="s">
        <v>117</v>
      </c>
      <c r="B44" t="s">
        <v>118</v>
      </c>
      <c r="C44" t="s">
        <v>62</v>
      </c>
      <c r="D44">
        <v>1</v>
      </c>
      <c r="E44">
        <v>1000</v>
      </c>
      <c r="F44">
        <v>93</v>
      </c>
      <c r="G44">
        <v>159</v>
      </c>
      <c r="H44">
        <v>123</v>
      </c>
      <c r="I44">
        <v>0.72050000000000003</v>
      </c>
    </row>
    <row r="45" spans="1:9" x14ac:dyDescent="0.2">
      <c r="A45" t="s">
        <v>119</v>
      </c>
      <c r="B45" t="s">
        <v>118</v>
      </c>
      <c r="C45" t="s">
        <v>62</v>
      </c>
      <c r="D45">
        <v>2</v>
      </c>
      <c r="E45">
        <v>1500</v>
      </c>
      <c r="F45">
        <v>145</v>
      </c>
      <c r="G45">
        <v>462</v>
      </c>
      <c r="H45">
        <v>263</v>
      </c>
      <c r="I45">
        <v>0.49590000000000001</v>
      </c>
    </row>
    <row r="46" spans="1:9" x14ac:dyDescent="0.2">
      <c r="A46" t="s">
        <v>120</v>
      </c>
      <c r="B46" t="s">
        <v>118</v>
      </c>
      <c r="C46" t="s">
        <v>71</v>
      </c>
      <c r="D46">
        <v>1</v>
      </c>
      <c r="E46">
        <v>1300</v>
      </c>
      <c r="F46">
        <v>181</v>
      </c>
      <c r="G46">
        <v>316</v>
      </c>
      <c r="H46">
        <v>238</v>
      </c>
      <c r="I46">
        <v>0.44929999999999998</v>
      </c>
    </row>
    <row r="47" spans="1:9" x14ac:dyDescent="0.2">
      <c r="A47" t="s">
        <v>121</v>
      </c>
      <c r="B47" t="s">
        <v>108</v>
      </c>
      <c r="C47" t="s">
        <v>71</v>
      </c>
      <c r="D47">
        <v>1</v>
      </c>
      <c r="E47">
        <v>850</v>
      </c>
      <c r="F47">
        <v>96</v>
      </c>
      <c r="G47">
        <v>245</v>
      </c>
      <c r="H47">
        <v>146</v>
      </c>
      <c r="I47">
        <v>0.53149999999999997</v>
      </c>
    </row>
    <row r="48" spans="1:9" x14ac:dyDescent="0.2">
      <c r="A48" t="s">
        <v>122</v>
      </c>
      <c r="B48" t="s">
        <v>118</v>
      </c>
      <c r="C48" t="s">
        <v>71</v>
      </c>
      <c r="D48">
        <v>2</v>
      </c>
      <c r="E48">
        <v>1800</v>
      </c>
      <c r="F48">
        <v>145</v>
      </c>
      <c r="G48">
        <v>412</v>
      </c>
      <c r="H48">
        <v>349</v>
      </c>
      <c r="I48">
        <v>0.1507</v>
      </c>
    </row>
    <row r="49" spans="1:9" x14ac:dyDescent="0.2">
      <c r="A49" t="s">
        <v>123</v>
      </c>
      <c r="B49" t="s">
        <v>124</v>
      </c>
      <c r="C49" t="s">
        <v>62</v>
      </c>
      <c r="D49">
        <v>1</v>
      </c>
      <c r="E49">
        <v>1100</v>
      </c>
      <c r="F49">
        <v>99</v>
      </c>
      <c r="G49">
        <v>215</v>
      </c>
      <c r="H49">
        <v>147</v>
      </c>
      <c r="I49">
        <v>0.6</v>
      </c>
    </row>
    <row r="50" spans="1:9" x14ac:dyDescent="0.2">
      <c r="A50" t="s">
        <v>125</v>
      </c>
      <c r="B50" t="s">
        <v>124</v>
      </c>
      <c r="C50" t="s">
        <v>62</v>
      </c>
      <c r="D50">
        <v>2</v>
      </c>
      <c r="E50">
        <v>1400</v>
      </c>
      <c r="F50">
        <v>120</v>
      </c>
      <c r="G50">
        <v>188</v>
      </c>
      <c r="H50">
        <v>151</v>
      </c>
      <c r="I50">
        <v>0.52600000000000002</v>
      </c>
    </row>
    <row r="51" spans="1:9" x14ac:dyDescent="0.2">
      <c r="A51" t="s">
        <v>126</v>
      </c>
      <c r="B51" t="s">
        <v>124</v>
      </c>
      <c r="C51" t="s">
        <v>71</v>
      </c>
      <c r="D51">
        <v>1</v>
      </c>
      <c r="E51">
        <v>1300</v>
      </c>
      <c r="F51">
        <v>263</v>
      </c>
      <c r="G51">
        <v>489</v>
      </c>
      <c r="H51">
        <v>429</v>
      </c>
      <c r="I51">
        <v>0.21099999999999999</v>
      </c>
    </row>
    <row r="52" spans="1:9" x14ac:dyDescent="0.2">
      <c r="A52" t="s">
        <v>127</v>
      </c>
      <c r="B52" t="s">
        <v>124</v>
      </c>
      <c r="C52" t="s">
        <v>71</v>
      </c>
      <c r="D52">
        <v>2</v>
      </c>
      <c r="E52">
        <v>1900</v>
      </c>
      <c r="F52">
        <v>335</v>
      </c>
      <c r="G52">
        <v>502</v>
      </c>
      <c r="H52">
        <v>441</v>
      </c>
      <c r="I52">
        <v>0.33150000000000002</v>
      </c>
    </row>
    <row r="53" spans="1:9" x14ac:dyDescent="0.2">
      <c r="A53" t="s">
        <v>128</v>
      </c>
      <c r="B53" t="s">
        <v>129</v>
      </c>
      <c r="C53" t="s">
        <v>62</v>
      </c>
      <c r="D53">
        <v>1</v>
      </c>
      <c r="E53">
        <v>900</v>
      </c>
      <c r="F53">
        <v>98</v>
      </c>
      <c r="G53">
        <v>195</v>
      </c>
      <c r="H53">
        <v>144</v>
      </c>
      <c r="I53">
        <v>0.32879999999999998</v>
      </c>
    </row>
    <row r="54" spans="1:9" x14ac:dyDescent="0.2">
      <c r="A54" t="s">
        <v>130</v>
      </c>
      <c r="B54" t="s">
        <v>129</v>
      </c>
      <c r="C54" t="s">
        <v>62</v>
      </c>
      <c r="D54">
        <v>2</v>
      </c>
      <c r="E54">
        <v>1400</v>
      </c>
      <c r="F54">
        <v>77</v>
      </c>
      <c r="G54">
        <v>260</v>
      </c>
      <c r="H54">
        <v>136</v>
      </c>
      <c r="I54">
        <v>0.61919999999999997</v>
      </c>
    </row>
    <row r="55" spans="1:9" x14ac:dyDescent="0.2">
      <c r="A55" t="s">
        <v>131</v>
      </c>
      <c r="B55" t="s">
        <v>129</v>
      </c>
      <c r="C55" t="s">
        <v>71</v>
      </c>
      <c r="D55">
        <v>1</v>
      </c>
      <c r="E55">
        <v>1400</v>
      </c>
      <c r="F55">
        <v>173</v>
      </c>
      <c r="G55">
        <v>322</v>
      </c>
      <c r="H55">
        <v>305</v>
      </c>
      <c r="I55">
        <v>0.2712</v>
      </c>
    </row>
    <row r="56" spans="1:9" x14ac:dyDescent="0.2">
      <c r="A56" t="s">
        <v>132</v>
      </c>
      <c r="B56" t="s">
        <v>129</v>
      </c>
      <c r="C56" t="s">
        <v>71</v>
      </c>
      <c r="D56">
        <v>2</v>
      </c>
      <c r="E56">
        <v>1700</v>
      </c>
      <c r="F56">
        <v>176</v>
      </c>
      <c r="G56">
        <v>469</v>
      </c>
      <c r="H56">
        <v>425</v>
      </c>
      <c r="I56">
        <v>0.32879999999999998</v>
      </c>
    </row>
    <row r="57" spans="1:9" x14ac:dyDescent="0.2">
      <c r="A57" t="s">
        <v>133</v>
      </c>
      <c r="B57" t="s">
        <v>134</v>
      </c>
      <c r="C57" t="s">
        <v>62</v>
      </c>
      <c r="D57">
        <v>1</v>
      </c>
      <c r="E57">
        <v>800</v>
      </c>
      <c r="F57">
        <v>86</v>
      </c>
      <c r="G57">
        <v>224</v>
      </c>
      <c r="H57">
        <v>176</v>
      </c>
      <c r="I57">
        <v>0.41370000000000001</v>
      </c>
    </row>
    <row r="58" spans="1:9" x14ac:dyDescent="0.2">
      <c r="A58" t="s">
        <v>135</v>
      </c>
      <c r="B58" t="s">
        <v>108</v>
      </c>
      <c r="C58" t="s">
        <v>71</v>
      </c>
      <c r="D58">
        <v>2</v>
      </c>
      <c r="E58">
        <v>900</v>
      </c>
      <c r="F58">
        <v>111</v>
      </c>
      <c r="G58">
        <v>276</v>
      </c>
      <c r="H58">
        <v>169</v>
      </c>
      <c r="I58">
        <v>0.47949999999999998</v>
      </c>
    </row>
    <row r="59" spans="1:9" x14ac:dyDescent="0.2">
      <c r="A59" t="s">
        <v>136</v>
      </c>
      <c r="B59" t="s">
        <v>134</v>
      </c>
      <c r="C59" t="s">
        <v>62</v>
      </c>
      <c r="D59">
        <v>2</v>
      </c>
      <c r="E59">
        <v>1300</v>
      </c>
      <c r="F59">
        <v>127</v>
      </c>
      <c r="G59">
        <v>276</v>
      </c>
      <c r="H59">
        <v>207</v>
      </c>
      <c r="I59">
        <v>0.63009999999999999</v>
      </c>
    </row>
    <row r="60" spans="1:9" x14ac:dyDescent="0.2">
      <c r="A60" t="s">
        <v>137</v>
      </c>
      <c r="B60" t="s">
        <v>134</v>
      </c>
      <c r="C60" t="s">
        <v>71</v>
      </c>
      <c r="D60">
        <v>1</v>
      </c>
      <c r="E60">
        <v>1400</v>
      </c>
      <c r="F60">
        <v>222</v>
      </c>
      <c r="G60">
        <v>381</v>
      </c>
      <c r="H60">
        <v>244</v>
      </c>
      <c r="I60">
        <v>0.90410000000000001</v>
      </c>
    </row>
    <row r="61" spans="1:9" x14ac:dyDescent="0.2">
      <c r="A61" t="s">
        <v>138</v>
      </c>
      <c r="B61" t="s">
        <v>134</v>
      </c>
      <c r="C61" t="s">
        <v>71</v>
      </c>
      <c r="D61">
        <v>2</v>
      </c>
      <c r="E61">
        <v>1900</v>
      </c>
      <c r="F61">
        <v>386</v>
      </c>
      <c r="G61">
        <v>773</v>
      </c>
      <c r="H61">
        <v>536</v>
      </c>
      <c r="I61">
        <v>0.54249999999999998</v>
      </c>
    </row>
    <row r="62" spans="1:9" x14ac:dyDescent="0.2">
      <c r="A62" t="s">
        <v>139</v>
      </c>
      <c r="B62" t="s">
        <v>140</v>
      </c>
      <c r="C62" t="s">
        <v>62</v>
      </c>
      <c r="D62">
        <v>1</v>
      </c>
      <c r="E62">
        <v>1700</v>
      </c>
      <c r="F62">
        <v>136</v>
      </c>
      <c r="G62">
        <v>476</v>
      </c>
      <c r="H62">
        <v>476</v>
      </c>
      <c r="I62">
        <v>7.9500000000000001E-2</v>
      </c>
    </row>
    <row r="63" spans="1:9" x14ac:dyDescent="0.2">
      <c r="A63" t="s">
        <v>141</v>
      </c>
      <c r="B63" t="s">
        <v>140</v>
      </c>
      <c r="C63" t="s">
        <v>62</v>
      </c>
      <c r="D63">
        <v>2</v>
      </c>
      <c r="E63">
        <v>2400</v>
      </c>
      <c r="F63">
        <v>173</v>
      </c>
      <c r="G63">
        <v>690</v>
      </c>
      <c r="H63">
        <v>360</v>
      </c>
      <c r="I63">
        <v>0.55069999999999997</v>
      </c>
    </row>
    <row r="64" spans="1:9" x14ac:dyDescent="0.2">
      <c r="A64" t="s">
        <v>142</v>
      </c>
      <c r="B64" t="s">
        <v>140</v>
      </c>
      <c r="C64" t="s">
        <v>71</v>
      </c>
      <c r="D64">
        <v>1</v>
      </c>
      <c r="E64">
        <v>2100</v>
      </c>
      <c r="F64">
        <v>448</v>
      </c>
      <c r="G64">
        <v>2128</v>
      </c>
      <c r="H64">
        <v>1477</v>
      </c>
      <c r="I64">
        <v>0.69320000000000004</v>
      </c>
    </row>
    <row r="65" spans="1:9" x14ac:dyDescent="0.2">
      <c r="A65" t="s">
        <v>143</v>
      </c>
      <c r="B65" t="s">
        <v>140</v>
      </c>
      <c r="C65" t="s">
        <v>71</v>
      </c>
      <c r="D65">
        <v>2</v>
      </c>
      <c r="E65">
        <v>3200</v>
      </c>
      <c r="F65">
        <v>450</v>
      </c>
      <c r="G65">
        <v>2699</v>
      </c>
      <c r="H65">
        <v>1265</v>
      </c>
      <c r="I65">
        <v>0.71509999999999996</v>
      </c>
    </row>
    <row r="66" spans="1:9" x14ac:dyDescent="0.2">
      <c r="A66" t="s">
        <v>144</v>
      </c>
      <c r="B66" t="s">
        <v>145</v>
      </c>
      <c r="C66" t="s">
        <v>62</v>
      </c>
      <c r="D66">
        <v>1</v>
      </c>
      <c r="E66">
        <v>1300</v>
      </c>
      <c r="F66">
        <v>291</v>
      </c>
      <c r="G66">
        <v>387</v>
      </c>
      <c r="H66">
        <v>328</v>
      </c>
      <c r="I66">
        <v>0.52049999999999996</v>
      </c>
    </row>
    <row r="67" spans="1:9" x14ac:dyDescent="0.2">
      <c r="A67" t="s">
        <v>146</v>
      </c>
      <c r="B67" t="s">
        <v>145</v>
      </c>
      <c r="C67" t="s">
        <v>62</v>
      </c>
      <c r="D67">
        <v>2</v>
      </c>
      <c r="E67">
        <v>1700</v>
      </c>
      <c r="F67">
        <v>203</v>
      </c>
      <c r="G67">
        <v>318</v>
      </c>
      <c r="H67">
        <v>246</v>
      </c>
      <c r="I67">
        <v>0.15890000000000001</v>
      </c>
    </row>
    <row r="68" spans="1:9" x14ac:dyDescent="0.2">
      <c r="A68" t="s">
        <v>147</v>
      </c>
      <c r="B68" t="s">
        <v>145</v>
      </c>
      <c r="C68" t="s">
        <v>71</v>
      </c>
      <c r="D68">
        <v>1</v>
      </c>
      <c r="E68">
        <v>1400</v>
      </c>
      <c r="F68">
        <v>287</v>
      </c>
      <c r="G68">
        <v>395</v>
      </c>
      <c r="H68">
        <v>325</v>
      </c>
      <c r="I68">
        <v>0.54520000000000002</v>
      </c>
    </row>
    <row r="69" spans="1:9" x14ac:dyDescent="0.2">
      <c r="A69" t="s">
        <v>148</v>
      </c>
      <c r="B69" t="s">
        <v>108</v>
      </c>
      <c r="C69" t="s">
        <v>62</v>
      </c>
      <c r="D69">
        <v>1</v>
      </c>
      <c r="E69">
        <v>750</v>
      </c>
      <c r="F69">
        <v>51</v>
      </c>
      <c r="G69">
        <v>179</v>
      </c>
      <c r="H69">
        <v>94</v>
      </c>
      <c r="I69">
        <v>0.47949999999999998</v>
      </c>
    </row>
    <row r="70" spans="1:9" x14ac:dyDescent="0.2">
      <c r="A70" t="s">
        <v>149</v>
      </c>
      <c r="B70" t="s">
        <v>145</v>
      </c>
      <c r="C70" t="s">
        <v>71</v>
      </c>
      <c r="D70">
        <v>2</v>
      </c>
      <c r="E70">
        <v>1900</v>
      </c>
      <c r="F70">
        <v>376</v>
      </c>
      <c r="G70">
        <v>502</v>
      </c>
      <c r="H70">
        <v>428</v>
      </c>
      <c r="I70">
        <v>0.58630000000000004</v>
      </c>
    </row>
    <row r="71" spans="1:9" x14ac:dyDescent="0.2">
      <c r="A71" t="s">
        <v>150</v>
      </c>
      <c r="B71" t="s">
        <v>151</v>
      </c>
      <c r="C71" t="s">
        <v>62</v>
      </c>
      <c r="D71">
        <v>1</v>
      </c>
      <c r="E71">
        <v>1600</v>
      </c>
      <c r="F71">
        <v>126</v>
      </c>
      <c r="G71">
        <v>352</v>
      </c>
      <c r="H71">
        <v>188</v>
      </c>
      <c r="I71">
        <v>0.67949999999999999</v>
      </c>
    </row>
    <row r="72" spans="1:9" x14ac:dyDescent="0.2">
      <c r="A72" t="s">
        <v>152</v>
      </c>
      <c r="B72" t="s">
        <v>151</v>
      </c>
      <c r="C72" t="s">
        <v>62</v>
      </c>
      <c r="D72">
        <v>2</v>
      </c>
      <c r="E72">
        <v>2200</v>
      </c>
      <c r="F72">
        <v>119</v>
      </c>
      <c r="G72">
        <v>505</v>
      </c>
      <c r="H72">
        <v>274</v>
      </c>
      <c r="I72">
        <v>0.57809999999999995</v>
      </c>
    </row>
    <row r="73" spans="1:9" x14ac:dyDescent="0.2">
      <c r="A73" t="s">
        <v>153</v>
      </c>
      <c r="B73" t="s">
        <v>151</v>
      </c>
      <c r="C73" t="s">
        <v>71</v>
      </c>
      <c r="D73">
        <v>1</v>
      </c>
      <c r="E73">
        <v>1500</v>
      </c>
      <c r="F73">
        <v>486</v>
      </c>
      <c r="G73">
        <v>1215</v>
      </c>
      <c r="H73">
        <v>860</v>
      </c>
      <c r="I73">
        <v>0.41099999999999998</v>
      </c>
    </row>
    <row r="74" spans="1:9" x14ac:dyDescent="0.2">
      <c r="A74" t="s">
        <v>154</v>
      </c>
      <c r="B74" t="s">
        <v>151</v>
      </c>
      <c r="C74" t="s">
        <v>71</v>
      </c>
      <c r="D74">
        <v>2</v>
      </c>
      <c r="E74">
        <v>2400</v>
      </c>
      <c r="F74">
        <v>516</v>
      </c>
      <c r="G74">
        <v>1650</v>
      </c>
      <c r="H74">
        <v>729</v>
      </c>
      <c r="I74">
        <v>0.68220000000000003</v>
      </c>
    </row>
    <row r="75" spans="1:9" x14ac:dyDescent="0.2">
      <c r="A75" t="s">
        <v>155</v>
      </c>
      <c r="B75" t="s">
        <v>156</v>
      </c>
      <c r="C75" t="s">
        <v>62</v>
      </c>
      <c r="D75">
        <v>1</v>
      </c>
      <c r="E75">
        <v>1600</v>
      </c>
      <c r="F75">
        <v>160</v>
      </c>
      <c r="G75">
        <v>321</v>
      </c>
      <c r="H75">
        <v>174</v>
      </c>
      <c r="I75">
        <v>0.82469999999999999</v>
      </c>
    </row>
    <row r="76" spans="1:9" x14ac:dyDescent="0.2">
      <c r="A76" t="s">
        <v>157</v>
      </c>
      <c r="B76" t="s">
        <v>156</v>
      </c>
      <c r="C76" t="s">
        <v>62</v>
      </c>
      <c r="D76">
        <v>2</v>
      </c>
      <c r="E76">
        <v>1900</v>
      </c>
      <c r="F76">
        <v>168</v>
      </c>
      <c r="G76">
        <v>364</v>
      </c>
      <c r="H76">
        <v>308</v>
      </c>
      <c r="I76">
        <v>0.21640000000000001</v>
      </c>
    </row>
    <row r="77" spans="1:9" x14ac:dyDescent="0.2">
      <c r="A77" t="s">
        <v>158</v>
      </c>
      <c r="B77" t="s">
        <v>156</v>
      </c>
      <c r="C77" t="s">
        <v>71</v>
      </c>
      <c r="D77">
        <v>1</v>
      </c>
      <c r="E77">
        <v>1400</v>
      </c>
      <c r="F77">
        <v>226</v>
      </c>
      <c r="G77">
        <v>368</v>
      </c>
      <c r="H77">
        <v>308</v>
      </c>
      <c r="I77">
        <v>0.6</v>
      </c>
    </row>
    <row r="78" spans="1:9" x14ac:dyDescent="0.2">
      <c r="A78" t="s">
        <v>159</v>
      </c>
      <c r="B78" t="s">
        <v>156</v>
      </c>
      <c r="C78" t="s">
        <v>71</v>
      </c>
      <c r="D78">
        <v>2</v>
      </c>
      <c r="E78">
        <v>2000</v>
      </c>
      <c r="F78">
        <v>285</v>
      </c>
      <c r="G78">
        <v>428</v>
      </c>
      <c r="H78">
        <v>342</v>
      </c>
      <c r="I78">
        <v>0.39179999999999998</v>
      </c>
    </row>
    <row r="79" spans="1:9" x14ac:dyDescent="0.2">
      <c r="A79" t="s">
        <v>160</v>
      </c>
      <c r="B79" t="s">
        <v>161</v>
      </c>
      <c r="C79" t="s">
        <v>62</v>
      </c>
      <c r="D79">
        <v>1</v>
      </c>
      <c r="E79">
        <v>1000</v>
      </c>
      <c r="F79">
        <v>91</v>
      </c>
      <c r="G79">
        <v>342</v>
      </c>
      <c r="H79">
        <v>229</v>
      </c>
      <c r="I79">
        <v>0.58899999999999997</v>
      </c>
    </row>
    <row r="80" spans="1:9" x14ac:dyDescent="0.2">
      <c r="A80" t="s">
        <v>162</v>
      </c>
      <c r="B80" t="s">
        <v>163</v>
      </c>
      <c r="C80" t="s">
        <v>62</v>
      </c>
      <c r="D80">
        <v>2</v>
      </c>
      <c r="E80">
        <v>2500</v>
      </c>
      <c r="F80">
        <v>173</v>
      </c>
      <c r="G80">
        <v>581</v>
      </c>
      <c r="H80">
        <v>392</v>
      </c>
      <c r="I80">
        <v>0.29320000000000002</v>
      </c>
    </row>
    <row r="81" spans="1:9" x14ac:dyDescent="0.2">
      <c r="A81" t="s">
        <v>164</v>
      </c>
      <c r="B81" t="s">
        <v>161</v>
      </c>
      <c r="C81" t="s">
        <v>62</v>
      </c>
      <c r="D81">
        <v>2</v>
      </c>
      <c r="E81">
        <v>1400</v>
      </c>
      <c r="F81">
        <v>168</v>
      </c>
      <c r="G81">
        <v>392</v>
      </c>
      <c r="H81">
        <v>322</v>
      </c>
      <c r="I81">
        <v>0.2712</v>
      </c>
    </row>
    <row r="82" spans="1:9" x14ac:dyDescent="0.2">
      <c r="A82" t="s">
        <v>165</v>
      </c>
      <c r="B82" t="s">
        <v>161</v>
      </c>
      <c r="C82" t="s">
        <v>71</v>
      </c>
      <c r="D82">
        <v>1</v>
      </c>
      <c r="E82">
        <v>1300</v>
      </c>
      <c r="F82">
        <v>155</v>
      </c>
      <c r="G82">
        <v>494</v>
      </c>
      <c r="H82">
        <v>257</v>
      </c>
      <c r="I82">
        <v>0.55069999999999997</v>
      </c>
    </row>
    <row r="83" spans="1:9" x14ac:dyDescent="0.2">
      <c r="A83" t="s">
        <v>166</v>
      </c>
      <c r="B83" t="s">
        <v>161</v>
      </c>
      <c r="C83" t="s">
        <v>71</v>
      </c>
      <c r="D83">
        <v>2</v>
      </c>
      <c r="E83">
        <v>1800</v>
      </c>
      <c r="F83">
        <v>151</v>
      </c>
      <c r="G83">
        <v>391</v>
      </c>
      <c r="H83">
        <v>286</v>
      </c>
      <c r="I83">
        <v>0.4521</v>
      </c>
    </row>
    <row r="84" spans="1:9" x14ac:dyDescent="0.2">
      <c r="A84" t="s">
        <v>167</v>
      </c>
      <c r="B84" t="s">
        <v>168</v>
      </c>
      <c r="C84" t="s">
        <v>62</v>
      </c>
      <c r="D84">
        <v>1</v>
      </c>
      <c r="E84">
        <v>700</v>
      </c>
      <c r="F84">
        <v>99</v>
      </c>
      <c r="G84">
        <v>265</v>
      </c>
      <c r="H84">
        <v>180</v>
      </c>
      <c r="I84">
        <v>0.51780000000000004</v>
      </c>
    </row>
    <row r="85" spans="1:9" x14ac:dyDescent="0.2">
      <c r="A85" t="s">
        <v>169</v>
      </c>
      <c r="B85" t="s">
        <v>168</v>
      </c>
      <c r="C85" t="s">
        <v>62</v>
      </c>
      <c r="D85">
        <v>2</v>
      </c>
      <c r="E85">
        <v>900</v>
      </c>
      <c r="F85">
        <v>154</v>
      </c>
      <c r="G85">
        <v>286</v>
      </c>
      <c r="H85">
        <v>230</v>
      </c>
      <c r="I85">
        <v>0.52049999999999996</v>
      </c>
    </row>
    <row r="86" spans="1:9" x14ac:dyDescent="0.2">
      <c r="A86" t="s">
        <v>170</v>
      </c>
      <c r="B86" t="s">
        <v>168</v>
      </c>
      <c r="C86" t="s">
        <v>71</v>
      </c>
      <c r="D86">
        <v>1</v>
      </c>
      <c r="E86">
        <v>1000</v>
      </c>
      <c r="F86">
        <v>190</v>
      </c>
      <c r="G86">
        <v>462</v>
      </c>
      <c r="H86">
        <v>221</v>
      </c>
      <c r="I86">
        <v>0.63009999999999999</v>
      </c>
    </row>
    <row r="87" spans="1:9" x14ac:dyDescent="0.2">
      <c r="A87" t="s">
        <v>171</v>
      </c>
      <c r="B87" t="s">
        <v>168</v>
      </c>
      <c r="C87" t="s">
        <v>71</v>
      </c>
      <c r="D87">
        <v>2</v>
      </c>
      <c r="E87">
        <v>1200</v>
      </c>
      <c r="F87">
        <v>205</v>
      </c>
      <c r="G87">
        <v>411</v>
      </c>
      <c r="H87">
        <v>316</v>
      </c>
      <c r="I87">
        <v>0.36990000000000001</v>
      </c>
    </row>
    <row r="88" spans="1:9" x14ac:dyDescent="0.2">
      <c r="A88" t="s">
        <v>172</v>
      </c>
      <c r="B88" t="s">
        <v>173</v>
      </c>
      <c r="C88" t="s">
        <v>62</v>
      </c>
      <c r="D88">
        <v>1</v>
      </c>
      <c r="E88">
        <v>700</v>
      </c>
      <c r="F88">
        <v>192</v>
      </c>
      <c r="G88">
        <v>313</v>
      </c>
      <c r="H88">
        <v>245</v>
      </c>
      <c r="I88">
        <v>0.56989999999999996</v>
      </c>
    </row>
    <row r="89" spans="1:9" x14ac:dyDescent="0.2">
      <c r="A89" t="s">
        <v>174</v>
      </c>
      <c r="B89" t="s">
        <v>173</v>
      </c>
      <c r="C89" t="s">
        <v>62</v>
      </c>
      <c r="D89">
        <v>2</v>
      </c>
      <c r="E89">
        <v>1000</v>
      </c>
      <c r="F89">
        <v>192</v>
      </c>
      <c r="G89">
        <v>357</v>
      </c>
      <c r="H89">
        <v>266</v>
      </c>
      <c r="I89">
        <v>0.41920000000000002</v>
      </c>
    </row>
    <row r="90" spans="1:9" x14ac:dyDescent="0.2">
      <c r="A90" t="s">
        <v>175</v>
      </c>
      <c r="B90" t="s">
        <v>173</v>
      </c>
      <c r="C90" t="s">
        <v>71</v>
      </c>
      <c r="D90">
        <v>1</v>
      </c>
      <c r="E90">
        <v>800</v>
      </c>
      <c r="F90">
        <v>186</v>
      </c>
      <c r="G90">
        <v>465</v>
      </c>
      <c r="H90">
        <v>325</v>
      </c>
      <c r="I90">
        <v>0.45479999999999998</v>
      </c>
    </row>
    <row r="91" spans="1:9" x14ac:dyDescent="0.2">
      <c r="A91" t="s">
        <v>176</v>
      </c>
      <c r="B91" t="s">
        <v>163</v>
      </c>
      <c r="C91" t="s">
        <v>71</v>
      </c>
      <c r="D91">
        <v>1</v>
      </c>
      <c r="E91">
        <v>2500</v>
      </c>
      <c r="F91">
        <v>189</v>
      </c>
      <c r="G91">
        <v>588</v>
      </c>
      <c r="H91">
        <v>393</v>
      </c>
      <c r="I91">
        <v>0.62190000000000001</v>
      </c>
    </row>
    <row r="92" spans="1:9" x14ac:dyDescent="0.2">
      <c r="A92" t="s">
        <v>177</v>
      </c>
      <c r="B92" t="s">
        <v>173</v>
      </c>
      <c r="C92" t="s">
        <v>71</v>
      </c>
      <c r="D92">
        <v>2</v>
      </c>
      <c r="E92">
        <v>900</v>
      </c>
      <c r="F92">
        <v>209</v>
      </c>
      <c r="G92">
        <v>358</v>
      </c>
      <c r="H92">
        <v>256</v>
      </c>
      <c r="I92">
        <v>0.70960000000000001</v>
      </c>
    </row>
    <row r="93" spans="1:9" x14ac:dyDescent="0.2">
      <c r="A93" t="s">
        <v>178</v>
      </c>
      <c r="B93" t="s">
        <v>179</v>
      </c>
      <c r="C93" t="s">
        <v>62</v>
      </c>
      <c r="D93">
        <v>1</v>
      </c>
      <c r="E93">
        <v>700</v>
      </c>
      <c r="F93">
        <v>42</v>
      </c>
      <c r="G93">
        <v>252</v>
      </c>
      <c r="H93">
        <v>184</v>
      </c>
      <c r="I93">
        <v>0.30959999999999999</v>
      </c>
    </row>
    <row r="94" spans="1:9" x14ac:dyDescent="0.2">
      <c r="A94" t="s">
        <v>180</v>
      </c>
      <c r="B94" t="s">
        <v>179</v>
      </c>
      <c r="C94" t="s">
        <v>62</v>
      </c>
      <c r="D94">
        <v>2</v>
      </c>
      <c r="E94">
        <v>1000</v>
      </c>
      <c r="F94">
        <v>94</v>
      </c>
      <c r="G94">
        <v>531</v>
      </c>
      <c r="H94">
        <v>427</v>
      </c>
      <c r="I94">
        <v>0.24110000000000001</v>
      </c>
    </row>
    <row r="95" spans="1:9" x14ac:dyDescent="0.2">
      <c r="A95" t="s">
        <v>181</v>
      </c>
      <c r="B95" t="s">
        <v>179</v>
      </c>
      <c r="C95" t="s">
        <v>71</v>
      </c>
      <c r="D95">
        <v>1</v>
      </c>
      <c r="E95">
        <v>900</v>
      </c>
      <c r="F95">
        <v>86</v>
      </c>
      <c r="G95">
        <v>488</v>
      </c>
      <c r="H95">
        <v>418</v>
      </c>
      <c r="I95">
        <v>4.6600000000000003E-2</v>
      </c>
    </row>
    <row r="96" spans="1:9" x14ac:dyDescent="0.2">
      <c r="A96" t="s">
        <v>182</v>
      </c>
      <c r="B96" t="s">
        <v>179</v>
      </c>
      <c r="C96" t="s">
        <v>71</v>
      </c>
      <c r="D96">
        <v>2</v>
      </c>
      <c r="E96">
        <v>1200</v>
      </c>
      <c r="F96">
        <v>83</v>
      </c>
      <c r="G96">
        <v>556</v>
      </c>
      <c r="H96">
        <v>219</v>
      </c>
      <c r="I96">
        <v>0.63560000000000005</v>
      </c>
    </row>
    <row r="97" spans="1:9" x14ac:dyDescent="0.2">
      <c r="A97" t="s">
        <v>183</v>
      </c>
      <c r="B97" t="s">
        <v>184</v>
      </c>
      <c r="C97" t="s">
        <v>62</v>
      </c>
      <c r="D97">
        <v>1</v>
      </c>
      <c r="E97">
        <v>1100</v>
      </c>
      <c r="F97">
        <v>84</v>
      </c>
      <c r="G97">
        <v>301</v>
      </c>
      <c r="H97">
        <v>220</v>
      </c>
      <c r="I97">
        <v>0.43009999999999998</v>
      </c>
    </row>
    <row r="98" spans="1:9" x14ac:dyDescent="0.2">
      <c r="A98" t="s">
        <v>185</v>
      </c>
      <c r="B98" t="s">
        <v>184</v>
      </c>
      <c r="C98" t="s">
        <v>62</v>
      </c>
      <c r="D98">
        <v>2</v>
      </c>
      <c r="E98">
        <v>1400</v>
      </c>
      <c r="F98">
        <v>134</v>
      </c>
      <c r="G98">
        <v>568</v>
      </c>
      <c r="H98">
        <v>481</v>
      </c>
      <c r="I98">
        <v>0.38080000000000003</v>
      </c>
    </row>
    <row r="99" spans="1:9" x14ac:dyDescent="0.2">
      <c r="A99" t="s">
        <v>186</v>
      </c>
      <c r="B99" t="s">
        <v>184</v>
      </c>
      <c r="C99" t="s">
        <v>71</v>
      </c>
      <c r="D99">
        <v>1</v>
      </c>
      <c r="E99">
        <v>1300</v>
      </c>
      <c r="F99">
        <v>109</v>
      </c>
      <c r="G99">
        <v>615</v>
      </c>
      <c r="H99">
        <v>280</v>
      </c>
      <c r="I99">
        <v>0.45750000000000002</v>
      </c>
    </row>
    <row r="100" spans="1:9" x14ac:dyDescent="0.2">
      <c r="A100" t="s">
        <v>187</v>
      </c>
      <c r="B100" t="s">
        <v>184</v>
      </c>
      <c r="C100" t="s">
        <v>71</v>
      </c>
      <c r="D100">
        <v>2</v>
      </c>
      <c r="E100">
        <v>1900</v>
      </c>
      <c r="F100">
        <v>227</v>
      </c>
      <c r="G100">
        <v>861</v>
      </c>
      <c r="H100">
        <v>568</v>
      </c>
      <c r="I100">
        <v>0.189</v>
      </c>
    </row>
    <row r="101" spans="1:9" x14ac:dyDescent="0.2">
      <c r="A101" t="s">
        <v>188</v>
      </c>
      <c r="B101" t="s">
        <v>189</v>
      </c>
      <c r="C101" t="s">
        <v>62</v>
      </c>
      <c r="D101">
        <v>1</v>
      </c>
      <c r="E101">
        <v>900</v>
      </c>
      <c r="F101">
        <v>176</v>
      </c>
      <c r="G101">
        <v>440</v>
      </c>
      <c r="H101">
        <v>318</v>
      </c>
      <c r="I101">
        <v>0.29039999999999999</v>
      </c>
    </row>
    <row r="102" spans="1:9" x14ac:dyDescent="0.2">
      <c r="A102" t="s">
        <v>190</v>
      </c>
      <c r="B102" t="s">
        <v>163</v>
      </c>
      <c r="C102" t="s">
        <v>71</v>
      </c>
      <c r="D102">
        <v>2</v>
      </c>
      <c r="E102">
        <v>2800</v>
      </c>
      <c r="F102">
        <v>191</v>
      </c>
      <c r="G102">
        <v>826</v>
      </c>
      <c r="H102">
        <v>556</v>
      </c>
      <c r="I102">
        <v>0.29859999999999998</v>
      </c>
    </row>
    <row r="103" spans="1:9" x14ac:dyDescent="0.2">
      <c r="A103" t="s">
        <v>191</v>
      </c>
      <c r="B103" t="s">
        <v>189</v>
      </c>
      <c r="C103" t="s">
        <v>62</v>
      </c>
      <c r="D103">
        <v>2</v>
      </c>
      <c r="E103">
        <v>1100</v>
      </c>
      <c r="F103">
        <v>225</v>
      </c>
      <c r="G103">
        <v>1033</v>
      </c>
      <c r="H103">
        <v>538</v>
      </c>
      <c r="I103">
        <v>0.58079999999999998</v>
      </c>
    </row>
    <row r="104" spans="1:9" x14ac:dyDescent="0.2">
      <c r="A104" t="s">
        <v>192</v>
      </c>
      <c r="B104" t="s">
        <v>189</v>
      </c>
      <c r="C104" t="s">
        <v>71</v>
      </c>
      <c r="D104">
        <v>1</v>
      </c>
      <c r="E104">
        <v>1300</v>
      </c>
      <c r="F104">
        <v>157</v>
      </c>
      <c r="G104">
        <v>471</v>
      </c>
      <c r="H104">
        <v>318</v>
      </c>
      <c r="I104">
        <v>0.39179999999999998</v>
      </c>
    </row>
    <row r="105" spans="1:9" x14ac:dyDescent="0.2">
      <c r="A105" t="s">
        <v>193</v>
      </c>
      <c r="B105" t="s">
        <v>189</v>
      </c>
      <c r="C105" t="s">
        <v>71</v>
      </c>
      <c r="D105">
        <v>2</v>
      </c>
      <c r="E105">
        <v>1600</v>
      </c>
      <c r="F105">
        <v>253</v>
      </c>
      <c r="G105">
        <v>886</v>
      </c>
      <c r="H105">
        <v>680</v>
      </c>
      <c r="I105">
        <v>0.38629999999999998</v>
      </c>
    </row>
    <row r="106" spans="1:9" x14ac:dyDescent="0.2">
      <c r="A106" t="s">
        <v>194</v>
      </c>
      <c r="B106" t="s">
        <v>195</v>
      </c>
      <c r="C106" t="s">
        <v>62</v>
      </c>
      <c r="D106">
        <v>1</v>
      </c>
      <c r="E106">
        <v>1400</v>
      </c>
      <c r="F106">
        <v>76</v>
      </c>
      <c r="G106">
        <v>342</v>
      </c>
      <c r="H106">
        <v>202</v>
      </c>
      <c r="I106">
        <v>0.48770000000000002</v>
      </c>
    </row>
    <row r="107" spans="1:9" x14ac:dyDescent="0.2">
      <c r="A107" t="s">
        <v>196</v>
      </c>
      <c r="B107" t="s">
        <v>195</v>
      </c>
      <c r="C107" t="s">
        <v>62</v>
      </c>
      <c r="D107">
        <v>2</v>
      </c>
      <c r="E107">
        <v>2000</v>
      </c>
      <c r="F107">
        <v>107</v>
      </c>
      <c r="G107">
        <v>781</v>
      </c>
      <c r="H107">
        <v>579</v>
      </c>
      <c r="I107">
        <v>0.41099999999999998</v>
      </c>
    </row>
    <row r="108" spans="1:9" x14ac:dyDescent="0.2">
      <c r="A108" t="s">
        <v>197</v>
      </c>
      <c r="B108" t="s">
        <v>195</v>
      </c>
      <c r="C108" t="s">
        <v>71</v>
      </c>
      <c r="D108">
        <v>1</v>
      </c>
      <c r="E108">
        <v>1700</v>
      </c>
      <c r="F108">
        <v>162</v>
      </c>
      <c r="G108">
        <v>614</v>
      </c>
      <c r="H108">
        <v>524</v>
      </c>
      <c r="I108">
        <v>0.50409999999999999</v>
      </c>
    </row>
    <row r="109" spans="1:9" x14ac:dyDescent="0.2">
      <c r="A109" t="s">
        <v>198</v>
      </c>
      <c r="B109" t="s">
        <v>195</v>
      </c>
      <c r="C109" t="s">
        <v>71</v>
      </c>
      <c r="D109">
        <v>2</v>
      </c>
      <c r="E109">
        <v>2500</v>
      </c>
      <c r="F109">
        <v>158</v>
      </c>
      <c r="G109">
        <v>906</v>
      </c>
      <c r="H109">
        <v>560</v>
      </c>
      <c r="I109">
        <v>0.2767</v>
      </c>
    </row>
    <row r="110" spans="1:9" x14ac:dyDescent="0.2">
      <c r="A110" t="s">
        <v>199</v>
      </c>
      <c r="B110" t="s">
        <v>200</v>
      </c>
      <c r="C110" t="s">
        <v>62</v>
      </c>
      <c r="D110">
        <v>1</v>
      </c>
      <c r="E110">
        <v>1800</v>
      </c>
      <c r="F110">
        <v>199</v>
      </c>
      <c r="G110">
        <v>432</v>
      </c>
      <c r="H110">
        <v>362</v>
      </c>
      <c r="I110">
        <v>0.32879999999999998</v>
      </c>
    </row>
    <row r="111" spans="1:9" x14ac:dyDescent="0.2">
      <c r="A111" t="s">
        <v>201</v>
      </c>
      <c r="B111" t="s">
        <v>200</v>
      </c>
      <c r="C111" t="s">
        <v>62</v>
      </c>
      <c r="D111">
        <v>2</v>
      </c>
      <c r="E111">
        <v>2600</v>
      </c>
      <c r="F111">
        <v>366</v>
      </c>
      <c r="G111">
        <v>594</v>
      </c>
      <c r="H111">
        <v>417</v>
      </c>
      <c r="I111">
        <v>0.53149999999999997</v>
      </c>
    </row>
    <row r="112" spans="1:9" x14ac:dyDescent="0.2">
      <c r="A112" t="s">
        <v>202</v>
      </c>
      <c r="B112" t="s">
        <v>200</v>
      </c>
      <c r="C112" t="s">
        <v>71</v>
      </c>
      <c r="D112">
        <v>1</v>
      </c>
      <c r="E112">
        <v>2500</v>
      </c>
      <c r="F112">
        <v>333</v>
      </c>
      <c r="G112">
        <v>665</v>
      </c>
      <c r="H112">
        <v>474</v>
      </c>
      <c r="I112">
        <v>0.4274</v>
      </c>
    </row>
    <row r="113" spans="1:9" x14ac:dyDescent="0.2">
      <c r="A113" t="s">
        <v>203</v>
      </c>
      <c r="B113" t="s">
        <v>61</v>
      </c>
      <c r="C113" t="s">
        <v>71</v>
      </c>
      <c r="D113">
        <v>1</v>
      </c>
      <c r="E113">
        <v>1500</v>
      </c>
      <c r="F113">
        <v>81</v>
      </c>
      <c r="G113">
        <v>205</v>
      </c>
      <c r="H113">
        <v>146</v>
      </c>
      <c r="I113">
        <v>0.24110000000000001</v>
      </c>
    </row>
    <row r="114" spans="1:9" x14ac:dyDescent="0.2">
      <c r="A114" t="s">
        <v>204</v>
      </c>
      <c r="B114" t="s">
        <v>163</v>
      </c>
      <c r="C114" t="s">
        <v>62</v>
      </c>
      <c r="D114">
        <v>1</v>
      </c>
      <c r="E114">
        <v>1700</v>
      </c>
      <c r="F114">
        <v>106</v>
      </c>
      <c r="G114">
        <v>465</v>
      </c>
      <c r="H114">
        <v>312</v>
      </c>
      <c r="I114">
        <v>0.41099999999999998</v>
      </c>
    </row>
    <row r="115" spans="1:9" x14ac:dyDescent="0.2">
      <c r="A115" t="s">
        <v>205</v>
      </c>
      <c r="B115" t="s">
        <v>200</v>
      </c>
      <c r="C115" t="s">
        <v>71</v>
      </c>
      <c r="D115">
        <v>2</v>
      </c>
      <c r="E115">
        <v>3600</v>
      </c>
      <c r="F115">
        <v>336</v>
      </c>
      <c r="G115">
        <v>624</v>
      </c>
      <c r="H115">
        <v>491</v>
      </c>
      <c r="I115">
        <v>0.39729999999999999</v>
      </c>
    </row>
    <row r="116" spans="1:9" x14ac:dyDescent="0.2">
      <c r="A116" t="s">
        <v>206</v>
      </c>
      <c r="B116" t="s">
        <v>207</v>
      </c>
      <c r="C116" t="s">
        <v>62</v>
      </c>
      <c r="D116">
        <v>1</v>
      </c>
      <c r="E116">
        <v>1200</v>
      </c>
      <c r="F116">
        <v>173</v>
      </c>
      <c r="G116">
        <v>395</v>
      </c>
      <c r="H116">
        <v>204</v>
      </c>
      <c r="I116">
        <v>0.79730000000000001</v>
      </c>
    </row>
    <row r="117" spans="1:9" x14ac:dyDescent="0.2">
      <c r="A117" t="s">
        <v>208</v>
      </c>
      <c r="B117" t="s">
        <v>207</v>
      </c>
      <c r="C117" t="s">
        <v>62</v>
      </c>
      <c r="D117">
        <v>2</v>
      </c>
      <c r="E117">
        <v>1600</v>
      </c>
      <c r="F117">
        <v>228</v>
      </c>
      <c r="G117">
        <v>456</v>
      </c>
      <c r="H117">
        <v>245</v>
      </c>
      <c r="I117">
        <v>0.68769999999999998</v>
      </c>
    </row>
    <row r="118" spans="1:9" x14ac:dyDescent="0.2">
      <c r="A118" t="s">
        <v>209</v>
      </c>
      <c r="B118" t="s">
        <v>207</v>
      </c>
      <c r="C118" t="s">
        <v>71</v>
      </c>
      <c r="D118">
        <v>1</v>
      </c>
      <c r="E118">
        <v>1000</v>
      </c>
      <c r="F118">
        <v>155</v>
      </c>
      <c r="G118">
        <v>252</v>
      </c>
      <c r="H118">
        <v>197</v>
      </c>
      <c r="I118">
        <v>0.58899999999999997</v>
      </c>
    </row>
    <row r="119" spans="1:9" x14ac:dyDescent="0.2">
      <c r="A119" t="s">
        <v>210</v>
      </c>
      <c r="B119" t="s">
        <v>207</v>
      </c>
      <c r="C119" t="s">
        <v>71</v>
      </c>
      <c r="D119">
        <v>2</v>
      </c>
      <c r="E119">
        <v>1500</v>
      </c>
      <c r="F119">
        <v>158</v>
      </c>
      <c r="G119">
        <v>236</v>
      </c>
      <c r="H119">
        <v>195</v>
      </c>
      <c r="I119">
        <v>0.61919999999999997</v>
      </c>
    </row>
    <row r="120" spans="1:9" x14ac:dyDescent="0.2">
      <c r="A120" t="s">
        <v>211</v>
      </c>
      <c r="B120" t="s">
        <v>212</v>
      </c>
      <c r="C120" t="s">
        <v>62</v>
      </c>
      <c r="D120">
        <v>1</v>
      </c>
      <c r="E120">
        <v>750</v>
      </c>
      <c r="F120">
        <v>89</v>
      </c>
      <c r="G120">
        <v>155</v>
      </c>
      <c r="H120">
        <v>124</v>
      </c>
      <c r="I120">
        <v>0.45479999999999998</v>
      </c>
    </row>
    <row r="121" spans="1:9" x14ac:dyDescent="0.2">
      <c r="A121" t="s">
        <v>213</v>
      </c>
      <c r="B121" t="s">
        <v>212</v>
      </c>
      <c r="C121" t="s">
        <v>62</v>
      </c>
      <c r="D121">
        <v>2</v>
      </c>
      <c r="E121">
        <v>1040</v>
      </c>
      <c r="F121">
        <v>115</v>
      </c>
      <c r="G121">
        <v>179</v>
      </c>
      <c r="H121">
        <v>156</v>
      </c>
      <c r="I121">
        <v>0.48770000000000002</v>
      </c>
    </row>
    <row r="122" spans="1:9" x14ac:dyDescent="0.2">
      <c r="A122" t="s">
        <v>214</v>
      </c>
      <c r="B122" t="s">
        <v>212</v>
      </c>
      <c r="C122" t="s">
        <v>71</v>
      </c>
      <c r="D122">
        <v>1</v>
      </c>
      <c r="E122">
        <v>900</v>
      </c>
      <c r="F122">
        <v>152</v>
      </c>
      <c r="G122">
        <v>300</v>
      </c>
      <c r="H122">
        <v>256</v>
      </c>
      <c r="I122">
        <v>0.47949999999999998</v>
      </c>
    </row>
    <row r="123" spans="1:9" x14ac:dyDescent="0.2">
      <c r="A123" t="s">
        <v>215</v>
      </c>
      <c r="B123" t="s">
        <v>212</v>
      </c>
      <c r="C123" t="s">
        <v>71</v>
      </c>
      <c r="D123">
        <v>2</v>
      </c>
      <c r="E123">
        <v>1400</v>
      </c>
      <c r="F123">
        <v>175</v>
      </c>
      <c r="G123">
        <v>368</v>
      </c>
      <c r="H123">
        <v>284</v>
      </c>
      <c r="I123">
        <v>0.49320000000000003</v>
      </c>
    </row>
    <row r="124" spans="1:9" x14ac:dyDescent="0.2">
      <c r="A124" t="s">
        <v>216</v>
      </c>
      <c r="B124" t="s">
        <v>217</v>
      </c>
      <c r="C124" t="s">
        <v>62</v>
      </c>
      <c r="D124">
        <v>1</v>
      </c>
      <c r="E124">
        <v>825</v>
      </c>
      <c r="F124">
        <v>77</v>
      </c>
      <c r="G124">
        <v>161</v>
      </c>
      <c r="H124">
        <v>128</v>
      </c>
      <c r="I124">
        <v>0.36159999999999998</v>
      </c>
    </row>
    <row r="125" spans="1:9" x14ac:dyDescent="0.2">
      <c r="A125" t="s">
        <v>218</v>
      </c>
      <c r="B125" t="s">
        <v>219</v>
      </c>
      <c r="C125" t="s">
        <v>62</v>
      </c>
      <c r="D125">
        <v>2</v>
      </c>
      <c r="E125">
        <v>2700</v>
      </c>
      <c r="F125">
        <v>157</v>
      </c>
      <c r="G125">
        <v>526</v>
      </c>
      <c r="H125">
        <v>337</v>
      </c>
      <c r="I125">
        <v>0.4219</v>
      </c>
    </row>
    <row r="126" spans="1:9" x14ac:dyDescent="0.2">
      <c r="A126" t="s">
        <v>220</v>
      </c>
      <c r="B126" t="s">
        <v>217</v>
      </c>
      <c r="C126" t="s">
        <v>62</v>
      </c>
      <c r="D126">
        <v>2</v>
      </c>
      <c r="E126">
        <v>1300</v>
      </c>
      <c r="F126">
        <v>125</v>
      </c>
      <c r="G126">
        <v>170</v>
      </c>
      <c r="H126">
        <v>139</v>
      </c>
      <c r="I126">
        <v>0.74250000000000005</v>
      </c>
    </row>
    <row r="127" spans="1:9" x14ac:dyDescent="0.2">
      <c r="A127" t="s">
        <v>221</v>
      </c>
      <c r="B127" t="s">
        <v>217</v>
      </c>
      <c r="C127" t="s">
        <v>71</v>
      </c>
      <c r="D127">
        <v>1</v>
      </c>
      <c r="E127">
        <v>1000</v>
      </c>
      <c r="F127">
        <v>140</v>
      </c>
      <c r="G127">
        <v>288</v>
      </c>
      <c r="H127">
        <v>240</v>
      </c>
      <c r="I127">
        <v>0.36990000000000001</v>
      </c>
    </row>
    <row r="128" spans="1:9" x14ac:dyDescent="0.2">
      <c r="A128" t="s">
        <v>222</v>
      </c>
      <c r="B128" t="s">
        <v>217</v>
      </c>
      <c r="C128" t="s">
        <v>71</v>
      </c>
      <c r="D128">
        <v>2</v>
      </c>
      <c r="E128">
        <v>1480</v>
      </c>
      <c r="F128">
        <v>175</v>
      </c>
      <c r="G128">
        <v>310</v>
      </c>
      <c r="H128">
        <v>249</v>
      </c>
      <c r="I128">
        <v>0.44109999999999999</v>
      </c>
    </row>
    <row r="129" spans="1:9" x14ac:dyDescent="0.2">
      <c r="A129" t="s">
        <v>223</v>
      </c>
      <c r="B129" t="s">
        <v>224</v>
      </c>
      <c r="C129" t="s">
        <v>62</v>
      </c>
      <c r="D129">
        <v>1</v>
      </c>
      <c r="E129">
        <v>650</v>
      </c>
      <c r="F129">
        <v>80</v>
      </c>
      <c r="G129">
        <v>156</v>
      </c>
      <c r="H129">
        <v>107</v>
      </c>
      <c r="I129">
        <v>0.47949999999999998</v>
      </c>
    </row>
    <row r="130" spans="1:9" x14ac:dyDescent="0.2">
      <c r="A130" t="s">
        <v>225</v>
      </c>
      <c r="B130" t="s">
        <v>224</v>
      </c>
      <c r="C130" t="s">
        <v>62</v>
      </c>
      <c r="D130">
        <v>2</v>
      </c>
      <c r="E130">
        <v>920</v>
      </c>
      <c r="F130">
        <v>108</v>
      </c>
      <c r="G130">
        <v>205</v>
      </c>
      <c r="H130">
        <v>147</v>
      </c>
      <c r="I130">
        <v>0.41370000000000001</v>
      </c>
    </row>
    <row r="131" spans="1:9" x14ac:dyDescent="0.2">
      <c r="A131" t="s">
        <v>226</v>
      </c>
      <c r="B131" t="s">
        <v>224</v>
      </c>
      <c r="C131" t="s">
        <v>71</v>
      </c>
      <c r="D131">
        <v>1</v>
      </c>
      <c r="E131">
        <v>880</v>
      </c>
      <c r="F131">
        <v>145</v>
      </c>
      <c r="G131">
        <v>333</v>
      </c>
      <c r="H131">
        <v>246</v>
      </c>
      <c r="I131">
        <v>0.44379999999999997</v>
      </c>
    </row>
    <row r="132" spans="1:9" x14ac:dyDescent="0.2">
      <c r="A132" t="s">
        <v>227</v>
      </c>
      <c r="B132" t="s">
        <v>224</v>
      </c>
      <c r="C132" t="s">
        <v>71</v>
      </c>
      <c r="D132">
        <v>2</v>
      </c>
      <c r="E132">
        <v>1200</v>
      </c>
      <c r="F132">
        <v>160</v>
      </c>
      <c r="G132">
        <v>310</v>
      </c>
      <c r="H132">
        <v>169</v>
      </c>
      <c r="I132">
        <v>0.61919999999999997</v>
      </c>
    </row>
    <row r="133" spans="1:9" x14ac:dyDescent="0.2">
      <c r="A133" t="s">
        <v>228</v>
      </c>
      <c r="B133" t="s">
        <v>229</v>
      </c>
      <c r="C133" t="s">
        <v>62</v>
      </c>
      <c r="D133">
        <v>1</v>
      </c>
      <c r="E133">
        <v>1000</v>
      </c>
      <c r="F133">
        <v>95</v>
      </c>
      <c r="G133">
        <v>280</v>
      </c>
      <c r="H133">
        <v>174</v>
      </c>
      <c r="I133">
        <v>0.54790000000000005</v>
      </c>
    </row>
    <row r="134" spans="1:9" x14ac:dyDescent="0.2">
      <c r="A134" t="s">
        <v>230</v>
      </c>
      <c r="B134" t="s">
        <v>229</v>
      </c>
      <c r="C134" t="s">
        <v>62</v>
      </c>
      <c r="D134">
        <v>2</v>
      </c>
      <c r="E134">
        <v>1200</v>
      </c>
      <c r="F134">
        <v>125</v>
      </c>
      <c r="G134">
        <v>277</v>
      </c>
      <c r="H134">
        <v>203</v>
      </c>
      <c r="I134">
        <v>0.2712</v>
      </c>
    </row>
    <row r="135" spans="1:9" x14ac:dyDescent="0.2">
      <c r="A135" t="s">
        <v>231</v>
      </c>
      <c r="B135" t="s">
        <v>229</v>
      </c>
      <c r="C135" t="s">
        <v>71</v>
      </c>
      <c r="D135">
        <v>1</v>
      </c>
      <c r="E135">
        <v>1400</v>
      </c>
      <c r="F135">
        <v>209</v>
      </c>
      <c r="G135">
        <v>384</v>
      </c>
      <c r="H135">
        <v>240</v>
      </c>
      <c r="I135">
        <v>0.76160000000000005</v>
      </c>
    </row>
    <row r="136" spans="1:9" x14ac:dyDescent="0.2">
      <c r="A136" t="s">
        <v>232</v>
      </c>
      <c r="B136" t="s">
        <v>219</v>
      </c>
      <c r="C136" t="s">
        <v>71</v>
      </c>
      <c r="D136">
        <v>1</v>
      </c>
      <c r="E136">
        <v>2700</v>
      </c>
      <c r="F136">
        <v>202</v>
      </c>
      <c r="G136">
        <v>629</v>
      </c>
      <c r="H136">
        <v>389</v>
      </c>
      <c r="I136">
        <v>0.51229999999999998</v>
      </c>
    </row>
    <row r="137" spans="1:9" x14ac:dyDescent="0.2">
      <c r="A137" t="s">
        <v>233</v>
      </c>
      <c r="B137" t="s">
        <v>229</v>
      </c>
      <c r="C137" t="s">
        <v>71</v>
      </c>
      <c r="D137">
        <v>2</v>
      </c>
      <c r="E137">
        <v>1600</v>
      </c>
      <c r="F137">
        <v>220</v>
      </c>
      <c r="G137">
        <v>418</v>
      </c>
      <c r="H137">
        <v>312</v>
      </c>
      <c r="I137">
        <v>0.60819999999999996</v>
      </c>
    </row>
    <row r="138" spans="1:9" x14ac:dyDescent="0.2">
      <c r="A138" t="s">
        <v>234</v>
      </c>
      <c r="B138" t="s">
        <v>235</v>
      </c>
      <c r="C138" t="s">
        <v>62</v>
      </c>
      <c r="D138">
        <v>1</v>
      </c>
      <c r="E138">
        <v>1105</v>
      </c>
      <c r="F138">
        <v>82</v>
      </c>
      <c r="G138">
        <v>235</v>
      </c>
      <c r="H138">
        <v>111</v>
      </c>
      <c r="I138">
        <v>0.61099999999999999</v>
      </c>
    </row>
    <row r="139" spans="1:9" x14ac:dyDescent="0.2">
      <c r="A139" t="s">
        <v>236</v>
      </c>
      <c r="B139" t="s">
        <v>235</v>
      </c>
      <c r="C139" t="s">
        <v>62</v>
      </c>
      <c r="D139">
        <v>2</v>
      </c>
      <c r="E139">
        <v>1665</v>
      </c>
      <c r="F139">
        <v>130</v>
      </c>
      <c r="G139">
        <v>200</v>
      </c>
      <c r="H139">
        <v>169</v>
      </c>
      <c r="I139">
        <v>0.30680000000000002</v>
      </c>
    </row>
    <row r="140" spans="1:9" x14ac:dyDescent="0.2">
      <c r="A140" t="s">
        <v>237</v>
      </c>
      <c r="B140" t="s">
        <v>235</v>
      </c>
      <c r="C140" t="s">
        <v>71</v>
      </c>
      <c r="D140">
        <v>1</v>
      </c>
      <c r="E140">
        <v>1175</v>
      </c>
      <c r="F140">
        <v>106</v>
      </c>
      <c r="G140">
        <v>267</v>
      </c>
      <c r="H140">
        <v>201</v>
      </c>
      <c r="I140">
        <v>0.52329999999999999</v>
      </c>
    </row>
    <row r="141" spans="1:9" x14ac:dyDescent="0.2">
      <c r="A141" t="s">
        <v>238</v>
      </c>
      <c r="B141" t="s">
        <v>235</v>
      </c>
      <c r="C141" t="s">
        <v>71</v>
      </c>
      <c r="D141">
        <v>2</v>
      </c>
      <c r="E141">
        <v>1725</v>
      </c>
      <c r="F141">
        <v>195</v>
      </c>
      <c r="G141">
        <v>305</v>
      </c>
      <c r="H141">
        <v>242</v>
      </c>
      <c r="I141">
        <v>0.48220000000000002</v>
      </c>
    </row>
    <row r="142" spans="1:9" x14ac:dyDescent="0.2">
      <c r="A142" t="s">
        <v>239</v>
      </c>
      <c r="B142" t="s">
        <v>240</v>
      </c>
      <c r="C142" t="s">
        <v>62</v>
      </c>
      <c r="D142">
        <v>1</v>
      </c>
      <c r="E142">
        <v>709</v>
      </c>
      <c r="F142">
        <v>86</v>
      </c>
      <c r="G142">
        <v>192</v>
      </c>
      <c r="H142">
        <v>158</v>
      </c>
      <c r="I142">
        <v>0.22189999999999999</v>
      </c>
    </row>
    <row r="143" spans="1:9" x14ac:dyDescent="0.2">
      <c r="A143" t="s">
        <v>241</v>
      </c>
      <c r="B143" t="s">
        <v>240</v>
      </c>
      <c r="C143" t="s">
        <v>62</v>
      </c>
      <c r="D143">
        <v>2</v>
      </c>
      <c r="E143">
        <v>869</v>
      </c>
      <c r="F143">
        <v>135</v>
      </c>
      <c r="G143">
        <v>305</v>
      </c>
      <c r="H143">
        <v>246</v>
      </c>
      <c r="I143">
        <v>0.38900000000000001</v>
      </c>
    </row>
    <row r="144" spans="1:9" x14ac:dyDescent="0.2">
      <c r="A144" t="s">
        <v>242</v>
      </c>
      <c r="B144" t="s">
        <v>240</v>
      </c>
      <c r="C144" t="s">
        <v>71</v>
      </c>
      <c r="D144">
        <v>1</v>
      </c>
      <c r="E144">
        <v>925</v>
      </c>
      <c r="F144">
        <v>125</v>
      </c>
      <c r="G144">
        <v>288</v>
      </c>
      <c r="H144">
        <v>207</v>
      </c>
      <c r="I144">
        <v>0.41639999999999999</v>
      </c>
    </row>
    <row r="145" spans="1:9" x14ac:dyDescent="0.2">
      <c r="A145" t="s">
        <v>243</v>
      </c>
      <c r="B145" t="s">
        <v>240</v>
      </c>
      <c r="C145" t="s">
        <v>71</v>
      </c>
      <c r="D145">
        <v>2</v>
      </c>
      <c r="E145">
        <v>1350</v>
      </c>
      <c r="F145">
        <v>119</v>
      </c>
      <c r="G145">
        <v>360</v>
      </c>
      <c r="H145">
        <v>224</v>
      </c>
      <c r="I145">
        <v>0.4849</v>
      </c>
    </row>
    <row r="146" spans="1:9" x14ac:dyDescent="0.2">
      <c r="A146" t="s">
        <v>244</v>
      </c>
      <c r="B146" t="s">
        <v>245</v>
      </c>
      <c r="C146" t="s">
        <v>62</v>
      </c>
      <c r="D146">
        <v>1</v>
      </c>
      <c r="E146">
        <v>900</v>
      </c>
      <c r="F146">
        <v>89</v>
      </c>
      <c r="G146">
        <v>177</v>
      </c>
      <c r="H146">
        <v>139</v>
      </c>
      <c r="I146">
        <v>0.55069999999999997</v>
      </c>
    </row>
    <row r="147" spans="1:9" x14ac:dyDescent="0.2">
      <c r="A147" t="s">
        <v>246</v>
      </c>
      <c r="B147" t="s">
        <v>219</v>
      </c>
      <c r="C147" t="s">
        <v>71</v>
      </c>
      <c r="D147">
        <v>2</v>
      </c>
      <c r="E147">
        <v>3200</v>
      </c>
      <c r="F147">
        <v>195</v>
      </c>
      <c r="G147">
        <v>844</v>
      </c>
      <c r="H147">
        <v>325</v>
      </c>
      <c r="I147">
        <v>0.81640000000000001</v>
      </c>
    </row>
    <row r="148" spans="1:9" x14ac:dyDescent="0.2">
      <c r="A148" t="s">
        <v>247</v>
      </c>
      <c r="B148" t="s">
        <v>245</v>
      </c>
      <c r="C148" t="s">
        <v>62</v>
      </c>
      <c r="D148">
        <v>2</v>
      </c>
      <c r="E148">
        <v>1325</v>
      </c>
      <c r="F148">
        <v>161</v>
      </c>
      <c r="G148">
        <v>319</v>
      </c>
      <c r="H148">
        <v>283</v>
      </c>
      <c r="I148">
        <v>0.29320000000000002</v>
      </c>
    </row>
    <row r="149" spans="1:9" x14ac:dyDescent="0.2">
      <c r="A149" t="s">
        <v>248</v>
      </c>
      <c r="B149" t="s">
        <v>245</v>
      </c>
      <c r="C149" t="s">
        <v>71</v>
      </c>
      <c r="D149">
        <v>1</v>
      </c>
      <c r="E149">
        <v>975</v>
      </c>
      <c r="F149">
        <v>145</v>
      </c>
      <c r="G149">
        <v>300</v>
      </c>
      <c r="H149">
        <v>192</v>
      </c>
      <c r="I149">
        <v>0.50139999999999996</v>
      </c>
    </row>
    <row r="150" spans="1:9" x14ac:dyDescent="0.2">
      <c r="A150" t="s">
        <v>249</v>
      </c>
      <c r="B150" t="s">
        <v>245</v>
      </c>
      <c r="C150" t="s">
        <v>71</v>
      </c>
      <c r="D150">
        <v>2</v>
      </c>
      <c r="E150">
        <v>1550</v>
      </c>
      <c r="F150">
        <v>185</v>
      </c>
      <c r="G150">
        <v>376</v>
      </c>
      <c r="H150">
        <v>307</v>
      </c>
      <c r="I150">
        <v>0.3014</v>
      </c>
    </row>
    <row r="151" spans="1:9" x14ac:dyDescent="0.2">
      <c r="A151" t="s">
        <v>250</v>
      </c>
      <c r="B151" t="s">
        <v>251</v>
      </c>
      <c r="C151" t="s">
        <v>62</v>
      </c>
      <c r="D151">
        <v>1</v>
      </c>
      <c r="E151">
        <v>1165</v>
      </c>
      <c r="F151">
        <v>135</v>
      </c>
      <c r="G151">
        <v>220</v>
      </c>
      <c r="H151">
        <v>180</v>
      </c>
      <c r="I151">
        <v>0.34250000000000003</v>
      </c>
    </row>
    <row r="152" spans="1:9" x14ac:dyDescent="0.2">
      <c r="A152" t="s">
        <v>252</v>
      </c>
      <c r="B152" t="s">
        <v>251</v>
      </c>
      <c r="C152" t="s">
        <v>62</v>
      </c>
      <c r="D152">
        <v>2</v>
      </c>
      <c r="E152">
        <v>1625</v>
      </c>
      <c r="F152">
        <v>220</v>
      </c>
      <c r="G152">
        <v>312</v>
      </c>
      <c r="H152">
        <v>260</v>
      </c>
      <c r="I152">
        <v>0.6</v>
      </c>
    </row>
    <row r="153" spans="1:9" x14ac:dyDescent="0.2">
      <c r="A153" t="s">
        <v>253</v>
      </c>
      <c r="B153" t="s">
        <v>251</v>
      </c>
      <c r="C153" t="s">
        <v>71</v>
      </c>
      <c r="D153">
        <v>1</v>
      </c>
      <c r="E153">
        <v>1400</v>
      </c>
      <c r="F153">
        <v>135</v>
      </c>
      <c r="G153">
        <v>287</v>
      </c>
      <c r="H153">
        <v>232</v>
      </c>
      <c r="I153">
        <v>0.49859999999999999</v>
      </c>
    </row>
    <row r="154" spans="1:9" x14ac:dyDescent="0.2">
      <c r="A154" t="s">
        <v>254</v>
      </c>
      <c r="B154" t="s">
        <v>251</v>
      </c>
      <c r="C154" t="s">
        <v>71</v>
      </c>
      <c r="D154">
        <v>2</v>
      </c>
      <c r="E154">
        <v>1995</v>
      </c>
      <c r="F154">
        <v>224</v>
      </c>
      <c r="G154">
        <v>331</v>
      </c>
      <c r="H154">
        <v>292</v>
      </c>
      <c r="I154">
        <v>0.63839999999999997</v>
      </c>
    </row>
    <row r="155" spans="1:9" x14ac:dyDescent="0.2">
      <c r="A155" t="s">
        <v>255</v>
      </c>
      <c r="B155" t="s">
        <v>256</v>
      </c>
      <c r="C155" t="s">
        <v>62</v>
      </c>
      <c r="D155">
        <v>1</v>
      </c>
      <c r="E155">
        <v>760</v>
      </c>
      <c r="F155">
        <v>100</v>
      </c>
      <c r="G155">
        <v>195</v>
      </c>
      <c r="H155">
        <v>169</v>
      </c>
      <c r="I155">
        <v>0.29039999999999999</v>
      </c>
    </row>
    <row r="156" spans="1:9" x14ac:dyDescent="0.2">
      <c r="A156" t="s">
        <v>257</v>
      </c>
      <c r="B156" t="s">
        <v>256</v>
      </c>
      <c r="C156" t="s">
        <v>62</v>
      </c>
      <c r="D156">
        <v>2</v>
      </c>
      <c r="E156">
        <v>965</v>
      </c>
      <c r="F156">
        <v>135</v>
      </c>
      <c r="G156">
        <v>284</v>
      </c>
      <c r="H156">
        <v>189</v>
      </c>
      <c r="I156">
        <v>0.53969999999999996</v>
      </c>
    </row>
    <row r="157" spans="1:9" x14ac:dyDescent="0.2">
      <c r="A157" t="s">
        <v>258</v>
      </c>
      <c r="B157" t="s">
        <v>256</v>
      </c>
      <c r="C157" t="s">
        <v>71</v>
      </c>
      <c r="D157">
        <v>1</v>
      </c>
      <c r="E157">
        <v>1185</v>
      </c>
      <c r="F157">
        <v>157</v>
      </c>
      <c r="G157">
        <v>320</v>
      </c>
      <c r="H157">
        <v>289</v>
      </c>
      <c r="I157">
        <v>0.27950000000000003</v>
      </c>
    </row>
    <row r="158" spans="1:9" x14ac:dyDescent="0.2">
      <c r="A158" t="s">
        <v>259</v>
      </c>
      <c r="B158" t="s">
        <v>219</v>
      </c>
      <c r="C158" t="s">
        <v>62</v>
      </c>
      <c r="D158">
        <v>1</v>
      </c>
      <c r="E158">
        <v>1700</v>
      </c>
      <c r="F158">
        <v>98</v>
      </c>
      <c r="G158">
        <v>430</v>
      </c>
      <c r="H158">
        <v>239</v>
      </c>
      <c r="I158">
        <v>0.67669999999999997</v>
      </c>
    </row>
    <row r="159" spans="1:9" x14ac:dyDescent="0.2">
      <c r="A159" t="s">
        <v>260</v>
      </c>
      <c r="B159" t="s">
        <v>256</v>
      </c>
      <c r="C159" t="s">
        <v>71</v>
      </c>
      <c r="D159">
        <v>2</v>
      </c>
      <c r="E159">
        <v>1340</v>
      </c>
      <c r="F159">
        <v>135</v>
      </c>
      <c r="G159">
        <v>347</v>
      </c>
      <c r="H159">
        <v>278</v>
      </c>
      <c r="I159">
        <v>0.38900000000000001</v>
      </c>
    </row>
    <row r="160" spans="1:9" x14ac:dyDescent="0.2">
      <c r="A160" t="s">
        <v>261</v>
      </c>
      <c r="B160" t="s">
        <v>262</v>
      </c>
      <c r="C160" t="s">
        <v>62</v>
      </c>
      <c r="D160">
        <v>1</v>
      </c>
      <c r="E160">
        <v>1150</v>
      </c>
      <c r="F160">
        <v>80</v>
      </c>
      <c r="G160">
        <v>267</v>
      </c>
      <c r="H160">
        <v>183</v>
      </c>
      <c r="I160">
        <v>0.57530000000000003</v>
      </c>
    </row>
    <row r="161" spans="1:9" x14ac:dyDescent="0.2">
      <c r="A161" t="s">
        <v>263</v>
      </c>
      <c r="B161" t="s">
        <v>262</v>
      </c>
      <c r="C161" t="s">
        <v>62</v>
      </c>
      <c r="D161">
        <v>2</v>
      </c>
      <c r="E161">
        <v>2000</v>
      </c>
      <c r="F161">
        <v>160</v>
      </c>
      <c r="G161">
        <v>323</v>
      </c>
      <c r="H161">
        <v>237</v>
      </c>
      <c r="I161">
        <v>0.31230000000000002</v>
      </c>
    </row>
    <row r="162" spans="1:9" x14ac:dyDescent="0.2">
      <c r="A162" t="s">
        <v>264</v>
      </c>
      <c r="B162" t="s">
        <v>262</v>
      </c>
      <c r="C162" t="s">
        <v>71</v>
      </c>
      <c r="D162">
        <v>1</v>
      </c>
      <c r="E162">
        <v>1600</v>
      </c>
      <c r="F162">
        <v>225</v>
      </c>
      <c r="G162">
        <v>406</v>
      </c>
      <c r="H162">
        <v>297</v>
      </c>
      <c r="I162">
        <v>0.4521</v>
      </c>
    </row>
    <row r="163" spans="1:9" x14ac:dyDescent="0.2">
      <c r="A163" t="s">
        <v>265</v>
      </c>
      <c r="B163" t="s">
        <v>262</v>
      </c>
      <c r="C163" t="s">
        <v>71</v>
      </c>
      <c r="D163">
        <v>2</v>
      </c>
      <c r="E163">
        <v>2150</v>
      </c>
      <c r="F163">
        <v>170</v>
      </c>
      <c r="G163">
        <v>447</v>
      </c>
      <c r="H163">
        <v>360</v>
      </c>
      <c r="I163">
        <v>0.53149999999999997</v>
      </c>
    </row>
    <row r="164" spans="1:9" x14ac:dyDescent="0.2">
      <c r="A164" t="s">
        <v>266</v>
      </c>
      <c r="B164" t="s">
        <v>267</v>
      </c>
      <c r="C164" t="s">
        <v>62</v>
      </c>
      <c r="D164">
        <v>1</v>
      </c>
      <c r="E164">
        <v>1600</v>
      </c>
      <c r="F164">
        <v>94</v>
      </c>
      <c r="G164">
        <v>411</v>
      </c>
      <c r="H164">
        <v>209</v>
      </c>
      <c r="I164">
        <v>0.53969999999999996</v>
      </c>
    </row>
    <row r="165" spans="1:9" x14ac:dyDescent="0.2">
      <c r="A165" t="s">
        <v>268</v>
      </c>
      <c r="B165" t="s">
        <v>267</v>
      </c>
      <c r="C165" t="s">
        <v>62</v>
      </c>
      <c r="D165">
        <v>2</v>
      </c>
      <c r="E165">
        <v>2100</v>
      </c>
      <c r="F165">
        <v>130</v>
      </c>
      <c r="G165">
        <v>438</v>
      </c>
      <c r="H165">
        <v>265</v>
      </c>
      <c r="I165">
        <v>0.4027</v>
      </c>
    </row>
    <row r="166" spans="1:9" x14ac:dyDescent="0.2">
      <c r="A166" t="s">
        <v>269</v>
      </c>
      <c r="B166" t="s">
        <v>267</v>
      </c>
      <c r="C166" t="s">
        <v>71</v>
      </c>
      <c r="D166">
        <v>1</v>
      </c>
      <c r="E166">
        <v>1200</v>
      </c>
      <c r="F166">
        <v>162</v>
      </c>
      <c r="G166">
        <v>504</v>
      </c>
      <c r="H166">
        <v>435</v>
      </c>
      <c r="I166">
        <v>0.4</v>
      </c>
    </row>
    <row r="167" spans="1:9" x14ac:dyDescent="0.2">
      <c r="A167" t="s">
        <v>270</v>
      </c>
      <c r="B167" t="s">
        <v>267</v>
      </c>
      <c r="C167" t="s">
        <v>71</v>
      </c>
      <c r="D167">
        <v>2</v>
      </c>
      <c r="E167">
        <v>2100</v>
      </c>
      <c r="F167">
        <v>175</v>
      </c>
      <c r="G167">
        <v>755</v>
      </c>
      <c r="H167">
        <v>487</v>
      </c>
      <c r="I167">
        <v>0.43009999999999998</v>
      </c>
    </row>
    <row r="168" spans="1:9" x14ac:dyDescent="0.2">
      <c r="A168" t="s">
        <v>271</v>
      </c>
      <c r="B168" t="s">
        <v>272</v>
      </c>
      <c r="C168" t="s">
        <v>62</v>
      </c>
      <c r="D168">
        <v>2</v>
      </c>
      <c r="E168">
        <v>2500</v>
      </c>
      <c r="F168">
        <v>129</v>
      </c>
      <c r="G168">
        <v>431</v>
      </c>
      <c r="H168">
        <v>231</v>
      </c>
      <c r="I168">
        <v>0.4027</v>
      </c>
    </row>
    <row r="169" spans="1:9" x14ac:dyDescent="0.2">
      <c r="A169" t="s">
        <v>273</v>
      </c>
      <c r="B169" t="s">
        <v>61</v>
      </c>
      <c r="C169" t="s">
        <v>71</v>
      </c>
      <c r="D169">
        <v>2</v>
      </c>
      <c r="E169">
        <v>2000</v>
      </c>
      <c r="F169">
        <v>97</v>
      </c>
      <c r="G169">
        <v>240</v>
      </c>
      <c r="H169">
        <v>199</v>
      </c>
      <c r="I169">
        <v>0.31230000000000002</v>
      </c>
    </row>
    <row r="170" spans="1:9" x14ac:dyDescent="0.2">
      <c r="A170" t="s">
        <v>274</v>
      </c>
      <c r="B170" t="s">
        <v>272</v>
      </c>
      <c r="C170" t="s">
        <v>71</v>
      </c>
      <c r="D170">
        <v>1</v>
      </c>
      <c r="E170">
        <v>2500</v>
      </c>
      <c r="F170">
        <v>186</v>
      </c>
      <c r="G170">
        <v>578</v>
      </c>
      <c r="H170">
        <v>490</v>
      </c>
      <c r="I170">
        <v>0.2301</v>
      </c>
    </row>
    <row r="171" spans="1:9" x14ac:dyDescent="0.2">
      <c r="A171" t="s">
        <v>275</v>
      </c>
      <c r="B171" t="s">
        <v>272</v>
      </c>
      <c r="C171" t="s">
        <v>71</v>
      </c>
      <c r="D171">
        <v>2</v>
      </c>
      <c r="E171">
        <v>2750</v>
      </c>
      <c r="F171">
        <v>188</v>
      </c>
      <c r="G171">
        <v>810</v>
      </c>
      <c r="H171">
        <v>538</v>
      </c>
      <c r="I171">
        <v>0.6</v>
      </c>
    </row>
    <row r="172" spans="1:9" x14ac:dyDescent="0.2">
      <c r="A172" t="s">
        <v>276</v>
      </c>
      <c r="B172" t="s">
        <v>272</v>
      </c>
      <c r="C172" t="s">
        <v>62</v>
      </c>
      <c r="D172">
        <v>1</v>
      </c>
      <c r="E172">
        <v>1800</v>
      </c>
      <c r="F172">
        <v>89</v>
      </c>
      <c r="G172">
        <v>390</v>
      </c>
      <c r="H172">
        <v>288</v>
      </c>
      <c r="I172">
        <v>0.2329</v>
      </c>
    </row>
    <row r="173" spans="1:9" x14ac:dyDescent="0.2">
      <c r="A173" t="s">
        <v>277</v>
      </c>
      <c r="B173" t="s">
        <v>278</v>
      </c>
      <c r="C173" t="s">
        <v>62</v>
      </c>
      <c r="D173">
        <v>2</v>
      </c>
      <c r="E173">
        <v>3000</v>
      </c>
      <c r="F173">
        <v>193</v>
      </c>
      <c r="G173">
        <v>648</v>
      </c>
      <c r="H173">
        <v>415</v>
      </c>
      <c r="I173">
        <v>0.40820000000000001</v>
      </c>
    </row>
    <row r="174" spans="1:9" x14ac:dyDescent="0.2">
      <c r="A174" t="s">
        <v>279</v>
      </c>
      <c r="B174" t="s">
        <v>278</v>
      </c>
      <c r="C174" t="s">
        <v>71</v>
      </c>
      <c r="D174">
        <v>1</v>
      </c>
      <c r="E174">
        <v>2000</v>
      </c>
      <c r="F174">
        <v>193</v>
      </c>
      <c r="G174">
        <v>600</v>
      </c>
      <c r="H174">
        <v>387</v>
      </c>
      <c r="I174">
        <v>0.32600000000000001</v>
      </c>
    </row>
    <row r="175" spans="1:9" x14ac:dyDescent="0.2">
      <c r="A175" t="s">
        <v>280</v>
      </c>
      <c r="B175" t="s">
        <v>278</v>
      </c>
      <c r="C175" t="s">
        <v>71</v>
      </c>
      <c r="D175">
        <v>2</v>
      </c>
      <c r="E175">
        <v>2950</v>
      </c>
      <c r="F175">
        <v>192</v>
      </c>
      <c r="G175">
        <v>829</v>
      </c>
      <c r="H175">
        <v>575</v>
      </c>
      <c r="I175">
        <v>0.38900000000000001</v>
      </c>
    </row>
    <row r="176" spans="1:9" x14ac:dyDescent="0.2">
      <c r="A176" t="s">
        <v>281</v>
      </c>
      <c r="B176" t="s">
        <v>278</v>
      </c>
      <c r="C176" t="s">
        <v>62</v>
      </c>
      <c r="D176">
        <v>1</v>
      </c>
      <c r="E176">
        <v>1700</v>
      </c>
      <c r="F176">
        <v>98</v>
      </c>
      <c r="G176">
        <v>432</v>
      </c>
      <c r="H176">
        <v>228</v>
      </c>
      <c r="I176">
        <v>0.52049999999999996</v>
      </c>
    </row>
    <row r="177" spans="1:9" x14ac:dyDescent="0.2">
      <c r="A177" t="s">
        <v>282</v>
      </c>
      <c r="B177" t="s">
        <v>283</v>
      </c>
      <c r="C177" t="s">
        <v>62</v>
      </c>
      <c r="D177">
        <v>1</v>
      </c>
      <c r="E177">
        <v>3000</v>
      </c>
      <c r="F177">
        <v>87</v>
      </c>
      <c r="G177">
        <v>512</v>
      </c>
      <c r="H177">
        <v>337</v>
      </c>
      <c r="I177">
        <v>0.46300000000000002</v>
      </c>
    </row>
    <row r="178" spans="1:9" x14ac:dyDescent="0.2">
      <c r="A178" t="s">
        <v>284</v>
      </c>
      <c r="B178" t="s">
        <v>283</v>
      </c>
      <c r="C178" t="s">
        <v>62</v>
      </c>
      <c r="D178">
        <v>2</v>
      </c>
      <c r="E178">
        <v>3200</v>
      </c>
      <c r="F178">
        <v>154</v>
      </c>
      <c r="G178">
        <v>480</v>
      </c>
      <c r="H178">
        <v>154</v>
      </c>
      <c r="I178">
        <v>0.67949999999999999</v>
      </c>
    </row>
    <row r="179" spans="1:9" x14ac:dyDescent="0.2">
      <c r="A179" t="s">
        <v>285</v>
      </c>
      <c r="B179" t="s">
        <v>286</v>
      </c>
      <c r="C179" t="s">
        <v>62</v>
      </c>
      <c r="D179">
        <v>2</v>
      </c>
      <c r="E179">
        <v>4500</v>
      </c>
      <c r="F179">
        <v>273</v>
      </c>
      <c r="G179">
        <v>853</v>
      </c>
      <c r="H179">
        <v>432</v>
      </c>
      <c r="I179">
        <v>0.68220000000000003</v>
      </c>
    </row>
    <row r="180" spans="1:9" x14ac:dyDescent="0.2">
      <c r="A180" t="s">
        <v>287</v>
      </c>
      <c r="B180" t="s">
        <v>61</v>
      </c>
      <c r="C180" t="s">
        <v>62</v>
      </c>
      <c r="D180">
        <v>1</v>
      </c>
      <c r="E180">
        <v>800</v>
      </c>
      <c r="F180">
        <v>53</v>
      </c>
      <c r="G180">
        <v>188</v>
      </c>
      <c r="H180">
        <v>104</v>
      </c>
      <c r="I180">
        <v>0.56989999999999996</v>
      </c>
    </row>
    <row r="181" spans="1:9" x14ac:dyDescent="0.2">
      <c r="A181" t="s">
        <v>288</v>
      </c>
      <c r="B181" t="s">
        <v>286</v>
      </c>
      <c r="C181" t="s">
        <v>71</v>
      </c>
      <c r="D181">
        <v>1</v>
      </c>
      <c r="E181">
        <v>4500</v>
      </c>
      <c r="F181">
        <v>103</v>
      </c>
      <c r="G181">
        <v>807</v>
      </c>
      <c r="H181">
        <v>200</v>
      </c>
      <c r="I181">
        <v>0.86850000000000005</v>
      </c>
    </row>
    <row r="182" spans="1:9" x14ac:dyDescent="0.2">
      <c r="A182" t="s">
        <v>289</v>
      </c>
      <c r="B182" t="s">
        <v>286</v>
      </c>
      <c r="C182" t="s">
        <v>71</v>
      </c>
      <c r="D182">
        <v>2</v>
      </c>
      <c r="E182">
        <v>5500</v>
      </c>
      <c r="F182">
        <v>200</v>
      </c>
      <c r="G182">
        <v>770</v>
      </c>
      <c r="H182">
        <v>428</v>
      </c>
      <c r="I182">
        <v>0.52329999999999999</v>
      </c>
    </row>
    <row r="183" spans="1:9" x14ac:dyDescent="0.2">
      <c r="A183" t="s">
        <v>290</v>
      </c>
      <c r="B183" t="s">
        <v>286</v>
      </c>
      <c r="C183" t="s">
        <v>62</v>
      </c>
      <c r="D183">
        <v>1</v>
      </c>
      <c r="E183">
        <v>3500</v>
      </c>
      <c r="F183">
        <v>151</v>
      </c>
      <c r="G183">
        <v>890</v>
      </c>
      <c r="H183">
        <v>576</v>
      </c>
      <c r="I183">
        <v>0.46029999999999999</v>
      </c>
    </row>
    <row r="184" spans="1:9" x14ac:dyDescent="0.2">
      <c r="A184" t="s">
        <v>291</v>
      </c>
      <c r="B184" t="s">
        <v>292</v>
      </c>
      <c r="C184" t="s">
        <v>62</v>
      </c>
      <c r="D184">
        <v>2</v>
      </c>
      <c r="E184">
        <v>4000</v>
      </c>
      <c r="F184">
        <v>218</v>
      </c>
      <c r="G184">
        <v>681</v>
      </c>
      <c r="H184">
        <v>560</v>
      </c>
      <c r="I184">
        <v>0.35339999999999999</v>
      </c>
    </row>
    <row r="185" spans="1:9" x14ac:dyDescent="0.2">
      <c r="A185" t="s">
        <v>293</v>
      </c>
      <c r="B185" t="s">
        <v>292</v>
      </c>
      <c r="C185" t="s">
        <v>62</v>
      </c>
      <c r="D185">
        <v>1</v>
      </c>
      <c r="E185">
        <v>3000</v>
      </c>
      <c r="F185">
        <v>109</v>
      </c>
      <c r="G185">
        <v>640</v>
      </c>
      <c r="H185">
        <v>288</v>
      </c>
      <c r="I185">
        <v>0.49859999999999999</v>
      </c>
    </row>
    <row r="186" spans="1:9" x14ac:dyDescent="0.2">
      <c r="A186" t="s">
        <v>294</v>
      </c>
      <c r="B186" t="s">
        <v>295</v>
      </c>
      <c r="C186" t="s">
        <v>62</v>
      </c>
      <c r="D186">
        <v>2</v>
      </c>
      <c r="E186">
        <v>5600</v>
      </c>
      <c r="F186">
        <v>196</v>
      </c>
      <c r="G186">
        <v>612</v>
      </c>
      <c r="H186">
        <v>373</v>
      </c>
      <c r="I186">
        <v>0.5151</v>
      </c>
    </row>
    <row r="187" spans="1:9" x14ac:dyDescent="0.2">
      <c r="A187" t="s">
        <v>296</v>
      </c>
      <c r="B187" t="s">
        <v>295</v>
      </c>
      <c r="C187" t="s">
        <v>71</v>
      </c>
      <c r="D187">
        <v>1</v>
      </c>
      <c r="E187">
        <v>3200</v>
      </c>
      <c r="F187">
        <v>165</v>
      </c>
      <c r="G187">
        <v>1296</v>
      </c>
      <c r="H187">
        <v>420</v>
      </c>
      <c r="I187">
        <v>0.87119999999999997</v>
      </c>
    </row>
    <row r="188" spans="1:9" x14ac:dyDescent="0.2">
      <c r="A188" t="s">
        <v>297</v>
      </c>
      <c r="B188" t="s">
        <v>295</v>
      </c>
      <c r="C188" t="s">
        <v>71</v>
      </c>
      <c r="D188">
        <v>2</v>
      </c>
      <c r="E188">
        <v>3500</v>
      </c>
      <c r="F188">
        <v>268</v>
      </c>
      <c r="G188">
        <v>1032</v>
      </c>
      <c r="H188">
        <v>593</v>
      </c>
      <c r="I188">
        <v>0.50680000000000003</v>
      </c>
    </row>
    <row r="189" spans="1:9" x14ac:dyDescent="0.2">
      <c r="A189" t="s">
        <v>298</v>
      </c>
      <c r="B189" t="s">
        <v>295</v>
      </c>
      <c r="C189" t="s">
        <v>62</v>
      </c>
      <c r="D189">
        <v>1</v>
      </c>
      <c r="E189">
        <v>3400</v>
      </c>
      <c r="F189">
        <v>106</v>
      </c>
      <c r="G189">
        <v>624</v>
      </c>
      <c r="H189">
        <v>436</v>
      </c>
      <c r="I189">
        <v>0.28220000000000001</v>
      </c>
    </row>
    <row r="190" spans="1:9" x14ac:dyDescent="0.2">
      <c r="A190" t="s">
        <v>299</v>
      </c>
      <c r="B190" t="s">
        <v>300</v>
      </c>
      <c r="C190" t="s">
        <v>62</v>
      </c>
      <c r="D190">
        <v>2</v>
      </c>
      <c r="E190">
        <v>4200</v>
      </c>
      <c r="F190">
        <v>210</v>
      </c>
      <c r="G190">
        <v>654</v>
      </c>
      <c r="H190">
        <v>426</v>
      </c>
      <c r="I190">
        <v>0.54249999999999998</v>
      </c>
    </row>
    <row r="191" spans="1:9" x14ac:dyDescent="0.2">
      <c r="A191" t="s">
        <v>301</v>
      </c>
      <c r="B191" t="s">
        <v>302</v>
      </c>
      <c r="C191" t="s">
        <v>62</v>
      </c>
      <c r="D191">
        <v>2</v>
      </c>
      <c r="E191">
        <v>1100</v>
      </c>
      <c r="F191">
        <v>111</v>
      </c>
      <c r="G191">
        <v>148</v>
      </c>
      <c r="H191">
        <v>142</v>
      </c>
      <c r="I191">
        <v>8.2199999999999995E-2</v>
      </c>
    </row>
    <row r="192" spans="1:9" x14ac:dyDescent="0.2">
      <c r="A192" t="s">
        <v>303</v>
      </c>
      <c r="B192" t="s">
        <v>300</v>
      </c>
      <c r="C192" t="s">
        <v>71</v>
      </c>
      <c r="D192">
        <v>1</v>
      </c>
      <c r="E192">
        <v>3000</v>
      </c>
      <c r="F192">
        <v>133</v>
      </c>
      <c r="G192">
        <v>1040</v>
      </c>
      <c r="H192">
        <v>621</v>
      </c>
      <c r="I192">
        <v>0.34789999999999999</v>
      </c>
    </row>
    <row r="193" spans="1:9" x14ac:dyDescent="0.2">
      <c r="A193" t="s">
        <v>304</v>
      </c>
      <c r="B193" t="s">
        <v>300</v>
      </c>
      <c r="C193" t="s">
        <v>71</v>
      </c>
      <c r="D193">
        <v>2</v>
      </c>
      <c r="E193">
        <v>3900</v>
      </c>
      <c r="F193">
        <v>231</v>
      </c>
      <c r="G193">
        <v>888</v>
      </c>
      <c r="H193">
        <v>535</v>
      </c>
      <c r="I193">
        <v>0.47670000000000001</v>
      </c>
    </row>
    <row r="194" spans="1:9" x14ac:dyDescent="0.2">
      <c r="A194" t="s">
        <v>305</v>
      </c>
      <c r="B194" t="s">
        <v>300</v>
      </c>
      <c r="C194" t="s">
        <v>62</v>
      </c>
      <c r="D194">
        <v>1</v>
      </c>
      <c r="E194">
        <v>3600</v>
      </c>
      <c r="F194">
        <v>137</v>
      </c>
      <c r="G194">
        <v>808</v>
      </c>
      <c r="H194">
        <v>196</v>
      </c>
      <c r="I194">
        <v>0.77810000000000001</v>
      </c>
    </row>
    <row r="195" spans="1:9" x14ac:dyDescent="0.2">
      <c r="A195" t="s">
        <v>306</v>
      </c>
      <c r="B195" t="s">
        <v>307</v>
      </c>
      <c r="C195" t="s">
        <v>62</v>
      </c>
      <c r="D195">
        <v>2</v>
      </c>
      <c r="E195">
        <v>3500</v>
      </c>
      <c r="F195">
        <v>155</v>
      </c>
      <c r="G195">
        <v>483</v>
      </c>
      <c r="H195">
        <v>294</v>
      </c>
      <c r="I195">
        <v>0.39729999999999999</v>
      </c>
    </row>
    <row r="196" spans="1:9" x14ac:dyDescent="0.2">
      <c r="A196" t="s">
        <v>308</v>
      </c>
      <c r="B196" t="s">
        <v>307</v>
      </c>
      <c r="C196" t="s">
        <v>71</v>
      </c>
      <c r="D196">
        <v>1</v>
      </c>
      <c r="E196">
        <v>2500</v>
      </c>
      <c r="F196">
        <v>111</v>
      </c>
      <c r="G196">
        <v>868</v>
      </c>
      <c r="H196">
        <v>471</v>
      </c>
      <c r="I196">
        <v>0.6</v>
      </c>
    </row>
    <row r="197" spans="1:9" x14ac:dyDescent="0.2">
      <c r="A197" t="s">
        <v>309</v>
      </c>
      <c r="B197" t="s">
        <v>307</v>
      </c>
      <c r="C197" t="s">
        <v>71</v>
      </c>
      <c r="D197">
        <v>2</v>
      </c>
      <c r="E197">
        <v>3000</v>
      </c>
      <c r="F197">
        <v>195</v>
      </c>
      <c r="G197">
        <v>752</v>
      </c>
      <c r="H197">
        <v>620</v>
      </c>
      <c r="I197">
        <v>0.29320000000000002</v>
      </c>
    </row>
    <row r="198" spans="1:9" x14ac:dyDescent="0.2">
      <c r="A198" t="s">
        <v>310</v>
      </c>
      <c r="B198" t="s">
        <v>307</v>
      </c>
      <c r="C198" t="s">
        <v>62</v>
      </c>
      <c r="D198">
        <v>1</v>
      </c>
      <c r="E198">
        <v>3000</v>
      </c>
      <c r="F198">
        <v>80</v>
      </c>
      <c r="G198">
        <v>469</v>
      </c>
      <c r="H198">
        <v>235</v>
      </c>
      <c r="I198">
        <v>0.6411</v>
      </c>
    </row>
    <row r="199" spans="1:9" x14ac:dyDescent="0.2">
      <c r="A199" t="s">
        <v>311</v>
      </c>
      <c r="B199" t="s">
        <v>312</v>
      </c>
      <c r="C199" t="s">
        <v>62</v>
      </c>
      <c r="D199">
        <v>2</v>
      </c>
      <c r="E199">
        <v>3900</v>
      </c>
      <c r="F199">
        <v>116</v>
      </c>
      <c r="G199">
        <v>361</v>
      </c>
      <c r="H199">
        <v>284</v>
      </c>
      <c r="I199">
        <v>0.50409999999999999</v>
      </c>
    </row>
    <row r="200" spans="1:9" x14ac:dyDescent="0.2">
      <c r="A200" t="s">
        <v>313</v>
      </c>
      <c r="B200" t="s">
        <v>312</v>
      </c>
      <c r="C200" t="s">
        <v>71</v>
      </c>
      <c r="D200">
        <v>1</v>
      </c>
      <c r="E200">
        <v>2800</v>
      </c>
      <c r="F200">
        <v>102</v>
      </c>
      <c r="G200">
        <v>799</v>
      </c>
      <c r="H200">
        <v>355</v>
      </c>
      <c r="I200">
        <v>0.4027</v>
      </c>
    </row>
    <row r="201" spans="1:9" x14ac:dyDescent="0.2">
      <c r="A201" t="s">
        <v>314</v>
      </c>
      <c r="B201" t="s">
        <v>312</v>
      </c>
      <c r="C201" t="s">
        <v>71</v>
      </c>
      <c r="D201">
        <v>2</v>
      </c>
      <c r="E201">
        <v>3500</v>
      </c>
      <c r="F201">
        <v>188</v>
      </c>
      <c r="G201">
        <v>724</v>
      </c>
      <c r="H201">
        <v>436</v>
      </c>
      <c r="I201">
        <v>0.50680000000000003</v>
      </c>
    </row>
    <row r="202" spans="1:9" x14ac:dyDescent="0.2">
      <c r="A202" t="s">
        <v>315</v>
      </c>
      <c r="B202" t="s">
        <v>302</v>
      </c>
      <c r="C202" t="s">
        <v>71</v>
      </c>
      <c r="D202">
        <v>1</v>
      </c>
      <c r="E202">
        <v>900</v>
      </c>
      <c r="F202">
        <v>116</v>
      </c>
      <c r="G202">
        <v>296</v>
      </c>
      <c r="H202">
        <v>141</v>
      </c>
      <c r="I202">
        <v>0.54790000000000005</v>
      </c>
    </row>
    <row r="203" spans="1:9" x14ac:dyDescent="0.2">
      <c r="A203" t="s">
        <v>316</v>
      </c>
      <c r="B203" t="s">
        <v>312</v>
      </c>
      <c r="C203" t="s">
        <v>62</v>
      </c>
      <c r="D203">
        <v>1</v>
      </c>
      <c r="E203">
        <v>2600</v>
      </c>
      <c r="F203">
        <v>69</v>
      </c>
      <c r="G203">
        <v>406</v>
      </c>
      <c r="H203">
        <v>250</v>
      </c>
      <c r="I203">
        <v>0.36990000000000001</v>
      </c>
    </row>
    <row r="204" spans="1:9" x14ac:dyDescent="0.2">
      <c r="A204" t="s">
        <v>317</v>
      </c>
      <c r="B204" t="s">
        <v>318</v>
      </c>
      <c r="C204" t="s">
        <v>62</v>
      </c>
      <c r="D204">
        <v>2</v>
      </c>
      <c r="E204">
        <v>2695</v>
      </c>
      <c r="F204">
        <v>265</v>
      </c>
      <c r="G204">
        <v>534</v>
      </c>
      <c r="H204">
        <v>443</v>
      </c>
      <c r="I204">
        <v>0.2356</v>
      </c>
    </row>
    <row r="205" spans="1:9" x14ac:dyDescent="0.2">
      <c r="A205" t="s">
        <v>319</v>
      </c>
      <c r="B205" t="s">
        <v>318</v>
      </c>
      <c r="C205" t="s">
        <v>71</v>
      </c>
      <c r="D205">
        <v>1</v>
      </c>
      <c r="E205">
        <v>3000</v>
      </c>
      <c r="F205">
        <v>158</v>
      </c>
      <c r="G205">
        <v>706</v>
      </c>
      <c r="H205">
        <v>343</v>
      </c>
      <c r="I205">
        <v>0.58079999999999998</v>
      </c>
    </row>
    <row r="206" spans="1:9" x14ac:dyDescent="0.2">
      <c r="A206" t="s">
        <v>320</v>
      </c>
      <c r="B206" t="s">
        <v>318</v>
      </c>
      <c r="C206" t="s">
        <v>71</v>
      </c>
      <c r="D206">
        <v>2</v>
      </c>
      <c r="E206">
        <v>4000</v>
      </c>
      <c r="F206">
        <v>306</v>
      </c>
      <c r="G206">
        <v>781</v>
      </c>
      <c r="H206">
        <v>739</v>
      </c>
      <c r="I206">
        <v>1.9199999999999998E-2</v>
      </c>
    </row>
    <row r="207" spans="1:9" x14ac:dyDescent="0.2">
      <c r="A207" t="s">
        <v>321</v>
      </c>
      <c r="B207" t="s">
        <v>318</v>
      </c>
      <c r="C207" t="s">
        <v>62</v>
      </c>
      <c r="D207">
        <v>1</v>
      </c>
      <c r="E207">
        <v>2295</v>
      </c>
      <c r="F207">
        <v>100</v>
      </c>
      <c r="G207">
        <v>469</v>
      </c>
      <c r="H207">
        <v>270</v>
      </c>
      <c r="I207">
        <v>0.46850000000000003</v>
      </c>
    </row>
    <row r="208" spans="1:9" x14ac:dyDescent="0.2">
      <c r="A208" t="s">
        <v>322</v>
      </c>
      <c r="B208" t="s">
        <v>323</v>
      </c>
      <c r="C208" t="s">
        <v>62</v>
      </c>
      <c r="D208">
        <v>2</v>
      </c>
      <c r="E208">
        <v>3000</v>
      </c>
      <c r="F208">
        <v>270</v>
      </c>
      <c r="G208">
        <v>543</v>
      </c>
      <c r="H208">
        <v>424</v>
      </c>
      <c r="I208">
        <v>0.34250000000000003</v>
      </c>
    </row>
    <row r="209" spans="1:9" x14ac:dyDescent="0.2">
      <c r="A209" t="s">
        <v>324</v>
      </c>
      <c r="B209" t="s">
        <v>323</v>
      </c>
      <c r="C209" t="s">
        <v>71</v>
      </c>
      <c r="D209">
        <v>1</v>
      </c>
      <c r="E209">
        <v>3300</v>
      </c>
      <c r="F209">
        <v>283</v>
      </c>
      <c r="G209">
        <v>1261</v>
      </c>
      <c r="H209">
        <v>980</v>
      </c>
      <c r="I209">
        <v>0.2712</v>
      </c>
    </row>
    <row r="210" spans="1:9" x14ac:dyDescent="0.2">
      <c r="A210" t="s">
        <v>325</v>
      </c>
      <c r="B210" t="s">
        <v>323</v>
      </c>
      <c r="C210" t="s">
        <v>71</v>
      </c>
      <c r="D210">
        <v>2</v>
      </c>
      <c r="E210">
        <v>4500</v>
      </c>
      <c r="F210">
        <v>530</v>
      </c>
      <c r="G210">
        <v>1354</v>
      </c>
      <c r="H210">
        <v>994</v>
      </c>
      <c r="I210">
        <v>0.43009999999999998</v>
      </c>
    </row>
    <row r="211" spans="1:9" x14ac:dyDescent="0.2">
      <c r="A211" t="s">
        <v>326</v>
      </c>
      <c r="B211" t="s">
        <v>323</v>
      </c>
      <c r="C211" t="s">
        <v>62</v>
      </c>
      <c r="D211">
        <v>1</v>
      </c>
      <c r="E211">
        <v>2700</v>
      </c>
      <c r="F211">
        <v>103</v>
      </c>
      <c r="G211">
        <v>483</v>
      </c>
      <c r="H211">
        <v>284</v>
      </c>
      <c r="I211">
        <v>0.60550000000000004</v>
      </c>
    </row>
    <row r="212" spans="1:9" x14ac:dyDescent="0.2">
      <c r="A212" t="s">
        <v>327</v>
      </c>
      <c r="B212" t="s">
        <v>328</v>
      </c>
      <c r="C212" t="s">
        <v>62</v>
      </c>
      <c r="D212">
        <v>1</v>
      </c>
      <c r="E212">
        <v>2700</v>
      </c>
      <c r="F212">
        <v>110</v>
      </c>
      <c r="G212">
        <v>515</v>
      </c>
      <c r="H212">
        <v>236</v>
      </c>
      <c r="I212">
        <v>0.56710000000000005</v>
      </c>
    </row>
    <row r="213" spans="1:9" x14ac:dyDescent="0.2">
      <c r="A213" t="s">
        <v>329</v>
      </c>
      <c r="B213" t="s">
        <v>302</v>
      </c>
      <c r="C213" t="s">
        <v>71</v>
      </c>
      <c r="D213">
        <v>2</v>
      </c>
      <c r="E213">
        <v>1100</v>
      </c>
      <c r="F213">
        <v>136</v>
      </c>
      <c r="G213">
        <v>335</v>
      </c>
      <c r="H213">
        <v>188</v>
      </c>
      <c r="I213">
        <v>0.61919999999999997</v>
      </c>
    </row>
    <row r="214" spans="1:9" x14ac:dyDescent="0.2">
      <c r="A214" t="s">
        <v>330</v>
      </c>
      <c r="B214" t="s">
        <v>328</v>
      </c>
      <c r="C214" t="s">
        <v>62</v>
      </c>
      <c r="D214">
        <v>2</v>
      </c>
      <c r="E214">
        <v>3000</v>
      </c>
      <c r="F214">
        <v>270</v>
      </c>
      <c r="G214">
        <v>544</v>
      </c>
      <c r="H214">
        <v>329</v>
      </c>
      <c r="I214">
        <v>0.70409999999999995</v>
      </c>
    </row>
    <row r="215" spans="1:9" x14ac:dyDescent="0.2">
      <c r="A215" t="s">
        <v>331</v>
      </c>
      <c r="B215" t="s">
        <v>328</v>
      </c>
      <c r="C215" t="s">
        <v>71</v>
      </c>
      <c r="D215">
        <v>1</v>
      </c>
      <c r="E215">
        <v>4500</v>
      </c>
      <c r="F215">
        <v>231</v>
      </c>
      <c r="G215">
        <v>1027</v>
      </c>
      <c r="H215">
        <v>549</v>
      </c>
      <c r="I215">
        <v>0.44379999999999997</v>
      </c>
    </row>
    <row r="216" spans="1:9" x14ac:dyDescent="0.2">
      <c r="A216" t="s">
        <v>332</v>
      </c>
      <c r="B216" t="s">
        <v>328</v>
      </c>
      <c r="C216" t="s">
        <v>71</v>
      </c>
      <c r="D216">
        <v>2</v>
      </c>
      <c r="E216">
        <v>4900</v>
      </c>
      <c r="F216">
        <v>379</v>
      </c>
      <c r="G216">
        <v>969</v>
      </c>
      <c r="H216">
        <v>652</v>
      </c>
      <c r="I216">
        <v>0.4466</v>
      </c>
    </row>
    <row r="217" spans="1:9" x14ac:dyDescent="0.2">
      <c r="A217" t="s">
        <v>333</v>
      </c>
      <c r="B217" t="s">
        <v>334</v>
      </c>
      <c r="C217" t="s">
        <v>62</v>
      </c>
      <c r="D217">
        <v>2</v>
      </c>
      <c r="E217">
        <v>3300</v>
      </c>
      <c r="F217">
        <v>264</v>
      </c>
      <c r="G217">
        <v>532</v>
      </c>
      <c r="H217">
        <v>378</v>
      </c>
      <c r="I217">
        <v>0.4219</v>
      </c>
    </row>
    <row r="218" spans="1:9" x14ac:dyDescent="0.2">
      <c r="A218" t="s">
        <v>335</v>
      </c>
      <c r="B218" t="s">
        <v>334</v>
      </c>
      <c r="C218" t="s">
        <v>71</v>
      </c>
      <c r="D218">
        <v>1</v>
      </c>
      <c r="E218">
        <v>4500</v>
      </c>
      <c r="F218">
        <v>151</v>
      </c>
      <c r="G218">
        <v>673</v>
      </c>
      <c r="H218">
        <v>255</v>
      </c>
      <c r="I218">
        <v>0.59179999999999999</v>
      </c>
    </row>
    <row r="219" spans="1:9" x14ac:dyDescent="0.2">
      <c r="A219" t="s">
        <v>336</v>
      </c>
      <c r="B219" t="s">
        <v>334</v>
      </c>
      <c r="C219" t="s">
        <v>71</v>
      </c>
      <c r="D219">
        <v>2</v>
      </c>
      <c r="E219">
        <v>4200</v>
      </c>
      <c r="F219">
        <v>278</v>
      </c>
      <c r="G219">
        <v>711</v>
      </c>
      <c r="H219">
        <v>441</v>
      </c>
      <c r="I219">
        <v>0.5726</v>
      </c>
    </row>
    <row r="220" spans="1:9" x14ac:dyDescent="0.2">
      <c r="A220" t="s">
        <v>337</v>
      </c>
      <c r="B220" t="s">
        <v>334</v>
      </c>
      <c r="C220" t="s">
        <v>62</v>
      </c>
      <c r="D220">
        <v>1</v>
      </c>
      <c r="E220">
        <v>2500</v>
      </c>
      <c r="F220">
        <v>98</v>
      </c>
      <c r="G220">
        <v>460</v>
      </c>
      <c r="H220">
        <v>356</v>
      </c>
      <c r="I220">
        <v>0.42470000000000002</v>
      </c>
    </row>
    <row r="221" spans="1:9" x14ac:dyDescent="0.2">
      <c r="A221" t="s">
        <v>338</v>
      </c>
      <c r="B221" t="s">
        <v>339</v>
      </c>
      <c r="C221" t="s">
        <v>62</v>
      </c>
      <c r="D221">
        <v>1</v>
      </c>
      <c r="E221">
        <v>2500</v>
      </c>
      <c r="F221">
        <v>108</v>
      </c>
      <c r="G221">
        <v>507</v>
      </c>
      <c r="H221">
        <v>437</v>
      </c>
      <c r="I221">
        <v>7.9500000000000001E-2</v>
      </c>
    </row>
    <row r="222" spans="1:9" x14ac:dyDescent="0.2">
      <c r="A222" t="s">
        <v>340</v>
      </c>
      <c r="B222" t="s">
        <v>339</v>
      </c>
      <c r="C222" t="s">
        <v>62</v>
      </c>
      <c r="D222">
        <v>2</v>
      </c>
      <c r="E222">
        <v>3300</v>
      </c>
      <c r="F222">
        <v>270</v>
      </c>
      <c r="G222">
        <v>543</v>
      </c>
      <c r="H222">
        <v>461</v>
      </c>
      <c r="I222">
        <v>0.31780000000000003</v>
      </c>
    </row>
    <row r="223" spans="1:9" x14ac:dyDescent="0.2">
      <c r="A223" t="s">
        <v>341</v>
      </c>
      <c r="B223" t="s">
        <v>339</v>
      </c>
      <c r="C223" t="s">
        <v>71</v>
      </c>
      <c r="D223">
        <v>1</v>
      </c>
      <c r="E223">
        <v>4500</v>
      </c>
      <c r="F223">
        <v>186</v>
      </c>
      <c r="G223">
        <v>829</v>
      </c>
      <c r="H223">
        <v>669</v>
      </c>
      <c r="I223">
        <v>0.31230000000000002</v>
      </c>
    </row>
    <row r="224" spans="1:9" x14ac:dyDescent="0.2">
      <c r="A224" t="s">
        <v>342</v>
      </c>
      <c r="B224" t="s">
        <v>302</v>
      </c>
      <c r="C224" t="s">
        <v>62</v>
      </c>
      <c r="D224">
        <v>1</v>
      </c>
      <c r="E224">
        <v>500</v>
      </c>
      <c r="F224">
        <v>50</v>
      </c>
      <c r="G224">
        <v>174</v>
      </c>
      <c r="H224">
        <v>121</v>
      </c>
      <c r="I224">
        <v>0.39729999999999999</v>
      </c>
    </row>
    <row r="225" spans="1:9" x14ac:dyDescent="0.2">
      <c r="A225" t="s">
        <v>343</v>
      </c>
      <c r="B225" t="s">
        <v>339</v>
      </c>
      <c r="C225" t="s">
        <v>71</v>
      </c>
      <c r="D225">
        <v>2</v>
      </c>
      <c r="E225">
        <v>4200</v>
      </c>
      <c r="F225">
        <v>319</v>
      </c>
      <c r="G225">
        <v>815</v>
      </c>
      <c r="H225">
        <v>437</v>
      </c>
      <c r="I225">
        <v>0.61099999999999999</v>
      </c>
    </row>
    <row r="226" spans="1:9" x14ac:dyDescent="0.2">
      <c r="A226" t="s">
        <v>344</v>
      </c>
      <c r="B226" t="s">
        <v>345</v>
      </c>
      <c r="C226" t="s">
        <v>62</v>
      </c>
      <c r="D226">
        <v>2</v>
      </c>
      <c r="E226">
        <v>3600</v>
      </c>
      <c r="F226">
        <v>332</v>
      </c>
      <c r="G226">
        <v>805</v>
      </c>
      <c r="H226">
        <v>663</v>
      </c>
      <c r="I226">
        <v>0.2329</v>
      </c>
    </row>
    <row r="227" spans="1:9" x14ac:dyDescent="0.2">
      <c r="A227" t="s">
        <v>346</v>
      </c>
      <c r="B227" t="s">
        <v>345</v>
      </c>
      <c r="C227" t="s">
        <v>71</v>
      </c>
      <c r="D227">
        <v>1</v>
      </c>
      <c r="E227">
        <v>4000</v>
      </c>
      <c r="F227">
        <v>179</v>
      </c>
      <c r="G227">
        <v>629</v>
      </c>
      <c r="H227">
        <v>337</v>
      </c>
      <c r="I227">
        <v>0.50680000000000003</v>
      </c>
    </row>
    <row r="228" spans="1:9" x14ac:dyDescent="0.2">
      <c r="A228" t="s">
        <v>347</v>
      </c>
      <c r="B228" t="s">
        <v>345</v>
      </c>
      <c r="C228" t="s">
        <v>71</v>
      </c>
      <c r="D228">
        <v>2</v>
      </c>
      <c r="E228">
        <v>5500</v>
      </c>
      <c r="F228">
        <v>227</v>
      </c>
      <c r="G228">
        <v>813</v>
      </c>
      <c r="H228">
        <v>447</v>
      </c>
      <c r="I228">
        <v>0.61639999999999995</v>
      </c>
    </row>
    <row r="229" spans="1:9" x14ac:dyDescent="0.2">
      <c r="A229" t="s">
        <v>348</v>
      </c>
      <c r="B229" t="s">
        <v>345</v>
      </c>
      <c r="C229" t="s">
        <v>62</v>
      </c>
      <c r="D229">
        <v>1</v>
      </c>
      <c r="E229">
        <v>3000</v>
      </c>
      <c r="F229">
        <v>115</v>
      </c>
      <c r="G229">
        <v>650</v>
      </c>
      <c r="H229">
        <v>610</v>
      </c>
      <c r="I229">
        <v>0.1014</v>
      </c>
    </row>
    <row r="230" spans="1:9" x14ac:dyDescent="0.2">
      <c r="A230" t="s">
        <v>349</v>
      </c>
      <c r="B230" t="s">
        <v>350</v>
      </c>
      <c r="C230" t="s">
        <v>62</v>
      </c>
      <c r="D230">
        <v>2</v>
      </c>
      <c r="E230">
        <v>4000</v>
      </c>
      <c r="F230">
        <v>220</v>
      </c>
      <c r="G230">
        <v>534</v>
      </c>
      <c r="H230">
        <v>302</v>
      </c>
      <c r="I230">
        <v>0.31509999999999999</v>
      </c>
    </row>
    <row r="231" spans="1:9" x14ac:dyDescent="0.2">
      <c r="A231" t="s">
        <v>351</v>
      </c>
      <c r="B231" t="s">
        <v>350</v>
      </c>
      <c r="C231" t="s">
        <v>71</v>
      </c>
      <c r="D231">
        <v>1</v>
      </c>
      <c r="E231">
        <v>4000</v>
      </c>
      <c r="F231">
        <v>128</v>
      </c>
      <c r="G231">
        <v>450</v>
      </c>
      <c r="H231">
        <v>213</v>
      </c>
      <c r="I231">
        <v>0.65210000000000001</v>
      </c>
    </row>
    <row r="232" spans="1:9" x14ac:dyDescent="0.2">
      <c r="A232" t="s">
        <v>352</v>
      </c>
      <c r="B232" t="s">
        <v>350</v>
      </c>
      <c r="C232" t="s">
        <v>71</v>
      </c>
      <c r="D232">
        <v>2</v>
      </c>
      <c r="E232">
        <v>5000</v>
      </c>
      <c r="F232">
        <v>152</v>
      </c>
      <c r="G232">
        <v>546</v>
      </c>
      <c r="H232">
        <v>364</v>
      </c>
      <c r="I232">
        <v>0.51229999999999998</v>
      </c>
    </row>
    <row r="233" spans="1:9" x14ac:dyDescent="0.2">
      <c r="A233" t="s">
        <v>353</v>
      </c>
      <c r="B233" t="s">
        <v>350</v>
      </c>
      <c r="C233" t="s">
        <v>62</v>
      </c>
      <c r="D233">
        <v>1</v>
      </c>
      <c r="E233">
        <v>3200</v>
      </c>
      <c r="F233">
        <v>94</v>
      </c>
      <c r="G233">
        <v>528</v>
      </c>
      <c r="H233">
        <v>251</v>
      </c>
      <c r="I233">
        <v>0.62739999999999996</v>
      </c>
    </row>
    <row r="234" spans="1:9" x14ac:dyDescent="0.2">
      <c r="A234" t="s">
        <v>354</v>
      </c>
      <c r="B234" t="s">
        <v>355</v>
      </c>
      <c r="C234" t="s">
        <v>62</v>
      </c>
      <c r="D234">
        <v>2</v>
      </c>
      <c r="E234">
        <v>3500</v>
      </c>
      <c r="F234">
        <v>194</v>
      </c>
      <c r="G234">
        <v>471</v>
      </c>
      <c r="H234">
        <v>343</v>
      </c>
      <c r="I234">
        <v>0.39729999999999999</v>
      </c>
    </row>
    <row r="235" spans="1:9" x14ac:dyDescent="0.2">
      <c r="A235" t="s">
        <v>356</v>
      </c>
      <c r="B235" t="s">
        <v>64</v>
      </c>
      <c r="C235" t="s">
        <v>62</v>
      </c>
      <c r="D235">
        <v>1</v>
      </c>
      <c r="E235">
        <v>965</v>
      </c>
      <c r="F235">
        <v>50</v>
      </c>
      <c r="G235">
        <v>174</v>
      </c>
      <c r="H235">
        <v>125</v>
      </c>
      <c r="I235">
        <v>0.37530000000000002</v>
      </c>
    </row>
    <row r="236" spans="1:9" x14ac:dyDescent="0.2">
      <c r="A236" t="s">
        <v>357</v>
      </c>
      <c r="B236" t="s">
        <v>355</v>
      </c>
      <c r="C236" t="s">
        <v>71</v>
      </c>
      <c r="D236">
        <v>1</v>
      </c>
      <c r="E236">
        <v>3200</v>
      </c>
      <c r="F236">
        <v>138</v>
      </c>
      <c r="G236">
        <v>485</v>
      </c>
      <c r="H236">
        <v>251</v>
      </c>
      <c r="I236">
        <v>0.3342</v>
      </c>
    </row>
    <row r="237" spans="1:9" x14ac:dyDescent="0.2">
      <c r="A237" t="s">
        <v>358</v>
      </c>
      <c r="B237" t="s">
        <v>355</v>
      </c>
      <c r="C237" t="s">
        <v>71</v>
      </c>
      <c r="D237">
        <v>2</v>
      </c>
      <c r="E237">
        <v>3500</v>
      </c>
      <c r="F237">
        <v>152</v>
      </c>
      <c r="G237">
        <v>547</v>
      </c>
      <c r="H237">
        <v>404</v>
      </c>
      <c r="I237">
        <v>0.36159999999999998</v>
      </c>
    </row>
    <row r="238" spans="1:9" x14ac:dyDescent="0.2">
      <c r="A238" t="s">
        <v>359</v>
      </c>
      <c r="B238" t="s">
        <v>355</v>
      </c>
      <c r="C238" t="s">
        <v>62</v>
      </c>
      <c r="D238">
        <v>1</v>
      </c>
      <c r="E238">
        <v>3000</v>
      </c>
      <c r="F238">
        <v>77</v>
      </c>
      <c r="G238">
        <v>432</v>
      </c>
      <c r="H238">
        <v>161</v>
      </c>
      <c r="I238">
        <v>0.26579999999999998</v>
      </c>
    </row>
    <row r="239" spans="1:9" x14ac:dyDescent="0.2">
      <c r="A239" t="s">
        <v>360</v>
      </c>
      <c r="B239" t="s">
        <v>361</v>
      </c>
      <c r="C239" t="s">
        <v>62</v>
      </c>
      <c r="D239">
        <v>1</v>
      </c>
      <c r="E239">
        <v>2600</v>
      </c>
      <c r="F239">
        <v>100</v>
      </c>
      <c r="G239">
        <v>565</v>
      </c>
      <c r="H239">
        <v>408</v>
      </c>
      <c r="I239">
        <v>0.38629999999999998</v>
      </c>
    </row>
    <row r="240" spans="1:9" x14ac:dyDescent="0.2">
      <c r="A240" t="s">
        <v>362</v>
      </c>
      <c r="B240" t="s">
        <v>361</v>
      </c>
      <c r="C240" t="s">
        <v>62</v>
      </c>
      <c r="D240">
        <v>2</v>
      </c>
      <c r="E240">
        <v>4000</v>
      </c>
      <c r="F240">
        <v>204</v>
      </c>
      <c r="G240">
        <v>494</v>
      </c>
      <c r="H240">
        <v>284</v>
      </c>
      <c r="I240">
        <v>0.31509999999999999</v>
      </c>
    </row>
    <row r="241" spans="1:9" x14ac:dyDescent="0.2">
      <c r="A241" t="s">
        <v>363</v>
      </c>
      <c r="B241" t="s">
        <v>361</v>
      </c>
      <c r="C241" t="s">
        <v>71</v>
      </c>
      <c r="D241">
        <v>1</v>
      </c>
      <c r="E241">
        <v>4000</v>
      </c>
      <c r="F241">
        <v>257</v>
      </c>
      <c r="G241">
        <v>903</v>
      </c>
      <c r="H241">
        <v>443</v>
      </c>
      <c r="I241">
        <v>0.55620000000000003</v>
      </c>
    </row>
    <row r="242" spans="1:9" x14ac:dyDescent="0.2">
      <c r="A242" t="s">
        <v>364</v>
      </c>
      <c r="B242" t="s">
        <v>361</v>
      </c>
      <c r="C242" t="s">
        <v>71</v>
      </c>
      <c r="D242">
        <v>2</v>
      </c>
      <c r="E242">
        <v>5100</v>
      </c>
      <c r="F242">
        <v>256</v>
      </c>
      <c r="G242">
        <v>916</v>
      </c>
      <c r="H242">
        <v>718</v>
      </c>
      <c r="I242">
        <v>0.44929999999999998</v>
      </c>
    </row>
    <row r="243" spans="1:9" x14ac:dyDescent="0.2">
      <c r="A243" t="s">
        <v>365</v>
      </c>
      <c r="B243" t="s">
        <v>66</v>
      </c>
      <c r="C243" t="s">
        <v>62</v>
      </c>
      <c r="D243">
        <v>2</v>
      </c>
      <c r="E243">
        <v>5600</v>
      </c>
      <c r="F243">
        <v>265</v>
      </c>
      <c r="G243">
        <v>644</v>
      </c>
      <c r="H243">
        <v>478</v>
      </c>
      <c r="I243">
        <v>0.31780000000000003</v>
      </c>
    </row>
    <row r="244" spans="1:9" x14ac:dyDescent="0.2">
      <c r="A244" t="s">
        <v>366</v>
      </c>
      <c r="B244" t="s">
        <v>66</v>
      </c>
      <c r="C244" t="s">
        <v>71</v>
      </c>
      <c r="D244">
        <v>1</v>
      </c>
      <c r="E244">
        <v>5000</v>
      </c>
      <c r="F244">
        <v>236</v>
      </c>
      <c r="G244">
        <v>829</v>
      </c>
      <c r="H244">
        <v>533</v>
      </c>
      <c r="I244">
        <v>0.51229999999999998</v>
      </c>
    </row>
    <row r="245" spans="1:9" x14ac:dyDescent="0.2">
      <c r="A245" t="s">
        <v>367</v>
      </c>
      <c r="B245" t="s">
        <v>66</v>
      </c>
      <c r="C245" t="s">
        <v>71</v>
      </c>
      <c r="D245">
        <v>2</v>
      </c>
      <c r="E245">
        <v>6000</v>
      </c>
      <c r="F245">
        <v>244</v>
      </c>
      <c r="G245">
        <v>872</v>
      </c>
      <c r="H245">
        <v>566</v>
      </c>
      <c r="I245">
        <v>0.36990000000000001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7"/>
  <sheetViews>
    <sheetView topLeftCell="N1" workbookViewId="0">
      <selection activeCell="N4" sqref="N4"/>
    </sheetView>
  </sheetViews>
  <sheetFormatPr baseColWidth="10" defaultRowHeight="16" x14ac:dyDescent="0.2"/>
  <cols>
    <col min="1" max="1" width="22.1640625" customWidth="1"/>
    <col min="3" max="3" width="32" customWidth="1"/>
    <col min="4" max="4" width="26.1640625" customWidth="1"/>
    <col min="5" max="5" width="26.6640625" customWidth="1"/>
    <col min="6" max="6" width="15.6640625" customWidth="1"/>
    <col min="7" max="7" width="36.1640625" style="24" customWidth="1"/>
    <col min="8" max="8" width="15.33203125" customWidth="1"/>
    <col min="9" max="9" width="24.1640625" customWidth="1"/>
    <col min="10" max="10" width="20.33203125" customWidth="1"/>
    <col min="11" max="11" width="27.83203125" style="4" customWidth="1"/>
    <col min="12" max="12" width="18.5" customWidth="1"/>
    <col min="13" max="13" width="21" customWidth="1"/>
    <col min="14" max="14" width="57.5" style="30" customWidth="1"/>
    <col min="15" max="15" width="33.33203125" style="34" customWidth="1"/>
    <col min="16" max="16" width="44.33203125" customWidth="1"/>
    <col min="17" max="17" width="32.83203125" customWidth="1"/>
    <col min="18" max="18" width="20.5" customWidth="1"/>
  </cols>
  <sheetData>
    <row r="1" spans="1:47" x14ac:dyDescent="0.2">
      <c r="B1" t="s">
        <v>0</v>
      </c>
      <c r="C1" s="1" t="s">
        <v>1</v>
      </c>
      <c r="D1" s="2" t="s">
        <v>20</v>
      </c>
      <c r="E1" s="10" t="s">
        <v>21</v>
      </c>
      <c r="K1" s="4" t="s">
        <v>22</v>
      </c>
      <c r="N1" s="27" t="s">
        <v>23</v>
      </c>
      <c r="O1" s="31" t="s">
        <v>24</v>
      </c>
      <c r="P1" s="11" t="s">
        <v>25</v>
      </c>
      <c r="Q1" s="11" t="s">
        <v>26</v>
      </c>
      <c r="R1" s="11" t="s">
        <v>27</v>
      </c>
    </row>
    <row r="2" spans="1:47" x14ac:dyDescent="0.2">
      <c r="E2" t="s">
        <v>4</v>
      </c>
      <c r="F2">
        <v>0.97299999999999998</v>
      </c>
      <c r="G2" s="25" t="s">
        <v>28</v>
      </c>
      <c r="H2" t="s">
        <v>5</v>
      </c>
      <c r="K2" s="4">
        <f>0.8</f>
        <v>0.8</v>
      </c>
      <c r="N2" s="28" t="s">
        <v>29</v>
      </c>
      <c r="O2" s="32" t="s">
        <v>30</v>
      </c>
      <c r="P2" s="11"/>
      <c r="Q2" s="2">
        <v>-0.79169999999999996</v>
      </c>
      <c r="R2" s="12">
        <v>0.85070000000000001</v>
      </c>
      <c r="S2">
        <v>0.51636000000000004</v>
      </c>
    </row>
    <row r="3" spans="1:47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26" t="s">
        <v>14</v>
      </c>
      <c r="H3" s="5" t="s">
        <v>17</v>
      </c>
      <c r="I3" s="5" t="s">
        <v>18</v>
      </c>
      <c r="J3" s="5" t="s">
        <v>15</v>
      </c>
      <c r="K3" s="7" t="s">
        <v>16</v>
      </c>
      <c r="L3" s="13" t="s">
        <v>31</v>
      </c>
      <c r="M3" s="13" t="s">
        <v>32</v>
      </c>
      <c r="N3" s="29" t="s">
        <v>33</v>
      </c>
      <c r="O3" s="33" t="s">
        <v>18</v>
      </c>
      <c r="Q3" s="8">
        <v>-0.79139999999999999</v>
      </c>
      <c r="R3" s="14">
        <v>0.85060000000000002</v>
      </c>
      <c r="S3" s="15">
        <v>0.51590999999999998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3">
        <f>36/37</f>
        <v>0.97297297297297303</v>
      </c>
      <c r="G4" s="24">
        <f>E4*F4</f>
        <v>1031.3513513513515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 s="30">
        <f>0.8*(M4/L4)+0.1</f>
        <v>0.79743589743589749</v>
      </c>
      <c r="O4" s="30">
        <v>0.16159999999999999</v>
      </c>
    </row>
    <row r="5" spans="1:47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3">
        <f t="shared" ref="F5:F68" si="0">36/37</f>
        <v>0.97297297297297303</v>
      </c>
      <c r="G5" s="24">
        <f t="shared" ref="G5:G68" si="1">E5*F5</f>
        <v>1167.5675675675677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 s="30">
        <f t="shared" ref="N5:N68" si="4">0.8*(M5/L5)+0.1</f>
        <v>0.56315789473684219</v>
      </c>
      <c r="O5" s="30">
        <v>0.34789999999999999</v>
      </c>
    </row>
    <row r="6" spans="1:47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3">
        <f t="shared" si="0"/>
        <v>0.97297297297297303</v>
      </c>
      <c r="G6" s="24">
        <f t="shared" si="1"/>
        <v>3210.8108108108108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 s="30">
        <f t="shared" si="4"/>
        <v>0.52071713147410359</v>
      </c>
      <c r="O6" s="30">
        <v>0.39729999999999999</v>
      </c>
    </row>
    <row r="7" spans="1:47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3">
        <f t="shared" si="0"/>
        <v>0.97297297297297303</v>
      </c>
      <c r="G7" s="24">
        <f t="shared" si="1"/>
        <v>1362.1621621621623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 s="30">
        <f t="shared" si="4"/>
        <v>0.37943661971830989</v>
      </c>
      <c r="O7" s="30">
        <v>0.3644</v>
      </c>
    </row>
    <row r="8" spans="1:47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3">
        <f t="shared" si="0"/>
        <v>0.97297297297297303</v>
      </c>
      <c r="G8" s="24">
        <f t="shared" si="1"/>
        <v>1945.9459459459461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 s="30">
        <f t="shared" si="4"/>
        <v>0.52020202020202022</v>
      </c>
      <c r="O8" s="30">
        <v>0.41099999999999998</v>
      </c>
    </row>
    <row r="9" spans="1:47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3">
        <f t="shared" si="0"/>
        <v>0.97297297297297303</v>
      </c>
      <c r="G9" s="24">
        <f t="shared" si="1"/>
        <v>1556.7567567567569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 s="30">
        <f t="shared" si="4"/>
        <v>0.42072072072072075</v>
      </c>
      <c r="O9" s="30">
        <v>0.41099999999999998</v>
      </c>
    </row>
    <row r="10" spans="1:47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3">
        <f t="shared" si="0"/>
        <v>0.97297297297297303</v>
      </c>
      <c r="G10" s="24">
        <f t="shared" si="1"/>
        <v>2724.3243243243246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 s="30">
        <f t="shared" si="4"/>
        <v>0.42036199095022631</v>
      </c>
      <c r="O10" s="30">
        <v>0.52600000000000002</v>
      </c>
    </row>
    <row r="11" spans="1:47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3">
        <f t="shared" si="0"/>
        <v>0.97297297297297303</v>
      </c>
      <c r="G11" s="24">
        <f t="shared" si="1"/>
        <v>1070.2702702702704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 s="30">
        <f t="shared" si="4"/>
        <v>0.69944903581267215</v>
      </c>
      <c r="O11" s="30">
        <v>0.43290000000000001</v>
      </c>
    </row>
    <row r="12" spans="1:47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3">
        <f t="shared" si="0"/>
        <v>0.97297297297297303</v>
      </c>
      <c r="G12" s="24">
        <f t="shared" si="1"/>
        <v>1848.6486486486488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 s="30">
        <f t="shared" si="4"/>
        <v>0.30994035785288276</v>
      </c>
      <c r="O12" s="30">
        <v>0.69589999999999996</v>
      </c>
    </row>
    <row r="13" spans="1:47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3">
        <f t="shared" si="0"/>
        <v>0.97297297297297303</v>
      </c>
      <c r="G13" s="24">
        <f t="shared" si="1"/>
        <v>1751.3513513513515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 s="30">
        <f t="shared" si="4"/>
        <v>0.58993288590604032</v>
      </c>
      <c r="O13" s="30">
        <v>0.1096</v>
      </c>
    </row>
    <row r="14" spans="1:47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3">
        <f t="shared" si="0"/>
        <v>0.97297297297297303</v>
      </c>
      <c r="G14" s="24">
        <f t="shared" si="1"/>
        <v>3113.5135135135138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 s="30">
        <f t="shared" si="4"/>
        <v>0.50030840400925214</v>
      </c>
      <c r="O14" s="30">
        <v>0.22470000000000001</v>
      </c>
    </row>
    <row r="15" spans="1:47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3">
        <f t="shared" si="0"/>
        <v>0.97297297297297303</v>
      </c>
      <c r="G15" s="24">
        <f t="shared" si="1"/>
        <v>972.97297297297303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 s="30">
        <f t="shared" si="4"/>
        <v>0.38932038834951455</v>
      </c>
      <c r="O15" s="30">
        <v>0.21920000000000001</v>
      </c>
    </row>
    <row r="16" spans="1:47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3">
        <f t="shared" si="0"/>
        <v>0.97297297297297303</v>
      </c>
      <c r="G16" s="24">
        <f t="shared" si="1"/>
        <v>972.97297297297303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 s="30">
        <f t="shared" si="4"/>
        <v>0.5</v>
      </c>
      <c r="O16" s="30">
        <v>0.39179999999999998</v>
      </c>
    </row>
    <row r="17" spans="1:15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3">
        <f t="shared" si="0"/>
        <v>0.97297297297297303</v>
      </c>
      <c r="G17" s="24">
        <f t="shared" si="1"/>
        <v>1264.864864864865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 s="30">
        <f t="shared" si="4"/>
        <v>0.40943396226415096</v>
      </c>
      <c r="O17" s="30">
        <v>0.53700000000000003</v>
      </c>
    </row>
    <row r="18" spans="1:15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3">
        <f t="shared" si="0"/>
        <v>0.97297297297297303</v>
      </c>
      <c r="G18" s="24">
        <f t="shared" si="1"/>
        <v>1167.5675675675677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 s="30">
        <f t="shared" si="4"/>
        <v>0.39985528219971056</v>
      </c>
      <c r="O18" s="30">
        <v>0.51229999999999998</v>
      </c>
    </row>
    <row r="19" spans="1:15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3">
        <f t="shared" si="0"/>
        <v>0.97297297297297303</v>
      </c>
      <c r="G19" s="24">
        <f t="shared" si="1"/>
        <v>1556.7567567567569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 s="30">
        <f t="shared" si="4"/>
        <v>0.65936000000000006</v>
      </c>
      <c r="O19" s="30">
        <v>0.36159999999999998</v>
      </c>
    </row>
    <row r="20" spans="1:15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3">
        <f t="shared" si="0"/>
        <v>0.97297297297297303</v>
      </c>
      <c r="G20" s="24">
        <f t="shared" si="1"/>
        <v>778.37837837837844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 s="30">
        <f t="shared" si="4"/>
        <v>0.25064935064935068</v>
      </c>
      <c r="O20" s="30">
        <v>0.84379999999999999</v>
      </c>
    </row>
    <row r="21" spans="1:15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3">
        <f t="shared" si="0"/>
        <v>0.97297297297297303</v>
      </c>
      <c r="G21" s="24">
        <f t="shared" si="1"/>
        <v>1167.5675675675677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 s="30">
        <f t="shared" si="4"/>
        <v>0.30000000000000004</v>
      </c>
      <c r="O21" s="30">
        <v>0.91510000000000002</v>
      </c>
    </row>
    <row r="22" spans="1:15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3">
        <f t="shared" si="0"/>
        <v>0.97297297297297303</v>
      </c>
      <c r="G22" s="24">
        <f t="shared" si="1"/>
        <v>875.67567567567573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 s="30">
        <f t="shared" si="4"/>
        <v>0.6206779661016949</v>
      </c>
      <c r="O22" s="30">
        <v>0.43009999999999998</v>
      </c>
    </row>
    <row r="23" spans="1:15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3">
        <f t="shared" si="0"/>
        <v>0.97297297297297303</v>
      </c>
      <c r="G23" s="24">
        <f t="shared" si="1"/>
        <v>1070.2702702702704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 s="30">
        <f t="shared" si="4"/>
        <v>0.48918918918918919</v>
      </c>
      <c r="O23" s="30">
        <v>0.48220000000000002</v>
      </c>
    </row>
    <row r="24" spans="1:15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3">
        <f t="shared" si="0"/>
        <v>0.97297297297297303</v>
      </c>
      <c r="G24" s="24">
        <f t="shared" si="1"/>
        <v>972.97297297297303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 s="30">
        <f t="shared" si="4"/>
        <v>0.55034965034965033</v>
      </c>
      <c r="O24" s="30">
        <v>0.4904</v>
      </c>
    </row>
    <row r="25" spans="1:15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3">
        <f t="shared" si="0"/>
        <v>0.97297297297297303</v>
      </c>
      <c r="G25" s="24">
        <f t="shared" si="1"/>
        <v>1362.1621621621623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 s="30">
        <f t="shared" si="4"/>
        <v>0.54065573770491804</v>
      </c>
      <c r="O25" s="30">
        <v>0.52329999999999999</v>
      </c>
    </row>
    <row r="26" spans="1:15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3">
        <f t="shared" si="0"/>
        <v>0.97297297297297303</v>
      </c>
      <c r="G26" s="24">
        <f t="shared" si="1"/>
        <v>1459.4594594594596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 s="30">
        <f t="shared" si="4"/>
        <v>0.64984126984126989</v>
      </c>
      <c r="O26" s="30">
        <v>0.44929999999999998</v>
      </c>
    </row>
    <row r="27" spans="1:15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3">
        <f t="shared" si="0"/>
        <v>0.97297297297297303</v>
      </c>
      <c r="G27" s="24">
        <f t="shared" si="1"/>
        <v>1264.864864864865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 s="30">
        <f t="shared" si="4"/>
        <v>0.30000000000000004</v>
      </c>
      <c r="O27" s="30">
        <v>0.6603</v>
      </c>
    </row>
    <row r="28" spans="1:15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3">
        <f t="shared" si="0"/>
        <v>0.97297297297297303</v>
      </c>
      <c r="G28" s="24">
        <f t="shared" si="1"/>
        <v>1556.7567567567569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 s="30">
        <f t="shared" si="4"/>
        <v>0.5391111111111111</v>
      </c>
      <c r="O28" s="30">
        <v>0.48770000000000002</v>
      </c>
    </row>
    <row r="29" spans="1:15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3">
        <f t="shared" si="0"/>
        <v>0.97297297297297303</v>
      </c>
      <c r="G29" s="24">
        <f t="shared" si="1"/>
        <v>583.78378378378386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 s="30">
        <f t="shared" si="4"/>
        <v>0.52553191489361706</v>
      </c>
      <c r="O29" s="30">
        <v>0.43840000000000001</v>
      </c>
    </row>
    <row r="30" spans="1:15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3">
        <f t="shared" si="0"/>
        <v>0.97297297297297303</v>
      </c>
      <c r="G30" s="24">
        <f t="shared" si="1"/>
        <v>778.37837837837844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 s="30">
        <f t="shared" si="4"/>
        <v>0.46721311475409844</v>
      </c>
      <c r="O30" s="30">
        <v>0.53149999999999997</v>
      </c>
    </row>
    <row r="31" spans="1:15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3">
        <f t="shared" si="0"/>
        <v>0.97297297297297303</v>
      </c>
      <c r="G31" s="24">
        <f t="shared" si="1"/>
        <v>681.08108108108115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 s="30">
        <f t="shared" si="4"/>
        <v>0.83086419753086416</v>
      </c>
      <c r="O31" s="30">
        <v>0.13969999999999999</v>
      </c>
    </row>
    <row r="32" spans="1:15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3">
        <f t="shared" si="0"/>
        <v>0.97297297297297303</v>
      </c>
      <c r="G32" s="24">
        <f t="shared" si="1"/>
        <v>972.97297297297303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 s="30">
        <f t="shared" si="4"/>
        <v>0.56046511627906981</v>
      </c>
      <c r="O32" s="30">
        <v>0.46850000000000003</v>
      </c>
    </row>
    <row r="33" spans="1:15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3">
        <f t="shared" si="0"/>
        <v>0.97297297297297303</v>
      </c>
      <c r="G33" s="24">
        <f t="shared" si="1"/>
        <v>681.08108108108115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 s="30">
        <f t="shared" si="4"/>
        <v>0.46030534351145036</v>
      </c>
      <c r="O33" s="30">
        <v>0.50139999999999996</v>
      </c>
    </row>
    <row r="34" spans="1:15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3">
        <f t="shared" si="0"/>
        <v>0.97297297297297303</v>
      </c>
      <c r="G34" s="24">
        <f t="shared" si="1"/>
        <v>875.67567567567573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 s="30">
        <f t="shared" si="4"/>
        <v>0.62115384615384617</v>
      </c>
      <c r="O34" s="30">
        <v>0.30680000000000002</v>
      </c>
    </row>
    <row r="35" spans="1:15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3">
        <f t="shared" si="0"/>
        <v>0.97297297297297303</v>
      </c>
      <c r="G35" s="24">
        <f t="shared" si="1"/>
        <v>972.97297297297303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 s="30">
        <f t="shared" si="4"/>
        <v>0.59863013698630141</v>
      </c>
      <c r="O35" s="30">
        <v>0.52049999999999996</v>
      </c>
    </row>
    <row r="36" spans="1:15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3">
        <f t="shared" si="0"/>
        <v>0.97297297297297303</v>
      </c>
      <c r="G36" s="24">
        <f t="shared" si="1"/>
        <v>1167.5675675675677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 s="30">
        <f t="shared" si="4"/>
        <v>0.79921259842519687</v>
      </c>
      <c r="O36" s="30">
        <v>0.1288</v>
      </c>
    </row>
    <row r="37" spans="1:15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3">
        <f t="shared" si="0"/>
        <v>0.97297297297297303</v>
      </c>
      <c r="G37" s="24">
        <f t="shared" si="1"/>
        <v>1167.5675675675677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 s="30">
        <f t="shared" si="4"/>
        <v>0.67854671280276813</v>
      </c>
      <c r="O37" s="30">
        <v>0.24110000000000001</v>
      </c>
    </row>
    <row r="38" spans="1:15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3">
        <f t="shared" si="0"/>
        <v>0.97297297297297303</v>
      </c>
      <c r="G38" s="24">
        <f t="shared" si="1"/>
        <v>895.13513513513522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 s="30">
        <f t="shared" si="4"/>
        <v>0.3666666666666667</v>
      </c>
      <c r="O38" s="30">
        <v>0.4521</v>
      </c>
    </row>
    <row r="39" spans="1:15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3">
        <f t="shared" si="0"/>
        <v>0.97297297297297303</v>
      </c>
      <c r="G39" s="24">
        <f t="shared" si="1"/>
        <v>1264.864864864865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 s="30">
        <f t="shared" si="4"/>
        <v>0.62052401746724883</v>
      </c>
      <c r="O39" s="30">
        <v>0.47949999999999998</v>
      </c>
    </row>
    <row r="40" spans="1:15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3">
        <f t="shared" si="0"/>
        <v>0.97297297297297303</v>
      </c>
      <c r="G40" s="24">
        <f t="shared" si="1"/>
        <v>1070.2702702702704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 s="30">
        <f t="shared" si="4"/>
        <v>0.7400000000000001</v>
      </c>
      <c r="O40" s="30">
        <v>0.2712</v>
      </c>
    </row>
    <row r="41" spans="1:15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3">
        <f t="shared" si="0"/>
        <v>0.97297297297297303</v>
      </c>
      <c r="G41" s="24">
        <f t="shared" si="1"/>
        <v>1167.5675675675677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 s="30">
        <f t="shared" si="4"/>
        <v>0.60909090909090913</v>
      </c>
      <c r="O41" s="30">
        <v>0.43009999999999998</v>
      </c>
    </row>
    <row r="42" spans="1:15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3">
        <f t="shared" si="0"/>
        <v>0.97297297297297303</v>
      </c>
      <c r="G42" s="24">
        <f t="shared" si="1"/>
        <v>1264.864864864865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 s="30">
        <f t="shared" si="4"/>
        <v>0.39677419354838717</v>
      </c>
      <c r="O42" s="30">
        <v>0.56710000000000005</v>
      </c>
    </row>
    <row r="43" spans="1:15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3">
        <f t="shared" si="0"/>
        <v>0.97297297297297303</v>
      </c>
      <c r="G43" s="24">
        <f t="shared" si="1"/>
        <v>1654.0540540540542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 s="30">
        <f t="shared" si="4"/>
        <v>0.58842105263157896</v>
      </c>
      <c r="O43" s="30">
        <v>0.32050000000000001</v>
      </c>
    </row>
    <row r="44" spans="1:15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3">
        <f t="shared" si="0"/>
        <v>0.97297297297297303</v>
      </c>
      <c r="G44" s="24">
        <f t="shared" si="1"/>
        <v>1167.5675675675677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 s="30">
        <f t="shared" si="4"/>
        <v>0.40163934426229508</v>
      </c>
      <c r="O44" s="30">
        <v>0.44929999999999998</v>
      </c>
    </row>
    <row r="45" spans="1:15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3">
        <f t="shared" si="0"/>
        <v>0.97297297297297303</v>
      </c>
      <c r="G45" s="24">
        <f t="shared" si="1"/>
        <v>1848.6486486486488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 s="30">
        <f t="shared" si="4"/>
        <v>0.44649681528662422</v>
      </c>
      <c r="O45" s="30">
        <v>0.50960000000000005</v>
      </c>
    </row>
    <row r="46" spans="1:15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3">
        <f t="shared" si="0"/>
        <v>0.97297297297297303</v>
      </c>
      <c r="G46" s="24">
        <f t="shared" si="1"/>
        <v>972.97297297297303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 s="30">
        <f t="shared" si="4"/>
        <v>0.46363636363636362</v>
      </c>
      <c r="O46" s="30">
        <v>0.72050000000000003</v>
      </c>
    </row>
    <row r="47" spans="1:15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3">
        <f t="shared" si="0"/>
        <v>0.97297297297297303</v>
      </c>
      <c r="G47" s="24">
        <f t="shared" si="1"/>
        <v>1459.4594594594596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 s="30">
        <f t="shared" si="4"/>
        <v>0.39779179810725551</v>
      </c>
      <c r="O47" s="30">
        <v>0.49590000000000001</v>
      </c>
    </row>
    <row r="48" spans="1:15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3">
        <f t="shared" si="0"/>
        <v>0.97297297297297303</v>
      </c>
      <c r="G48" s="24">
        <f t="shared" si="1"/>
        <v>1264.864864864865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 s="30">
        <f t="shared" si="4"/>
        <v>0.43777777777777782</v>
      </c>
      <c r="O48" s="30">
        <v>0.44929999999999998</v>
      </c>
    </row>
    <row r="49" spans="1:15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3">
        <f t="shared" si="0"/>
        <v>0.97297297297297303</v>
      </c>
      <c r="G49" s="24">
        <f t="shared" si="1"/>
        <v>827.02702702702709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 s="30">
        <f t="shared" si="4"/>
        <v>0.36845637583892621</v>
      </c>
      <c r="O49" s="30">
        <v>0.53149999999999997</v>
      </c>
    </row>
    <row r="50" spans="1:15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3">
        <f t="shared" si="0"/>
        <v>0.97297297297297303</v>
      </c>
      <c r="G50" s="24">
        <f t="shared" si="1"/>
        <v>1751.3513513513515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 s="30">
        <f t="shared" si="4"/>
        <v>0.71123595505617976</v>
      </c>
      <c r="O50" s="30">
        <v>0.1507</v>
      </c>
    </row>
    <row r="51" spans="1:15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3">
        <f t="shared" si="0"/>
        <v>0.97297297297297303</v>
      </c>
      <c r="G51" s="24">
        <f t="shared" si="1"/>
        <v>1070.2702702702704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 s="30">
        <f t="shared" si="4"/>
        <v>0.43103448275862066</v>
      </c>
      <c r="O51" s="30">
        <v>0.6</v>
      </c>
    </row>
    <row r="52" spans="1:15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3">
        <f t="shared" si="0"/>
        <v>0.97297297297297303</v>
      </c>
      <c r="G52" s="24">
        <f t="shared" si="1"/>
        <v>1362.1621621621623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 s="30">
        <f t="shared" si="4"/>
        <v>0.46470588235294119</v>
      </c>
      <c r="O52" s="30">
        <v>0.52600000000000002</v>
      </c>
    </row>
    <row r="53" spans="1:15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3">
        <f t="shared" si="0"/>
        <v>0.97297297297297303</v>
      </c>
      <c r="G53" s="24">
        <f t="shared" si="1"/>
        <v>1264.864864864865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 s="30">
        <f t="shared" si="4"/>
        <v>0.68761061946902657</v>
      </c>
      <c r="O53" s="30">
        <v>0.21099999999999999</v>
      </c>
    </row>
    <row r="54" spans="1:15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3">
        <f t="shared" si="0"/>
        <v>0.97297297297297303</v>
      </c>
      <c r="G54" s="24">
        <f t="shared" si="1"/>
        <v>1848.6486486486488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 s="30">
        <f t="shared" si="4"/>
        <v>0.60778443113772451</v>
      </c>
      <c r="O54" s="30">
        <v>0.33150000000000002</v>
      </c>
    </row>
    <row r="55" spans="1:15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3">
        <f t="shared" si="0"/>
        <v>0.97297297297297303</v>
      </c>
      <c r="G55" s="24">
        <f t="shared" si="1"/>
        <v>875.67567567567573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 s="30">
        <f t="shared" si="4"/>
        <v>0.47938144329896903</v>
      </c>
      <c r="O55" s="30">
        <v>0.32879999999999998</v>
      </c>
    </row>
    <row r="56" spans="1:15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3">
        <f t="shared" si="0"/>
        <v>0.97297297297297303</v>
      </c>
      <c r="G56" s="24">
        <f t="shared" si="1"/>
        <v>1362.1621621621623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 s="30">
        <f t="shared" si="4"/>
        <v>0.35792349726775963</v>
      </c>
      <c r="O56" s="30">
        <v>0.61919999999999997</v>
      </c>
    </row>
    <row r="57" spans="1:15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3">
        <f t="shared" si="0"/>
        <v>0.97297297297297303</v>
      </c>
      <c r="G57" s="24">
        <f t="shared" si="1"/>
        <v>1362.1621621621623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 s="30">
        <f t="shared" si="4"/>
        <v>0.80872483221476521</v>
      </c>
      <c r="O57" s="30">
        <v>0.2712</v>
      </c>
    </row>
    <row r="58" spans="1:15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3">
        <f t="shared" si="0"/>
        <v>0.97297297297297303</v>
      </c>
      <c r="G58" s="24">
        <f t="shared" si="1"/>
        <v>1654.0540540540542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 s="30">
        <f t="shared" si="4"/>
        <v>0.779863481228669</v>
      </c>
      <c r="O58" s="30">
        <v>0.32879999999999998</v>
      </c>
    </row>
    <row r="59" spans="1:15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3">
        <f t="shared" si="0"/>
        <v>0.97297297297297303</v>
      </c>
      <c r="G59" s="24">
        <f t="shared" si="1"/>
        <v>778.37837837837844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 s="30">
        <f t="shared" si="4"/>
        <v>0.62173913043478257</v>
      </c>
      <c r="O59" s="30">
        <v>0.41370000000000001</v>
      </c>
    </row>
    <row r="60" spans="1:15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3">
        <f t="shared" si="0"/>
        <v>0.97297297297297303</v>
      </c>
      <c r="G60" s="24">
        <f t="shared" si="1"/>
        <v>875.67567567567573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 s="30">
        <f t="shared" si="4"/>
        <v>0.38121212121212122</v>
      </c>
      <c r="O60" s="30">
        <v>0.47949999999999998</v>
      </c>
    </row>
    <row r="61" spans="1:15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3">
        <f t="shared" si="0"/>
        <v>0.97297297297297303</v>
      </c>
      <c r="G61" s="24">
        <f t="shared" si="1"/>
        <v>1264.864864864865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 s="30">
        <f t="shared" si="4"/>
        <v>0.5295302013422819</v>
      </c>
      <c r="O61" s="30">
        <v>0.63009999999999999</v>
      </c>
    </row>
    <row r="62" spans="1:15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3">
        <f t="shared" si="0"/>
        <v>0.97297297297297303</v>
      </c>
      <c r="G62" s="24">
        <f t="shared" si="1"/>
        <v>1362.1621621621623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 s="30">
        <f t="shared" si="4"/>
        <v>0.21069182389937108</v>
      </c>
      <c r="O62" s="30">
        <v>0.90410000000000001</v>
      </c>
    </row>
    <row r="63" spans="1:15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3">
        <f t="shared" si="0"/>
        <v>0.97297297297297303</v>
      </c>
      <c r="G63" s="24">
        <f t="shared" si="1"/>
        <v>1848.6486486486488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 s="30">
        <f t="shared" si="4"/>
        <v>0.41007751937984505</v>
      </c>
      <c r="O63" s="30">
        <v>0.54249999999999998</v>
      </c>
    </row>
    <row r="64" spans="1:15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3">
        <f t="shared" si="0"/>
        <v>0.97297297297297303</v>
      </c>
      <c r="G64" s="24">
        <f t="shared" si="1"/>
        <v>1654.0540540540542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 s="30">
        <f t="shared" si="4"/>
        <v>0.9</v>
      </c>
      <c r="O64" s="30">
        <v>7.9500000000000001E-2</v>
      </c>
    </row>
    <row r="65" spans="1:15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3">
        <f t="shared" si="0"/>
        <v>0.97297297297297303</v>
      </c>
      <c r="G65" s="24">
        <f t="shared" si="1"/>
        <v>2335.1351351351354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 s="30">
        <f t="shared" si="4"/>
        <v>0.38936170212765964</v>
      </c>
      <c r="O65" s="30">
        <v>0.55069999999999997</v>
      </c>
    </row>
    <row r="66" spans="1:15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3">
        <f t="shared" si="0"/>
        <v>0.97297297297297303</v>
      </c>
      <c r="G66" s="24">
        <f t="shared" si="1"/>
        <v>2043.2432432432433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 s="30">
        <f t="shared" si="4"/>
        <v>0.59000000000000008</v>
      </c>
      <c r="O66" s="30">
        <v>0.69320000000000004</v>
      </c>
    </row>
    <row r="67" spans="1:15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3">
        <f t="shared" si="0"/>
        <v>0.97297297297297303</v>
      </c>
      <c r="G67" s="24">
        <f t="shared" si="1"/>
        <v>3113.5135135135138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 s="30">
        <f t="shared" si="4"/>
        <v>0.38990662516674079</v>
      </c>
      <c r="O67" s="30">
        <v>0.71509999999999996</v>
      </c>
    </row>
    <row r="68" spans="1:15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3">
        <f t="shared" si="0"/>
        <v>0.97297297297297303</v>
      </c>
      <c r="G68" s="24">
        <f t="shared" si="1"/>
        <v>1264.864864864865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 s="30">
        <f t="shared" si="4"/>
        <v>0.40833333333333333</v>
      </c>
      <c r="O68" s="30">
        <v>0.52049999999999996</v>
      </c>
    </row>
    <row r="69" spans="1:15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3">
        <f t="shared" ref="F69:F132" si="5">36/37</f>
        <v>0.97297297297297303</v>
      </c>
      <c r="G69" s="24">
        <f t="shared" ref="G69:G132" si="6">E69*F69</f>
        <v>1654.0540540540542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7">K69-J69</f>
        <v>115</v>
      </c>
      <c r="M69">
        <f t="shared" ref="M69:M132" si="8">H69-J69</f>
        <v>43</v>
      </c>
      <c r="N69" s="30">
        <f t="shared" ref="N69:N132" si="9">0.8*(M69/L69)+0.1</f>
        <v>0.39913043478260868</v>
      </c>
      <c r="O69" s="30">
        <v>0.15890000000000001</v>
      </c>
    </row>
    <row r="70" spans="1:15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3">
        <f t="shared" si="5"/>
        <v>0.97297297297297303</v>
      </c>
      <c r="G70" s="24">
        <f t="shared" si="6"/>
        <v>1362.1621621621623</v>
      </c>
      <c r="H70">
        <v>325</v>
      </c>
      <c r="I70">
        <v>0.54520000000000002</v>
      </c>
      <c r="J70">
        <v>287</v>
      </c>
      <c r="K70">
        <v>395</v>
      </c>
      <c r="L70">
        <f t="shared" si="7"/>
        <v>108</v>
      </c>
      <c r="M70">
        <f t="shared" si="8"/>
        <v>38</v>
      </c>
      <c r="N70" s="30">
        <f t="shared" si="9"/>
        <v>0.38148148148148153</v>
      </c>
      <c r="O70" s="30">
        <v>0.54520000000000002</v>
      </c>
    </row>
    <row r="71" spans="1:15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3">
        <f t="shared" si="5"/>
        <v>0.97297297297297303</v>
      </c>
      <c r="G71" s="24">
        <f t="shared" si="6"/>
        <v>729.7297297297298</v>
      </c>
      <c r="H71">
        <v>94</v>
      </c>
      <c r="I71">
        <v>0.47949999999999998</v>
      </c>
      <c r="J71">
        <v>51</v>
      </c>
      <c r="K71">
        <v>179</v>
      </c>
      <c r="L71">
        <f t="shared" si="7"/>
        <v>128</v>
      </c>
      <c r="M71">
        <f t="shared" si="8"/>
        <v>43</v>
      </c>
      <c r="N71" s="30">
        <f t="shared" si="9"/>
        <v>0.36875000000000002</v>
      </c>
      <c r="O71" s="30">
        <v>0.47949999999999998</v>
      </c>
    </row>
    <row r="72" spans="1:15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3">
        <f t="shared" si="5"/>
        <v>0.97297297297297303</v>
      </c>
      <c r="G72" s="24">
        <f t="shared" si="6"/>
        <v>1848.6486486486488</v>
      </c>
      <c r="H72">
        <v>428</v>
      </c>
      <c r="I72">
        <v>0.58630000000000004</v>
      </c>
      <c r="J72">
        <v>376</v>
      </c>
      <c r="K72">
        <v>502</v>
      </c>
      <c r="L72">
        <f t="shared" si="7"/>
        <v>126</v>
      </c>
      <c r="M72">
        <f t="shared" si="8"/>
        <v>52</v>
      </c>
      <c r="N72" s="30">
        <f t="shared" si="9"/>
        <v>0.43015873015873018</v>
      </c>
      <c r="O72" s="30">
        <v>0.58630000000000004</v>
      </c>
    </row>
    <row r="73" spans="1:15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3">
        <f t="shared" si="5"/>
        <v>0.97297297297297303</v>
      </c>
      <c r="G73" s="24">
        <f t="shared" si="6"/>
        <v>1556.7567567567569</v>
      </c>
      <c r="H73">
        <v>188</v>
      </c>
      <c r="I73">
        <v>0.67949999999999999</v>
      </c>
      <c r="J73">
        <v>126</v>
      </c>
      <c r="K73">
        <v>352</v>
      </c>
      <c r="L73">
        <f t="shared" si="7"/>
        <v>226</v>
      </c>
      <c r="M73">
        <f t="shared" si="8"/>
        <v>62</v>
      </c>
      <c r="N73" s="30">
        <f t="shared" si="9"/>
        <v>0.3194690265486726</v>
      </c>
      <c r="O73" s="30">
        <v>0.67949999999999999</v>
      </c>
    </row>
    <row r="74" spans="1:15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3">
        <f t="shared" si="5"/>
        <v>0.97297297297297303</v>
      </c>
      <c r="G74" s="24">
        <f t="shared" si="6"/>
        <v>2140.5405405405409</v>
      </c>
      <c r="H74">
        <v>274</v>
      </c>
      <c r="I74">
        <v>0.57809999999999995</v>
      </c>
      <c r="J74">
        <v>119</v>
      </c>
      <c r="K74">
        <v>505</v>
      </c>
      <c r="L74">
        <f t="shared" si="7"/>
        <v>386</v>
      </c>
      <c r="M74">
        <f t="shared" si="8"/>
        <v>155</v>
      </c>
      <c r="N74" s="30">
        <f t="shared" si="9"/>
        <v>0.42124352331606219</v>
      </c>
      <c r="O74" s="30">
        <v>0.57809999999999995</v>
      </c>
    </row>
    <row r="75" spans="1:15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3">
        <f t="shared" si="5"/>
        <v>0.97297297297297303</v>
      </c>
      <c r="G75" s="24">
        <f t="shared" si="6"/>
        <v>1459.4594594594596</v>
      </c>
      <c r="H75">
        <v>860</v>
      </c>
      <c r="I75">
        <v>0.41099999999999998</v>
      </c>
      <c r="J75">
        <v>486</v>
      </c>
      <c r="K75">
        <v>1215</v>
      </c>
      <c r="L75">
        <f t="shared" si="7"/>
        <v>729</v>
      </c>
      <c r="M75">
        <f t="shared" si="8"/>
        <v>374</v>
      </c>
      <c r="N75" s="30">
        <f t="shared" si="9"/>
        <v>0.51042524005486978</v>
      </c>
      <c r="O75" s="30">
        <v>0.41099999999999998</v>
      </c>
    </row>
    <row r="76" spans="1:15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3">
        <f t="shared" si="5"/>
        <v>0.97297297297297303</v>
      </c>
      <c r="G76" s="24">
        <f t="shared" si="6"/>
        <v>2335.1351351351354</v>
      </c>
      <c r="H76">
        <v>729</v>
      </c>
      <c r="I76">
        <v>0.68220000000000003</v>
      </c>
      <c r="J76">
        <v>516</v>
      </c>
      <c r="K76">
        <v>1650</v>
      </c>
      <c r="L76">
        <f t="shared" si="7"/>
        <v>1134</v>
      </c>
      <c r="M76">
        <f t="shared" si="8"/>
        <v>213</v>
      </c>
      <c r="N76" s="30">
        <f t="shared" si="9"/>
        <v>0.2502645502645503</v>
      </c>
      <c r="O76" s="30">
        <v>0.68220000000000003</v>
      </c>
    </row>
    <row r="77" spans="1:15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3">
        <f t="shared" si="5"/>
        <v>0.97297297297297303</v>
      </c>
      <c r="G77" s="24">
        <f t="shared" si="6"/>
        <v>1556.7567567567569</v>
      </c>
      <c r="H77">
        <v>174</v>
      </c>
      <c r="I77">
        <v>0.82469999999999999</v>
      </c>
      <c r="J77">
        <v>160</v>
      </c>
      <c r="K77">
        <v>321</v>
      </c>
      <c r="L77">
        <f t="shared" si="7"/>
        <v>161</v>
      </c>
      <c r="M77">
        <f t="shared" si="8"/>
        <v>14</v>
      </c>
      <c r="N77" s="30">
        <f t="shared" si="9"/>
        <v>0.16956521739130437</v>
      </c>
      <c r="O77" s="30">
        <v>0.82469999999999999</v>
      </c>
    </row>
    <row r="78" spans="1:15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3">
        <f t="shared" si="5"/>
        <v>0.97297297297297303</v>
      </c>
      <c r="G78" s="24">
        <f t="shared" si="6"/>
        <v>1848.6486486486488</v>
      </c>
      <c r="H78">
        <v>308</v>
      </c>
      <c r="I78">
        <v>0.21640000000000001</v>
      </c>
      <c r="J78">
        <v>168</v>
      </c>
      <c r="K78">
        <v>364</v>
      </c>
      <c r="L78">
        <f t="shared" si="7"/>
        <v>196</v>
      </c>
      <c r="M78">
        <f t="shared" si="8"/>
        <v>140</v>
      </c>
      <c r="N78" s="30">
        <f t="shared" si="9"/>
        <v>0.67142857142857149</v>
      </c>
      <c r="O78" s="30">
        <v>0.21640000000000001</v>
      </c>
    </row>
    <row r="79" spans="1:15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3">
        <f t="shared" si="5"/>
        <v>0.97297297297297303</v>
      </c>
      <c r="G79" s="24">
        <f t="shared" si="6"/>
        <v>1362.1621621621623</v>
      </c>
      <c r="H79">
        <v>308</v>
      </c>
      <c r="I79">
        <v>0.6</v>
      </c>
      <c r="J79">
        <v>226</v>
      </c>
      <c r="K79">
        <v>368</v>
      </c>
      <c r="L79">
        <f t="shared" si="7"/>
        <v>142</v>
      </c>
      <c r="M79">
        <f t="shared" si="8"/>
        <v>82</v>
      </c>
      <c r="N79" s="30">
        <f t="shared" si="9"/>
        <v>0.56197183098591552</v>
      </c>
      <c r="O79" s="30">
        <v>0.6</v>
      </c>
    </row>
    <row r="80" spans="1:15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3">
        <f t="shared" si="5"/>
        <v>0.97297297297297303</v>
      </c>
      <c r="G80" s="24">
        <f t="shared" si="6"/>
        <v>1945.9459459459461</v>
      </c>
      <c r="H80">
        <v>342</v>
      </c>
      <c r="I80">
        <v>0.39179999999999998</v>
      </c>
      <c r="J80">
        <v>285</v>
      </c>
      <c r="K80">
        <v>428</v>
      </c>
      <c r="L80">
        <f t="shared" si="7"/>
        <v>143</v>
      </c>
      <c r="M80">
        <f t="shared" si="8"/>
        <v>57</v>
      </c>
      <c r="N80" s="30">
        <f t="shared" si="9"/>
        <v>0.4188811188811189</v>
      </c>
      <c r="O80" s="30">
        <v>0.39179999999999998</v>
      </c>
    </row>
    <row r="81" spans="1:15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3">
        <f t="shared" si="5"/>
        <v>0.97297297297297303</v>
      </c>
      <c r="G81" s="24">
        <f t="shared" si="6"/>
        <v>972.97297297297303</v>
      </c>
      <c r="H81">
        <v>229</v>
      </c>
      <c r="I81">
        <v>0.58899999999999997</v>
      </c>
      <c r="J81">
        <v>91</v>
      </c>
      <c r="K81">
        <v>342</v>
      </c>
      <c r="L81">
        <f t="shared" si="7"/>
        <v>251</v>
      </c>
      <c r="M81">
        <f t="shared" si="8"/>
        <v>138</v>
      </c>
      <c r="N81" s="30">
        <f t="shared" si="9"/>
        <v>0.53984063745019917</v>
      </c>
      <c r="O81" s="30">
        <v>0.58899999999999997</v>
      </c>
    </row>
    <row r="82" spans="1:15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3">
        <f t="shared" si="5"/>
        <v>0.97297297297297303</v>
      </c>
      <c r="G82" s="24">
        <f t="shared" si="6"/>
        <v>2432.4324324324325</v>
      </c>
      <c r="H82">
        <v>392</v>
      </c>
      <c r="I82">
        <v>0.29320000000000002</v>
      </c>
      <c r="J82">
        <v>173</v>
      </c>
      <c r="K82">
        <v>581</v>
      </c>
      <c r="L82">
        <f t="shared" si="7"/>
        <v>408</v>
      </c>
      <c r="M82">
        <f t="shared" si="8"/>
        <v>219</v>
      </c>
      <c r="N82" s="30">
        <f t="shared" si="9"/>
        <v>0.52941176470588236</v>
      </c>
      <c r="O82" s="30">
        <v>0.29320000000000002</v>
      </c>
    </row>
    <row r="83" spans="1:15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3">
        <f t="shared" si="5"/>
        <v>0.97297297297297303</v>
      </c>
      <c r="G83" s="24">
        <f t="shared" si="6"/>
        <v>1362.1621621621623</v>
      </c>
      <c r="H83">
        <v>322</v>
      </c>
      <c r="I83">
        <v>0.2712</v>
      </c>
      <c r="J83">
        <v>168</v>
      </c>
      <c r="K83">
        <v>392</v>
      </c>
      <c r="L83">
        <f t="shared" si="7"/>
        <v>224</v>
      </c>
      <c r="M83">
        <f t="shared" si="8"/>
        <v>154</v>
      </c>
      <c r="N83" s="30">
        <f t="shared" si="9"/>
        <v>0.65</v>
      </c>
      <c r="O83" s="30">
        <v>0.2712</v>
      </c>
    </row>
    <row r="84" spans="1:15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3">
        <f t="shared" si="5"/>
        <v>0.97297297297297303</v>
      </c>
      <c r="G84" s="24">
        <f t="shared" si="6"/>
        <v>1264.864864864865</v>
      </c>
      <c r="H84">
        <v>257</v>
      </c>
      <c r="I84">
        <v>0.55069999999999997</v>
      </c>
      <c r="J84">
        <v>155</v>
      </c>
      <c r="K84">
        <v>494</v>
      </c>
      <c r="L84">
        <f t="shared" si="7"/>
        <v>339</v>
      </c>
      <c r="M84">
        <f t="shared" si="8"/>
        <v>102</v>
      </c>
      <c r="N84" s="30">
        <f t="shared" si="9"/>
        <v>0.34070796460176994</v>
      </c>
      <c r="O84" s="30">
        <v>0.55069999999999997</v>
      </c>
    </row>
    <row r="85" spans="1:15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3">
        <f t="shared" si="5"/>
        <v>0.97297297297297303</v>
      </c>
      <c r="G85" s="24">
        <f t="shared" si="6"/>
        <v>1751.3513513513515</v>
      </c>
      <c r="H85">
        <v>286</v>
      </c>
      <c r="I85">
        <v>0.4521</v>
      </c>
      <c r="J85">
        <v>151</v>
      </c>
      <c r="K85">
        <v>391</v>
      </c>
      <c r="L85">
        <f t="shared" si="7"/>
        <v>240</v>
      </c>
      <c r="M85">
        <f t="shared" si="8"/>
        <v>135</v>
      </c>
      <c r="N85" s="30">
        <f t="shared" si="9"/>
        <v>0.55000000000000004</v>
      </c>
      <c r="O85" s="30">
        <v>0.4521</v>
      </c>
    </row>
    <row r="86" spans="1:15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3">
        <f t="shared" si="5"/>
        <v>0.97297297297297303</v>
      </c>
      <c r="G86" s="24">
        <f t="shared" si="6"/>
        <v>681.08108108108115</v>
      </c>
      <c r="H86">
        <v>180</v>
      </c>
      <c r="I86">
        <v>0.51780000000000004</v>
      </c>
      <c r="J86">
        <v>99</v>
      </c>
      <c r="K86">
        <v>265</v>
      </c>
      <c r="L86">
        <f t="shared" si="7"/>
        <v>166</v>
      </c>
      <c r="M86">
        <f t="shared" si="8"/>
        <v>81</v>
      </c>
      <c r="N86" s="30">
        <f t="shared" si="9"/>
        <v>0.49036144578313257</v>
      </c>
      <c r="O86" s="30">
        <v>0.51780000000000004</v>
      </c>
    </row>
    <row r="87" spans="1:15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3">
        <f t="shared" si="5"/>
        <v>0.97297297297297303</v>
      </c>
      <c r="G87" s="24">
        <f t="shared" si="6"/>
        <v>875.67567567567573</v>
      </c>
      <c r="H87">
        <v>230</v>
      </c>
      <c r="I87">
        <v>0.52049999999999996</v>
      </c>
      <c r="J87">
        <v>154</v>
      </c>
      <c r="K87">
        <v>286</v>
      </c>
      <c r="L87">
        <f t="shared" si="7"/>
        <v>132</v>
      </c>
      <c r="M87">
        <f t="shared" si="8"/>
        <v>76</v>
      </c>
      <c r="N87" s="30">
        <f t="shared" si="9"/>
        <v>0.56060606060606066</v>
      </c>
      <c r="O87" s="30">
        <v>0.52049999999999996</v>
      </c>
    </row>
    <row r="88" spans="1:15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3">
        <f t="shared" si="5"/>
        <v>0.97297297297297303</v>
      </c>
      <c r="G88" s="24">
        <f t="shared" si="6"/>
        <v>972.97297297297303</v>
      </c>
      <c r="H88">
        <v>221</v>
      </c>
      <c r="I88">
        <v>0.63009999999999999</v>
      </c>
      <c r="J88">
        <v>190</v>
      </c>
      <c r="K88">
        <v>462</v>
      </c>
      <c r="L88">
        <f t="shared" si="7"/>
        <v>272</v>
      </c>
      <c r="M88">
        <f t="shared" si="8"/>
        <v>31</v>
      </c>
      <c r="N88" s="30">
        <f t="shared" si="9"/>
        <v>0.19117647058823531</v>
      </c>
      <c r="O88" s="30">
        <v>0.63009999999999999</v>
      </c>
    </row>
    <row r="89" spans="1:15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3">
        <f t="shared" si="5"/>
        <v>0.97297297297297303</v>
      </c>
      <c r="G89" s="24">
        <f t="shared" si="6"/>
        <v>1167.5675675675677</v>
      </c>
      <c r="H89">
        <v>316</v>
      </c>
      <c r="I89">
        <v>0.36990000000000001</v>
      </c>
      <c r="J89">
        <v>205</v>
      </c>
      <c r="K89">
        <v>411</v>
      </c>
      <c r="L89">
        <f t="shared" si="7"/>
        <v>206</v>
      </c>
      <c r="M89">
        <f t="shared" si="8"/>
        <v>111</v>
      </c>
      <c r="N89" s="30">
        <f t="shared" si="9"/>
        <v>0.53106796116504851</v>
      </c>
      <c r="O89" s="30">
        <v>0.36990000000000001</v>
      </c>
    </row>
    <row r="90" spans="1:15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3">
        <f t="shared" si="5"/>
        <v>0.97297297297297303</v>
      </c>
      <c r="G90" s="24">
        <f t="shared" si="6"/>
        <v>681.08108108108115</v>
      </c>
      <c r="H90">
        <v>245</v>
      </c>
      <c r="I90">
        <v>0.56989999999999996</v>
      </c>
      <c r="J90">
        <v>192</v>
      </c>
      <c r="K90">
        <v>313</v>
      </c>
      <c r="L90">
        <f t="shared" si="7"/>
        <v>121</v>
      </c>
      <c r="M90">
        <f t="shared" si="8"/>
        <v>53</v>
      </c>
      <c r="N90" s="30">
        <f t="shared" si="9"/>
        <v>0.45041322314049592</v>
      </c>
      <c r="O90" s="30">
        <v>0.56989999999999996</v>
      </c>
    </row>
    <row r="91" spans="1:15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3">
        <f t="shared" si="5"/>
        <v>0.97297297297297303</v>
      </c>
      <c r="G91" s="24">
        <f t="shared" si="6"/>
        <v>972.97297297297303</v>
      </c>
      <c r="H91">
        <v>266</v>
      </c>
      <c r="I91">
        <v>0.41920000000000002</v>
      </c>
      <c r="J91">
        <v>192</v>
      </c>
      <c r="K91">
        <v>357</v>
      </c>
      <c r="L91">
        <f t="shared" si="7"/>
        <v>165</v>
      </c>
      <c r="M91">
        <f t="shared" si="8"/>
        <v>74</v>
      </c>
      <c r="N91" s="30">
        <f t="shared" si="9"/>
        <v>0.45878787878787886</v>
      </c>
      <c r="O91" s="30">
        <v>0.41920000000000002</v>
      </c>
    </row>
    <row r="92" spans="1:15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3">
        <f t="shared" si="5"/>
        <v>0.97297297297297303</v>
      </c>
      <c r="G92" s="24">
        <f t="shared" si="6"/>
        <v>778.37837837837844</v>
      </c>
      <c r="H92">
        <v>325</v>
      </c>
      <c r="I92">
        <v>0.45479999999999998</v>
      </c>
      <c r="J92">
        <v>186</v>
      </c>
      <c r="K92">
        <v>465</v>
      </c>
      <c r="L92">
        <f t="shared" si="7"/>
        <v>279</v>
      </c>
      <c r="M92">
        <f t="shared" si="8"/>
        <v>139</v>
      </c>
      <c r="N92" s="30">
        <f t="shared" si="9"/>
        <v>0.49856630824372761</v>
      </c>
      <c r="O92" s="30">
        <v>0.45479999999999998</v>
      </c>
    </row>
    <row r="93" spans="1:15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3">
        <f t="shared" si="5"/>
        <v>0.97297297297297303</v>
      </c>
      <c r="G93" s="24">
        <f t="shared" si="6"/>
        <v>2432.4324324324325</v>
      </c>
      <c r="H93">
        <v>393</v>
      </c>
      <c r="I93">
        <v>0.62190000000000001</v>
      </c>
      <c r="J93">
        <v>189</v>
      </c>
      <c r="K93">
        <v>588</v>
      </c>
      <c r="L93">
        <f t="shared" si="7"/>
        <v>399</v>
      </c>
      <c r="M93">
        <f t="shared" si="8"/>
        <v>204</v>
      </c>
      <c r="N93" s="30">
        <f t="shared" si="9"/>
        <v>0.50902255639097749</v>
      </c>
      <c r="O93" s="30">
        <v>0.62190000000000001</v>
      </c>
    </row>
    <row r="94" spans="1:15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3">
        <f t="shared" si="5"/>
        <v>0.97297297297297303</v>
      </c>
      <c r="G94" s="24">
        <f t="shared" si="6"/>
        <v>875.67567567567573</v>
      </c>
      <c r="H94">
        <v>256</v>
      </c>
      <c r="I94">
        <v>0.70960000000000001</v>
      </c>
      <c r="J94">
        <v>209</v>
      </c>
      <c r="K94">
        <v>358</v>
      </c>
      <c r="L94">
        <f t="shared" si="7"/>
        <v>149</v>
      </c>
      <c r="M94">
        <f t="shared" si="8"/>
        <v>47</v>
      </c>
      <c r="N94" s="30">
        <f t="shared" si="9"/>
        <v>0.3523489932885906</v>
      </c>
      <c r="O94" s="30">
        <v>0.70960000000000001</v>
      </c>
    </row>
    <row r="95" spans="1:15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3">
        <f t="shared" si="5"/>
        <v>0.97297297297297303</v>
      </c>
      <c r="G95" s="24">
        <f t="shared" si="6"/>
        <v>681.08108108108115</v>
      </c>
      <c r="H95">
        <v>184</v>
      </c>
      <c r="I95">
        <v>0.30959999999999999</v>
      </c>
      <c r="J95">
        <v>42</v>
      </c>
      <c r="K95">
        <v>252</v>
      </c>
      <c r="L95">
        <f t="shared" si="7"/>
        <v>210</v>
      </c>
      <c r="M95">
        <f t="shared" si="8"/>
        <v>142</v>
      </c>
      <c r="N95" s="30">
        <f t="shared" si="9"/>
        <v>0.64095238095238094</v>
      </c>
      <c r="O95" s="30">
        <v>0.30959999999999999</v>
      </c>
    </row>
    <row r="96" spans="1:15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3">
        <f t="shared" si="5"/>
        <v>0.97297297297297303</v>
      </c>
      <c r="G96" s="24">
        <f t="shared" si="6"/>
        <v>972.97297297297303</v>
      </c>
      <c r="H96">
        <v>427</v>
      </c>
      <c r="I96">
        <v>0.24110000000000001</v>
      </c>
      <c r="J96">
        <v>94</v>
      </c>
      <c r="K96">
        <v>531</v>
      </c>
      <c r="L96">
        <f t="shared" si="7"/>
        <v>437</v>
      </c>
      <c r="M96">
        <f t="shared" si="8"/>
        <v>333</v>
      </c>
      <c r="N96" s="30">
        <f t="shared" si="9"/>
        <v>0.70961098398169342</v>
      </c>
      <c r="O96" s="30">
        <v>0.24110000000000001</v>
      </c>
    </row>
    <row r="97" spans="1:15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3">
        <f t="shared" si="5"/>
        <v>0.97297297297297303</v>
      </c>
      <c r="G97" s="24">
        <f t="shared" si="6"/>
        <v>875.67567567567573</v>
      </c>
      <c r="H97">
        <v>418</v>
      </c>
      <c r="I97">
        <v>4.6600000000000003E-2</v>
      </c>
      <c r="J97">
        <v>86</v>
      </c>
      <c r="K97">
        <v>488</v>
      </c>
      <c r="L97">
        <f t="shared" si="7"/>
        <v>402</v>
      </c>
      <c r="M97">
        <f t="shared" si="8"/>
        <v>332</v>
      </c>
      <c r="N97" s="30">
        <f t="shared" si="9"/>
        <v>0.76069651741293531</v>
      </c>
      <c r="O97" s="30">
        <v>4.6600000000000003E-2</v>
      </c>
    </row>
    <row r="98" spans="1:15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3">
        <f t="shared" si="5"/>
        <v>0.97297297297297303</v>
      </c>
      <c r="G98" s="24">
        <f t="shared" si="6"/>
        <v>1167.5675675675677</v>
      </c>
      <c r="H98">
        <v>219</v>
      </c>
      <c r="I98">
        <v>0.63560000000000005</v>
      </c>
      <c r="J98">
        <v>83</v>
      </c>
      <c r="K98">
        <v>556</v>
      </c>
      <c r="L98">
        <f t="shared" si="7"/>
        <v>473</v>
      </c>
      <c r="M98">
        <f t="shared" si="8"/>
        <v>136</v>
      </c>
      <c r="N98" s="30">
        <f t="shared" si="9"/>
        <v>0.33002114164904861</v>
      </c>
      <c r="O98" s="30">
        <v>0.63560000000000005</v>
      </c>
    </row>
    <row r="99" spans="1:15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3">
        <f t="shared" si="5"/>
        <v>0.97297297297297303</v>
      </c>
      <c r="G99" s="24">
        <f t="shared" si="6"/>
        <v>1070.2702702702704</v>
      </c>
      <c r="H99">
        <v>220</v>
      </c>
      <c r="I99">
        <v>0.43009999999999998</v>
      </c>
      <c r="J99">
        <v>84</v>
      </c>
      <c r="K99">
        <v>301</v>
      </c>
      <c r="L99">
        <f t="shared" si="7"/>
        <v>217</v>
      </c>
      <c r="M99">
        <f t="shared" si="8"/>
        <v>136</v>
      </c>
      <c r="N99" s="30">
        <f t="shared" si="9"/>
        <v>0.60138248847926268</v>
      </c>
      <c r="O99" s="30">
        <v>0.43009999999999998</v>
      </c>
    </row>
    <row r="100" spans="1:15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3">
        <f t="shared" si="5"/>
        <v>0.97297297297297303</v>
      </c>
      <c r="G100" s="24">
        <f t="shared" si="6"/>
        <v>1362.1621621621623</v>
      </c>
      <c r="H100">
        <v>481</v>
      </c>
      <c r="I100">
        <v>0.38080000000000003</v>
      </c>
      <c r="J100">
        <v>134</v>
      </c>
      <c r="K100">
        <v>568</v>
      </c>
      <c r="L100">
        <f t="shared" si="7"/>
        <v>434</v>
      </c>
      <c r="M100">
        <f t="shared" si="8"/>
        <v>347</v>
      </c>
      <c r="N100" s="30">
        <f t="shared" si="9"/>
        <v>0.73963133640553003</v>
      </c>
      <c r="O100" s="30">
        <v>0.38080000000000003</v>
      </c>
    </row>
    <row r="101" spans="1:15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3">
        <f t="shared" si="5"/>
        <v>0.97297297297297303</v>
      </c>
      <c r="G101" s="24">
        <f t="shared" si="6"/>
        <v>1264.864864864865</v>
      </c>
      <c r="H101">
        <v>280</v>
      </c>
      <c r="I101">
        <v>0.45750000000000002</v>
      </c>
      <c r="J101">
        <v>109</v>
      </c>
      <c r="K101">
        <v>615</v>
      </c>
      <c r="L101">
        <f t="shared" si="7"/>
        <v>506</v>
      </c>
      <c r="M101">
        <f t="shared" si="8"/>
        <v>171</v>
      </c>
      <c r="N101" s="30">
        <f t="shared" si="9"/>
        <v>0.37035573122529641</v>
      </c>
      <c r="O101" s="30">
        <v>0.45750000000000002</v>
      </c>
    </row>
    <row r="102" spans="1:15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3">
        <f t="shared" si="5"/>
        <v>0.97297297297297303</v>
      </c>
      <c r="G102" s="24">
        <f t="shared" si="6"/>
        <v>1848.6486486486488</v>
      </c>
      <c r="H102">
        <v>568</v>
      </c>
      <c r="I102">
        <v>0.189</v>
      </c>
      <c r="J102">
        <v>227</v>
      </c>
      <c r="K102">
        <v>861</v>
      </c>
      <c r="L102">
        <f t="shared" si="7"/>
        <v>634</v>
      </c>
      <c r="M102">
        <f t="shared" si="8"/>
        <v>341</v>
      </c>
      <c r="N102" s="30">
        <f t="shared" si="9"/>
        <v>0.53028391167192435</v>
      </c>
      <c r="O102" s="30">
        <v>0.189</v>
      </c>
    </row>
    <row r="103" spans="1:15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3">
        <f t="shared" si="5"/>
        <v>0.97297297297297303</v>
      </c>
      <c r="G103" s="24">
        <f t="shared" si="6"/>
        <v>875.67567567567573</v>
      </c>
      <c r="H103">
        <v>318</v>
      </c>
      <c r="I103">
        <v>0.29039999999999999</v>
      </c>
      <c r="J103">
        <v>176</v>
      </c>
      <c r="K103">
        <v>440</v>
      </c>
      <c r="L103">
        <f t="shared" si="7"/>
        <v>264</v>
      </c>
      <c r="M103">
        <f t="shared" si="8"/>
        <v>142</v>
      </c>
      <c r="N103" s="30">
        <f t="shared" si="9"/>
        <v>0.53030303030303028</v>
      </c>
      <c r="O103" s="30">
        <v>0.29039999999999999</v>
      </c>
    </row>
    <row r="104" spans="1:15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3">
        <f t="shared" si="5"/>
        <v>0.97297297297297303</v>
      </c>
      <c r="G104" s="24">
        <f t="shared" si="6"/>
        <v>2724.3243243243246</v>
      </c>
      <c r="H104">
        <v>556</v>
      </c>
      <c r="I104">
        <v>0.29859999999999998</v>
      </c>
      <c r="J104">
        <v>191</v>
      </c>
      <c r="K104">
        <v>826</v>
      </c>
      <c r="L104">
        <f t="shared" si="7"/>
        <v>635</v>
      </c>
      <c r="M104">
        <f t="shared" si="8"/>
        <v>365</v>
      </c>
      <c r="N104" s="30">
        <f t="shared" si="9"/>
        <v>0.5598425196850394</v>
      </c>
      <c r="O104" s="30">
        <v>0.29859999999999998</v>
      </c>
    </row>
    <row r="105" spans="1:15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3">
        <f t="shared" si="5"/>
        <v>0.97297297297297303</v>
      </c>
      <c r="G105" s="24">
        <f t="shared" si="6"/>
        <v>1070.2702702702704</v>
      </c>
      <c r="H105">
        <v>538</v>
      </c>
      <c r="I105">
        <v>0.58079999999999998</v>
      </c>
      <c r="J105">
        <v>225</v>
      </c>
      <c r="K105">
        <v>1033</v>
      </c>
      <c r="L105">
        <f t="shared" si="7"/>
        <v>808</v>
      </c>
      <c r="M105">
        <f t="shared" si="8"/>
        <v>313</v>
      </c>
      <c r="N105" s="30">
        <f t="shared" si="9"/>
        <v>0.40990099009900993</v>
      </c>
      <c r="O105" s="30">
        <v>0.58079999999999998</v>
      </c>
    </row>
    <row r="106" spans="1:15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3">
        <f t="shared" si="5"/>
        <v>0.97297297297297303</v>
      </c>
      <c r="G106" s="24">
        <f t="shared" si="6"/>
        <v>1264.864864864865</v>
      </c>
      <c r="H106">
        <v>318</v>
      </c>
      <c r="I106">
        <v>0.39179999999999998</v>
      </c>
      <c r="J106">
        <v>157</v>
      </c>
      <c r="K106">
        <v>471</v>
      </c>
      <c r="L106">
        <f t="shared" si="7"/>
        <v>314</v>
      </c>
      <c r="M106">
        <f t="shared" si="8"/>
        <v>161</v>
      </c>
      <c r="N106" s="30">
        <f t="shared" si="9"/>
        <v>0.51019108280254777</v>
      </c>
      <c r="O106" s="30">
        <v>0.39179999999999998</v>
      </c>
    </row>
    <row r="107" spans="1:15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3">
        <f t="shared" si="5"/>
        <v>0.97297297297297303</v>
      </c>
      <c r="G107" s="24">
        <f t="shared" si="6"/>
        <v>1556.7567567567569</v>
      </c>
      <c r="H107">
        <v>680</v>
      </c>
      <c r="I107">
        <v>0.38629999999999998</v>
      </c>
      <c r="J107">
        <v>253</v>
      </c>
      <c r="K107">
        <v>886</v>
      </c>
      <c r="L107">
        <f t="shared" si="7"/>
        <v>633</v>
      </c>
      <c r="M107">
        <f t="shared" si="8"/>
        <v>427</v>
      </c>
      <c r="N107" s="30">
        <f t="shared" si="9"/>
        <v>0.63965244865718796</v>
      </c>
      <c r="O107" s="30">
        <v>0.38629999999999998</v>
      </c>
    </row>
    <row r="108" spans="1:15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3">
        <f t="shared" si="5"/>
        <v>0.97297297297297303</v>
      </c>
      <c r="G108" s="24">
        <f t="shared" si="6"/>
        <v>1362.1621621621623</v>
      </c>
      <c r="H108">
        <v>202</v>
      </c>
      <c r="I108">
        <v>0.48770000000000002</v>
      </c>
      <c r="J108">
        <v>76</v>
      </c>
      <c r="K108">
        <v>342</v>
      </c>
      <c r="L108">
        <f t="shared" si="7"/>
        <v>266</v>
      </c>
      <c r="M108">
        <f t="shared" si="8"/>
        <v>126</v>
      </c>
      <c r="N108" s="30">
        <f t="shared" si="9"/>
        <v>0.47894736842105268</v>
      </c>
      <c r="O108" s="30">
        <v>0.48770000000000002</v>
      </c>
    </row>
    <row r="109" spans="1:15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3">
        <f t="shared" si="5"/>
        <v>0.97297297297297303</v>
      </c>
      <c r="G109" s="24">
        <f t="shared" si="6"/>
        <v>1945.9459459459461</v>
      </c>
      <c r="H109">
        <v>579</v>
      </c>
      <c r="I109">
        <v>0.41099999999999998</v>
      </c>
      <c r="J109">
        <v>107</v>
      </c>
      <c r="K109">
        <v>781</v>
      </c>
      <c r="L109">
        <f t="shared" si="7"/>
        <v>674</v>
      </c>
      <c r="M109">
        <f t="shared" si="8"/>
        <v>472</v>
      </c>
      <c r="N109" s="30">
        <f t="shared" si="9"/>
        <v>0.66023738872403559</v>
      </c>
      <c r="O109" s="30">
        <v>0.41099999999999998</v>
      </c>
    </row>
    <row r="110" spans="1:15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3">
        <f t="shared" si="5"/>
        <v>0.97297297297297303</v>
      </c>
      <c r="G110" s="24">
        <f t="shared" si="6"/>
        <v>1654.0540540540542</v>
      </c>
      <c r="H110">
        <v>524</v>
      </c>
      <c r="I110">
        <v>0.50409999999999999</v>
      </c>
      <c r="J110">
        <v>162</v>
      </c>
      <c r="K110">
        <v>614</v>
      </c>
      <c r="L110">
        <f t="shared" si="7"/>
        <v>452</v>
      </c>
      <c r="M110">
        <f t="shared" si="8"/>
        <v>362</v>
      </c>
      <c r="N110" s="30">
        <f t="shared" si="9"/>
        <v>0.74070796460176991</v>
      </c>
      <c r="O110" s="30">
        <v>0.50409999999999999</v>
      </c>
    </row>
    <row r="111" spans="1:15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3">
        <f t="shared" si="5"/>
        <v>0.97297297297297303</v>
      </c>
      <c r="G111" s="24">
        <f t="shared" si="6"/>
        <v>2432.4324324324325</v>
      </c>
      <c r="H111">
        <v>560</v>
      </c>
      <c r="I111">
        <v>0.2767</v>
      </c>
      <c r="J111">
        <v>158</v>
      </c>
      <c r="K111">
        <v>906</v>
      </c>
      <c r="L111">
        <f t="shared" si="7"/>
        <v>748</v>
      </c>
      <c r="M111">
        <f t="shared" si="8"/>
        <v>402</v>
      </c>
      <c r="N111" s="30">
        <f t="shared" si="9"/>
        <v>0.5299465240641712</v>
      </c>
      <c r="O111" s="30">
        <v>0.2767</v>
      </c>
    </row>
    <row r="112" spans="1:15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3">
        <f t="shared" si="5"/>
        <v>0.97297297297297303</v>
      </c>
      <c r="G112" s="24">
        <f t="shared" si="6"/>
        <v>1751.3513513513515</v>
      </c>
      <c r="H112">
        <v>362</v>
      </c>
      <c r="I112">
        <v>0.32879999999999998</v>
      </c>
      <c r="J112">
        <v>199</v>
      </c>
      <c r="K112">
        <v>432</v>
      </c>
      <c r="L112">
        <f t="shared" si="7"/>
        <v>233</v>
      </c>
      <c r="M112">
        <f t="shared" si="8"/>
        <v>163</v>
      </c>
      <c r="N112" s="30">
        <f t="shared" si="9"/>
        <v>0.65965665236051507</v>
      </c>
      <c r="O112" s="30">
        <v>0.32879999999999998</v>
      </c>
    </row>
    <row r="113" spans="1:15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3">
        <f t="shared" si="5"/>
        <v>0.97297297297297303</v>
      </c>
      <c r="G113" s="24">
        <f t="shared" si="6"/>
        <v>2529.72972972973</v>
      </c>
      <c r="H113">
        <v>417</v>
      </c>
      <c r="I113">
        <v>0.53149999999999997</v>
      </c>
      <c r="J113">
        <v>366</v>
      </c>
      <c r="K113">
        <v>594</v>
      </c>
      <c r="L113">
        <f t="shared" si="7"/>
        <v>228</v>
      </c>
      <c r="M113">
        <f t="shared" si="8"/>
        <v>51</v>
      </c>
      <c r="N113" s="30">
        <f t="shared" si="9"/>
        <v>0.27894736842105261</v>
      </c>
      <c r="O113" s="30">
        <v>0.53149999999999997</v>
      </c>
    </row>
    <row r="114" spans="1:15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3">
        <f t="shared" si="5"/>
        <v>0.97297297297297303</v>
      </c>
      <c r="G114" s="24">
        <f t="shared" si="6"/>
        <v>2432.4324324324325</v>
      </c>
      <c r="H114">
        <v>474</v>
      </c>
      <c r="I114">
        <v>0.4274</v>
      </c>
      <c r="J114">
        <v>333</v>
      </c>
      <c r="K114">
        <v>665</v>
      </c>
      <c r="L114">
        <f t="shared" si="7"/>
        <v>332</v>
      </c>
      <c r="M114">
        <f t="shared" si="8"/>
        <v>141</v>
      </c>
      <c r="N114" s="30">
        <f t="shared" si="9"/>
        <v>0.43975903614457834</v>
      </c>
      <c r="O114" s="30">
        <v>0.4274</v>
      </c>
    </row>
    <row r="115" spans="1:15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3">
        <f t="shared" si="5"/>
        <v>0.97297297297297303</v>
      </c>
      <c r="G115" s="24">
        <f t="shared" si="6"/>
        <v>1459.4594594594596</v>
      </c>
      <c r="H115">
        <v>146</v>
      </c>
      <c r="I115">
        <v>0.24110000000000001</v>
      </c>
      <c r="J115">
        <v>81</v>
      </c>
      <c r="K115">
        <v>205</v>
      </c>
      <c r="L115">
        <f t="shared" si="7"/>
        <v>124</v>
      </c>
      <c r="M115">
        <f t="shared" si="8"/>
        <v>65</v>
      </c>
      <c r="N115" s="30">
        <f t="shared" si="9"/>
        <v>0.51935483870967747</v>
      </c>
      <c r="O115" s="30">
        <v>0.24110000000000001</v>
      </c>
    </row>
    <row r="116" spans="1:15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3">
        <f t="shared" si="5"/>
        <v>0.97297297297297303</v>
      </c>
      <c r="G116" s="24">
        <f t="shared" si="6"/>
        <v>1654.0540540540542</v>
      </c>
      <c r="H116">
        <v>312</v>
      </c>
      <c r="I116">
        <v>0.41099999999999998</v>
      </c>
      <c r="J116">
        <v>106</v>
      </c>
      <c r="K116">
        <v>465</v>
      </c>
      <c r="L116">
        <f t="shared" si="7"/>
        <v>359</v>
      </c>
      <c r="M116">
        <f t="shared" si="8"/>
        <v>206</v>
      </c>
      <c r="N116" s="30">
        <f t="shared" si="9"/>
        <v>0.55905292479108637</v>
      </c>
      <c r="O116" s="30">
        <v>0.41099999999999998</v>
      </c>
    </row>
    <row r="117" spans="1:15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3">
        <f t="shared" si="5"/>
        <v>0.97297297297297303</v>
      </c>
      <c r="G117" s="24">
        <f t="shared" si="6"/>
        <v>3502.7027027027029</v>
      </c>
      <c r="H117">
        <v>491</v>
      </c>
      <c r="I117">
        <v>0.39729999999999999</v>
      </c>
      <c r="J117">
        <v>336</v>
      </c>
      <c r="K117">
        <v>624</v>
      </c>
      <c r="L117">
        <f t="shared" si="7"/>
        <v>288</v>
      </c>
      <c r="M117">
        <f t="shared" si="8"/>
        <v>155</v>
      </c>
      <c r="N117" s="30">
        <f t="shared" si="9"/>
        <v>0.53055555555555556</v>
      </c>
      <c r="O117" s="30">
        <v>0.39729999999999999</v>
      </c>
    </row>
    <row r="118" spans="1:15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3">
        <f t="shared" si="5"/>
        <v>0.97297297297297303</v>
      </c>
      <c r="G118" s="24">
        <f t="shared" si="6"/>
        <v>1167.5675675675677</v>
      </c>
      <c r="H118">
        <v>204</v>
      </c>
      <c r="I118">
        <v>0.79730000000000001</v>
      </c>
      <c r="J118">
        <v>173</v>
      </c>
      <c r="K118">
        <v>395</v>
      </c>
      <c r="L118">
        <f t="shared" si="7"/>
        <v>222</v>
      </c>
      <c r="M118">
        <f t="shared" si="8"/>
        <v>31</v>
      </c>
      <c r="N118" s="30">
        <f t="shared" si="9"/>
        <v>0.21171171171171171</v>
      </c>
      <c r="O118" s="30">
        <v>0.79730000000000001</v>
      </c>
    </row>
    <row r="119" spans="1:15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3">
        <f t="shared" si="5"/>
        <v>0.97297297297297303</v>
      </c>
      <c r="G119" s="24">
        <f t="shared" si="6"/>
        <v>1556.7567567567569</v>
      </c>
      <c r="H119">
        <v>245</v>
      </c>
      <c r="I119">
        <v>0.68769999999999998</v>
      </c>
      <c r="J119">
        <v>228</v>
      </c>
      <c r="K119">
        <v>456</v>
      </c>
      <c r="L119">
        <f t="shared" si="7"/>
        <v>228</v>
      </c>
      <c r="M119">
        <f t="shared" si="8"/>
        <v>17</v>
      </c>
      <c r="N119" s="30">
        <f t="shared" si="9"/>
        <v>0.15964912280701754</v>
      </c>
      <c r="O119" s="30">
        <v>0.68769999999999998</v>
      </c>
    </row>
    <row r="120" spans="1:15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3">
        <f t="shared" si="5"/>
        <v>0.97297297297297303</v>
      </c>
      <c r="G120" s="24">
        <f t="shared" si="6"/>
        <v>972.97297297297303</v>
      </c>
      <c r="H120">
        <v>197</v>
      </c>
      <c r="I120">
        <v>0.58899999999999997</v>
      </c>
      <c r="J120">
        <v>155</v>
      </c>
      <c r="K120">
        <v>252</v>
      </c>
      <c r="L120">
        <f t="shared" si="7"/>
        <v>97</v>
      </c>
      <c r="M120">
        <f t="shared" si="8"/>
        <v>42</v>
      </c>
      <c r="N120" s="30">
        <f t="shared" si="9"/>
        <v>0.44639175257731967</v>
      </c>
      <c r="O120" s="30">
        <v>0.58899999999999997</v>
      </c>
    </row>
    <row r="121" spans="1:15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3">
        <f t="shared" si="5"/>
        <v>0.97297297297297303</v>
      </c>
      <c r="G121" s="24">
        <f t="shared" si="6"/>
        <v>1459.4594594594596</v>
      </c>
      <c r="H121">
        <v>195</v>
      </c>
      <c r="I121">
        <v>0.61919999999999997</v>
      </c>
      <c r="J121">
        <v>158</v>
      </c>
      <c r="K121">
        <v>236</v>
      </c>
      <c r="L121">
        <f t="shared" si="7"/>
        <v>78</v>
      </c>
      <c r="M121">
        <f t="shared" si="8"/>
        <v>37</v>
      </c>
      <c r="N121" s="30">
        <f t="shared" si="9"/>
        <v>0.47948717948717945</v>
      </c>
      <c r="O121" s="30">
        <v>0.61919999999999997</v>
      </c>
    </row>
    <row r="122" spans="1:15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3">
        <f t="shared" si="5"/>
        <v>0.97297297297297303</v>
      </c>
      <c r="G122" s="24">
        <f t="shared" si="6"/>
        <v>729.7297297297298</v>
      </c>
      <c r="H122">
        <v>124</v>
      </c>
      <c r="I122">
        <v>0.45479999999999998</v>
      </c>
      <c r="J122">
        <v>89</v>
      </c>
      <c r="K122">
        <v>155</v>
      </c>
      <c r="L122">
        <f t="shared" si="7"/>
        <v>66</v>
      </c>
      <c r="M122">
        <f t="shared" si="8"/>
        <v>35</v>
      </c>
      <c r="N122" s="30">
        <f t="shared" si="9"/>
        <v>0.52424242424242429</v>
      </c>
      <c r="O122" s="30">
        <v>0.45479999999999998</v>
      </c>
    </row>
    <row r="123" spans="1:15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3">
        <f t="shared" si="5"/>
        <v>0.97297297297297303</v>
      </c>
      <c r="G123" s="24">
        <f t="shared" si="6"/>
        <v>1011.891891891892</v>
      </c>
      <c r="H123">
        <v>156</v>
      </c>
      <c r="I123">
        <v>0.48770000000000002</v>
      </c>
      <c r="J123">
        <v>115</v>
      </c>
      <c r="K123">
        <v>179</v>
      </c>
      <c r="L123">
        <f t="shared" si="7"/>
        <v>64</v>
      </c>
      <c r="M123">
        <f t="shared" si="8"/>
        <v>41</v>
      </c>
      <c r="N123" s="30">
        <f t="shared" si="9"/>
        <v>0.61250000000000004</v>
      </c>
      <c r="O123" s="30">
        <v>0.48770000000000002</v>
      </c>
    </row>
    <row r="124" spans="1:15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3">
        <f t="shared" si="5"/>
        <v>0.97297297297297303</v>
      </c>
      <c r="G124" s="24">
        <f t="shared" si="6"/>
        <v>875.67567567567573</v>
      </c>
      <c r="H124">
        <v>256</v>
      </c>
      <c r="I124">
        <v>0.47949999999999998</v>
      </c>
      <c r="J124">
        <v>152</v>
      </c>
      <c r="K124">
        <v>300</v>
      </c>
      <c r="L124">
        <f t="shared" si="7"/>
        <v>148</v>
      </c>
      <c r="M124">
        <f t="shared" si="8"/>
        <v>104</v>
      </c>
      <c r="N124" s="30">
        <f t="shared" si="9"/>
        <v>0.66216216216216217</v>
      </c>
      <c r="O124" s="30">
        <v>0.47949999999999998</v>
      </c>
    </row>
    <row r="125" spans="1:15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3">
        <f t="shared" si="5"/>
        <v>0.97297297297297303</v>
      </c>
      <c r="G125" s="24">
        <f t="shared" si="6"/>
        <v>1362.1621621621623</v>
      </c>
      <c r="H125">
        <v>284</v>
      </c>
      <c r="I125">
        <v>0.49320000000000003</v>
      </c>
      <c r="J125">
        <v>175</v>
      </c>
      <c r="K125">
        <v>368</v>
      </c>
      <c r="L125">
        <f t="shared" si="7"/>
        <v>193</v>
      </c>
      <c r="M125">
        <f t="shared" si="8"/>
        <v>109</v>
      </c>
      <c r="N125" s="30">
        <f t="shared" si="9"/>
        <v>0.55181347150259075</v>
      </c>
      <c r="O125" s="30">
        <v>0.49320000000000003</v>
      </c>
    </row>
    <row r="126" spans="1:15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3">
        <f t="shared" si="5"/>
        <v>0.97297297297297303</v>
      </c>
      <c r="G126" s="24">
        <f t="shared" si="6"/>
        <v>802.70270270270271</v>
      </c>
      <c r="H126">
        <v>128</v>
      </c>
      <c r="I126">
        <v>0.36159999999999998</v>
      </c>
      <c r="J126">
        <v>77</v>
      </c>
      <c r="K126">
        <v>161</v>
      </c>
      <c r="L126">
        <f t="shared" si="7"/>
        <v>84</v>
      </c>
      <c r="M126">
        <f t="shared" si="8"/>
        <v>51</v>
      </c>
      <c r="N126" s="30">
        <f t="shared" si="9"/>
        <v>0.58571428571428574</v>
      </c>
      <c r="O126" s="30">
        <v>0.36159999999999998</v>
      </c>
    </row>
    <row r="127" spans="1:15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3">
        <f t="shared" si="5"/>
        <v>0.97297297297297303</v>
      </c>
      <c r="G127" s="24">
        <f t="shared" si="6"/>
        <v>2627.0270270270271</v>
      </c>
      <c r="H127">
        <v>337</v>
      </c>
      <c r="I127">
        <v>0.4219</v>
      </c>
      <c r="J127">
        <v>157</v>
      </c>
      <c r="K127">
        <v>526</v>
      </c>
      <c r="L127">
        <f t="shared" si="7"/>
        <v>369</v>
      </c>
      <c r="M127">
        <f t="shared" si="8"/>
        <v>180</v>
      </c>
      <c r="N127" s="30">
        <f t="shared" si="9"/>
        <v>0.49024390243902438</v>
      </c>
      <c r="O127" s="30">
        <v>0.4219</v>
      </c>
    </row>
    <row r="128" spans="1:15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3">
        <f t="shared" si="5"/>
        <v>0.97297297297297303</v>
      </c>
      <c r="G128" s="24">
        <f t="shared" si="6"/>
        <v>1264.864864864865</v>
      </c>
      <c r="H128">
        <v>139</v>
      </c>
      <c r="I128">
        <v>0.74250000000000005</v>
      </c>
      <c r="J128">
        <v>125</v>
      </c>
      <c r="K128">
        <v>170</v>
      </c>
      <c r="L128">
        <f t="shared" si="7"/>
        <v>45</v>
      </c>
      <c r="M128">
        <f t="shared" si="8"/>
        <v>14</v>
      </c>
      <c r="N128" s="30">
        <f t="shared" si="9"/>
        <v>0.34888888888888892</v>
      </c>
      <c r="O128" s="30">
        <v>0.74250000000000005</v>
      </c>
    </row>
    <row r="129" spans="1:15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3">
        <f t="shared" si="5"/>
        <v>0.97297297297297303</v>
      </c>
      <c r="G129" s="24">
        <f t="shared" si="6"/>
        <v>972.97297297297303</v>
      </c>
      <c r="H129">
        <v>240</v>
      </c>
      <c r="I129">
        <v>0.36990000000000001</v>
      </c>
      <c r="J129">
        <v>140</v>
      </c>
      <c r="K129">
        <v>288</v>
      </c>
      <c r="L129">
        <f t="shared" si="7"/>
        <v>148</v>
      </c>
      <c r="M129">
        <f t="shared" si="8"/>
        <v>100</v>
      </c>
      <c r="N129" s="30">
        <f t="shared" si="9"/>
        <v>0.64054054054054055</v>
      </c>
      <c r="O129" s="30">
        <v>0.36990000000000001</v>
      </c>
    </row>
    <row r="130" spans="1:15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3">
        <f t="shared" si="5"/>
        <v>0.97297297297297303</v>
      </c>
      <c r="G130" s="24">
        <f t="shared" si="6"/>
        <v>1440</v>
      </c>
      <c r="H130">
        <v>249</v>
      </c>
      <c r="I130">
        <v>0.44109999999999999</v>
      </c>
      <c r="J130">
        <v>175</v>
      </c>
      <c r="K130">
        <v>310</v>
      </c>
      <c r="L130">
        <f t="shared" si="7"/>
        <v>135</v>
      </c>
      <c r="M130">
        <f t="shared" si="8"/>
        <v>74</v>
      </c>
      <c r="N130" s="30">
        <f t="shared" si="9"/>
        <v>0.53851851851851851</v>
      </c>
      <c r="O130" s="30">
        <v>0.44109999999999999</v>
      </c>
    </row>
    <row r="131" spans="1:15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3">
        <f t="shared" si="5"/>
        <v>0.97297297297297303</v>
      </c>
      <c r="G131" s="24">
        <f t="shared" si="6"/>
        <v>632.43243243243251</v>
      </c>
      <c r="H131">
        <v>107</v>
      </c>
      <c r="I131">
        <v>0.47949999999999998</v>
      </c>
      <c r="J131">
        <v>80</v>
      </c>
      <c r="K131">
        <v>156</v>
      </c>
      <c r="L131">
        <f t="shared" si="7"/>
        <v>76</v>
      </c>
      <c r="M131">
        <f t="shared" si="8"/>
        <v>27</v>
      </c>
      <c r="N131" s="30">
        <f t="shared" si="9"/>
        <v>0.38421052631578945</v>
      </c>
      <c r="O131" s="30">
        <v>0.47949999999999998</v>
      </c>
    </row>
    <row r="132" spans="1:15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3">
        <f t="shared" si="5"/>
        <v>0.97297297297297303</v>
      </c>
      <c r="G132" s="24">
        <f t="shared" si="6"/>
        <v>895.13513513513522</v>
      </c>
      <c r="H132">
        <v>147</v>
      </c>
      <c r="I132">
        <v>0.41370000000000001</v>
      </c>
      <c r="J132">
        <v>108</v>
      </c>
      <c r="K132">
        <v>205</v>
      </c>
      <c r="L132">
        <f t="shared" si="7"/>
        <v>97</v>
      </c>
      <c r="M132">
        <f t="shared" si="8"/>
        <v>39</v>
      </c>
      <c r="N132" s="30">
        <f t="shared" si="9"/>
        <v>0.42164948453608253</v>
      </c>
      <c r="O132" s="30">
        <v>0.41370000000000001</v>
      </c>
    </row>
    <row r="133" spans="1:15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3">
        <f t="shared" ref="F133:F196" si="10">36/37</f>
        <v>0.97297297297297303</v>
      </c>
      <c r="G133" s="24">
        <f t="shared" ref="G133:G196" si="11">E133*F133</f>
        <v>856.21621621621625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12">K133-J133</f>
        <v>188</v>
      </c>
      <c r="M133">
        <f t="shared" ref="M133:M196" si="13">H133-J133</f>
        <v>101</v>
      </c>
      <c r="N133" s="30">
        <f t="shared" ref="N133:N196" si="14">0.8*(M133/L133)+0.1</f>
        <v>0.52978723404255323</v>
      </c>
      <c r="O133" s="30">
        <v>0.44379999999999997</v>
      </c>
    </row>
    <row r="134" spans="1:15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3">
        <f t="shared" si="10"/>
        <v>0.97297297297297303</v>
      </c>
      <c r="G134" s="24">
        <f t="shared" si="11"/>
        <v>1167.5675675675677</v>
      </c>
      <c r="H134">
        <v>169</v>
      </c>
      <c r="I134">
        <v>0.61919999999999997</v>
      </c>
      <c r="J134">
        <v>160</v>
      </c>
      <c r="K134">
        <v>310</v>
      </c>
      <c r="L134">
        <f t="shared" si="12"/>
        <v>150</v>
      </c>
      <c r="M134">
        <f t="shared" si="13"/>
        <v>9</v>
      </c>
      <c r="N134" s="30">
        <f t="shared" si="14"/>
        <v>0.14800000000000002</v>
      </c>
      <c r="O134" s="30">
        <v>0.61919999999999997</v>
      </c>
    </row>
    <row r="135" spans="1:15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3">
        <f t="shared" si="10"/>
        <v>0.97297297297297303</v>
      </c>
      <c r="G135" s="24">
        <f t="shared" si="11"/>
        <v>972.97297297297303</v>
      </c>
      <c r="H135">
        <v>174</v>
      </c>
      <c r="I135">
        <v>0.54790000000000005</v>
      </c>
      <c r="J135">
        <v>95</v>
      </c>
      <c r="K135">
        <v>280</v>
      </c>
      <c r="L135">
        <f t="shared" si="12"/>
        <v>185</v>
      </c>
      <c r="M135">
        <f t="shared" si="13"/>
        <v>79</v>
      </c>
      <c r="N135" s="30">
        <f t="shared" si="14"/>
        <v>0.44162162162162166</v>
      </c>
      <c r="O135" s="30">
        <v>0.54790000000000005</v>
      </c>
    </row>
    <row r="136" spans="1:15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3">
        <f t="shared" si="10"/>
        <v>0.97297297297297303</v>
      </c>
      <c r="G136" s="24">
        <f t="shared" si="11"/>
        <v>1167.5675675675677</v>
      </c>
      <c r="H136">
        <v>203</v>
      </c>
      <c r="I136">
        <v>0.2712</v>
      </c>
      <c r="J136">
        <v>125</v>
      </c>
      <c r="K136">
        <v>277</v>
      </c>
      <c r="L136">
        <f t="shared" si="12"/>
        <v>152</v>
      </c>
      <c r="M136">
        <f t="shared" si="13"/>
        <v>78</v>
      </c>
      <c r="N136" s="30">
        <f t="shared" si="14"/>
        <v>0.51052631578947372</v>
      </c>
      <c r="O136" s="30">
        <v>0.2712</v>
      </c>
    </row>
    <row r="137" spans="1:15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3">
        <f t="shared" si="10"/>
        <v>0.97297297297297303</v>
      </c>
      <c r="G137" s="24">
        <f t="shared" si="11"/>
        <v>1362.1621621621623</v>
      </c>
      <c r="H137">
        <v>240</v>
      </c>
      <c r="I137">
        <v>0.76160000000000005</v>
      </c>
      <c r="J137">
        <v>209</v>
      </c>
      <c r="K137">
        <v>384</v>
      </c>
      <c r="L137">
        <f t="shared" si="12"/>
        <v>175</v>
      </c>
      <c r="M137">
        <f t="shared" si="13"/>
        <v>31</v>
      </c>
      <c r="N137" s="30">
        <f t="shared" si="14"/>
        <v>0.24171428571428571</v>
      </c>
      <c r="O137" s="30">
        <v>0.76160000000000005</v>
      </c>
    </row>
    <row r="138" spans="1:15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3">
        <f t="shared" si="10"/>
        <v>0.97297297297297303</v>
      </c>
      <c r="G138" s="24">
        <f t="shared" si="11"/>
        <v>2627.0270270270271</v>
      </c>
      <c r="H138">
        <v>389</v>
      </c>
      <c r="I138">
        <v>0.51229999999999998</v>
      </c>
      <c r="J138">
        <v>202</v>
      </c>
      <c r="K138">
        <v>629</v>
      </c>
      <c r="L138">
        <f t="shared" si="12"/>
        <v>427</v>
      </c>
      <c r="M138">
        <f t="shared" si="13"/>
        <v>187</v>
      </c>
      <c r="N138" s="30">
        <f t="shared" si="14"/>
        <v>0.45035128805620606</v>
      </c>
      <c r="O138" s="30">
        <v>0.51229999999999998</v>
      </c>
    </row>
    <row r="139" spans="1:15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3">
        <f t="shared" si="10"/>
        <v>0.97297297297297303</v>
      </c>
      <c r="G139" s="24">
        <f t="shared" si="11"/>
        <v>1556.7567567567569</v>
      </c>
      <c r="H139">
        <v>312</v>
      </c>
      <c r="I139">
        <v>0.60819999999999996</v>
      </c>
      <c r="J139">
        <v>220</v>
      </c>
      <c r="K139">
        <v>418</v>
      </c>
      <c r="L139">
        <f t="shared" si="12"/>
        <v>198</v>
      </c>
      <c r="M139">
        <f t="shared" si="13"/>
        <v>92</v>
      </c>
      <c r="N139" s="30">
        <f t="shared" si="14"/>
        <v>0.47171717171717176</v>
      </c>
      <c r="O139" s="30">
        <v>0.60819999999999996</v>
      </c>
    </row>
    <row r="140" spans="1:15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3">
        <f t="shared" si="10"/>
        <v>0.97297297297297303</v>
      </c>
      <c r="G140" s="24">
        <f t="shared" si="11"/>
        <v>1075.1351351351352</v>
      </c>
      <c r="H140">
        <v>111</v>
      </c>
      <c r="I140">
        <v>0.61099999999999999</v>
      </c>
      <c r="J140">
        <v>82</v>
      </c>
      <c r="K140">
        <v>235</v>
      </c>
      <c r="L140">
        <f t="shared" si="12"/>
        <v>153</v>
      </c>
      <c r="M140">
        <f t="shared" si="13"/>
        <v>29</v>
      </c>
      <c r="N140" s="30">
        <f t="shared" si="14"/>
        <v>0.25163398692810457</v>
      </c>
      <c r="O140" s="30">
        <v>0.61099999999999999</v>
      </c>
    </row>
    <row r="141" spans="1:15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3">
        <f t="shared" si="10"/>
        <v>0.97297297297297303</v>
      </c>
      <c r="G141" s="24">
        <f t="shared" si="11"/>
        <v>1620</v>
      </c>
      <c r="H141">
        <v>169</v>
      </c>
      <c r="I141">
        <v>0.30680000000000002</v>
      </c>
      <c r="J141">
        <v>130</v>
      </c>
      <c r="K141">
        <v>200</v>
      </c>
      <c r="L141">
        <f t="shared" si="12"/>
        <v>70</v>
      </c>
      <c r="M141">
        <f t="shared" si="13"/>
        <v>39</v>
      </c>
      <c r="N141" s="30">
        <f t="shared" si="14"/>
        <v>0.54571428571428571</v>
      </c>
      <c r="O141" s="30">
        <v>0.30680000000000002</v>
      </c>
    </row>
    <row r="142" spans="1:15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3">
        <f t="shared" si="10"/>
        <v>0.97297297297297303</v>
      </c>
      <c r="G142" s="24">
        <f t="shared" si="11"/>
        <v>1143.2432432432433</v>
      </c>
      <c r="H142">
        <v>201</v>
      </c>
      <c r="I142">
        <v>0.52329999999999999</v>
      </c>
      <c r="J142">
        <v>106</v>
      </c>
      <c r="K142">
        <v>267</v>
      </c>
      <c r="L142">
        <f t="shared" si="12"/>
        <v>161</v>
      </c>
      <c r="M142">
        <f t="shared" si="13"/>
        <v>95</v>
      </c>
      <c r="N142" s="30">
        <f t="shared" si="14"/>
        <v>0.57204968944099377</v>
      </c>
      <c r="O142" s="30">
        <v>0.52329999999999999</v>
      </c>
    </row>
    <row r="143" spans="1:15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3">
        <f t="shared" si="10"/>
        <v>0.97297297297297303</v>
      </c>
      <c r="G143" s="24">
        <f t="shared" si="11"/>
        <v>1678.3783783783786</v>
      </c>
      <c r="H143">
        <v>242</v>
      </c>
      <c r="I143">
        <v>0.48220000000000002</v>
      </c>
      <c r="J143">
        <v>195</v>
      </c>
      <c r="K143">
        <v>305</v>
      </c>
      <c r="L143">
        <f t="shared" si="12"/>
        <v>110</v>
      </c>
      <c r="M143">
        <f t="shared" si="13"/>
        <v>47</v>
      </c>
      <c r="N143" s="30">
        <f t="shared" si="14"/>
        <v>0.44181818181818178</v>
      </c>
      <c r="O143" s="30">
        <v>0.48220000000000002</v>
      </c>
    </row>
    <row r="144" spans="1:15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3">
        <f t="shared" si="10"/>
        <v>0.97297297297297303</v>
      </c>
      <c r="G144" s="24">
        <f t="shared" si="11"/>
        <v>689.83783783783792</v>
      </c>
      <c r="H144">
        <v>158</v>
      </c>
      <c r="I144">
        <v>0.22189999999999999</v>
      </c>
      <c r="J144">
        <v>86</v>
      </c>
      <c r="K144">
        <v>192</v>
      </c>
      <c r="L144">
        <f t="shared" si="12"/>
        <v>106</v>
      </c>
      <c r="M144">
        <f t="shared" si="13"/>
        <v>72</v>
      </c>
      <c r="N144" s="30">
        <f t="shared" si="14"/>
        <v>0.64339622641509431</v>
      </c>
      <c r="O144" s="30">
        <v>0.22189999999999999</v>
      </c>
    </row>
    <row r="145" spans="1:15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3">
        <f t="shared" si="10"/>
        <v>0.97297297297297303</v>
      </c>
      <c r="G145" s="24">
        <f t="shared" si="11"/>
        <v>845.51351351351354</v>
      </c>
      <c r="H145">
        <v>246</v>
      </c>
      <c r="I145">
        <v>0.38900000000000001</v>
      </c>
      <c r="J145">
        <v>135</v>
      </c>
      <c r="K145">
        <v>305</v>
      </c>
      <c r="L145">
        <f t="shared" si="12"/>
        <v>170</v>
      </c>
      <c r="M145">
        <f t="shared" si="13"/>
        <v>111</v>
      </c>
      <c r="N145" s="30">
        <f t="shared" si="14"/>
        <v>0.62235294117647055</v>
      </c>
      <c r="O145" s="30">
        <v>0.38900000000000001</v>
      </c>
    </row>
    <row r="146" spans="1:15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3">
        <f t="shared" si="10"/>
        <v>0.97297297297297303</v>
      </c>
      <c r="G146" s="24">
        <f t="shared" si="11"/>
        <v>900</v>
      </c>
      <c r="H146">
        <v>207</v>
      </c>
      <c r="I146">
        <v>0.41639999999999999</v>
      </c>
      <c r="J146">
        <v>125</v>
      </c>
      <c r="K146">
        <v>288</v>
      </c>
      <c r="L146">
        <f t="shared" si="12"/>
        <v>163</v>
      </c>
      <c r="M146">
        <f t="shared" si="13"/>
        <v>82</v>
      </c>
      <c r="N146" s="30">
        <f t="shared" si="14"/>
        <v>0.50245398773006134</v>
      </c>
      <c r="O146" s="30">
        <v>0.41639999999999999</v>
      </c>
    </row>
    <row r="147" spans="1:15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3">
        <f t="shared" si="10"/>
        <v>0.97297297297297303</v>
      </c>
      <c r="G147" s="24">
        <f t="shared" si="11"/>
        <v>1313.5135135135135</v>
      </c>
      <c r="H147">
        <v>224</v>
      </c>
      <c r="I147">
        <v>0.4849</v>
      </c>
      <c r="J147">
        <v>119</v>
      </c>
      <c r="K147">
        <v>360</v>
      </c>
      <c r="L147">
        <f t="shared" si="12"/>
        <v>241</v>
      </c>
      <c r="M147">
        <f t="shared" si="13"/>
        <v>105</v>
      </c>
      <c r="N147" s="30">
        <f t="shared" si="14"/>
        <v>0.44854771784232372</v>
      </c>
      <c r="O147" s="30">
        <v>0.4849</v>
      </c>
    </row>
    <row r="148" spans="1:15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3">
        <f t="shared" si="10"/>
        <v>0.97297297297297303</v>
      </c>
      <c r="G148" s="24">
        <f t="shared" si="11"/>
        <v>875.67567567567573</v>
      </c>
      <c r="H148">
        <v>139</v>
      </c>
      <c r="I148">
        <v>0.55069999999999997</v>
      </c>
      <c r="J148">
        <v>89</v>
      </c>
      <c r="K148">
        <v>177</v>
      </c>
      <c r="L148">
        <f t="shared" si="12"/>
        <v>88</v>
      </c>
      <c r="M148">
        <f t="shared" si="13"/>
        <v>50</v>
      </c>
      <c r="N148" s="30">
        <f t="shared" si="14"/>
        <v>0.55454545454545456</v>
      </c>
      <c r="O148" s="30">
        <v>0.55069999999999997</v>
      </c>
    </row>
    <row r="149" spans="1:15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3">
        <f t="shared" si="10"/>
        <v>0.97297297297297303</v>
      </c>
      <c r="G149" s="24">
        <f t="shared" si="11"/>
        <v>3113.5135135135138</v>
      </c>
      <c r="H149">
        <v>325</v>
      </c>
      <c r="I149">
        <v>0.81640000000000001</v>
      </c>
      <c r="J149">
        <v>195</v>
      </c>
      <c r="K149">
        <v>844</v>
      </c>
      <c r="L149">
        <f t="shared" si="12"/>
        <v>649</v>
      </c>
      <c r="M149">
        <f t="shared" si="13"/>
        <v>130</v>
      </c>
      <c r="N149" s="30">
        <f t="shared" si="14"/>
        <v>0.26024653312788903</v>
      </c>
      <c r="O149" s="30">
        <v>0.81640000000000001</v>
      </c>
    </row>
    <row r="150" spans="1:15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3">
        <f t="shared" si="10"/>
        <v>0.97297297297297303</v>
      </c>
      <c r="G150" s="24">
        <f t="shared" si="11"/>
        <v>1289.1891891891892</v>
      </c>
      <c r="H150">
        <v>283</v>
      </c>
      <c r="I150">
        <v>0.29320000000000002</v>
      </c>
      <c r="J150">
        <v>161</v>
      </c>
      <c r="K150">
        <v>319</v>
      </c>
      <c r="L150">
        <f t="shared" si="12"/>
        <v>158</v>
      </c>
      <c r="M150">
        <f t="shared" si="13"/>
        <v>122</v>
      </c>
      <c r="N150" s="30">
        <f t="shared" si="14"/>
        <v>0.71772151898734182</v>
      </c>
      <c r="O150" s="30">
        <v>0.29320000000000002</v>
      </c>
    </row>
    <row r="151" spans="1:15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3">
        <f t="shared" si="10"/>
        <v>0.97297297297297303</v>
      </c>
      <c r="G151" s="24">
        <f t="shared" si="11"/>
        <v>948.64864864864865</v>
      </c>
      <c r="H151">
        <v>192</v>
      </c>
      <c r="I151">
        <v>0.50139999999999996</v>
      </c>
      <c r="J151">
        <v>145</v>
      </c>
      <c r="K151">
        <v>300</v>
      </c>
      <c r="L151">
        <f t="shared" si="12"/>
        <v>155</v>
      </c>
      <c r="M151">
        <f t="shared" si="13"/>
        <v>47</v>
      </c>
      <c r="N151" s="30">
        <f t="shared" si="14"/>
        <v>0.34258064516129033</v>
      </c>
      <c r="O151" s="30">
        <v>0.50139999999999996</v>
      </c>
    </row>
    <row r="152" spans="1:15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3">
        <f t="shared" si="10"/>
        <v>0.97297297297297303</v>
      </c>
      <c r="G152" s="24">
        <f t="shared" si="11"/>
        <v>1508.1081081081081</v>
      </c>
      <c r="H152">
        <v>307</v>
      </c>
      <c r="I152">
        <v>0.3014</v>
      </c>
      <c r="J152">
        <v>185</v>
      </c>
      <c r="K152">
        <v>376</v>
      </c>
      <c r="L152">
        <f t="shared" si="12"/>
        <v>191</v>
      </c>
      <c r="M152">
        <f t="shared" si="13"/>
        <v>122</v>
      </c>
      <c r="N152" s="30">
        <f t="shared" si="14"/>
        <v>0.61099476439790579</v>
      </c>
      <c r="O152" s="30">
        <v>0.3014</v>
      </c>
    </row>
    <row r="153" spans="1:15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3">
        <f t="shared" si="10"/>
        <v>0.97297297297297303</v>
      </c>
      <c r="G153" s="24">
        <f t="shared" si="11"/>
        <v>1133.5135135135135</v>
      </c>
      <c r="H153">
        <v>180</v>
      </c>
      <c r="I153">
        <v>0.34250000000000003</v>
      </c>
      <c r="J153">
        <v>135</v>
      </c>
      <c r="K153">
        <v>220</v>
      </c>
      <c r="L153">
        <f t="shared" si="12"/>
        <v>85</v>
      </c>
      <c r="M153">
        <f t="shared" si="13"/>
        <v>45</v>
      </c>
      <c r="N153" s="30">
        <f t="shared" si="14"/>
        <v>0.52352941176470591</v>
      </c>
      <c r="O153" s="30">
        <v>0.34250000000000003</v>
      </c>
    </row>
    <row r="154" spans="1:15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3">
        <f t="shared" si="10"/>
        <v>0.97297297297297303</v>
      </c>
      <c r="G154" s="24">
        <f t="shared" si="11"/>
        <v>1581.0810810810813</v>
      </c>
      <c r="H154">
        <v>260</v>
      </c>
      <c r="I154">
        <v>0.6</v>
      </c>
      <c r="J154">
        <v>220</v>
      </c>
      <c r="K154">
        <v>312</v>
      </c>
      <c r="L154">
        <f t="shared" si="12"/>
        <v>92</v>
      </c>
      <c r="M154">
        <f t="shared" si="13"/>
        <v>40</v>
      </c>
      <c r="N154" s="30">
        <f t="shared" si="14"/>
        <v>0.44782608695652171</v>
      </c>
      <c r="O154" s="30">
        <v>0.6</v>
      </c>
    </row>
    <row r="155" spans="1:15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3">
        <f t="shared" si="10"/>
        <v>0.97297297297297303</v>
      </c>
      <c r="G155" s="24">
        <f t="shared" si="11"/>
        <v>1362.1621621621623</v>
      </c>
      <c r="H155">
        <v>232</v>
      </c>
      <c r="I155">
        <v>0.49859999999999999</v>
      </c>
      <c r="J155">
        <v>135</v>
      </c>
      <c r="K155">
        <v>287</v>
      </c>
      <c r="L155">
        <f t="shared" si="12"/>
        <v>152</v>
      </c>
      <c r="M155">
        <f t="shared" si="13"/>
        <v>97</v>
      </c>
      <c r="N155" s="30">
        <f t="shared" si="14"/>
        <v>0.61052631578947369</v>
      </c>
      <c r="O155" s="30">
        <v>0.49859999999999999</v>
      </c>
    </row>
    <row r="156" spans="1:15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3">
        <f t="shared" si="10"/>
        <v>0.97297297297297303</v>
      </c>
      <c r="G156" s="24">
        <f t="shared" si="11"/>
        <v>1941.0810810810813</v>
      </c>
      <c r="H156">
        <v>292</v>
      </c>
      <c r="I156">
        <v>0.63839999999999997</v>
      </c>
      <c r="J156">
        <v>224</v>
      </c>
      <c r="K156">
        <v>331</v>
      </c>
      <c r="L156">
        <f t="shared" si="12"/>
        <v>107</v>
      </c>
      <c r="M156">
        <f t="shared" si="13"/>
        <v>68</v>
      </c>
      <c r="N156" s="30">
        <f t="shared" si="14"/>
        <v>0.608411214953271</v>
      </c>
      <c r="O156" s="30">
        <v>0.63839999999999997</v>
      </c>
    </row>
    <row r="157" spans="1:15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3">
        <f t="shared" si="10"/>
        <v>0.97297297297297303</v>
      </c>
      <c r="G157" s="24">
        <f t="shared" si="11"/>
        <v>739.45945945945948</v>
      </c>
      <c r="H157">
        <v>169</v>
      </c>
      <c r="I157">
        <v>0.29039999999999999</v>
      </c>
      <c r="J157">
        <v>100</v>
      </c>
      <c r="K157">
        <v>195</v>
      </c>
      <c r="L157">
        <f t="shared" si="12"/>
        <v>95</v>
      </c>
      <c r="M157">
        <f t="shared" si="13"/>
        <v>69</v>
      </c>
      <c r="N157" s="30">
        <f t="shared" si="14"/>
        <v>0.68105263157894735</v>
      </c>
      <c r="O157" s="30">
        <v>0.29039999999999999</v>
      </c>
    </row>
    <row r="158" spans="1:15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3">
        <f t="shared" si="10"/>
        <v>0.97297297297297303</v>
      </c>
      <c r="G158" s="24">
        <f t="shared" si="11"/>
        <v>938.91891891891896</v>
      </c>
      <c r="H158">
        <v>189</v>
      </c>
      <c r="I158">
        <v>0.53969999999999996</v>
      </c>
      <c r="J158">
        <v>135</v>
      </c>
      <c r="K158">
        <v>284</v>
      </c>
      <c r="L158">
        <f t="shared" si="12"/>
        <v>149</v>
      </c>
      <c r="M158">
        <f t="shared" si="13"/>
        <v>54</v>
      </c>
      <c r="N158" s="30">
        <f t="shared" si="14"/>
        <v>0.38993288590604025</v>
      </c>
      <c r="O158" s="30">
        <v>0.53969999999999996</v>
      </c>
    </row>
    <row r="159" spans="1:15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3">
        <f t="shared" si="10"/>
        <v>0.97297297297297303</v>
      </c>
      <c r="G159" s="24">
        <f t="shared" si="11"/>
        <v>1152.9729729729731</v>
      </c>
      <c r="H159">
        <v>289</v>
      </c>
      <c r="I159">
        <v>0.27950000000000003</v>
      </c>
      <c r="J159">
        <v>157</v>
      </c>
      <c r="K159">
        <v>320</v>
      </c>
      <c r="L159">
        <f t="shared" si="12"/>
        <v>163</v>
      </c>
      <c r="M159">
        <f t="shared" si="13"/>
        <v>132</v>
      </c>
      <c r="N159" s="30">
        <f t="shared" si="14"/>
        <v>0.74785276073619633</v>
      </c>
      <c r="O159" s="30">
        <v>0.27950000000000003</v>
      </c>
    </row>
    <row r="160" spans="1:15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3">
        <f t="shared" si="10"/>
        <v>0.97297297297297303</v>
      </c>
      <c r="G160" s="24">
        <f t="shared" si="11"/>
        <v>1654.0540540540542</v>
      </c>
      <c r="H160">
        <v>239</v>
      </c>
      <c r="I160">
        <v>0.67669999999999997</v>
      </c>
      <c r="J160">
        <v>98</v>
      </c>
      <c r="K160">
        <v>430</v>
      </c>
      <c r="L160">
        <f t="shared" si="12"/>
        <v>332</v>
      </c>
      <c r="M160">
        <f t="shared" si="13"/>
        <v>141</v>
      </c>
      <c r="N160" s="30">
        <f t="shared" si="14"/>
        <v>0.43975903614457834</v>
      </c>
      <c r="O160" s="30">
        <v>0.67669999999999997</v>
      </c>
    </row>
    <row r="161" spans="1:15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3">
        <f t="shared" si="10"/>
        <v>0.97297297297297303</v>
      </c>
      <c r="G161" s="24">
        <f t="shared" si="11"/>
        <v>1303.7837837837837</v>
      </c>
      <c r="H161">
        <v>278</v>
      </c>
      <c r="I161">
        <v>0.38900000000000001</v>
      </c>
      <c r="J161">
        <v>135</v>
      </c>
      <c r="K161">
        <v>347</v>
      </c>
      <c r="L161">
        <f t="shared" si="12"/>
        <v>212</v>
      </c>
      <c r="M161">
        <f t="shared" si="13"/>
        <v>143</v>
      </c>
      <c r="N161" s="30">
        <f t="shared" si="14"/>
        <v>0.63962264150943393</v>
      </c>
      <c r="O161" s="30">
        <v>0.38900000000000001</v>
      </c>
    </row>
    <row r="162" spans="1:15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3">
        <f t="shared" si="10"/>
        <v>0.97297297297297303</v>
      </c>
      <c r="G162" s="24">
        <f t="shared" si="11"/>
        <v>1118.918918918919</v>
      </c>
      <c r="H162">
        <v>183</v>
      </c>
      <c r="I162">
        <v>0.57530000000000003</v>
      </c>
      <c r="J162">
        <v>80</v>
      </c>
      <c r="K162">
        <v>267</v>
      </c>
      <c r="L162">
        <f t="shared" si="12"/>
        <v>187</v>
      </c>
      <c r="M162">
        <f t="shared" si="13"/>
        <v>103</v>
      </c>
      <c r="N162" s="30">
        <f t="shared" si="14"/>
        <v>0.54064171122994653</v>
      </c>
      <c r="O162" s="30">
        <v>0.57530000000000003</v>
      </c>
    </row>
    <row r="163" spans="1:15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3">
        <f t="shared" si="10"/>
        <v>0.97297297297297303</v>
      </c>
      <c r="G163" s="24">
        <f t="shared" si="11"/>
        <v>1945.9459459459461</v>
      </c>
      <c r="H163">
        <v>237</v>
      </c>
      <c r="I163">
        <v>0.31230000000000002</v>
      </c>
      <c r="J163">
        <v>160</v>
      </c>
      <c r="K163">
        <v>323</v>
      </c>
      <c r="L163">
        <f t="shared" si="12"/>
        <v>163</v>
      </c>
      <c r="M163">
        <f t="shared" si="13"/>
        <v>77</v>
      </c>
      <c r="N163" s="30">
        <f t="shared" si="14"/>
        <v>0.47791411042944787</v>
      </c>
      <c r="O163" s="30">
        <v>0.31230000000000002</v>
      </c>
    </row>
    <row r="164" spans="1:15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3">
        <f t="shared" si="10"/>
        <v>0.97297297297297303</v>
      </c>
      <c r="G164" s="24">
        <f t="shared" si="11"/>
        <v>1556.7567567567569</v>
      </c>
      <c r="H164">
        <v>297</v>
      </c>
      <c r="I164">
        <v>0.4521</v>
      </c>
      <c r="J164">
        <v>225</v>
      </c>
      <c r="K164">
        <v>406</v>
      </c>
      <c r="L164">
        <f t="shared" si="12"/>
        <v>181</v>
      </c>
      <c r="M164">
        <f t="shared" si="13"/>
        <v>72</v>
      </c>
      <c r="N164" s="30">
        <f t="shared" si="14"/>
        <v>0.41823204419889504</v>
      </c>
      <c r="O164" s="30">
        <v>0.4521</v>
      </c>
    </row>
    <row r="165" spans="1:15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3">
        <f t="shared" si="10"/>
        <v>0.97297297297297303</v>
      </c>
      <c r="G165" s="24">
        <f t="shared" si="11"/>
        <v>2091.8918918918921</v>
      </c>
      <c r="H165">
        <v>360</v>
      </c>
      <c r="I165">
        <v>0.53149999999999997</v>
      </c>
      <c r="J165">
        <v>170</v>
      </c>
      <c r="K165">
        <v>447</v>
      </c>
      <c r="L165">
        <f t="shared" si="12"/>
        <v>277</v>
      </c>
      <c r="M165">
        <f t="shared" si="13"/>
        <v>190</v>
      </c>
      <c r="N165" s="30">
        <f t="shared" si="14"/>
        <v>0.64873646209386282</v>
      </c>
      <c r="O165" s="30">
        <v>0.53149999999999997</v>
      </c>
    </row>
    <row r="166" spans="1:15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3">
        <f t="shared" si="10"/>
        <v>0.97297297297297303</v>
      </c>
      <c r="G166" s="24">
        <f t="shared" si="11"/>
        <v>1556.7567567567569</v>
      </c>
      <c r="H166">
        <v>209</v>
      </c>
      <c r="I166">
        <v>0.53969999999999996</v>
      </c>
      <c r="J166">
        <v>94</v>
      </c>
      <c r="K166">
        <v>411</v>
      </c>
      <c r="L166">
        <f t="shared" si="12"/>
        <v>317</v>
      </c>
      <c r="M166">
        <f t="shared" si="13"/>
        <v>115</v>
      </c>
      <c r="N166" s="30">
        <f t="shared" si="14"/>
        <v>0.39022082018927451</v>
      </c>
      <c r="O166" s="30">
        <v>0.53969999999999996</v>
      </c>
    </row>
    <row r="167" spans="1:15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3">
        <f t="shared" si="10"/>
        <v>0.97297297297297303</v>
      </c>
      <c r="G167" s="24">
        <f t="shared" si="11"/>
        <v>2043.2432432432433</v>
      </c>
      <c r="H167">
        <v>265</v>
      </c>
      <c r="I167">
        <v>0.4027</v>
      </c>
      <c r="J167">
        <v>130</v>
      </c>
      <c r="K167">
        <v>438</v>
      </c>
      <c r="L167">
        <f t="shared" si="12"/>
        <v>308</v>
      </c>
      <c r="M167">
        <f t="shared" si="13"/>
        <v>135</v>
      </c>
      <c r="N167" s="30">
        <f t="shared" si="14"/>
        <v>0.45064935064935063</v>
      </c>
      <c r="O167" s="30">
        <v>0.4027</v>
      </c>
    </row>
    <row r="168" spans="1:15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3">
        <f t="shared" si="10"/>
        <v>0.97297297297297303</v>
      </c>
      <c r="G168" s="24">
        <f t="shared" si="11"/>
        <v>1167.5675675675677</v>
      </c>
      <c r="H168">
        <v>435</v>
      </c>
      <c r="I168">
        <v>0.4</v>
      </c>
      <c r="J168">
        <v>162</v>
      </c>
      <c r="K168">
        <v>504</v>
      </c>
      <c r="L168">
        <f t="shared" si="12"/>
        <v>342</v>
      </c>
      <c r="M168">
        <f t="shared" si="13"/>
        <v>273</v>
      </c>
      <c r="N168" s="30">
        <f t="shared" si="14"/>
        <v>0.73859649122807025</v>
      </c>
      <c r="O168" s="30">
        <v>0.4</v>
      </c>
    </row>
    <row r="169" spans="1:15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3">
        <f t="shared" si="10"/>
        <v>0.97297297297297303</v>
      </c>
      <c r="G169" s="24">
        <f t="shared" si="11"/>
        <v>2043.2432432432433</v>
      </c>
      <c r="H169">
        <v>487</v>
      </c>
      <c r="I169">
        <v>0.43009999999999998</v>
      </c>
      <c r="J169">
        <v>175</v>
      </c>
      <c r="K169">
        <v>755</v>
      </c>
      <c r="L169">
        <f t="shared" si="12"/>
        <v>580</v>
      </c>
      <c r="M169">
        <f t="shared" si="13"/>
        <v>312</v>
      </c>
      <c r="N169" s="30">
        <f t="shared" si="14"/>
        <v>0.53034482758620693</v>
      </c>
      <c r="O169" s="30">
        <v>0.43009999999999998</v>
      </c>
    </row>
    <row r="170" spans="1:15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3">
        <f t="shared" si="10"/>
        <v>0.97297297297297303</v>
      </c>
      <c r="G170" s="24">
        <f t="shared" si="11"/>
        <v>2432.4324324324325</v>
      </c>
      <c r="H170">
        <v>231</v>
      </c>
      <c r="I170">
        <v>0.4027</v>
      </c>
      <c r="J170">
        <v>129</v>
      </c>
      <c r="K170">
        <v>431</v>
      </c>
      <c r="L170">
        <f t="shared" si="12"/>
        <v>302</v>
      </c>
      <c r="M170">
        <f t="shared" si="13"/>
        <v>102</v>
      </c>
      <c r="N170" s="30">
        <f t="shared" si="14"/>
        <v>0.37019867549668872</v>
      </c>
      <c r="O170" s="30">
        <v>0.4027</v>
      </c>
    </row>
    <row r="171" spans="1:15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3">
        <f t="shared" si="10"/>
        <v>0.97297297297297303</v>
      </c>
      <c r="G171" s="24">
        <f t="shared" si="11"/>
        <v>1945.9459459459461</v>
      </c>
      <c r="H171">
        <v>199</v>
      </c>
      <c r="I171">
        <v>0.31230000000000002</v>
      </c>
      <c r="J171">
        <v>97</v>
      </c>
      <c r="K171">
        <v>240</v>
      </c>
      <c r="L171">
        <f t="shared" si="12"/>
        <v>143</v>
      </c>
      <c r="M171">
        <f t="shared" si="13"/>
        <v>102</v>
      </c>
      <c r="N171" s="30">
        <f t="shared" si="14"/>
        <v>0.67062937062937067</v>
      </c>
      <c r="O171" s="30">
        <v>0.31230000000000002</v>
      </c>
    </row>
    <row r="172" spans="1:15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3">
        <f t="shared" si="10"/>
        <v>0.97297297297297303</v>
      </c>
      <c r="G172" s="24">
        <f t="shared" si="11"/>
        <v>2432.4324324324325</v>
      </c>
      <c r="H172">
        <v>490</v>
      </c>
      <c r="I172">
        <v>0.2301</v>
      </c>
      <c r="J172">
        <v>186</v>
      </c>
      <c r="K172">
        <v>578</v>
      </c>
      <c r="L172">
        <f t="shared" si="12"/>
        <v>392</v>
      </c>
      <c r="M172">
        <f t="shared" si="13"/>
        <v>304</v>
      </c>
      <c r="N172" s="30">
        <f t="shared" si="14"/>
        <v>0.7204081632653061</v>
      </c>
      <c r="O172" s="30">
        <v>0.2301</v>
      </c>
    </row>
    <row r="173" spans="1:15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3">
        <f t="shared" si="10"/>
        <v>0.97297297297297303</v>
      </c>
      <c r="G173" s="24">
        <f t="shared" si="11"/>
        <v>2675.6756756756758</v>
      </c>
      <c r="H173">
        <v>538</v>
      </c>
      <c r="I173">
        <v>0.6</v>
      </c>
      <c r="J173">
        <v>188</v>
      </c>
      <c r="K173">
        <v>810</v>
      </c>
      <c r="L173">
        <f t="shared" si="12"/>
        <v>622</v>
      </c>
      <c r="M173">
        <f t="shared" si="13"/>
        <v>350</v>
      </c>
      <c r="N173" s="30">
        <f t="shared" si="14"/>
        <v>0.5501607717041801</v>
      </c>
      <c r="O173" s="30">
        <v>0.6</v>
      </c>
    </row>
    <row r="174" spans="1:15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3">
        <f t="shared" si="10"/>
        <v>0.97297297297297303</v>
      </c>
      <c r="G174" s="24">
        <f t="shared" si="11"/>
        <v>1751.3513513513515</v>
      </c>
      <c r="H174">
        <v>288</v>
      </c>
      <c r="I174">
        <v>0.2329</v>
      </c>
      <c r="J174">
        <v>89</v>
      </c>
      <c r="K174">
        <v>390</v>
      </c>
      <c r="L174">
        <f t="shared" si="12"/>
        <v>301</v>
      </c>
      <c r="M174">
        <f t="shared" si="13"/>
        <v>199</v>
      </c>
      <c r="N174" s="30">
        <f t="shared" si="14"/>
        <v>0.62890365448504981</v>
      </c>
      <c r="O174" s="30">
        <v>0.2329</v>
      </c>
    </row>
    <row r="175" spans="1:15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3">
        <f t="shared" si="10"/>
        <v>0.97297297297297303</v>
      </c>
      <c r="G175" s="24">
        <f t="shared" si="11"/>
        <v>2918.9189189189192</v>
      </c>
      <c r="H175">
        <v>415</v>
      </c>
      <c r="I175">
        <v>0.40820000000000001</v>
      </c>
      <c r="J175">
        <v>193</v>
      </c>
      <c r="K175">
        <v>648</v>
      </c>
      <c r="L175">
        <f t="shared" si="12"/>
        <v>455</v>
      </c>
      <c r="M175">
        <f t="shared" si="13"/>
        <v>222</v>
      </c>
      <c r="N175" s="30">
        <f t="shared" si="14"/>
        <v>0.49032967032967034</v>
      </c>
      <c r="O175" s="30">
        <v>0.40820000000000001</v>
      </c>
    </row>
    <row r="176" spans="1:15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3">
        <f t="shared" si="10"/>
        <v>0.97297297297297303</v>
      </c>
      <c r="G176" s="24">
        <f t="shared" si="11"/>
        <v>1945.9459459459461</v>
      </c>
      <c r="H176">
        <v>387</v>
      </c>
      <c r="I176">
        <v>0.32600000000000001</v>
      </c>
      <c r="J176">
        <v>193</v>
      </c>
      <c r="K176">
        <v>600</v>
      </c>
      <c r="L176">
        <f t="shared" si="12"/>
        <v>407</v>
      </c>
      <c r="M176">
        <f t="shared" si="13"/>
        <v>194</v>
      </c>
      <c r="N176" s="30">
        <f t="shared" si="14"/>
        <v>0.48132678132678131</v>
      </c>
      <c r="O176" s="30">
        <v>0.32600000000000001</v>
      </c>
    </row>
    <row r="177" spans="1:15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3">
        <f t="shared" si="10"/>
        <v>0.97297297297297303</v>
      </c>
      <c r="G177" s="24">
        <f t="shared" si="11"/>
        <v>2870.2702702702704</v>
      </c>
      <c r="H177">
        <v>575</v>
      </c>
      <c r="I177">
        <v>0.38900000000000001</v>
      </c>
      <c r="J177">
        <v>192</v>
      </c>
      <c r="K177">
        <v>829</v>
      </c>
      <c r="L177">
        <f t="shared" si="12"/>
        <v>637</v>
      </c>
      <c r="M177">
        <f t="shared" si="13"/>
        <v>383</v>
      </c>
      <c r="N177" s="30">
        <f t="shared" si="14"/>
        <v>0.58100470957613826</v>
      </c>
      <c r="O177" s="30">
        <v>0.38900000000000001</v>
      </c>
    </row>
    <row r="178" spans="1:15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3">
        <f t="shared" si="10"/>
        <v>0.97297297297297303</v>
      </c>
      <c r="G178" s="24">
        <f t="shared" si="11"/>
        <v>1654.0540540540542</v>
      </c>
      <c r="H178">
        <v>228</v>
      </c>
      <c r="I178">
        <v>0.52049999999999996</v>
      </c>
      <c r="J178">
        <v>98</v>
      </c>
      <c r="K178">
        <v>432</v>
      </c>
      <c r="L178">
        <f t="shared" si="12"/>
        <v>334</v>
      </c>
      <c r="M178">
        <f t="shared" si="13"/>
        <v>130</v>
      </c>
      <c r="N178" s="30">
        <f t="shared" si="14"/>
        <v>0.41137724550898203</v>
      </c>
      <c r="O178" s="30">
        <v>0.52049999999999996</v>
      </c>
    </row>
    <row r="179" spans="1:15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3">
        <f t="shared" si="10"/>
        <v>0.97297297297297303</v>
      </c>
      <c r="G179" s="24">
        <f t="shared" si="11"/>
        <v>2918.9189189189192</v>
      </c>
      <c r="H179">
        <v>337</v>
      </c>
      <c r="I179">
        <v>0.46300000000000002</v>
      </c>
      <c r="J179">
        <v>87</v>
      </c>
      <c r="K179">
        <v>512</v>
      </c>
      <c r="L179">
        <f t="shared" si="12"/>
        <v>425</v>
      </c>
      <c r="M179">
        <f t="shared" si="13"/>
        <v>250</v>
      </c>
      <c r="N179" s="30">
        <f t="shared" si="14"/>
        <v>0.57058823529411773</v>
      </c>
      <c r="O179" s="30">
        <v>0.46300000000000002</v>
      </c>
    </row>
    <row r="180" spans="1:15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3">
        <f t="shared" si="10"/>
        <v>0.97297297297297303</v>
      </c>
      <c r="G180" s="24">
        <f t="shared" si="11"/>
        <v>3113.5135135135138</v>
      </c>
      <c r="H180">
        <v>154</v>
      </c>
      <c r="I180">
        <v>0.67949999999999999</v>
      </c>
      <c r="J180">
        <v>154</v>
      </c>
      <c r="K180">
        <v>480</v>
      </c>
      <c r="L180">
        <f t="shared" si="12"/>
        <v>326</v>
      </c>
      <c r="M180">
        <f t="shared" si="13"/>
        <v>0</v>
      </c>
      <c r="N180" s="30">
        <f t="shared" si="14"/>
        <v>0.1</v>
      </c>
      <c r="O180" s="30">
        <v>0.67949999999999999</v>
      </c>
    </row>
    <row r="181" spans="1:15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3">
        <f t="shared" si="10"/>
        <v>0.97297297297297303</v>
      </c>
      <c r="G181" s="24">
        <f t="shared" si="11"/>
        <v>4378.3783783783783</v>
      </c>
      <c r="H181">
        <v>432</v>
      </c>
      <c r="I181">
        <v>0.68220000000000003</v>
      </c>
      <c r="J181">
        <v>273</v>
      </c>
      <c r="K181">
        <v>853</v>
      </c>
      <c r="L181">
        <f t="shared" si="12"/>
        <v>580</v>
      </c>
      <c r="M181">
        <f t="shared" si="13"/>
        <v>159</v>
      </c>
      <c r="N181" s="30">
        <f t="shared" si="14"/>
        <v>0.31931034482758625</v>
      </c>
      <c r="O181" s="30">
        <v>0.68220000000000003</v>
      </c>
    </row>
    <row r="182" spans="1:15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3">
        <f t="shared" si="10"/>
        <v>0.97297297297297303</v>
      </c>
      <c r="G182" s="24">
        <f t="shared" si="11"/>
        <v>778.37837837837844</v>
      </c>
      <c r="H182">
        <v>104</v>
      </c>
      <c r="I182">
        <v>0.56989999999999996</v>
      </c>
      <c r="J182">
        <v>53</v>
      </c>
      <c r="K182">
        <v>188</v>
      </c>
      <c r="L182">
        <f t="shared" si="12"/>
        <v>135</v>
      </c>
      <c r="M182">
        <f t="shared" si="13"/>
        <v>51</v>
      </c>
      <c r="N182" s="30">
        <f t="shared" si="14"/>
        <v>0.40222222222222226</v>
      </c>
      <c r="O182" s="30">
        <v>0.56989999999999996</v>
      </c>
    </row>
    <row r="183" spans="1:15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3">
        <f t="shared" si="10"/>
        <v>0.97297297297297303</v>
      </c>
      <c r="G183" s="24">
        <f t="shared" si="11"/>
        <v>4378.3783783783783</v>
      </c>
      <c r="H183">
        <v>200</v>
      </c>
      <c r="I183">
        <v>0.86850000000000005</v>
      </c>
      <c r="J183">
        <v>103</v>
      </c>
      <c r="K183">
        <v>807</v>
      </c>
      <c r="L183">
        <f t="shared" si="12"/>
        <v>704</v>
      </c>
      <c r="M183">
        <f t="shared" si="13"/>
        <v>97</v>
      </c>
      <c r="N183" s="30">
        <f t="shared" si="14"/>
        <v>0.21022727272727273</v>
      </c>
      <c r="O183" s="30">
        <v>0.86850000000000005</v>
      </c>
    </row>
    <row r="184" spans="1:15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3">
        <f t="shared" si="10"/>
        <v>0.97297297297297303</v>
      </c>
      <c r="G184" s="24">
        <f t="shared" si="11"/>
        <v>5351.3513513513517</v>
      </c>
      <c r="H184">
        <v>428</v>
      </c>
      <c r="I184">
        <v>0.52329999999999999</v>
      </c>
      <c r="J184">
        <v>200</v>
      </c>
      <c r="K184">
        <v>770</v>
      </c>
      <c r="L184">
        <f t="shared" si="12"/>
        <v>570</v>
      </c>
      <c r="M184">
        <f t="shared" si="13"/>
        <v>228</v>
      </c>
      <c r="N184" s="30">
        <f t="shared" si="14"/>
        <v>0.42000000000000004</v>
      </c>
      <c r="O184" s="30">
        <v>0.52329999999999999</v>
      </c>
    </row>
    <row r="185" spans="1:15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3">
        <f t="shared" si="10"/>
        <v>0.97297297297297303</v>
      </c>
      <c r="G185" s="24">
        <f t="shared" si="11"/>
        <v>3405.4054054054054</v>
      </c>
      <c r="H185">
        <v>576</v>
      </c>
      <c r="I185">
        <v>0.46029999999999999</v>
      </c>
      <c r="J185">
        <v>151</v>
      </c>
      <c r="K185">
        <v>890</v>
      </c>
      <c r="L185">
        <f t="shared" si="12"/>
        <v>739</v>
      </c>
      <c r="M185">
        <f t="shared" si="13"/>
        <v>425</v>
      </c>
      <c r="N185" s="30">
        <f t="shared" si="14"/>
        <v>0.56008119079837626</v>
      </c>
      <c r="O185" s="30">
        <v>0.46029999999999999</v>
      </c>
    </row>
    <row r="186" spans="1:15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3">
        <f t="shared" si="10"/>
        <v>0.97297297297297303</v>
      </c>
      <c r="G186" s="24">
        <f t="shared" si="11"/>
        <v>3891.8918918918921</v>
      </c>
      <c r="H186">
        <v>560</v>
      </c>
      <c r="I186">
        <v>0.35339999999999999</v>
      </c>
      <c r="J186">
        <v>218</v>
      </c>
      <c r="K186">
        <v>681</v>
      </c>
      <c r="L186">
        <f t="shared" si="12"/>
        <v>463</v>
      </c>
      <c r="M186">
        <f t="shared" si="13"/>
        <v>342</v>
      </c>
      <c r="N186" s="30">
        <f t="shared" si="14"/>
        <v>0.69092872570194386</v>
      </c>
      <c r="O186" s="30">
        <v>0.35339999999999999</v>
      </c>
    </row>
    <row r="187" spans="1:15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3">
        <f t="shared" si="10"/>
        <v>0.97297297297297303</v>
      </c>
      <c r="G187" s="24">
        <f t="shared" si="11"/>
        <v>2918.9189189189192</v>
      </c>
      <c r="H187">
        <v>288</v>
      </c>
      <c r="I187">
        <v>0.49859999999999999</v>
      </c>
      <c r="J187">
        <v>109</v>
      </c>
      <c r="K187">
        <v>640</v>
      </c>
      <c r="L187">
        <f t="shared" si="12"/>
        <v>531</v>
      </c>
      <c r="M187">
        <f t="shared" si="13"/>
        <v>179</v>
      </c>
      <c r="N187" s="30">
        <f t="shared" si="14"/>
        <v>0.36967984934086628</v>
      </c>
      <c r="O187" s="30">
        <v>0.49859999999999999</v>
      </c>
    </row>
    <row r="188" spans="1:15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3">
        <f t="shared" si="10"/>
        <v>0.97297297297297303</v>
      </c>
      <c r="G188" s="24">
        <f t="shared" si="11"/>
        <v>5448.6486486486492</v>
      </c>
      <c r="H188">
        <v>373</v>
      </c>
      <c r="I188">
        <v>0.5151</v>
      </c>
      <c r="J188">
        <v>196</v>
      </c>
      <c r="K188">
        <v>612</v>
      </c>
      <c r="L188">
        <f t="shared" si="12"/>
        <v>416</v>
      </c>
      <c r="M188">
        <f t="shared" si="13"/>
        <v>177</v>
      </c>
      <c r="N188" s="30">
        <f t="shared" si="14"/>
        <v>0.44038461538461537</v>
      </c>
      <c r="O188" s="30">
        <v>0.5151</v>
      </c>
    </row>
    <row r="189" spans="1:15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3">
        <f t="shared" si="10"/>
        <v>0.97297297297297303</v>
      </c>
      <c r="G189" s="24">
        <f t="shared" si="11"/>
        <v>3113.5135135135138</v>
      </c>
      <c r="H189">
        <v>420</v>
      </c>
      <c r="I189">
        <v>0.87119999999999997</v>
      </c>
      <c r="J189">
        <v>165</v>
      </c>
      <c r="K189">
        <v>1296</v>
      </c>
      <c r="L189">
        <f t="shared" si="12"/>
        <v>1131</v>
      </c>
      <c r="M189">
        <f t="shared" si="13"/>
        <v>255</v>
      </c>
      <c r="N189" s="30">
        <f t="shared" si="14"/>
        <v>0.28037135278514591</v>
      </c>
      <c r="O189" s="30">
        <v>0.87119999999999997</v>
      </c>
    </row>
    <row r="190" spans="1:15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3">
        <f t="shared" si="10"/>
        <v>0.97297297297297303</v>
      </c>
      <c r="G190" s="24">
        <f t="shared" si="11"/>
        <v>3405.4054054054054</v>
      </c>
      <c r="H190">
        <v>593</v>
      </c>
      <c r="I190">
        <v>0.50680000000000003</v>
      </c>
      <c r="J190">
        <v>268</v>
      </c>
      <c r="K190">
        <v>1032</v>
      </c>
      <c r="L190">
        <f t="shared" si="12"/>
        <v>764</v>
      </c>
      <c r="M190">
        <f t="shared" si="13"/>
        <v>325</v>
      </c>
      <c r="N190" s="30">
        <f t="shared" si="14"/>
        <v>0.44031413612565451</v>
      </c>
      <c r="O190" s="30">
        <v>0.50680000000000003</v>
      </c>
    </row>
    <row r="191" spans="1:15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3">
        <f t="shared" si="10"/>
        <v>0.97297297297297303</v>
      </c>
      <c r="G191" s="24">
        <f t="shared" si="11"/>
        <v>3308.1081081081084</v>
      </c>
      <c r="H191">
        <v>436</v>
      </c>
      <c r="I191">
        <v>0.28220000000000001</v>
      </c>
      <c r="J191">
        <v>106</v>
      </c>
      <c r="K191">
        <v>624</v>
      </c>
      <c r="L191">
        <f t="shared" si="12"/>
        <v>518</v>
      </c>
      <c r="M191">
        <f t="shared" si="13"/>
        <v>330</v>
      </c>
      <c r="N191" s="30">
        <f t="shared" si="14"/>
        <v>0.60965250965250961</v>
      </c>
      <c r="O191" s="30">
        <v>0.28220000000000001</v>
      </c>
    </row>
    <row r="192" spans="1:15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3">
        <f t="shared" si="10"/>
        <v>0.97297297297297303</v>
      </c>
      <c r="G192" s="24">
        <f t="shared" si="11"/>
        <v>4086.4864864864867</v>
      </c>
      <c r="H192">
        <v>426</v>
      </c>
      <c r="I192">
        <v>0.54249999999999998</v>
      </c>
      <c r="J192">
        <v>210</v>
      </c>
      <c r="K192">
        <v>654</v>
      </c>
      <c r="L192">
        <f t="shared" si="12"/>
        <v>444</v>
      </c>
      <c r="M192">
        <f t="shared" si="13"/>
        <v>216</v>
      </c>
      <c r="N192" s="30">
        <f t="shared" si="14"/>
        <v>0.48918918918918919</v>
      </c>
      <c r="O192" s="30">
        <v>0.54249999999999998</v>
      </c>
    </row>
    <row r="193" spans="1:15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3">
        <f t="shared" si="10"/>
        <v>0.97297297297297303</v>
      </c>
      <c r="G193" s="24">
        <f t="shared" si="11"/>
        <v>1070.2702702702704</v>
      </c>
      <c r="H193">
        <v>142</v>
      </c>
      <c r="I193">
        <v>8.2199999999999995E-2</v>
      </c>
      <c r="J193">
        <v>111</v>
      </c>
      <c r="K193">
        <v>148</v>
      </c>
      <c r="L193">
        <f t="shared" si="12"/>
        <v>37</v>
      </c>
      <c r="M193">
        <f t="shared" si="13"/>
        <v>31</v>
      </c>
      <c r="N193" s="30">
        <f t="shared" si="14"/>
        <v>0.77027027027027029</v>
      </c>
      <c r="O193" s="30">
        <v>8.2199999999999995E-2</v>
      </c>
    </row>
    <row r="194" spans="1:15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3">
        <f t="shared" si="10"/>
        <v>0.97297297297297303</v>
      </c>
      <c r="G194" s="24">
        <f t="shared" si="11"/>
        <v>2918.9189189189192</v>
      </c>
      <c r="H194">
        <v>621</v>
      </c>
      <c r="I194">
        <v>0.34789999999999999</v>
      </c>
      <c r="J194">
        <v>133</v>
      </c>
      <c r="K194">
        <v>1040</v>
      </c>
      <c r="L194">
        <f t="shared" si="12"/>
        <v>907</v>
      </c>
      <c r="M194">
        <f t="shared" si="13"/>
        <v>488</v>
      </c>
      <c r="N194" s="30">
        <f t="shared" si="14"/>
        <v>0.53042998897464166</v>
      </c>
      <c r="O194" s="30">
        <v>0.34789999999999999</v>
      </c>
    </row>
    <row r="195" spans="1:15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3">
        <f t="shared" si="10"/>
        <v>0.97297297297297303</v>
      </c>
      <c r="G195" s="24">
        <f t="shared" si="11"/>
        <v>3794.5945945945946</v>
      </c>
      <c r="H195">
        <v>535</v>
      </c>
      <c r="I195">
        <v>0.47670000000000001</v>
      </c>
      <c r="J195">
        <v>231</v>
      </c>
      <c r="K195">
        <v>888</v>
      </c>
      <c r="L195">
        <f t="shared" si="12"/>
        <v>657</v>
      </c>
      <c r="M195">
        <f t="shared" si="13"/>
        <v>304</v>
      </c>
      <c r="N195" s="30">
        <f t="shared" si="14"/>
        <v>0.4701674277016743</v>
      </c>
      <c r="O195" s="30">
        <v>0.47670000000000001</v>
      </c>
    </row>
    <row r="196" spans="1:15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3">
        <f t="shared" si="10"/>
        <v>0.97297297297297303</v>
      </c>
      <c r="G196" s="24">
        <f t="shared" si="11"/>
        <v>3502.7027027027029</v>
      </c>
      <c r="H196">
        <v>196</v>
      </c>
      <c r="I196">
        <v>0.77810000000000001</v>
      </c>
      <c r="J196">
        <v>137</v>
      </c>
      <c r="K196">
        <v>808</v>
      </c>
      <c r="L196">
        <f t="shared" si="12"/>
        <v>671</v>
      </c>
      <c r="M196">
        <f t="shared" si="13"/>
        <v>59</v>
      </c>
      <c r="N196" s="30">
        <f t="shared" si="14"/>
        <v>0.17034277198211625</v>
      </c>
      <c r="O196" s="30">
        <v>0.77810000000000001</v>
      </c>
    </row>
    <row r="197" spans="1:15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3">
        <f t="shared" ref="F197:F247" si="15">36/37</f>
        <v>0.97297297297297303</v>
      </c>
      <c r="G197" s="24">
        <f t="shared" ref="G197:G247" si="16">E197*F197</f>
        <v>3405.4054054054054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17">K197-J197</f>
        <v>328</v>
      </c>
      <c r="M197">
        <f t="shared" ref="M197:M247" si="18">H197-J197</f>
        <v>139</v>
      </c>
      <c r="N197" s="30">
        <f t="shared" ref="N197:N247" si="19">0.8*(M197/L197)+0.1</f>
        <v>0.4390243902439025</v>
      </c>
      <c r="O197" s="30">
        <v>0.39729999999999999</v>
      </c>
    </row>
    <row r="198" spans="1:15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3">
        <f t="shared" si="15"/>
        <v>0.97297297297297303</v>
      </c>
      <c r="G198" s="24">
        <f t="shared" si="16"/>
        <v>2432.4324324324325</v>
      </c>
      <c r="H198">
        <v>471</v>
      </c>
      <c r="I198">
        <v>0.6</v>
      </c>
      <c r="J198">
        <v>111</v>
      </c>
      <c r="K198">
        <v>868</v>
      </c>
      <c r="L198">
        <f t="shared" si="17"/>
        <v>757</v>
      </c>
      <c r="M198">
        <f t="shared" si="18"/>
        <v>360</v>
      </c>
      <c r="N198" s="30">
        <f t="shared" si="19"/>
        <v>0.480449141347424</v>
      </c>
      <c r="O198" s="30">
        <v>0.6</v>
      </c>
    </row>
    <row r="199" spans="1:15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3">
        <f t="shared" si="15"/>
        <v>0.97297297297297303</v>
      </c>
      <c r="G199" s="24">
        <f t="shared" si="16"/>
        <v>2918.9189189189192</v>
      </c>
      <c r="H199">
        <v>620</v>
      </c>
      <c r="I199">
        <v>0.29320000000000002</v>
      </c>
      <c r="J199">
        <v>195</v>
      </c>
      <c r="K199">
        <v>752</v>
      </c>
      <c r="L199">
        <f t="shared" si="17"/>
        <v>557</v>
      </c>
      <c r="M199">
        <f t="shared" si="18"/>
        <v>425</v>
      </c>
      <c r="N199" s="30">
        <f t="shared" si="19"/>
        <v>0.71041292639138243</v>
      </c>
      <c r="O199" s="30">
        <v>0.29320000000000002</v>
      </c>
    </row>
    <row r="200" spans="1:15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3">
        <f t="shared" si="15"/>
        <v>0.97297297297297303</v>
      </c>
      <c r="G200" s="24">
        <f t="shared" si="16"/>
        <v>2918.9189189189192</v>
      </c>
      <c r="H200">
        <v>235</v>
      </c>
      <c r="I200">
        <v>0.6411</v>
      </c>
      <c r="J200">
        <v>80</v>
      </c>
      <c r="K200">
        <v>469</v>
      </c>
      <c r="L200">
        <f t="shared" si="17"/>
        <v>389</v>
      </c>
      <c r="M200">
        <f t="shared" si="18"/>
        <v>155</v>
      </c>
      <c r="N200" s="30">
        <f t="shared" si="19"/>
        <v>0.41876606683804629</v>
      </c>
      <c r="O200" s="30">
        <v>0.6411</v>
      </c>
    </row>
    <row r="201" spans="1:15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3">
        <f t="shared" si="15"/>
        <v>0.97297297297297303</v>
      </c>
      <c r="G201" s="24">
        <f t="shared" si="16"/>
        <v>3794.5945945945946</v>
      </c>
      <c r="H201">
        <v>284</v>
      </c>
      <c r="I201">
        <v>0.50409999999999999</v>
      </c>
      <c r="J201">
        <v>116</v>
      </c>
      <c r="K201">
        <v>361</v>
      </c>
      <c r="L201">
        <f t="shared" si="17"/>
        <v>245</v>
      </c>
      <c r="M201">
        <f t="shared" si="18"/>
        <v>168</v>
      </c>
      <c r="N201" s="30">
        <f t="shared" si="19"/>
        <v>0.64857142857142858</v>
      </c>
      <c r="O201" s="30">
        <v>0.50409999999999999</v>
      </c>
    </row>
    <row r="202" spans="1:15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3">
        <f t="shared" si="15"/>
        <v>0.97297297297297303</v>
      </c>
      <c r="G202" s="24">
        <f t="shared" si="16"/>
        <v>2724.3243243243246</v>
      </c>
      <c r="H202">
        <v>355</v>
      </c>
      <c r="I202">
        <v>0.4027</v>
      </c>
      <c r="J202">
        <v>102</v>
      </c>
      <c r="K202">
        <v>799</v>
      </c>
      <c r="L202">
        <f t="shared" si="17"/>
        <v>697</v>
      </c>
      <c r="M202">
        <f t="shared" si="18"/>
        <v>253</v>
      </c>
      <c r="N202" s="30">
        <f t="shared" si="19"/>
        <v>0.39038737446197991</v>
      </c>
      <c r="O202" s="30">
        <v>0.4027</v>
      </c>
    </row>
    <row r="203" spans="1:15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3">
        <f t="shared" si="15"/>
        <v>0.97297297297297303</v>
      </c>
      <c r="G203" s="24">
        <f t="shared" si="16"/>
        <v>3405.4054054054054</v>
      </c>
      <c r="H203">
        <v>436</v>
      </c>
      <c r="I203">
        <v>0.50680000000000003</v>
      </c>
      <c r="J203">
        <v>188</v>
      </c>
      <c r="K203">
        <v>724</v>
      </c>
      <c r="L203">
        <f t="shared" si="17"/>
        <v>536</v>
      </c>
      <c r="M203">
        <f t="shared" si="18"/>
        <v>248</v>
      </c>
      <c r="N203" s="30">
        <f t="shared" si="19"/>
        <v>0.47014925373134331</v>
      </c>
      <c r="O203" s="30">
        <v>0.50680000000000003</v>
      </c>
    </row>
    <row r="204" spans="1:15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3">
        <f t="shared" si="15"/>
        <v>0.97297297297297303</v>
      </c>
      <c r="G204" s="24">
        <f t="shared" si="16"/>
        <v>875.67567567567573</v>
      </c>
      <c r="H204">
        <v>141</v>
      </c>
      <c r="I204">
        <v>0.54790000000000005</v>
      </c>
      <c r="J204">
        <v>116</v>
      </c>
      <c r="K204">
        <v>296</v>
      </c>
      <c r="L204">
        <f t="shared" si="17"/>
        <v>180</v>
      </c>
      <c r="M204">
        <f t="shared" si="18"/>
        <v>25</v>
      </c>
      <c r="N204" s="30">
        <f t="shared" si="19"/>
        <v>0.21111111111111114</v>
      </c>
      <c r="O204" s="30">
        <v>0.54790000000000005</v>
      </c>
    </row>
    <row r="205" spans="1:15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3">
        <f t="shared" si="15"/>
        <v>0.97297297297297303</v>
      </c>
      <c r="G205" s="24">
        <f t="shared" si="16"/>
        <v>2529.72972972973</v>
      </c>
      <c r="H205">
        <v>250</v>
      </c>
      <c r="I205">
        <v>0.36990000000000001</v>
      </c>
      <c r="J205">
        <v>69</v>
      </c>
      <c r="K205">
        <v>406</v>
      </c>
      <c r="L205">
        <f t="shared" si="17"/>
        <v>337</v>
      </c>
      <c r="M205">
        <f t="shared" si="18"/>
        <v>181</v>
      </c>
      <c r="N205" s="30">
        <f t="shared" si="19"/>
        <v>0.52967359050445106</v>
      </c>
      <c r="O205" s="30">
        <v>0.36990000000000001</v>
      </c>
    </row>
    <row r="206" spans="1:15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3">
        <f t="shared" si="15"/>
        <v>0.97297297297297303</v>
      </c>
      <c r="G206" s="24">
        <f t="shared" si="16"/>
        <v>2622.1621621621625</v>
      </c>
      <c r="H206">
        <v>443</v>
      </c>
      <c r="I206">
        <v>0.2356</v>
      </c>
      <c r="J206">
        <v>265</v>
      </c>
      <c r="K206">
        <v>534</v>
      </c>
      <c r="L206">
        <f t="shared" si="17"/>
        <v>269</v>
      </c>
      <c r="M206">
        <f t="shared" si="18"/>
        <v>178</v>
      </c>
      <c r="N206" s="30">
        <f t="shared" si="19"/>
        <v>0.62936802973977701</v>
      </c>
      <c r="O206" s="30">
        <v>0.2356</v>
      </c>
    </row>
    <row r="207" spans="1:15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3">
        <f t="shared" si="15"/>
        <v>0.97297297297297303</v>
      </c>
      <c r="G207" s="24">
        <f t="shared" si="16"/>
        <v>2918.9189189189192</v>
      </c>
      <c r="H207">
        <v>343</v>
      </c>
      <c r="I207">
        <v>0.58079999999999998</v>
      </c>
      <c r="J207">
        <v>158</v>
      </c>
      <c r="K207">
        <v>706</v>
      </c>
      <c r="L207">
        <f t="shared" si="17"/>
        <v>548</v>
      </c>
      <c r="M207">
        <f t="shared" si="18"/>
        <v>185</v>
      </c>
      <c r="N207" s="30">
        <f t="shared" si="19"/>
        <v>0.37007299270072991</v>
      </c>
      <c r="O207" s="30">
        <v>0.58079999999999998</v>
      </c>
    </row>
    <row r="208" spans="1:15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3">
        <f t="shared" si="15"/>
        <v>0.97297297297297303</v>
      </c>
      <c r="G208" s="24">
        <f t="shared" si="16"/>
        <v>3891.8918918918921</v>
      </c>
      <c r="H208">
        <v>739</v>
      </c>
      <c r="I208">
        <v>1.9199999999999998E-2</v>
      </c>
      <c r="J208">
        <v>306</v>
      </c>
      <c r="K208">
        <v>781</v>
      </c>
      <c r="L208">
        <f t="shared" si="17"/>
        <v>475</v>
      </c>
      <c r="M208">
        <f t="shared" si="18"/>
        <v>433</v>
      </c>
      <c r="N208" s="30">
        <f t="shared" si="19"/>
        <v>0.82926315789473681</v>
      </c>
      <c r="O208" s="30">
        <v>1.9199999999999998E-2</v>
      </c>
    </row>
    <row r="209" spans="1:15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3">
        <f t="shared" si="15"/>
        <v>0.97297297297297303</v>
      </c>
      <c r="G209" s="24">
        <f t="shared" si="16"/>
        <v>2232.9729729729729</v>
      </c>
      <c r="H209">
        <v>270</v>
      </c>
      <c r="I209">
        <v>0.46850000000000003</v>
      </c>
      <c r="J209">
        <v>100</v>
      </c>
      <c r="K209">
        <v>469</v>
      </c>
      <c r="L209">
        <f t="shared" si="17"/>
        <v>369</v>
      </c>
      <c r="M209">
        <f t="shared" si="18"/>
        <v>170</v>
      </c>
      <c r="N209" s="30">
        <f t="shared" si="19"/>
        <v>0.46856368563685635</v>
      </c>
      <c r="O209" s="30">
        <v>0.46850000000000003</v>
      </c>
    </row>
    <row r="210" spans="1:15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3">
        <f t="shared" si="15"/>
        <v>0.97297297297297303</v>
      </c>
      <c r="G210" s="24">
        <f t="shared" si="16"/>
        <v>2918.9189189189192</v>
      </c>
      <c r="H210">
        <v>424</v>
      </c>
      <c r="I210">
        <v>0.34250000000000003</v>
      </c>
      <c r="J210">
        <v>270</v>
      </c>
      <c r="K210">
        <v>543</v>
      </c>
      <c r="L210">
        <f t="shared" si="17"/>
        <v>273</v>
      </c>
      <c r="M210">
        <f t="shared" si="18"/>
        <v>154</v>
      </c>
      <c r="N210" s="30">
        <f t="shared" si="19"/>
        <v>0.55128205128205132</v>
      </c>
      <c r="O210" s="30">
        <v>0.34250000000000003</v>
      </c>
    </row>
    <row r="211" spans="1:15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3">
        <f t="shared" si="15"/>
        <v>0.97297297297297303</v>
      </c>
      <c r="G211" s="24">
        <f t="shared" si="16"/>
        <v>3210.8108108108108</v>
      </c>
      <c r="H211">
        <v>980</v>
      </c>
      <c r="I211">
        <v>0.2712</v>
      </c>
      <c r="J211">
        <v>283</v>
      </c>
      <c r="K211">
        <v>1261</v>
      </c>
      <c r="L211">
        <f t="shared" si="17"/>
        <v>978</v>
      </c>
      <c r="M211">
        <f t="shared" si="18"/>
        <v>697</v>
      </c>
      <c r="N211" s="30">
        <f t="shared" si="19"/>
        <v>0.67014314928425356</v>
      </c>
      <c r="O211" s="30">
        <v>0.2712</v>
      </c>
    </row>
    <row r="212" spans="1:15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3">
        <f t="shared" si="15"/>
        <v>0.97297297297297303</v>
      </c>
      <c r="G212" s="24">
        <f t="shared" si="16"/>
        <v>4378.3783783783783</v>
      </c>
      <c r="H212">
        <v>994</v>
      </c>
      <c r="I212">
        <v>0.43009999999999998</v>
      </c>
      <c r="J212">
        <v>530</v>
      </c>
      <c r="K212">
        <v>1354</v>
      </c>
      <c r="L212">
        <f t="shared" si="17"/>
        <v>824</v>
      </c>
      <c r="M212">
        <f t="shared" si="18"/>
        <v>464</v>
      </c>
      <c r="N212" s="30">
        <f t="shared" si="19"/>
        <v>0.55048543689320384</v>
      </c>
      <c r="O212" s="30">
        <v>0.43009999999999998</v>
      </c>
    </row>
    <row r="213" spans="1:15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3">
        <f t="shared" si="15"/>
        <v>0.97297297297297303</v>
      </c>
      <c r="G213" s="24">
        <f t="shared" si="16"/>
        <v>2627.0270270270271</v>
      </c>
      <c r="H213">
        <v>284</v>
      </c>
      <c r="I213">
        <v>0.60550000000000004</v>
      </c>
      <c r="J213">
        <v>103</v>
      </c>
      <c r="K213">
        <v>483</v>
      </c>
      <c r="L213">
        <f t="shared" si="17"/>
        <v>380</v>
      </c>
      <c r="M213">
        <f t="shared" si="18"/>
        <v>181</v>
      </c>
      <c r="N213" s="30">
        <f t="shared" si="19"/>
        <v>0.4810526315789474</v>
      </c>
      <c r="O213" s="30">
        <v>0.60550000000000004</v>
      </c>
    </row>
    <row r="214" spans="1:15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3">
        <f t="shared" si="15"/>
        <v>0.97297297297297303</v>
      </c>
      <c r="G214" s="24">
        <f t="shared" si="16"/>
        <v>2627.0270270270271</v>
      </c>
      <c r="H214">
        <v>236</v>
      </c>
      <c r="I214">
        <v>0.56710000000000005</v>
      </c>
      <c r="J214">
        <v>110</v>
      </c>
      <c r="K214">
        <v>515</v>
      </c>
      <c r="L214">
        <f t="shared" si="17"/>
        <v>405</v>
      </c>
      <c r="M214">
        <f t="shared" si="18"/>
        <v>126</v>
      </c>
      <c r="N214" s="30">
        <f t="shared" si="19"/>
        <v>0.34888888888888892</v>
      </c>
      <c r="O214" s="30">
        <v>0.56710000000000005</v>
      </c>
    </row>
    <row r="215" spans="1:15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3">
        <f t="shared" si="15"/>
        <v>0.97297297297297303</v>
      </c>
      <c r="G215" s="24">
        <f t="shared" si="16"/>
        <v>1070.2702702702704</v>
      </c>
      <c r="H215">
        <v>188</v>
      </c>
      <c r="I215">
        <v>0.61919999999999997</v>
      </c>
      <c r="J215">
        <v>136</v>
      </c>
      <c r="K215">
        <v>335</v>
      </c>
      <c r="L215">
        <f t="shared" si="17"/>
        <v>199</v>
      </c>
      <c r="M215">
        <f t="shared" si="18"/>
        <v>52</v>
      </c>
      <c r="N215" s="30">
        <f t="shared" si="19"/>
        <v>0.30904522613065333</v>
      </c>
      <c r="O215" s="30">
        <v>0.61919999999999997</v>
      </c>
    </row>
    <row r="216" spans="1:15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3">
        <f t="shared" si="15"/>
        <v>0.97297297297297303</v>
      </c>
      <c r="G216" s="24">
        <f t="shared" si="16"/>
        <v>2918.9189189189192</v>
      </c>
      <c r="H216">
        <v>329</v>
      </c>
      <c r="I216">
        <v>0.70409999999999995</v>
      </c>
      <c r="J216">
        <v>270</v>
      </c>
      <c r="K216">
        <v>544</v>
      </c>
      <c r="L216">
        <f t="shared" si="17"/>
        <v>274</v>
      </c>
      <c r="M216">
        <f t="shared" si="18"/>
        <v>59</v>
      </c>
      <c r="N216" s="30">
        <f t="shared" si="19"/>
        <v>0.27226277372262775</v>
      </c>
      <c r="O216" s="30">
        <v>0.70409999999999995</v>
      </c>
    </row>
    <row r="217" spans="1:15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3">
        <f t="shared" si="15"/>
        <v>0.97297297297297303</v>
      </c>
      <c r="G217" s="24">
        <f t="shared" si="16"/>
        <v>4378.3783783783783</v>
      </c>
      <c r="H217">
        <v>549</v>
      </c>
      <c r="I217">
        <v>0.44379999999999997</v>
      </c>
      <c r="J217">
        <v>231</v>
      </c>
      <c r="K217">
        <v>1027</v>
      </c>
      <c r="L217">
        <f t="shared" si="17"/>
        <v>796</v>
      </c>
      <c r="M217">
        <f t="shared" si="18"/>
        <v>318</v>
      </c>
      <c r="N217" s="30">
        <f t="shared" si="19"/>
        <v>0.41959798994974873</v>
      </c>
      <c r="O217" s="30">
        <v>0.44379999999999997</v>
      </c>
    </row>
    <row r="218" spans="1:15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3">
        <f t="shared" si="15"/>
        <v>0.97297297297297303</v>
      </c>
      <c r="G218" s="24">
        <f t="shared" si="16"/>
        <v>4767.5675675675675</v>
      </c>
      <c r="H218">
        <v>652</v>
      </c>
      <c r="I218">
        <v>0.4466</v>
      </c>
      <c r="J218">
        <v>379</v>
      </c>
      <c r="K218">
        <v>969</v>
      </c>
      <c r="L218">
        <f t="shared" si="17"/>
        <v>590</v>
      </c>
      <c r="M218">
        <f t="shared" si="18"/>
        <v>273</v>
      </c>
      <c r="N218" s="30">
        <f t="shared" si="19"/>
        <v>0.47016949152542376</v>
      </c>
      <c r="O218" s="30">
        <v>0.4466</v>
      </c>
    </row>
    <row r="219" spans="1:15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3">
        <f t="shared" si="15"/>
        <v>0.97297297297297303</v>
      </c>
      <c r="G219" s="24">
        <f t="shared" si="16"/>
        <v>3210.8108108108108</v>
      </c>
      <c r="H219">
        <v>378</v>
      </c>
      <c r="I219">
        <v>0.4219</v>
      </c>
      <c r="J219">
        <v>264</v>
      </c>
      <c r="K219">
        <v>532</v>
      </c>
      <c r="L219">
        <f t="shared" si="17"/>
        <v>268</v>
      </c>
      <c r="M219">
        <f t="shared" si="18"/>
        <v>114</v>
      </c>
      <c r="N219" s="30">
        <f t="shared" si="19"/>
        <v>0.44029850746268662</v>
      </c>
      <c r="O219" s="30">
        <v>0.4219</v>
      </c>
    </row>
    <row r="220" spans="1:15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3">
        <f t="shared" si="15"/>
        <v>0.97297297297297303</v>
      </c>
      <c r="G220" s="24">
        <f t="shared" si="16"/>
        <v>4378.3783783783783</v>
      </c>
      <c r="H220">
        <v>255</v>
      </c>
      <c r="I220">
        <v>0.59179999999999999</v>
      </c>
      <c r="J220">
        <v>151</v>
      </c>
      <c r="K220">
        <v>673</v>
      </c>
      <c r="L220">
        <f t="shared" si="17"/>
        <v>522</v>
      </c>
      <c r="M220">
        <f t="shared" si="18"/>
        <v>104</v>
      </c>
      <c r="N220" s="30">
        <f t="shared" si="19"/>
        <v>0.25938697318007664</v>
      </c>
      <c r="O220" s="30">
        <v>0.59179999999999999</v>
      </c>
    </row>
    <row r="221" spans="1:15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3">
        <f t="shared" si="15"/>
        <v>0.97297297297297303</v>
      </c>
      <c r="G221" s="24">
        <f t="shared" si="16"/>
        <v>4086.4864864864867</v>
      </c>
      <c r="H221">
        <v>441</v>
      </c>
      <c r="I221">
        <v>0.5726</v>
      </c>
      <c r="J221">
        <v>278</v>
      </c>
      <c r="K221">
        <v>711</v>
      </c>
      <c r="L221">
        <f t="shared" si="17"/>
        <v>433</v>
      </c>
      <c r="M221">
        <f t="shared" si="18"/>
        <v>163</v>
      </c>
      <c r="N221" s="30">
        <f t="shared" si="19"/>
        <v>0.40115473441108551</v>
      </c>
      <c r="O221" s="30">
        <v>0.5726</v>
      </c>
    </row>
    <row r="222" spans="1:15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3">
        <f t="shared" si="15"/>
        <v>0.97297297297297303</v>
      </c>
      <c r="G222" s="24">
        <f t="shared" si="16"/>
        <v>2432.4324324324325</v>
      </c>
      <c r="H222">
        <v>356</v>
      </c>
      <c r="I222">
        <v>0.42470000000000002</v>
      </c>
      <c r="J222">
        <v>98</v>
      </c>
      <c r="K222">
        <v>460</v>
      </c>
      <c r="L222">
        <f t="shared" si="17"/>
        <v>362</v>
      </c>
      <c r="M222">
        <f t="shared" si="18"/>
        <v>258</v>
      </c>
      <c r="N222" s="30">
        <f t="shared" si="19"/>
        <v>0.67016574585635358</v>
      </c>
      <c r="O222" s="30">
        <v>0.42470000000000002</v>
      </c>
    </row>
    <row r="223" spans="1:15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3">
        <f t="shared" si="15"/>
        <v>0.97297297297297303</v>
      </c>
      <c r="G223" s="24">
        <f t="shared" si="16"/>
        <v>2432.4324324324325</v>
      </c>
      <c r="H223">
        <v>437</v>
      </c>
      <c r="I223">
        <v>7.9500000000000001E-2</v>
      </c>
      <c r="J223">
        <v>108</v>
      </c>
      <c r="K223">
        <v>507</v>
      </c>
      <c r="L223">
        <f t="shared" si="17"/>
        <v>399</v>
      </c>
      <c r="M223">
        <f t="shared" si="18"/>
        <v>329</v>
      </c>
      <c r="N223" s="30">
        <f t="shared" si="19"/>
        <v>0.75964912280701757</v>
      </c>
      <c r="O223" s="30">
        <v>7.9500000000000001E-2</v>
      </c>
    </row>
    <row r="224" spans="1:15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3">
        <f t="shared" si="15"/>
        <v>0.97297297297297303</v>
      </c>
      <c r="G224" s="24">
        <f t="shared" si="16"/>
        <v>3210.8108108108108</v>
      </c>
      <c r="H224">
        <v>461</v>
      </c>
      <c r="I224">
        <v>0.31780000000000003</v>
      </c>
      <c r="J224">
        <v>270</v>
      </c>
      <c r="K224">
        <v>543</v>
      </c>
      <c r="L224">
        <f t="shared" si="17"/>
        <v>273</v>
      </c>
      <c r="M224">
        <f t="shared" si="18"/>
        <v>191</v>
      </c>
      <c r="N224" s="30">
        <f t="shared" si="19"/>
        <v>0.65970695970695969</v>
      </c>
      <c r="O224" s="30">
        <v>0.31780000000000003</v>
      </c>
    </row>
    <row r="225" spans="1:15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3">
        <f t="shared" si="15"/>
        <v>0.97297297297297303</v>
      </c>
      <c r="G225" s="24">
        <f t="shared" si="16"/>
        <v>4378.3783783783783</v>
      </c>
      <c r="H225">
        <v>669</v>
      </c>
      <c r="I225">
        <v>0.31230000000000002</v>
      </c>
      <c r="J225">
        <v>186</v>
      </c>
      <c r="K225">
        <v>829</v>
      </c>
      <c r="L225">
        <f t="shared" si="17"/>
        <v>643</v>
      </c>
      <c r="M225">
        <f t="shared" si="18"/>
        <v>483</v>
      </c>
      <c r="N225" s="30">
        <f t="shared" si="19"/>
        <v>0.70093312597200619</v>
      </c>
      <c r="O225" s="30">
        <v>0.31230000000000002</v>
      </c>
    </row>
    <row r="226" spans="1:15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3">
        <f t="shared" si="15"/>
        <v>0.97297297297297303</v>
      </c>
      <c r="G226" s="24">
        <f t="shared" si="16"/>
        <v>486.48648648648651</v>
      </c>
      <c r="H226">
        <v>121</v>
      </c>
      <c r="I226">
        <v>0.39729999999999999</v>
      </c>
      <c r="J226">
        <v>50</v>
      </c>
      <c r="K226">
        <v>174</v>
      </c>
      <c r="L226">
        <f t="shared" si="17"/>
        <v>124</v>
      </c>
      <c r="M226">
        <f t="shared" si="18"/>
        <v>71</v>
      </c>
      <c r="N226" s="30">
        <f t="shared" si="19"/>
        <v>0.5580645161290323</v>
      </c>
      <c r="O226" s="30">
        <v>0.39729999999999999</v>
      </c>
    </row>
    <row r="227" spans="1:15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3">
        <f t="shared" si="15"/>
        <v>0.97297297297297303</v>
      </c>
      <c r="G227" s="24">
        <f t="shared" si="16"/>
        <v>4086.4864864864867</v>
      </c>
      <c r="H227">
        <v>437</v>
      </c>
      <c r="I227">
        <v>0.61099999999999999</v>
      </c>
      <c r="J227">
        <v>319</v>
      </c>
      <c r="K227">
        <v>815</v>
      </c>
      <c r="L227">
        <f t="shared" si="17"/>
        <v>496</v>
      </c>
      <c r="M227">
        <f t="shared" si="18"/>
        <v>118</v>
      </c>
      <c r="N227" s="30">
        <f t="shared" si="19"/>
        <v>0.29032258064516131</v>
      </c>
      <c r="O227" s="30">
        <v>0.61099999999999999</v>
      </c>
    </row>
    <row r="228" spans="1:15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3">
        <f t="shared" si="15"/>
        <v>0.97297297297297303</v>
      </c>
      <c r="G228" s="24">
        <f t="shared" si="16"/>
        <v>3502.7027027027029</v>
      </c>
      <c r="H228">
        <v>663</v>
      </c>
      <c r="I228">
        <v>0.2329</v>
      </c>
      <c r="J228">
        <v>332</v>
      </c>
      <c r="K228">
        <v>805</v>
      </c>
      <c r="L228">
        <f t="shared" si="17"/>
        <v>473</v>
      </c>
      <c r="M228">
        <f t="shared" si="18"/>
        <v>331</v>
      </c>
      <c r="N228" s="30">
        <f t="shared" si="19"/>
        <v>0.65983086680761105</v>
      </c>
      <c r="O228" s="30">
        <v>0.2329</v>
      </c>
    </row>
    <row r="229" spans="1:15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3">
        <f t="shared" si="15"/>
        <v>0.97297297297297303</v>
      </c>
      <c r="G229" s="24">
        <f t="shared" si="16"/>
        <v>3891.8918918918921</v>
      </c>
      <c r="H229">
        <v>337</v>
      </c>
      <c r="I229">
        <v>0.50680000000000003</v>
      </c>
      <c r="J229">
        <v>179</v>
      </c>
      <c r="K229">
        <v>629</v>
      </c>
      <c r="L229">
        <f t="shared" si="17"/>
        <v>450</v>
      </c>
      <c r="M229">
        <f t="shared" si="18"/>
        <v>158</v>
      </c>
      <c r="N229" s="30">
        <f t="shared" si="19"/>
        <v>0.38088888888888894</v>
      </c>
      <c r="O229" s="30">
        <v>0.50680000000000003</v>
      </c>
    </row>
    <row r="230" spans="1:15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3">
        <f t="shared" si="15"/>
        <v>0.97297297297297303</v>
      </c>
      <c r="G230" s="24">
        <f t="shared" si="16"/>
        <v>5351.3513513513517</v>
      </c>
      <c r="H230">
        <v>447</v>
      </c>
      <c r="I230">
        <v>0.61639999999999995</v>
      </c>
      <c r="J230">
        <v>227</v>
      </c>
      <c r="K230">
        <v>813</v>
      </c>
      <c r="L230">
        <f t="shared" si="17"/>
        <v>586</v>
      </c>
      <c r="M230">
        <f t="shared" si="18"/>
        <v>220</v>
      </c>
      <c r="N230" s="30">
        <f t="shared" si="19"/>
        <v>0.40034129692832765</v>
      </c>
      <c r="O230" s="30">
        <v>0.61639999999999995</v>
      </c>
    </row>
    <row r="231" spans="1:15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3">
        <f t="shared" si="15"/>
        <v>0.97297297297297303</v>
      </c>
      <c r="G231" s="24">
        <f t="shared" si="16"/>
        <v>2918.9189189189192</v>
      </c>
      <c r="H231">
        <v>610</v>
      </c>
      <c r="I231">
        <v>0.1014</v>
      </c>
      <c r="J231">
        <v>115</v>
      </c>
      <c r="K231">
        <v>650</v>
      </c>
      <c r="L231">
        <f t="shared" si="17"/>
        <v>535</v>
      </c>
      <c r="M231">
        <f t="shared" si="18"/>
        <v>495</v>
      </c>
      <c r="N231" s="30">
        <f t="shared" si="19"/>
        <v>0.84018691588785044</v>
      </c>
      <c r="O231" s="30">
        <v>0.1014</v>
      </c>
    </row>
    <row r="232" spans="1:15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3">
        <f t="shared" si="15"/>
        <v>0.97297297297297303</v>
      </c>
      <c r="G232" s="24">
        <f t="shared" si="16"/>
        <v>3891.8918918918921</v>
      </c>
      <c r="H232">
        <v>302</v>
      </c>
      <c r="I232">
        <v>0.31509999999999999</v>
      </c>
      <c r="J232">
        <v>220</v>
      </c>
      <c r="K232">
        <v>534</v>
      </c>
      <c r="L232">
        <f t="shared" si="17"/>
        <v>314</v>
      </c>
      <c r="M232">
        <f t="shared" si="18"/>
        <v>82</v>
      </c>
      <c r="N232" s="30">
        <f t="shared" si="19"/>
        <v>0.30891719745222934</v>
      </c>
      <c r="O232" s="30">
        <v>0.31509999999999999</v>
      </c>
    </row>
    <row r="233" spans="1:15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3">
        <f t="shared" si="15"/>
        <v>0.97297297297297303</v>
      </c>
      <c r="G233" s="24">
        <f t="shared" si="16"/>
        <v>3891.8918918918921</v>
      </c>
      <c r="H233">
        <v>213</v>
      </c>
      <c r="I233">
        <v>0.65210000000000001</v>
      </c>
      <c r="J233">
        <v>128</v>
      </c>
      <c r="K233">
        <v>450</v>
      </c>
      <c r="L233">
        <f t="shared" si="17"/>
        <v>322</v>
      </c>
      <c r="M233">
        <f t="shared" si="18"/>
        <v>85</v>
      </c>
      <c r="N233" s="30">
        <f t="shared" si="19"/>
        <v>0.31118012422360253</v>
      </c>
      <c r="O233" s="30">
        <v>0.65210000000000001</v>
      </c>
    </row>
    <row r="234" spans="1:15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3">
        <f t="shared" si="15"/>
        <v>0.97297297297297303</v>
      </c>
      <c r="G234" s="24">
        <f t="shared" si="16"/>
        <v>4864.864864864865</v>
      </c>
      <c r="H234">
        <v>364</v>
      </c>
      <c r="I234">
        <v>0.51229999999999998</v>
      </c>
      <c r="J234">
        <v>152</v>
      </c>
      <c r="K234">
        <v>546</v>
      </c>
      <c r="L234">
        <f t="shared" si="17"/>
        <v>394</v>
      </c>
      <c r="M234">
        <f t="shared" si="18"/>
        <v>212</v>
      </c>
      <c r="N234" s="30">
        <f t="shared" si="19"/>
        <v>0.53045685279187815</v>
      </c>
      <c r="O234" s="30">
        <v>0.51229999999999998</v>
      </c>
    </row>
    <row r="235" spans="1:15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3">
        <f t="shared" si="15"/>
        <v>0.97297297297297303</v>
      </c>
      <c r="G235" s="24">
        <f t="shared" si="16"/>
        <v>3113.5135135135138</v>
      </c>
      <c r="H235">
        <v>251</v>
      </c>
      <c r="I235">
        <v>0.62739999999999996</v>
      </c>
      <c r="J235">
        <v>94</v>
      </c>
      <c r="K235">
        <v>528</v>
      </c>
      <c r="L235">
        <f t="shared" si="17"/>
        <v>434</v>
      </c>
      <c r="M235">
        <f t="shared" si="18"/>
        <v>157</v>
      </c>
      <c r="N235" s="30">
        <f t="shared" si="19"/>
        <v>0.38940092165898621</v>
      </c>
      <c r="O235" s="30">
        <v>0.62739999999999996</v>
      </c>
    </row>
    <row r="236" spans="1:15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3">
        <f t="shared" si="15"/>
        <v>0.97297297297297303</v>
      </c>
      <c r="G236" s="24">
        <f t="shared" si="16"/>
        <v>3405.4054054054054</v>
      </c>
      <c r="H236">
        <v>343</v>
      </c>
      <c r="I236">
        <v>0.39729999999999999</v>
      </c>
      <c r="J236">
        <v>194</v>
      </c>
      <c r="K236">
        <v>471</v>
      </c>
      <c r="L236">
        <f t="shared" si="17"/>
        <v>277</v>
      </c>
      <c r="M236">
        <f t="shared" si="18"/>
        <v>149</v>
      </c>
      <c r="N236" s="30">
        <f t="shared" si="19"/>
        <v>0.53032490974729241</v>
      </c>
      <c r="O236" s="30">
        <v>0.39729999999999999</v>
      </c>
    </row>
    <row r="237" spans="1:15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3">
        <f t="shared" si="15"/>
        <v>0.97297297297297303</v>
      </c>
      <c r="G237" s="24">
        <f t="shared" si="16"/>
        <v>938.91891891891896</v>
      </c>
      <c r="H237">
        <v>125</v>
      </c>
      <c r="I237">
        <v>0.37530000000000002</v>
      </c>
      <c r="J237">
        <v>50</v>
      </c>
      <c r="K237">
        <v>174</v>
      </c>
      <c r="L237">
        <f t="shared" si="17"/>
        <v>124</v>
      </c>
      <c r="M237">
        <f t="shared" si="18"/>
        <v>75</v>
      </c>
      <c r="N237" s="30">
        <f t="shared" si="19"/>
        <v>0.58387096774193548</v>
      </c>
      <c r="O237" s="30">
        <v>0.37530000000000002</v>
      </c>
    </row>
    <row r="238" spans="1:15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3">
        <f t="shared" si="15"/>
        <v>0.97297297297297303</v>
      </c>
      <c r="G238" s="24">
        <f t="shared" si="16"/>
        <v>3113.5135135135138</v>
      </c>
      <c r="H238">
        <v>251</v>
      </c>
      <c r="I238">
        <v>0.3342</v>
      </c>
      <c r="J238">
        <v>138</v>
      </c>
      <c r="K238">
        <v>485</v>
      </c>
      <c r="L238">
        <f t="shared" si="17"/>
        <v>347</v>
      </c>
      <c r="M238">
        <f t="shared" si="18"/>
        <v>113</v>
      </c>
      <c r="N238" s="30">
        <f t="shared" si="19"/>
        <v>0.36051873198847262</v>
      </c>
      <c r="O238" s="30">
        <v>0.3342</v>
      </c>
    </row>
    <row r="239" spans="1:15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3">
        <f t="shared" si="15"/>
        <v>0.97297297297297303</v>
      </c>
      <c r="G239" s="24">
        <f t="shared" si="16"/>
        <v>3405.4054054054054</v>
      </c>
      <c r="H239">
        <v>404</v>
      </c>
      <c r="I239">
        <v>0.36159999999999998</v>
      </c>
      <c r="J239">
        <v>152</v>
      </c>
      <c r="K239">
        <v>547</v>
      </c>
      <c r="L239">
        <f t="shared" si="17"/>
        <v>395</v>
      </c>
      <c r="M239">
        <f t="shared" si="18"/>
        <v>252</v>
      </c>
      <c r="N239" s="30">
        <f t="shared" si="19"/>
        <v>0.61037974683544305</v>
      </c>
      <c r="O239" s="30">
        <v>0.36159999999999998</v>
      </c>
    </row>
    <row r="240" spans="1:15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3">
        <f t="shared" si="15"/>
        <v>0.97297297297297303</v>
      </c>
      <c r="G240" s="24">
        <f t="shared" si="16"/>
        <v>2918.9189189189192</v>
      </c>
      <c r="H240">
        <v>161</v>
      </c>
      <c r="I240">
        <v>0.26579999999999998</v>
      </c>
      <c r="J240">
        <v>77</v>
      </c>
      <c r="K240">
        <v>432</v>
      </c>
      <c r="L240">
        <f t="shared" si="17"/>
        <v>355</v>
      </c>
      <c r="M240">
        <f t="shared" si="18"/>
        <v>84</v>
      </c>
      <c r="N240" s="30">
        <f t="shared" si="19"/>
        <v>0.28929577464788736</v>
      </c>
      <c r="O240" s="30">
        <v>0.26579999999999998</v>
      </c>
    </row>
    <row r="241" spans="1:15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3">
        <f t="shared" si="15"/>
        <v>0.97297297297297303</v>
      </c>
      <c r="G241" s="24">
        <f t="shared" si="16"/>
        <v>2529.72972972973</v>
      </c>
      <c r="H241">
        <v>408</v>
      </c>
      <c r="I241">
        <v>0.38629999999999998</v>
      </c>
      <c r="J241">
        <v>100</v>
      </c>
      <c r="K241">
        <v>565</v>
      </c>
      <c r="L241">
        <f t="shared" si="17"/>
        <v>465</v>
      </c>
      <c r="M241">
        <f t="shared" si="18"/>
        <v>308</v>
      </c>
      <c r="N241" s="30">
        <f t="shared" si="19"/>
        <v>0.62989247311827956</v>
      </c>
      <c r="O241" s="30">
        <v>0.38629999999999998</v>
      </c>
    </row>
    <row r="242" spans="1:15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3">
        <f t="shared" si="15"/>
        <v>0.97297297297297303</v>
      </c>
      <c r="G242" s="24">
        <f t="shared" si="16"/>
        <v>3891.8918918918921</v>
      </c>
      <c r="H242">
        <v>284</v>
      </c>
      <c r="I242">
        <v>0.31509999999999999</v>
      </c>
      <c r="J242">
        <v>204</v>
      </c>
      <c r="K242">
        <v>494</v>
      </c>
      <c r="L242">
        <f t="shared" si="17"/>
        <v>290</v>
      </c>
      <c r="M242">
        <f t="shared" si="18"/>
        <v>80</v>
      </c>
      <c r="N242" s="30">
        <f t="shared" si="19"/>
        <v>0.32068965517241377</v>
      </c>
      <c r="O242" s="30">
        <v>0.31509999999999999</v>
      </c>
    </row>
    <row r="243" spans="1:15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3">
        <f t="shared" si="15"/>
        <v>0.97297297297297303</v>
      </c>
      <c r="G243" s="24">
        <f t="shared" si="16"/>
        <v>3891.8918918918921</v>
      </c>
      <c r="H243">
        <v>443</v>
      </c>
      <c r="I243">
        <v>0.55620000000000003</v>
      </c>
      <c r="J243">
        <v>257</v>
      </c>
      <c r="K243">
        <v>903</v>
      </c>
      <c r="L243">
        <f t="shared" si="17"/>
        <v>646</v>
      </c>
      <c r="M243">
        <f t="shared" si="18"/>
        <v>186</v>
      </c>
      <c r="N243" s="30">
        <f t="shared" si="19"/>
        <v>0.33034055727554179</v>
      </c>
      <c r="O243" s="30">
        <v>0.55620000000000003</v>
      </c>
    </row>
    <row r="244" spans="1:15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3">
        <f t="shared" si="15"/>
        <v>0.97297297297297303</v>
      </c>
      <c r="G244" s="24">
        <f t="shared" si="16"/>
        <v>4962.1621621621625</v>
      </c>
      <c r="H244">
        <v>718</v>
      </c>
      <c r="I244">
        <v>0.44929999999999998</v>
      </c>
      <c r="J244">
        <v>256</v>
      </c>
      <c r="K244">
        <v>916</v>
      </c>
      <c r="L244">
        <f t="shared" si="17"/>
        <v>660</v>
      </c>
      <c r="M244">
        <f t="shared" si="18"/>
        <v>462</v>
      </c>
      <c r="N244" s="30">
        <f t="shared" si="19"/>
        <v>0.65999999999999992</v>
      </c>
      <c r="O244" s="30">
        <v>0.44929999999999998</v>
      </c>
    </row>
    <row r="245" spans="1:15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3">
        <f t="shared" si="15"/>
        <v>0.97297297297297303</v>
      </c>
      <c r="G245" s="24">
        <f t="shared" si="16"/>
        <v>5448.6486486486492</v>
      </c>
      <c r="H245">
        <v>478</v>
      </c>
      <c r="I245">
        <v>0.31780000000000003</v>
      </c>
      <c r="J245">
        <v>265</v>
      </c>
      <c r="K245">
        <v>644</v>
      </c>
      <c r="L245">
        <f t="shared" si="17"/>
        <v>379</v>
      </c>
      <c r="M245">
        <f t="shared" si="18"/>
        <v>213</v>
      </c>
      <c r="N245" s="30">
        <f t="shared" si="19"/>
        <v>0.54960422163588396</v>
      </c>
      <c r="O245" s="30">
        <v>0.31780000000000003</v>
      </c>
    </row>
    <row r="246" spans="1:15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3">
        <f t="shared" si="15"/>
        <v>0.97297297297297303</v>
      </c>
      <c r="G246" s="24">
        <f t="shared" si="16"/>
        <v>4864.864864864865</v>
      </c>
      <c r="H246">
        <v>533</v>
      </c>
      <c r="I246">
        <v>0.51229999999999998</v>
      </c>
      <c r="J246">
        <v>236</v>
      </c>
      <c r="K246">
        <v>829</v>
      </c>
      <c r="L246">
        <f t="shared" si="17"/>
        <v>593</v>
      </c>
      <c r="M246">
        <f t="shared" si="18"/>
        <v>297</v>
      </c>
      <c r="N246" s="30">
        <f t="shared" si="19"/>
        <v>0.50067453625632374</v>
      </c>
      <c r="O246" s="30">
        <v>0.51229999999999998</v>
      </c>
    </row>
    <row r="247" spans="1:15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3">
        <f t="shared" si="15"/>
        <v>0.97297297297297303</v>
      </c>
      <c r="G247" s="24">
        <f t="shared" si="16"/>
        <v>5837.8378378378384</v>
      </c>
      <c r="H247">
        <v>566</v>
      </c>
      <c r="I247">
        <v>0.36990000000000001</v>
      </c>
      <c r="J247">
        <v>244</v>
      </c>
      <c r="K247">
        <v>872</v>
      </c>
      <c r="L247">
        <f t="shared" si="17"/>
        <v>628</v>
      </c>
      <c r="M247">
        <f t="shared" si="18"/>
        <v>322</v>
      </c>
      <c r="N247" s="30">
        <f t="shared" si="19"/>
        <v>0.51019108280254777</v>
      </c>
      <c r="O247" s="30">
        <v>0.36990000000000001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7"/>
  <sheetViews>
    <sheetView tabSelected="1"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A19" sqref="A19:XFD19"/>
    </sheetView>
  </sheetViews>
  <sheetFormatPr baseColWidth="10" defaultRowHeight="16" x14ac:dyDescent="0.2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8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2.83203125" style="4" customWidth="1"/>
    <col min="16" max="16" width="47" customWidth="1"/>
    <col min="17" max="17" width="68.83203125" customWidth="1"/>
    <col min="18" max="18" width="65.83203125" customWidth="1"/>
    <col min="19" max="19" width="64.33203125" customWidth="1"/>
    <col min="20" max="20" width="56.1640625" style="4" customWidth="1"/>
    <col min="21" max="21" width="25.1640625" customWidth="1"/>
  </cols>
  <sheetData>
    <row r="1" spans="1:20" x14ac:dyDescent="0.2">
      <c r="B1" t="s">
        <v>0</v>
      </c>
      <c r="C1" s="1" t="s">
        <v>1</v>
      </c>
      <c r="D1" s="2" t="s">
        <v>20</v>
      </c>
      <c r="E1" s="10" t="s">
        <v>21</v>
      </c>
      <c r="K1" s="16" t="s">
        <v>34</v>
      </c>
      <c r="N1" t="s">
        <v>23</v>
      </c>
      <c r="O1" s="4" t="s">
        <v>24</v>
      </c>
      <c r="P1" s="17" t="s">
        <v>35</v>
      </c>
      <c r="Q1" s="18" t="s">
        <v>26</v>
      </c>
      <c r="R1" s="18" t="s">
        <v>36</v>
      </c>
      <c r="S1" s="17" t="s">
        <v>37</v>
      </c>
      <c r="T1" s="19">
        <v>0.3</v>
      </c>
    </row>
    <row r="2" spans="1:20" x14ac:dyDescent="0.2">
      <c r="E2" t="s">
        <v>4</v>
      </c>
      <c r="F2">
        <v>0.97299999999999998</v>
      </c>
      <c r="G2" s="9" t="s">
        <v>28</v>
      </c>
      <c r="H2" t="s">
        <v>5</v>
      </c>
      <c r="K2" s="16">
        <f>0.9-0.1</f>
        <v>0.8</v>
      </c>
      <c r="N2" s="15" t="s">
        <v>38</v>
      </c>
      <c r="O2" s="4" t="s">
        <v>30</v>
      </c>
      <c r="Q2" s="20" t="s">
        <v>39</v>
      </c>
      <c r="R2" s="1" t="s">
        <v>39</v>
      </c>
      <c r="S2" s="21" t="s">
        <v>40</v>
      </c>
      <c r="T2" s="22" t="s">
        <v>41</v>
      </c>
    </row>
    <row r="3" spans="1:20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42</v>
      </c>
      <c r="I3" s="5" t="s">
        <v>18</v>
      </c>
      <c r="J3" s="5" t="s">
        <v>43</v>
      </c>
      <c r="K3" s="7" t="s">
        <v>44</v>
      </c>
      <c r="L3" s="10" t="s">
        <v>31</v>
      </c>
      <c r="M3" s="10" t="s">
        <v>45</v>
      </c>
      <c r="N3" s="2" t="s">
        <v>33</v>
      </c>
      <c r="O3" s="1" t="s">
        <v>18</v>
      </c>
      <c r="P3" s="13" t="s">
        <v>46</v>
      </c>
      <c r="Q3" s="13" t="s">
        <v>47</v>
      </c>
      <c r="R3" s="13" t="s">
        <v>48</v>
      </c>
      <c r="S3" s="13" t="s">
        <v>49</v>
      </c>
      <c r="T3" s="12" t="s">
        <v>50</v>
      </c>
    </row>
    <row r="4" spans="1:20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3">
        <f>36/37</f>
        <v>0.97297297297297303</v>
      </c>
      <c r="G4" s="3">
        <f>E4*F4</f>
        <v>1031.3513513513515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0.8*(M4/L4)+0.1</f>
        <v>0.79743589743589749</v>
      </c>
      <c r="O4">
        <v>0.16159999999999999</v>
      </c>
      <c r="P4" s="35">
        <v>114</v>
      </c>
      <c r="Q4">
        <f>0.8*(P4-J4)/(K4-J4)+0.1</f>
        <v>0.1</v>
      </c>
      <c r="R4">
        <f>-0.7914*Q4+0.8506</f>
        <v>0.77146000000000003</v>
      </c>
      <c r="S4" s="35">
        <f>365*P4*R4</f>
        <v>32100.4506</v>
      </c>
      <c r="T4" s="4">
        <f>S4*(1-0.3)</f>
        <v>22470.315419999999</v>
      </c>
    </row>
    <row r="5" spans="1:20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3">
        <f t="shared" ref="F5:F68" si="0">36/37</f>
        <v>0.97297297297297303</v>
      </c>
      <c r="G5" s="3">
        <f t="shared" ref="G5:G68" si="1">E5*F5</f>
        <v>1167.5675675675677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0.8*(M5/L5)+0.1</f>
        <v>0.56315789473684219</v>
      </c>
      <c r="O5">
        <v>0.34789999999999999</v>
      </c>
      <c r="P5" s="35">
        <v>100</v>
      </c>
      <c r="Q5">
        <f t="shared" ref="Q5:Q68" si="5">0.8*(P5-J5)/(K5-J5)+0.1</f>
        <v>-0.13157894736842107</v>
      </c>
      <c r="R5">
        <f t="shared" ref="R5:R68" si="6">-0.7914*Q5+0.8506</f>
        <v>0.95473157894736849</v>
      </c>
      <c r="S5" s="35">
        <f t="shared" ref="S5:S7" si="7">365*P5*R5</f>
        <v>34847.702631578948</v>
      </c>
      <c r="T5" s="4">
        <f t="shared" ref="T5:T68" si="8">S5*(1-0.3)</f>
        <v>24393.391842105262</v>
      </c>
    </row>
    <row r="6" spans="1:20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3">
        <f t="shared" si="0"/>
        <v>0.97297297297297303</v>
      </c>
      <c r="G6" s="3">
        <f t="shared" si="1"/>
        <v>3210.8108108108108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>
        <v>0.39729999999999999</v>
      </c>
      <c r="P6" s="35">
        <v>100</v>
      </c>
      <c r="Q6">
        <f t="shared" si="5"/>
        <v>8.7250996015936264E-2</v>
      </c>
      <c r="R6">
        <f t="shared" si="6"/>
        <v>0.78154956175298806</v>
      </c>
      <c r="S6" s="35">
        <f t="shared" si="7"/>
        <v>28526.559003984064</v>
      </c>
      <c r="T6" s="4">
        <f t="shared" si="8"/>
        <v>19968.591302788845</v>
      </c>
    </row>
    <row r="7" spans="1:20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3">
        <f t="shared" si="0"/>
        <v>0.97297297297297303</v>
      </c>
      <c r="G7" s="3">
        <f t="shared" si="1"/>
        <v>1362.1621621621623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>
        <v>0.3644</v>
      </c>
      <c r="P7" s="35">
        <v>100</v>
      </c>
      <c r="Q7">
        <f t="shared" si="5"/>
        <v>-7.5774647887323965E-2</v>
      </c>
      <c r="R7">
        <f t="shared" si="6"/>
        <v>0.91056805633802818</v>
      </c>
      <c r="S7" s="35">
        <f t="shared" si="7"/>
        <v>33235.734056338028</v>
      </c>
      <c r="T7" s="4">
        <f t="shared" si="8"/>
        <v>23265.013839436619</v>
      </c>
    </row>
    <row r="8" spans="1:20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3">
        <f t="shared" si="0"/>
        <v>0.97297297297297303</v>
      </c>
      <c r="G8" s="3">
        <f t="shared" si="1"/>
        <v>1945.9459459459461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>
        <v>0.41099999999999998</v>
      </c>
      <c r="P8" s="35">
        <v>100</v>
      </c>
      <c r="Q8">
        <f t="shared" si="5"/>
        <v>-0.14444444444444446</v>
      </c>
      <c r="R8">
        <f t="shared" si="6"/>
        <v>0.9649133333333334</v>
      </c>
      <c r="S8" s="35">
        <f>365*P8*R8</f>
        <v>35219.33666666667</v>
      </c>
      <c r="T8" s="4">
        <f t="shared" si="8"/>
        <v>24653.535666666667</v>
      </c>
    </row>
    <row r="9" spans="1:20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3">
        <f t="shared" si="0"/>
        <v>0.97297297297297303</v>
      </c>
      <c r="G9" s="3">
        <f t="shared" si="1"/>
        <v>1556.7567567567569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>
        <v>0.41099999999999998</v>
      </c>
      <c r="P9" s="35">
        <v>100</v>
      </c>
      <c r="Q9">
        <f t="shared" si="5"/>
        <v>-8.3783783783783788E-2</v>
      </c>
      <c r="R9">
        <f t="shared" si="6"/>
        <v>0.91690648648648654</v>
      </c>
      <c r="S9" s="35">
        <f t="shared" ref="S9:S72" si="9">365*P9*R9</f>
        <v>33467.086756756762</v>
      </c>
      <c r="T9" s="4">
        <f t="shared" si="8"/>
        <v>23426.960729729733</v>
      </c>
    </row>
    <row r="10" spans="1:20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3">
        <f t="shared" si="0"/>
        <v>0.97297297297297303</v>
      </c>
      <c r="G10" s="3">
        <f t="shared" si="1"/>
        <v>2724.3243243243246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>
        <f t="shared" si="4"/>
        <v>0.42036199095022631</v>
      </c>
      <c r="O10">
        <v>0.52600000000000002</v>
      </c>
      <c r="P10" s="35">
        <v>100</v>
      </c>
      <c r="Q10">
        <f t="shared" si="5"/>
        <v>-7.5565610859728516E-2</v>
      </c>
      <c r="R10">
        <f t="shared" si="6"/>
        <v>0.91040262443438913</v>
      </c>
      <c r="S10" s="35">
        <f t="shared" si="9"/>
        <v>33229.6957918552</v>
      </c>
      <c r="T10" s="4">
        <f t="shared" si="8"/>
        <v>23260.787054298638</v>
      </c>
    </row>
    <row r="11" spans="1:20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3">
        <f t="shared" si="0"/>
        <v>0.97297297297297303</v>
      </c>
      <c r="G11" s="3">
        <f t="shared" si="1"/>
        <v>1070.2702702702704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>
        <f t="shared" si="4"/>
        <v>0.69944903581267215</v>
      </c>
      <c r="O11">
        <v>0.43290000000000001</v>
      </c>
      <c r="P11" s="35">
        <v>100</v>
      </c>
      <c r="Q11">
        <f t="shared" si="5"/>
        <v>6.9146005509641881E-2</v>
      </c>
      <c r="R11">
        <f t="shared" si="6"/>
        <v>0.79587785123966948</v>
      </c>
      <c r="S11" s="35">
        <f t="shared" si="9"/>
        <v>29049.541570247937</v>
      </c>
      <c r="T11" s="4">
        <f t="shared" si="8"/>
        <v>20334.679099173554</v>
      </c>
    </row>
    <row r="12" spans="1:20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3">
        <f t="shared" si="0"/>
        <v>0.97297297297297303</v>
      </c>
      <c r="G12" s="3">
        <f t="shared" si="1"/>
        <v>1848.6486486486488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>
        <v>0.69589999999999996</v>
      </c>
      <c r="P12" s="35">
        <v>100</v>
      </c>
      <c r="Q12">
        <f t="shared" si="5"/>
        <v>0.13180914512922465</v>
      </c>
      <c r="R12">
        <f t="shared" si="6"/>
        <v>0.74628624254473164</v>
      </c>
      <c r="S12" s="35">
        <f t="shared" si="9"/>
        <v>27239.447852882706</v>
      </c>
      <c r="T12" s="4">
        <f t="shared" si="8"/>
        <v>19067.613497017894</v>
      </c>
    </row>
    <row r="13" spans="1:20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3">
        <f t="shared" si="0"/>
        <v>0.97297297297297303</v>
      </c>
      <c r="G13" s="3">
        <f t="shared" si="1"/>
        <v>1751.3513513513515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>
        <v>0.1096</v>
      </c>
      <c r="P13" s="35">
        <v>100</v>
      </c>
      <c r="Q13">
        <f t="shared" si="5"/>
        <v>6.7114093959731586E-3</v>
      </c>
      <c r="R13">
        <f t="shared" si="6"/>
        <v>0.84528859060402683</v>
      </c>
      <c r="S13" s="35">
        <f t="shared" si="9"/>
        <v>30853.03355704698</v>
      </c>
      <c r="T13" s="4">
        <f t="shared" si="8"/>
        <v>21597.123489932885</v>
      </c>
    </row>
    <row r="14" spans="1:20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3">
        <f t="shared" si="0"/>
        <v>0.97297297297297303</v>
      </c>
      <c r="G14" s="3">
        <f t="shared" si="1"/>
        <v>3113.5135135135138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>
        <v>0.22470000000000001</v>
      </c>
      <c r="P14" s="35">
        <v>100</v>
      </c>
      <c r="Q14">
        <f t="shared" si="5"/>
        <v>1.6114109483423275E-2</v>
      </c>
      <c r="R14">
        <f t="shared" si="6"/>
        <v>0.83784729375481881</v>
      </c>
      <c r="S14" s="35">
        <f t="shared" si="9"/>
        <v>30581.426222050886</v>
      </c>
      <c r="T14" s="4">
        <f t="shared" si="8"/>
        <v>21406.998355435619</v>
      </c>
    </row>
    <row r="15" spans="1:20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3">
        <f t="shared" si="0"/>
        <v>0.97297297297297303</v>
      </c>
      <c r="G15" s="3">
        <f t="shared" si="1"/>
        <v>972.97297297297303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>
        <v>0.21920000000000001</v>
      </c>
      <c r="P15" s="35">
        <v>100</v>
      </c>
      <c r="Q15">
        <f t="shared" si="5"/>
        <v>2.6213592233009703E-2</v>
      </c>
      <c r="R15">
        <f t="shared" si="6"/>
        <v>0.82985456310679617</v>
      </c>
      <c r="S15" s="35">
        <f t="shared" si="9"/>
        <v>30289.691553398061</v>
      </c>
      <c r="T15" s="4">
        <f t="shared" si="8"/>
        <v>21202.784087378641</v>
      </c>
    </row>
    <row r="16" spans="1:20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3">
        <f t="shared" si="0"/>
        <v>0.97297297297297303</v>
      </c>
      <c r="G16" s="3">
        <f t="shared" si="1"/>
        <v>972.97297297297303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>
        <v>0.39179999999999998</v>
      </c>
      <c r="P16" s="35">
        <v>100</v>
      </c>
      <c r="Q16">
        <f t="shared" si="5"/>
        <v>2.8888888888888895E-2</v>
      </c>
      <c r="R16">
        <f t="shared" si="6"/>
        <v>0.82773733333333332</v>
      </c>
      <c r="S16" s="35">
        <f t="shared" si="9"/>
        <v>30212.412666666667</v>
      </c>
      <c r="T16" s="4">
        <f t="shared" si="8"/>
        <v>21148.688866666667</v>
      </c>
    </row>
    <row r="17" spans="1:20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3">
        <f t="shared" si="0"/>
        <v>0.97297297297297303</v>
      </c>
      <c r="G17" s="3">
        <f t="shared" si="1"/>
        <v>1264.864864864865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>
        <v>0.53700000000000003</v>
      </c>
      <c r="P17" s="35">
        <v>100</v>
      </c>
      <c r="Q17">
        <f t="shared" si="5"/>
        <v>1.913746630727764E-2</v>
      </c>
      <c r="R17">
        <f t="shared" si="6"/>
        <v>0.83545460916442049</v>
      </c>
      <c r="S17" s="35">
        <f t="shared" si="9"/>
        <v>30494.093234501346</v>
      </c>
      <c r="T17" s="4">
        <f t="shared" si="8"/>
        <v>21345.86526415094</v>
      </c>
    </row>
    <row r="18" spans="1:20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3">
        <f t="shared" si="0"/>
        <v>0.97297297297297303</v>
      </c>
      <c r="G18" s="3">
        <f t="shared" si="1"/>
        <v>1167.5675675675677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>
        <v>0.51229999999999998</v>
      </c>
      <c r="P18" s="35">
        <v>100</v>
      </c>
      <c r="Q18">
        <f t="shared" si="5"/>
        <v>6.5267727930535452E-2</v>
      </c>
      <c r="R18">
        <f t="shared" si="6"/>
        <v>0.79894712011577429</v>
      </c>
      <c r="S18" s="35">
        <f t="shared" si="9"/>
        <v>29161.569884225763</v>
      </c>
      <c r="T18" s="4">
        <f t="shared" si="8"/>
        <v>20413.098918958032</v>
      </c>
    </row>
    <row r="19" spans="1:20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3">
        <f t="shared" si="0"/>
        <v>0.97297297297297303</v>
      </c>
      <c r="G19" s="3">
        <f t="shared" si="1"/>
        <v>1556.7567567567569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>
        <v>0.36159999999999998</v>
      </c>
      <c r="P19" s="35">
        <v>501.28286474172825</v>
      </c>
      <c r="Q19">
        <f t="shared" si="5"/>
        <v>0.43316206686941217</v>
      </c>
      <c r="R19">
        <f t="shared" si="6"/>
        <v>0.50779554027954732</v>
      </c>
      <c r="S19" s="35">
        <f t="shared" si="9"/>
        <v>92910.459144057881</v>
      </c>
      <c r="T19" s="4">
        <f t="shared" si="8"/>
        <v>65037.321400840512</v>
      </c>
    </row>
    <row r="20" spans="1:20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3">
        <f t="shared" si="0"/>
        <v>0.97297297297297303</v>
      </c>
      <c r="G20" s="3">
        <f t="shared" si="1"/>
        <v>778.37837837837844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>
        <v>0.84379999999999999</v>
      </c>
      <c r="P20" s="35">
        <v>100</v>
      </c>
      <c r="Q20">
        <f t="shared" si="5"/>
        <v>-7.6623376623376649E-2</v>
      </c>
      <c r="R20">
        <f t="shared" si="6"/>
        <v>0.91123974025974031</v>
      </c>
      <c r="S20" s="35">
        <f t="shared" si="9"/>
        <v>33260.25051948052</v>
      </c>
      <c r="T20" s="4">
        <f t="shared" si="8"/>
        <v>23282.175363636361</v>
      </c>
    </row>
    <row r="21" spans="1:20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3">
        <f t="shared" si="0"/>
        <v>0.97297297297297303</v>
      </c>
      <c r="G21" s="3">
        <f t="shared" si="1"/>
        <v>1167.5675675675677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>
        <v>0.91510000000000002</v>
      </c>
      <c r="P21" s="35">
        <v>100</v>
      </c>
      <c r="Q21">
        <f t="shared" si="5"/>
        <v>-9.1428571428571415E-2</v>
      </c>
      <c r="R21">
        <f t="shared" si="6"/>
        <v>0.92295657142857146</v>
      </c>
      <c r="S21" s="35">
        <f t="shared" si="9"/>
        <v>33687.91485714286</v>
      </c>
      <c r="T21" s="4">
        <f t="shared" si="8"/>
        <v>23581.540400000002</v>
      </c>
    </row>
    <row r="22" spans="1:20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3">
        <f t="shared" si="0"/>
        <v>0.97297297297297303</v>
      </c>
      <c r="G22" s="3">
        <f t="shared" si="1"/>
        <v>875.67567567567573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>
        <f t="shared" si="4"/>
        <v>0.6206779661016949</v>
      </c>
      <c r="O22">
        <v>0.43009999999999998</v>
      </c>
      <c r="P22" s="35">
        <v>100</v>
      </c>
      <c r="Q22">
        <f t="shared" si="5"/>
        <v>-0.31220338983050855</v>
      </c>
      <c r="R22">
        <f t="shared" si="6"/>
        <v>1.0976777627118646</v>
      </c>
      <c r="S22" s="35">
        <f t="shared" si="9"/>
        <v>40065.238338983057</v>
      </c>
      <c r="T22" s="4">
        <f t="shared" si="8"/>
        <v>28045.66683728814</v>
      </c>
    </row>
    <row r="23" spans="1:20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3">
        <f t="shared" si="0"/>
        <v>0.97297297297297303</v>
      </c>
      <c r="G23" s="3">
        <f t="shared" si="1"/>
        <v>1070.2702702702704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>
        <v>0.48220000000000002</v>
      </c>
      <c r="P23" s="35">
        <v>100</v>
      </c>
      <c r="Q23">
        <f t="shared" si="5"/>
        <v>-0.21567567567567572</v>
      </c>
      <c r="R23">
        <f t="shared" si="6"/>
        <v>1.0212857297297298</v>
      </c>
      <c r="S23" s="35">
        <f t="shared" si="9"/>
        <v>37276.929135135135</v>
      </c>
      <c r="T23" s="4">
        <f t="shared" si="8"/>
        <v>26093.850394594592</v>
      </c>
    </row>
    <row r="24" spans="1:20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3">
        <f t="shared" si="0"/>
        <v>0.97297297297297303</v>
      </c>
      <c r="G24" s="3">
        <f t="shared" si="1"/>
        <v>972.97297297297303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>
        <f t="shared" si="4"/>
        <v>0.55034965034965033</v>
      </c>
      <c r="O24">
        <v>0.4904</v>
      </c>
      <c r="P24" s="35">
        <v>100</v>
      </c>
      <c r="Q24">
        <f t="shared" si="5"/>
        <v>-9.8601398601398604E-2</v>
      </c>
      <c r="R24">
        <f t="shared" si="6"/>
        <v>0.92863314685314691</v>
      </c>
      <c r="S24" s="35">
        <f t="shared" si="9"/>
        <v>33895.109860139863</v>
      </c>
      <c r="T24" s="4">
        <f t="shared" si="8"/>
        <v>23726.576902097902</v>
      </c>
    </row>
    <row r="25" spans="1:20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3">
        <f t="shared" si="0"/>
        <v>0.97297297297297303</v>
      </c>
      <c r="G25" s="3">
        <f t="shared" si="1"/>
        <v>1362.1621621621623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>
        <v>0.52329999999999999</v>
      </c>
      <c r="P25" s="35">
        <v>100</v>
      </c>
      <c r="Q25">
        <f t="shared" si="5"/>
        <v>-0.32491803278688525</v>
      </c>
      <c r="R25">
        <f t="shared" si="6"/>
        <v>1.107740131147541</v>
      </c>
      <c r="S25" s="35">
        <f t="shared" si="9"/>
        <v>40432.514786885244</v>
      </c>
      <c r="T25" s="4">
        <f t="shared" si="8"/>
        <v>28302.76035081967</v>
      </c>
    </row>
    <row r="26" spans="1:20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3">
        <f t="shared" si="0"/>
        <v>0.97297297297297303</v>
      </c>
      <c r="G26" s="3">
        <f t="shared" si="1"/>
        <v>1459.4594594594596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>
        <v>0.44929999999999998</v>
      </c>
      <c r="P26" s="35">
        <v>100</v>
      </c>
      <c r="Q26">
        <f t="shared" si="5"/>
        <v>-6.3809523809523816E-2</v>
      </c>
      <c r="R26">
        <f t="shared" si="6"/>
        <v>0.9010988571428572</v>
      </c>
      <c r="S26" s="35">
        <f t="shared" si="9"/>
        <v>32890.10828571429</v>
      </c>
      <c r="T26" s="4">
        <f t="shared" si="8"/>
        <v>23023.075800000002</v>
      </c>
    </row>
    <row r="27" spans="1:20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3">
        <f t="shared" si="0"/>
        <v>0.97297297297297303</v>
      </c>
      <c r="G27" s="3">
        <f t="shared" si="1"/>
        <v>1264.864864864865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>
        <v>0.6603</v>
      </c>
      <c r="P27" s="35">
        <v>189.850516988837</v>
      </c>
      <c r="Q27">
        <f t="shared" si="5"/>
        <v>0.31540206795534798</v>
      </c>
      <c r="R27">
        <f t="shared" si="6"/>
        <v>0.60099080342013766</v>
      </c>
      <c r="S27" s="35">
        <f t="shared" si="9"/>
        <v>41645.921378220119</v>
      </c>
      <c r="T27" s="4">
        <f t="shared" si="8"/>
        <v>29152.144964754079</v>
      </c>
    </row>
    <row r="28" spans="1:20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3">
        <f t="shared" si="0"/>
        <v>0.97297297297297303</v>
      </c>
      <c r="G28" s="3">
        <f t="shared" si="1"/>
        <v>1556.7567567567569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>
        <f t="shared" si="4"/>
        <v>0.5391111111111111</v>
      </c>
      <c r="O28">
        <v>0.48770000000000002</v>
      </c>
      <c r="P28" s="35">
        <v>100</v>
      </c>
      <c r="Q28">
        <f t="shared" si="5"/>
        <v>-0.52044444444444449</v>
      </c>
      <c r="R28">
        <f t="shared" si="6"/>
        <v>1.2624797333333335</v>
      </c>
      <c r="S28" s="35">
        <f t="shared" si="9"/>
        <v>46080.510266666672</v>
      </c>
      <c r="T28" s="4">
        <f t="shared" si="8"/>
        <v>32256.357186666668</v>
      </c>
    </row>
    <row r="29" spans="1:20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3">
        <f t="shared" si="0"/>
        <v>0.97297297297297303</v>
      </c>
      <c r="G29" s="3">
        <f t="shared" si="1"/>
        <v>583.78378378378386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>
        <v>0.43840000000000001</v>
      </c>
      <c r="P29" s="35">
        <v>100</v>
      </c>
      <c r="Q29">
        <f t="shared" si="5"/>
        <v>-0.17234042553191489</v>
      </c>
      <c r="R29">
        <f t="shared" si="6"/>
        <v>0.98699021276595744</v>
      </c>
      <c r="S29" s="35">
        <f t="shared" si="9"/>
        <v>36025.142765957447</v>
      </c>
      <c r="T29" s="4">
        <f t="shared" si="8"/>
        <v>25217.599936170212</v>
      </c>
    </row>
    <row r="30" spans="1:20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3">
        <f t="shared" si="0"/>
        <v>0.97297297297297303</v>
      </c>
      <c r="G30" s="3">
        <f t="shared" si="1"/>
        <v>778.37837837837844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>
        <v>0.53149999999999997</v>
      </c>
      <c r="P30" s="35">
        <v>100</v>
      </c>
      <c r="Q30">
        <f t="shared" si="5"/>
        <v>-0.14918032786885246</v>
      </c>
      <c r="R30">
        <f t="shared" si="6"/>
        <v>0.9686613114754099</v>
      </c>
      <c r="S30" s="35">
        <f t="shared" si="9"/>
        <v>35356.137868852464</v>
      </c>
      <c r="T30" s="4">
        <f t="shared" si="8"/>
        <v>24749.296508196723</v>
      </c>
    </row>
    <row r="31" spans="1:20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3">
        <f t="shared" si="0"/>
        <v>0.97297297297297303</v>
      </c>
      <c r="G31" s="3">
        <f t="shared" si="1"/>
        <v>681.08108108108115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>
        <v>0.13969999999999999</v>
      </c>
      <c r="P31" s="35">
        <v>100</v>
      </c>
      <c r="Q31">
        <f t="shared" si="5"/>
        <v>-0.46790123456790123</v>
      </c>
      <c r="R31">
        <f t="shared" si="6"/>
        <v>1.2208970370370371</v>
      </c>
      <c r="S31" s="35">
        <f t="shared" si="9"/>
        <v>44562.741851851853</v>
      </c>
      <c r="T31" s="4">
        <f t="shared" si="8"/>
        <v>31193.919296296295</v>
      </c>
    </row>
    <row r="32" spans="1:20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3">
        <f t="shared" si="0"/>
        <v>0.97297297297297303</v>
      </c>
      <c r="G32" s="3">
        <f t="shared" si="1"/>
        <v>972.97297297297303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>
        <v>0.46850000000000003</v>
      </c>
      <c r="P32" s="35">
        <v>100</v>
      </c>
      <c r="Q32">
        <f t="shared" si="5"/>
        <v>-0.37441860465116283</v>
      </c>
      <c r="R32">
        <f t="shared" si="6"/>
        <v>1.1469148837209304</v>
      </c>
      <c r="S32" s="35">
        <f t="shared" si="9"/>
        <v>41862.393255813964</v>
      </c>
      <c r="T32" s="4">
        <f t="shared" si="8"/>
        <v>29303.675279069772</v>
      </c>
    </row>
    <row r="33" spans="1:20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3">
        <f t="shared" si="0"/>
        <v>0.97297297297297303</v>
      </c>
      <c r="G33" s="3">
        <f t="shared" si="1"/>
        <v>681.08108108108115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>
        <v>0.50139999999999996</v>
      </c>
      <c r="P33" s="35">
        <v>100</v>
      </c>
      <c r="Q33">
        <f t="shared" si="5"/>
        <v>0.1183206106870229</v>
      </c>
      <c r="R33">
        <f t="shared" si="6"/>
        <v>0.75696106870229007</v>
      </c>
      <c r="S33" s="35">
        <f t="shared" si="9"/>
        <v>27629.079007633587</v>
      </c>
      <c r="T33" s="4">
        <f t="shared" si="8"/>
        <v>19340.35530534351</v>
      </c>
    </row>
    <row r="34" spans="1:20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3">
        <f t="shared" si="0"/>
        <v>0.97297297297297303</v>
      </c>
      <c r="G34" s="3">
        <f t="shared" si="1"/>
        <v>875.67567567567573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>
        <v>0.30680000000000002</v>
      </c>
      <c r="P34" s="35">
        <v>100</v>
      </c>
      <c r="Q34">
        <f t="shared" si="5"/>
        <v>0.15961538461538463</v>
      </c>
      <c r="R34">
        <f t="shared" si="6"/>
        <v>0.72428038461538469</v>
      </c>
      <c r="S34" s="35">
        <f t="shared" si="9"/>
        <v>26436.234038461542</v>
      </c>
      <c r="T34" s="4">
        <f t="shared" si="8"/>
        <v>18505.36382692308</v>
      </c>
    </row>
    <row r="35" spans="1:20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3">
        <f t="shared" si="0"/>
        <v>0.97297297297297303</v>
      </c>
      <c r="G35" s="3">
        <f t="shared" si="1"/>
        <v>972.97297297297303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>
        <v>0.52049999999999996</v>
      </c>
      <c r="P35" s="35">
        <v>100</v>
      </c>
      <c r="Q35">
        <f t="shared" si="5"/>
        <v>0.14383561643835618</v>
      </c>
      <c r="R35">
        <f t="shared" si="6"/>
        <v>0.73676849315068493</v>
      </c>
      <c r="S35" s="35">
        <f t="shared" si="9"/>
        <v>26892.05</v>
      </c>
      <c r="T35" s="4">
        <f t="shared" si="8"/>
        <v>18824.434999999998</v>
      </c>
    </row>
    <row r="36" spans="1:20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3">
        <f t="shared" si="0"/>
        <v>0.97297297297297303</v>
      </c>
      <c r="G36" s="3">
        <f t="shared" si="1"/>
        <v>1167.5675675675677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>
        <v>0.1288</v>
      </c>
      <c r="P36" s="35">
        <v>100</v>
      </c>
      <c r="Q36">
        <f t="shared" si="5"/>
        <v>8.1102362204724415E-2</v>
      </c>
      <c r="R36">
        <f t="shared" si="6"/>
        <v>0.78641559055118115</v>
      </c>
      <c r="S36" s="35">
        <f t="shared" si="9"/>
        <v>28704.169055118113</v>
      </c>
      <c r="T36" s="4">
        <f t="shared" si="8"/>
        <v>20092.918338582676</v>
      </c>
    </row>
    <row r="37" spans="1:20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3">
        <f t="shared" si="0"/>
        <v>0.97297297297297303</v>
      </c>
      <c r="G37" s="3">
        <f t="shared" si="1"/>
        <v>1167.5675675675677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>
        <f t="shared" si="4"/>
        <v>0.67854671280276813</v>
      </c>
      <c r="O37">
        <v>0.24110000000000001</v>
      </c>
      <c r="P37" s="35">
        <v>100</v>
      </c>
      <c r="Q37">
        <f t="shared" si="5"/>
        <v>-2.4567474048442894E-2</v>
      </c>
      <c r="R37">
        <f t="shared" si="6"/>
        <v>0.87004269896193775</v>
      </c>
      <c r="S37" s="35">
        <f t="shared" si="9"/>
        <v>31756.558512110729</v>
      </c>
      <c r="T37" s="4">
        <f t="shared" si="8"/>
        <v>22229.590958477507</v>
      </c>
    </row>
    <row r="38" spans="1:20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3">
        <f t="shared" si="0"/>
        <v>0.97297297297297303</v>
      </c>
      <c r="G38" s="3">
        <f t="shared" si="1"/>
        <v>895.13513513513522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>
        <v>0.4521</v>
      </c>
      <c r="P38" s="35">
        <v>100</v>
      </c>
      <c r="Q38">
        <f t="shared" si="5"/>
        <v>-0.14444444444444446</v>
      </c>
      <c r="R38">
        <f t="shared" si="6"/>
        <v>0.9649133333333334</v>
      </c>
      <c r="S38" s="35">
        <f t="shared" si="9"/>
        <v>35219.33666666667</v>
      </c>
      <c r="T38" s="4">
        <f t="shared" si="8"/>
        <v>24653.535666666667</v>
      </c>
    </row>
    <row r="39" spans="1:20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3">
        <f t="shared" si="0"/>
        <v>0.97297297297297303</v>
      </c>
      <c r="G39" s="3">
        <f t="shared" si="1"/>
        <v>1264.864864864865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>
        <f t="shared" si="4"/>
        <v>0.62052401746724883</v>
      </c>
      <c r="O39">
        <v>0.47949999999999998</v>
      </c>
      <c r="P39" s="35">
        <v>100</v>
      </c>
      <c r="Q39">
        <f t="shared" si="5"/>
        <v>-0.34716157205240172</v>
      </c>
      <c r="R39">
        <f t="shared" si="6"/>
        <v>1.1253436681222708</v>
      </c>
      <c r="S39" s="35">
        <f t="shared" si="9"/>
        <v>41075.043886462889</v>
      </c>
      <c r="T39" s="4">
        <f t="shared" si="8"/>
        <v>28752.530720524021</v>
      </c>
    </row>
    <row r="40" spans="1:20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3">
        <f t="shared" si="0"/>
        <v>0.97297297297297303</v>
      </c>
      <c r="G40" s="3">
        <f t="shared" si="1"/>
        <v>1070.2702702702704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>
        <f t="shared" si="4"/>
        <v>0.7400000000000001</v>
      </c>
      <c r="O40">
        <v>0.2712</v>
      </c>
      <c r="P40" s="35">
        <v>100</v>
      </c>
      <c r="Q40">
        <f t="shared" si="5"/>
        <v>0.1280701754385965</v>
      </c>
      <c r="R40">
        <f t="shared" si="6"/>
        <v>0.74924526315789475</v>
      </c>
      <c r="S40" s="35">
        <f t="shared" si="9"/>
        <v>27347.452105263157</v>
      </c>
      <c r="T40" s="4">
        <f t="shared" si="8"/>
        <v>19143.21647368421</v>
      </c>
    </row>
    <row r="41" spans="1:20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3">
        <f t="shared" si="0"/>
        <v>0.97297297297297303</v>
      </c>
      <c r="G41" s="3">
        <f t="shared" si="1"/>
        <v>1167.5675675675677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>
        <f t="shared" si="4"/>
        <v>0.60909090909090913</v>
      </c>
      <c r="O41">
        <v>0.43009999999999998</v>
      </c>
      <c r="P41" s="35">
        <v>100</v>
      </c>
      <c r="Q41">
        <f t="shared" si="5"/>
        <v>-0.10363636363636364</v>
      </c>
      <c r="R41">
        <f t="shared" si="6"/>
        <v>0.93261781818181821</v>
      </c>
      <c r="S41" s="35">
        <f t="shared" si="9"/>
        <v>34040.550363636365</v>
      </c>
      <c r="T41" s="4">
        <f t="shared" si="8"/>
        <v>23828.385254545454</v>
      </c>
    </row>
    <row r="42" spans="1:20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3">
        <f t="shared" si="0"/>
        <v>0.97297297297297303</v>
      </c>
      <c r="G42" s="3">
        <f t="shared" si="1"/>
        <v>1264.864864864865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>
        <v>0.56710000000000005</v>
      </c>
      <c r="P42" s="35">
        <v>100</v>
      </c>
      <c r="Q42">
        <f t="shared" si="5"/>
        <v>-0.23548387096774195</v>
      </c>
      <c r="R42">
        <f t="shared" si="6"/>
        <v>1.0369619354838711</v>
      </c>
      <c r="S42" s="35">
        <f t="shared" si="9"/>
        <v>37849.110645161294</v>
      </c>
      <c r="T42" s="4">
        <f t="shared" si="8"/>
        <v>26494.377451612905</v>
      </c>
    </row>
    <row r="43" spans="1:20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3">
        <f t="shared" si="0"/>
        <v>0.97297297297297303</v>
      </c>
      <c r="G43" s="3">
        <f t="shared" si="1"/>
        <v>1654.0540540540542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>
        <f t="shared" si="4"/>
        <v>0.58842105263157896</v>
      </c>
      <c r="O43">
        <v>0.32050000000000001</v>
      </c>
      <c r="P43" s="35">
        <v>100</v>
      </c>
      <c r="Q43">
        <f t="shared" si="5"/>
        <v>-0.33789473684210525</v>
      </c>
      <c r="R43">
        <f t="shared" si="6"/>
        <v>1.1180098947368422</v>
      </c>
      <c r="S43" s="35">
        <f t="shared" si="9"/>
        <v>40807.361157894738</v>
      </c>
      <c r="T43" s="4">
        <f t="shared" si="8"/>
        <v>28565.152810526317</v>
      </c>
    </row>
    <row r="44" spans="1:20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3">
        <f t="shared" si="0"/>
        <v>0.97297297297297303</v>
      </c>
      <c r="G44" s="3">
        <f t="shared" si="1"/>
        <v>1167.5675675675677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>
        <v>0.44929999999999998</v>
      </c>
      <c r="P44" s="35">
        <v>100</v>
      </c>
      <c r="Q44">
        <f t="shared" si="5"/>
        <v>-0.16885245901639348</v>
      </c>
      <c r="R44">
        <f t="shared" si="6"/>
        <v>0.98422983606557379</v>
      </c>
      <c r="S44" s="35">
        <f t="shared" si="9"/>
        <v>35924.389016393441</v>
      </c>
      <c r="T44" s="4">
        <f t="shared" si="8"/>
        <v>25147.072311475407</v>
      </c>
    </row>
    <row r="45" spans="1:20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3">
        <f t="shared" si="0"/>
        <v>0.97297297297297303</v>
      </c>
      <c r="G45" s="3">
        <f t="shared" si="1"/>
        <v>1848.6486486486488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>
        <v>0.50960000000000005</v>
      </c>
      <c r="P45" s="35">
        <v>100</v>
      </c>
      <c r="Q45">
        <f t="shared" si="5"/>
        <v>-0.19044585987261145</v>
      </c>
      <c r="R45">
        <f t="shared" si="6"/>
        <v>1.0013188535031847</v>
      </c>
      <c r="S45" s="35">
        <f t="shared" si="9"/>
        <v>36548.138152866246</v>
      </c>
      <c r="T45" s="4">
        <f t="shared" si="8"/>
        <v>25583.696707006369</v>
      </c>
    </row>
    <row r="46" spans="1:20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3">
        <f t="shared" si="0"/>
        <v>0.97297297297297303</v>
      </c>
      <c r="G46" s="3">
        <f t="shared" si="1"/>
        <v>972.97297297297303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>
        <v>0.72050000000000003</v>
      </c>
      <c r="P46" s="35">
        <v>100</v>
      </c>
      <c r="Q46">
        <f t="shared" si="5"/>
        <v>0.18484848484848487</v>
      </c>
      <c r="R46">
        <f t="shared" si="6"/>
        <v>0.7043109090909091</v>
      </c>
      <c r="S46" s="35">
        <f t="shared" si="9"/>
        <v>25707.348181818183</v>
      </c>
      <c r="T46" s="4">
        <f t="shared" si="8"/>
        <v>17995.143727272727</v>
      </c>
    </row>
    <row r="47" spans="1:20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3">
        <f t="shared" si="0"/>
        <v>0.97297297297297303</v>
      </c>
      <c r="G47" s="3">
        <f t="shared" si="1"/>
        <v>1459.4594594594596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>
        <v>0.49590000000000001</v>
      </c>
      <c r="P47" s="35">
        <v>100</v>
      </c>
      <c r="Q47">
        <f t="shared" si="5"/>
        <v>-1.3564668769716084E-2</v>
      </c>
      <c r="R47">
        <f t="shared" si="6"/>
        <v>0.86133507886435334</v>
      </c>
      <c r="S47" s="35">
        <f t="shared" si="9"/>
        <v>31438.730378548898</v>
      </c>
      <c r="T47" s="4">
        <f t="shared" si="8"/>
        <v>22007.111264984229</v>
      </c>
    </row>
    <row r="48" spans="1:20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3">
        <f t="shared" si="0"/>
        <v>0.97297297297297303</v>
      </c>
      <c r="G48" s="3">
        <f t="shared" si="1"/>
        <v>1264.864864864865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>
        <v>0.44929999999999998</v>
      </c>
      <c r="P48" s="35">
        <v>100</v>
      </c>
      <c r="Q48">
        <f t="shared" si="5"/>
        <v>-0.38</v>
      </c>
      <c r="R48">
        <f t="shared" si="6"/>
        <v>1.151332</v>
      </c>
      <c r="S48" s="35">
        <f t="shared" si="9"/>
        <v>42023.618000000002</v>
      </c>
      <c r="T48" s="4">
        <f t="shared" si="8"/>
        <v>29416.532599999999</v>
      </c>
    </row>
    <row r="49" spans="1:20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3">
        <f t="shared" si="0"/>
        <v>0.97297297297297303</v>
      </c>
      <c r="G49" s="3">
        <f t="shared" si="1"/>
        <v>827.02702702702709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>
        <v>0.53149999999999997</v>
      </c>
      <c r="P49" s="35">
        <v>100</v>
      </c>
      <c r="Q49">
        <f t="shared" si="5"/>
        <v>0.1214765100671141</v>
      </c>
      <c r="R49">
        <f t="shared" si="6"/>
        <v>0.75446348993288592</v>
      </c>
      <c r="S49" s="35">
        <f t="shared" si="9"/>
        <v>27537.917382550335</v>
      </c>
      <c r="T49" s="4">
        <f t="shared" si="8"/>
        <v>19276.542167785232</v>
      </c>
    </row>
    <row r="50" spans="1:20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3">
        <f t="shared" si="0"/>
        <v>0.97297297297297303</v>
      </c>
      <c r="G50" s="3">
        <f t="shared" si="1"/>
        <v>1751.3513513513515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>
        <f t="shared" si="4"/>
        <v>0.71123595505617976</v>
      </c>
      <c r="O50">
        <v>0.1507</v>
      </c>
      <c r="P50" s="35">
        <v>100</v>
      </c>
      <c r="Q50">
        <f t="shared" si="5"/>
        <v>-3.4831460674157294E-2</v>
      </c>
      <c r="R50">
        <f t="shared" si="6"/>
        <v>0.87816561797752812</v>
      </c>
      <c r="S50" s="35">
        <f t="shared" si="9"/>
        <v>32053.045056179777</v>
      </c>
      <c r="T50" s="4">
        <f t="shared" si="8"/>
        <v>22437.131539325841</v>
      </c>
    </row>
    <row r="51" spans="1:20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3">
        <f t="shared" si="0"/>
        <v>0.97297297297297303</v>
      </c>
      <c r="G51" s="3">
        <f t="shared" si="1"/>
        <v>1070.2702702702704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>
        <f t="shared" si="4"/>
        <v>0.43103448275862066</v>
      </c>
      <c r="O51">
        <v>0.6</v>
      </c>
      <c r="P51" s="35">
        <v>100</v>
      </c>
      <c r="Q51">
        <f t="shared" si="5"/>
        <v>0.10689655172413794</v>
      </c>
      <c r="R51">
        <f t="shared" si="6"/>
        <v>0.76600206896551726</v>
      </c>
      <c r="S51" s="35">
        <f t="shared" si="9"/>
        <v>27959.075517241381</v>
      </c>
      <c r="T51" s="4">
        <f t="shared" si="8"/>
        <v>19571.352862068965</v>
      </c>
    </row>
    <row r="52" spans="1:20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3">
        <f t="shared" si="0"/>
        <v>0.97297297297297303</v>
      </c>
      <c r="G52" s="3">
        <f t="shared" si="1"/>
        <v>1362.1621621621623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>
        <v>0.52600000000000002</v>
      </c>
      <c r="P52" s="35">
        <v>100</v>
      </c>
      <c r="Q52">
        <f t="shared" si="5"/>
        <v>-0.13529411764705881</v>
      </c>
      <c r="R52">
        <f t="shared" si="6"/>
        <v>0.95767176470588233</v>
      </c>
      <c r="S52" s="35">
        <f t="shared" si="9"/>
        <v>34955.019411764704</v>
      </c>
      <c r="T52" s="4">
        <f t="shared" si="8"/>
        <v>24468.513588235292</v>
      </c>
    </row>
    <row r="53" spans="1:20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3">
        <f t="shared" si="0"/>
        <v>0.97297297297297303</v>
      </c>
      <c r="G53" s="3">
        <f t="shared" si="1"/>
        <v>1264.864864864865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>
        <v>0.21099999999999999</v>
      </c>
      <c r="P53" s="35">
        <v>100</v>
      </c>
      <c r="Q53">
        <f t="shared" si="5"/>
        <v>-0.47699115044247797</v>
      </c>
      <c r="R53">
        <f t="shared" si="6"/>
        <v>1.228090796460177</v>
      </c>
      <c r="S53" s="35">
        <f t="shared" si="9"/>
        <v>44825.314070796463</v>
      </c>
      <c r="T53" s="4">
        <f t="shared" si="8"/>
        <v>31377.719849557521</v>
      </c>
    </row>
    <row r="54" spans="1:20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3">
        <f t="shared" si="0"/>
        <v>0.97297297297297303</v>
      </c>
      <c r="G54" s="3">
        <f t="shared" si="1"/>
        <v>1848.6486486486488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>
        <f t="shared" si="4"/>
        <v>0.60778443113772451</v>
      </c>
      <c r="O54">
        <v>0.33150000000000002</v>
      </c>
      <c r="P54" s="35">
        <v>100</v>
      </c>
      <c r="Q54">
        <f t="shared" si="5"/>
        <v>-1.0257485029940119</v>
      </c>
      <c r="R54">
        <f t="shared" si="6"/>
        <v>1.6623773652694611</v>
      </c>
      <c r="S54" s="35">
        <f t="shared" si="9"/>
        <v>60676.773832335333</v>
      </c>
      <c r="T54" s="4">
        <f t="shared" si="8"/>
        <v>42473.741682634733</v>
      </c>
    </row>
    <row r="55" spans="1:20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3">
        <f t="shared" si="0"/>
        <v>0.97297297297297303</v>
      </c>
      <c r="G55" s="3">
        <f t="shared" si="1"/>
        <v>875.67567567567573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>
        <f t="shared" si="4"/>
        <v>0.47938144329896903</v>
      </c>
      <c r="O55">
        <v>0.32879999999999998</v>
      </c>
      <c r="P55" s="35">
        <v>100</v>
      </c>
      <c r="Q55">
        <f t="shared" si="5"/>
        <v>0.11649484536082474</v>
      </c>
      <c r="R55">
        <f t="shared" si="6"/>
        <v>0.75840597938144327</v>
      </c>
      <c r="S55" s="35">
        <f t="shared" si="9"/>
        <v>27681.818247422678</v>
      </c>
      <c r="T55" s="4">
        <f t="shared" si="8"/>
        <v>19377.272773195873</v>
      </c>
    </row>
    <row r="56" spans="1:20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3">
        <f t="shared" si="0"/>
        <v>0.97297297297297303</v>
      </c>
      <c r="G56" s="3">
        <f t="shared" si="1"/>
        <v>1362.1621621621623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>
        <v>0.61919999999999997</v>
      </c>
      <c r="P56" s="35">
        <v>100</v>
      </c>
      <c r="Q56">
        <f t="shared" si="5"/>
        <v>0.20054644808743172</v>
      </c>
      <c r="R56">
        <f t="shared" si="6"/>
        <v>0.6918875409836065</v>
      </c>
      <c r="S56" s="35">
        <f t="shared" si="9"/>
        <v>25253.895245901636</v>
      </c>
      <c r="T56" s="4">
        <f t="shared" si="8"/>
        <v>17677.726672131143</v>
      </c>
    </row>
    <row r="57" spans="1:20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3">
        <f t="shared" si="0"/>
        <v>0.97297297297297303</v>
      </c>
      <c r="G57" s="3">
        <f t="shared" si="1"/>
        <v>1362.1621621621623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>
        <f t="shared" si="4"/>
        <v>0.80872483221476521</v>
      </c>
      <c r="O57">
        <v>0.2712</v>
      </c>
      <c r="P57" s="35">
        <v>100</v>
      </c>
      <c r="Q57">
        <f t="shared" si="5"/>
        <v>-0.29194630872483229</v>
      </c>
      <c r="R57">
        <f t="shared" si="6"/>
        <v>1.0816463087248323</v>
      </c>
      <c r="S57" s="35">
        <f t="shared" si="9"/>
        <v>39480.090268456377</v>
      </c>
      <c r="T57" s="4">
        <f t="shared" si="8"/>
        <v>27636.063187919463</v>
      </c>
    </row>
    <row r="58" spans="1:20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3">
        <f t="shared" si="0"/>
        <v>0.97297297297297303</v>
      </c>
      <c r="G58" s="3">
        <f t="shared" si="1"/>
        <v>1654.0540540540542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>
        <v>0.32879999999999998</v>
      </c>
      <c r="P58" s="35">
        <v>100</v>
      </c>
      <c r="Q58">
        <f t="shared" si="5"/>
        <v>-0.10750853242320821</v>
      </c>
      <c r="R58">
        <f t="shared" si="6"/>
        <v>0.93568225255972703</v>
      </c>
      <c r="S58" s="35">
        <f t="shared" si="9"/>
        <v>34152.402218430034</v>
      </c>
      <c r="T58" s="4">
        <f t="shared" si="8"/>
        <v>23906.681552901024</v>
      </c>
    </row>
    <row r="59" spans="1:20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3">
        <f t="shared" si="0"/>
        <v>0.97297297297297303</v>
      </c>
      <c r="G59" s="3">
        <f t="shared" si="1"/>
        <v>778.37837837837844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>
        <v>0.41370000000000001</v>
      </c>
      <c r="P59" s="35">
        <v>100</v>
      </c>
      <c r="Q59">
        <f t="shared" si="5"/>
        <v>0.1811594202898551</v>
      </c>
      <c r="R59">
        <f t="shared" si="6"/>
        <v>0.70723043478260872</v>
      </c>
      <c r="S59" s="35">
        <f t="shared" si="9"/>
        <v>25813.910869565218</v>
      </c>
      <c r="T59" s="4">
        <f t="shared" si="8"/>
        <v>18069.73760869565</v>
      </c>
    </row>
    <row r="60" spans="1:20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3">
        <f t="shared" si="0"/>
        <v>0.97297297297297303</v>
      </c>
      <c r="G60" s="3">
        <f t="shared" si="1"/>
        <v>875.67567567567573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>
        <v>0.47949999999999998</v>
      </c>
      <c r="P60" s="35">
        <v>100</v>
      </c>
      <c r="Q60">
        <f t="shared" si="5"/>
        <v>4.6666666666666669E-2</v>
      </c>
      <c r="R60">
        <f t="shared" si="6"/>
        <v>0.81366800000000006</v>
      </c>
      <c r="S60" s="35">
        <f t="shared" si="9"/>
        <v>29698.882000000001</v>
      </c>
      <c r="T60" s="4">
        <f t="shared" si="8"/>
        <v>20789.217400000001</v>
      </c>
    </row>
    <row r="61" spans="1:20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3">
        <f t="shared" si="0"/>
        <v>0.97297297297297303</v>
      </c>
      <c r="G61" s="3">
        <f t="shared" si="1"/>
        <v>1264.864864864865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>
        <v>0.63009999999999999</v>
      </c>
      <c r="P61" s="35">
        <v>100</v>
      </c>
      <c r="Q61">
        <f t="shared" si="5"/>
        <v>-4.496644295302013E-2</v>
      </c>
      <c r="R61">
        <f t="shared" si="6"/>
        <v>0.88618644295302018</v>
      </c>
      <c r="S61" s="35">
        <f t="shared" si="9"/>
        <v>32345.805167785238</v>
      </c>
      <c r="T61" s="4">
        <f t="shared" si="8"/>
        <v>22642.063617449665</v>
      </c>
    </row>
    <row r="62" spans="1:20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3">
        <f t="shared" si="0"/>
        <v>0.97297297297297303</v>
      </c>
      <c r="G62" s="3">
        <f t="shared" si="1"/>
        <v>1362.1621621621623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>
        <v>0.90410000000000001</v>
      </c>
      <c r="P62" s="35">
        <v>100</v>
      </c>
      <c r="Q62">
        <f t="shared" si="5"/>
        <v>-0.51383647798742149</v>
      </c>
      <c r="R62">
        <f t="shared" si="6"/>
        <v>1.2572501886792453</v>
      </c>
      <c r="S62" s="35">
        <f t="shared" si="9"/>
        <v>45889.631886792456</v>
      </c>
      <c r="T62" s="4">
        <f t="shared" si="8"/>
        <v>32122.742320754718</v>
      </c>
    </row>
    <row r="63" spans="1:20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3">
        <f t="shared" si="0"/>
        <v>0.97297297297297303</v>
      </c>
      <c r="G63" s="3">
        <f t="shared" si="1"/>
        <v>1848.6486486486488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>
        <f t="shared" si="4"/>
        <v>0.41007751937984505</v>
      </c>
      <c r="O63">
        <v>0.54249999999999998</v>
      </c>
      <c r="P63" s="35">
        <v>100</v>
      </c>
      <c r="Q63">
        <f t="shared" si="5"/>
        <v>-0.49121447028423781</v>
      </c>
      <c r="R63">
        <f t="shared" si="6"/>
        <v>1.2393471317829459</v>
      </c>
      <c r="S63" s="35">
        <f t="shared" si="9"/>
        <v>45236.170310077527</v>
      </c>
      <c r="T63" s="4">
        <f t="shared" si="8"/>
        <v>31665.319217054268</v>
      </c>
    </row>
    <row r="64" spans="1:20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3">
        <f t="shared" si="0"/>
        <v>0.97297297297297303</v>
      </c>
      <c r="G64" s="3">
        <f t="shared" si="1"/>
        <v>1654.0540540540542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>
        <v>7.9500000000000001E-2</v>
      </c>
      <c r="P64" s="35">
        <v>100</v>
      </c>
      <c r="Q64">
        <f t="shared" si="5"/>
        <v>1.5294117647058833E-2</v>
      </c>
      <c r="R64">
        <f t="shared" si="6"/>
        <v>0.83849623529411765</v>
      </c>
      <c r="S64" s="35">
        <f t="shared" si="9"/>
        <v>30605.112588235294</v>
      </c>
      <c r="T64" s="4">
        <f t="shared" si="8"/>
        <v>21423.578811764703</v>
      </c>
    </row>
    <row r="65" spans="1:20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3">
        <f t="shared" si="0"/>
        <v>0.97297297297297303</v>
      </c>
      <c r="G65" s="3">
        <f t="shared" si="1"/>
        <v>2335.1351351351354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>
        <f t="shared" si="4"/>
        <v>0.38936170212765964</v>
      </c>
      <c r="O65">
        <v>0.55069999999999997</v>
      </c>
      <c r="P65" s="35">
        <v>100</v>
      </c>
      <c r="Q65">
        <f t="shared" si="5"/>
        <v>-1.2959381044487434E-2</v>
      </c>
      <c r="R65">
        <f t="shared" si="6"/>
        <v>0.86085605415860733</v>
      </c>
      <c r="S65" s="35">
        <f t="shared" si="9"/>
        <v>31421.245976789167</v>
      </c>
      <c r="T65" s="4">
        <f t="shared" si="8"/>
        <v>21994.872183752417</v>
      </c>
    </row>
    <row r="66" spans="1:20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3">
        <f t="shared" si="0"/>
        <v>0.97297297297297303</v>
      </c>
      <c r="G66" s="3">
        <f t="shared" si="1"/>
        <v>2043.2432432432433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>
        <v>0.69320000000000004</v>
      </c>
      <c r="P66" s="35">
        <v>100</v>
      </c>
      <c r="Q66">
        <f t="shared" si="5"/>
        <v>-6.5714285714285725E-2</v>
      </c>
      <c r="R66">
        <f t="shared" si="6"/>
        <v>0.90260628571428569</v>
      </c>
      <c r="S66" s="35">
        <f t="shared" si="9"/>
        <v>32945.129428571425</v>
      </c>
      <c r="T66" s="4">
        <f t="shared" si="8"/>
        <v>23061.590599999996</v>
      </c>
    </row>
    <row r="67" spans="1:20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3">
        <f t="shared" si="0"/>
        <v>0.97297297297297303</v>
      </c>
      <c r="G67" s="3">
        <f t="shared" si="1"/>
        <v>3113.5135135135138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>
        <v>0.71509999999999996</v>
      </c>
      <c r="P67" s="35">
        <v>100</v>
      </c>
      <c r="Q67">
        <f t="shared" si="5"/>
        <v>-2.4499777678968424E-2</v>
      </c>
      <c r="R67">
        <f t="shared" si="6"/>
        <v>0.86998912405513562</v>
      </c>
      <c r="S67" s="35">
        <f t="shared" si="9"/>
        <v>31754.603028012451</v>
      </c>
      <c r="T67" s="4">
        <f t="shared" si="8"/>
        <v>22228.222119608716</v>
      </c>
    </row>
    <row r="68" spans="1:20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3">
        <f t="shared" si="0"/>
        <v>0.97297297297297303</v>
      </c>
      <c r="G68" s="3">
        <f t="shared" si="1"/>
        <v>1264.864864864865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>
        <v>0.52049999999999996</v>
      </c>
      <c r="P68" s="35">
        <v>100</v>
      </c>
      <c r="Q68">
        <f t="shared" si="5"/>
        <v>-1.4916666666666667</v>
      </c>
      <c r="R68">
        <f t="shared" si="6"/>
        <v>2.0311050000000002</v>
      </c>
      <c r="S68" s="35">
        <f t="shared" si="9"/>
        <v>74135.332500000004</v>
      </c>
      <c r="T68" s="4">
        <f t="shared" si="8"/>
        <v>51894.732750000003</v>
      </c>
    </row>
    <row r="69" spans="1:20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3">
        <f t="shared" ref="F69:F132" si="10">36/37</f>
        <v>0.97297297297297303</v>
      </c>
      <c r="G69" s="3">
        <f t="shared" ref="G69:G132" si="11">E69*F69</f>
        <v>1654.0540540540542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12">K69-J69</f>
        <v>115</v>
      </c>
      <c r="M69">
        <f t="shared" ref="M69:M132" si="13">H69-J69</f>
        <v>43</v>
      </c>
      <c r="N69">
        <f t="shared" ref="N69:N132" si="14">0.8*(M69/L69)+0.1</f>
        <v>0.39913043478260868</v>
      </c>
      <c r="O69">
        <v>0.15890000000000001</v>
      </c>
      <c r="P69" s="35">
        <v>100</v>
      </c>
      <c r="Q69">
        <f t="shared" ref="Q69:Q132" si="15">0.8*(P69-J69)/(K69-J69)+0.1</f>
        <v>-0.61652173913043484</v>
      </c>
      <c r="R69">
        <f t="shared" ref="R69:R132" si="16">-0.7914*Q69+0.8506</f>
        <v>1.3385153043478262</v>
      </c>
      <c r="S69" s="35">
        <f t="shared" si="9"/>
        <v>48855.808608695654</v>
      </c>
      <c r="T69" s="4">
        <f t="shared" ref="T69:T132" si="17">S69*(1-0.3)</f>
        <v>34199.066026086955</v>
      </c>
    </row>
    <row r="70" spans="1:20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3">
        <f t="shared" si="10"/>
        <v>0.97297297297297303</v>
      </c>
      <c r="G70" s="3">
        <f t="shared" si="11"/>
        <v>1362.1621621621623</v>
      </c>
      <c r="H70">
        <v>325</v>
      </c>
      <c r="I70">
        <v>0.54520000000000002</v>
      </c>
      <c r="J70">
        <v>287</v>
      </c>
      <c r="K70">
        <v>395</v>
      </c>
      <c r="L70">
        <f t="shared" si="12"/>
        <v>108</v>
      </c>
      <c r="M70">
        <f t="shared" si="13"/>
        <v>38</v>
      </c>
      <c r="N70">
        <f t="shared" si="14"/>
        <v>0.38148148148148153</v>
      </c>
      <c r="O70">
        <v>0.54520000000000002</v>
      </c>
      <c r="P70" s="35">
        <v>100</v>
      </c>
      <c r="Q70">
        <f t="shared" si="15"/>
        <v>-1.285185185185185</v>
      </c>
      <c r="R70">
        <f t="shared" si="16"/>
        <v>1.8676955555555554</v>
      </c>
      <c r="S70" s="35">
        <f t="shared" si="9"/>
        <v>68170.887777777767</v>
      </c>
      <c r="T70" s="4">
        <f t="shared" si="17"/>
        <v>47719.621444444434</v>
      </c>
    </row>
    <row r="71" spans="1:20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3">
        <f t="shared" si="10"/>
        <v>0.97297297297297303</v>
      </c>
      <c r="G71" s="3">
        <f t="shared" si="11"/>
        <v>729.7297297297298</v>
      </c>
      <c r="H71">
        <v>94</v>
      </c>
      <c r="I71">
        <v>0.47949999999999998</v>
      </c>
      <c r="J71">
        <v>51</v>
      </c>
      <c r="K71">
        <v>179</v>
      </c>
      <c r="L71">
        <f t="shared" si="12"/>
        <v>128</v>
      </c>
      <c r="M71">
        <f t="shared" si="13"/>
        <v>43</v>
      </c>
      <c r="N71">
        <f t="shared" si="14"/>
        <v>0.36875000000000002</v>
      </c>
      <c r="O71">
        <v>0.47949999999999998</v>
      </c>
      <c r="P71" s="35">
        <v>100</v>
      </c>
      <c r="Q71">
        <f t="shared" si="15"/>
        <v>0.40625</v>
      </c>
      <c r="R71">
        <f t="shared" si="16"/>
        <v>0.52909375000000003</v>
      </c>
      <c r="S71" s="35">
        <f t="shared" si="9"/>
        <v>19311.921875</v>
      </c>
      <c r="T71" s="4">
        <f t="shared" si="17"/>
        <v>13518.3453125</v>
      </c>
    </row>
    <row r="72" spans="1:20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3">
        <f t="shared" si="10"/>
        <v>0.97297297297297303</v>
      </c>
      <c r="G72" s="3">
        <f t="shared" si="11"/>
        <v>1848.6486486486488</v>
      </c>
      <c r="H72">
        <v>428</v>
      </c>
      <c r="I72">
        <v>0.58630000000000004</v>
      </c>
      <c r="J72">
        <v>376</v>
      </c>
      <c r="K72">
        <v>502</v>
      </c>
      <c r="L72">
        <f t="shared" si="12"/>
        <v>126</v>
      </c>
      <c r="M72">
        <f t="shared" si="13"/>
        <v>52</v>
      </c>
      <c r="N72">
        <f t="shared" si="14"/>
        <v>0.43015873015873018</v>
      </c>
      <c r="O72">
        <v>0.58630000000000004</v>
      </c>
      <c r="P72" s="35">
        <v>100</v>
      </c>
      <c r="Q72">
        <f t="shared" si="15"/>
        <v>-1.6523809523809523</v>
      </c>
      <c r="R72">
        <f t="shared" si="16"/>
        <v>2.1582942857142857</v>
      </c>
      <c r="S72" s="35">
        <f t="shared" si="9"/>
        <v>78777.741428571433</v>
      </c>
      <c r="T72" s="4">
        <f t="shared" si="17"/>
        <v>55144.419000000002</v>
      </c>
    </row>
    <row r="73" spans="1:20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3">
        <f t="shared" si="10"/>
        <v>0.97297297297297303</v>
      </c>
      <c r="G73" s="3">
        <f t="shared" si="11"/>
        <v>1556.7567567567569</v>
      </c>
      <c r="H73">
        <v>188</v>
      </c>
      <c r="I73">
        <v>0.67949999999999999</v>
      </c>
      <c r="J73">
        <v>126</v>
      </c>
      <c r="K73">
        <v>352</v>
      </c>
      <c r="L73">
        <f t="shared" si="12"/>
        <v>226</v>
      </c>
      <c r="M73">
        <f t="shared" si="13"/>
        <v>62</v>
      </c>
      <c r="N73">
        <f t="shared" si="14"/>
        <v>0.3194690265486726</v>
      </c>
      <c r="O73">
        <v>0.67949999999999999</v>
      </c>
      <c r="P73" s="35">
        <v>100</v>
      </c>
      <c r="Q73">
        <f t="shared" si="15"/>
        <v>7.9646017699115113E-3</v>
      </c>
      <c r="R73">
        <f t="shared" si="16"/>
        <v>0.84429681415929203</v>
      </c>
      <c r="S73" s="35">
        <f t="shared" ref="S73:S136" si="18">365*P73*R73</f>
        <v>30816.833716814159</v>
      </c>
      <c r="T73" s="4">
        <f t="shared" si="17"/>
        <v>21571.783601769908</v>
      </c>
    </row>
    <row r="74" spans="1:20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3">
        <f t="shared" si="10"/>
        <v>0.97297297297297303</v>
      </c>
      <c r="G74" s="3">
        <f t="shared" si="11"/>
        <v>2140.5405405405409</v>
      </c>
      <c r="H74">
        <v>274</v>
      </c>
      <c r="I74">
        <v>0.57809999999999995</v>
      </c>
      <c r="J74">
        <v>119</v>
      </c>
      <c r="K74">
        <v>505</v>
      </c>
      <c r="L74">
        <f t="shared" si="12"/>
        <v>386</v>
      </c>
      <c r="M74">
        <f t="shared" si="13"/>
        <v>155</v>
      </c>
      <c r="N74">
        <f t="shared" si="14"/>
        <v>0.42124352331606219</v>
      </c>
      <c r="O74">
        <v>0.57809999999999995</v>
      </c>
      <c r="P74" s="35">
        <v>100</v>
      </c>
      <c r="Q74">
        <f t="shared" si="15"/>
        <v>6.0621761658031091E-2</v>
      </c>
      <c r="R74">
        <f t="shared" si="16"/>
        <v>0.80262393782383423</v>
      </c>
      <c r="S74" s="35">
        <f t="shared" si="18"/>
        <v>29295.773730569948</v>
      </c>
      <c r="T74" s="4">
        <f t="shared" si="17"/>
        <v>20507.041611398963</v>
      </c>
    </row>
    <row r="75" spans="1:20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3">
        <f t="shared" si="10"/>
        <v>0.97297297297297303</v>
      </c>
      <c r="G75" s="3">
        <f t="shared" si="11"/>
        <v>1459.4594594594596</v>
      </c>
      <c r="H75">
        <v>860</v>
      </c>
      <c r="I75">
        <v>0.41099999999999998</v>
      </c>
      <c r="J75">
        <v>486</v>
      </c>
      <c r="K75">
        <v>1215</v>
      </c>
      <c r="L75">
        <f t="shared" si="12"/>
        <v>729</v>
      </c>
      <c r="M75">
        <f t="shared" si="13"/>
        <v>374</v>
      </c>
      <c r="N75">
        <f t="shared" si="14"/>
        <v>0.51042524005486978</v>
      </c>
      <c r="O75">
        <v>0.41099999999999998</v>
      </c>
      <c r="P75" s="35">
        <v>100</v>
      </c>
      <c r="Q75">
        <f t="shared" si="15"/>
        <v>-0.32359396433470511</v>
      </c>
      <c r="R75">
        <f t="shared" si="16"/>
        <v>1.1066922633744856</v>
      </c>
      <c r="S75" s="35">
        <f t="shared" si="18"/>
        <v>40394.267613168726</v>
      </c>
      <c r="T75" s="4">
        <f t="shared" si="17"/>
        <v>28275.987329218107</v>
      </c>
    </row>
    <row r="76" spans="1:20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3">
        <f t="shared" si="10"/>
        <v>0.97297297297297303</v>
      </c>
      <c r="G76" s="3">
        <f t="shared" si="11"/>
        <v>2335.1351351351354</v>
      </c>
      <c r="H76">
        <v>729</v>
      </c>
      <c r="I76">
        <v>0.68220000000000003</v>
      </c>
      <c r="J76">
        <v>516</v>
      </c>
      <c r="K76">
        <v>1650</v>
      </c>
      <c r="L76">
        <f t="shared" si="12"/>
        <v>1134</v>
      </c>
      <c r="M76">
        <f t="shared" si="13"/>
        <v>213</v>
      </c>
      <c r="N76">
        <f t="shared" si="14"/>
        <v>0.2502645502645503</v>
      </c>
      <c r="O76">
        <v>0.68220000000000003</v>
      </c>
      <c r="P76" s="35">
        <v>100</v>
      </c>
      <c r="Q76">
        <f t="shared" si="15"/>
        <v>-0.19347442680776014</v>
      </c>
      <c r="R76">
        <f t="shared" si="16"/>
        <v>1.0037156613756615</v>
      </c>
      <c r="S76" s="35">
        <f t="shared" si="18"/>
        <v>36635.621640211641</v>
      </c>
      <c r="T76" s="4">
        <f t="shared" si="17"/>
        <v>25644.935148148146</v>
      </c>
    </row>
    <row r="77" spans="1:20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3">
        <f t="shared" si="10"/>
        <v>0.97297297297297303</v>
      </c>
      <c r="G77" s="3">
        <f t="shared" si="11"/>
        <v>1556.7567567567569</v>
      </c>
      <c r="H77">
        <v>174</v>
      </c>
      <c r="I77">
        <v>0.82469999999999999</v>
      </c>
      <c r="J77">
        <v>160</v>
      </c>
      <c r="K77">
        <v>321</v>
      </c>
      <c r="L77">
        <f t="shared" si="12"/>
        <v>161</v>
      </c>
      <c r="M77">
        <f t="shared" si="13"/>
        <v>14</v>
      </c>
      <c r="N77">
        <f t="shared" si="14"/>
        <v>0.16956521739130437</v>
      </c>
      <c r="O77">
        <v>0.82469999999999999</v>
      </c>
      <c r="P77" s="35">
        <v>100</v>
      </c>
      <c r="Q77">
        <f t="shared" si="15"/>
        <v>-0.19813664596273292</v>
      </c>
      <c r="R77">
        <f t="shared" si="16"/>
        <v>1.0074053416149069</v>
      </c>
      <c r="S77" s="35">
        <f t="shared" si="18"/>
        <v>36770.294968944101</v>
      </c>
      <c r="T77" s="4">
        <f t="shared" si="17"/>
        <v>25739.206478260869</v>
      </c>
    </row>
    <row r="78" spans="1:20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3">
        <f t="shared" si="10"/>
        <v>0.97297297297297303</v>
      </c>
      <c r="G78" s="3">
        <f t="shared" si="11"/>
        <v>1848.6486486486488</v>
      </c>
      <c r="H78">
        <v>308</v>
      </c>
      <c r="I78">
        <v>0.21640000000000001</v>
      </c>
      <c r="J78">
        <v>168</v>
      </c>
      <c r="K78">
        <v>364</v>
      </c>
      <c r="L78">
        <f t="shared" si="12"/>
        <v>196</v>
      </c>
      <c r="M78">
        <f t="shared" si="13"/>
        <v>140</v>
      </c>
      <c r="N78">
        <f t="shared" si="14"/>
        <v>0.67142857142857149</v>
      </c>
      <c r="O78">
        <v>0.21640000000000001</v>
      </c>
      <c r="P78" s="35">
        <v>100</v>
      </c>
      <c r="Q78">
        <f t="shared" si="15"/>
        <v>-0.17755102040816331</v>
      </c>
      <c r="R78">
        <f t="shared" si="16"/>
        <v>0.99111387755102043</v>
      </c>
      <c r="S78" s="35">
        <f t="shared" si="18"/>
        <v>36175.656530612243</v>
      </c>
      <c r="T78" s="4">
        <f t="shared" si="17"/>
        <v>25322.959571428568</v>
      </c>
    </row>
    <row r="79" spans="1:20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3">
        <f t="shared" si="10"/>
        <v>0.97297297297297303</v>
      </c>
      <c r="G79" s="3">
        <f t="shared" si="11"/>
        <v>1362.1621621621623</v>
      </c>
      <c r="H79">
        <v>308</v>
      </c>
      <c r="I79">
        <v>0.6</v>
      </c>
      <c r="J79">
        <v>226</v>
      </c>
      <c r="K79">
        <v>368</v>
      </c>
      <c r="L79">
        <f t="shared" si="12"/>
        <v>142</v>
      </c>
      <c r="M79">
        <f t="shared" si="13"/>
        <v>82</v>
      </c>
      <c r="N79">
        <f t="shared" si="14"/>
        <v>0.56197183098591552</v>
      </c>
      <c r="O79">
        <v>0.6</v>
      </c>
      <c r="P79" s="35">
        <v>100</v>
      </c>
      <c r="Q79">
        <f t="shared" si="15"/>
        <v>-0.60985915492957754</v>
      </c>
      <c r="R79">
        <f t="shared" si="16"/>
        <v>1.3332425352112676</v>
      </c>
      <c r="S79" s="35">
        <f t="shared" si="18"/>
        <v>48663.352535211263</v>
      </c>
      <c r="T79" s="4">
        <f t="shared" si="17"/>
        <v>34064.346774647885</v>
      </c>
    </row>
    <row r="80" spans="1:20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3">
        <f t="shared" si="10"/>
        <v>0.97297297297297303</v>
      </c>
      <c r="G80" s="3">
        <f t="shared" si="11"/>
        <v>1945.9459459459461</v>
      </c>
      <c r="H80">
        <v>342</v>
      </c>
      <c r="I80">
        <v>0.39179999999999998</v>
      </c>
      <c r="J80">
        <v>285</v>
      </c>
      <c r="K80">
        <v>428</v>
      </c>
      <c r="L80">
        <f t="shared" si="12"/>
        <v>143</v>
      </c>
      <c r="M80">
        <f t="shared" si="13"/>
        <v>57</v>
      </c>
      <c r="N80">
        <f t="shared" si="14"/>
        <v>0.4188811188811189</v>
      </c>
      <c r="O80">
        <v>0.39179999999999998</v>
      </c>
      <c r="P80" s="35">
        <v>100</v>
      </c>
      <c r="Q80">
        <f t="shared" si="15"/>
        <v>-0.93496503496503502</v>
      </c>
      <c r="R80">
        <f t="shared" si="16"/>
        <v>1.5905313286713287</v>
      </c>
      <c r="S80" s="35">
        <f t="shared" si="18"/>
        <v>58054.393496503501</v>
      </c>
      <c r="T80" s="4">
        <f t="shared" si="17"/>
        <v>40638.075447552445</v>
      </c>
    </row>
    <row r="81" spans="1:20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3">
        <f t="shared" si="10"/>
        <v>0.97297297297297303</v>
      </c>
      <c r="G81" s="3">
        <f t="shared" si="11"/>
        <v>972.97297297297303</v>
      </c>
      <c r="H81">
        <v>229</v>
      </c>
      <c r="I81">
        <v>0.58899999999999997</v>
      </c>
      <c r="J81">
        <v>91</v>
      </c>
      <c r="K81">
        <v>342</v>
      </c>
      <c r="L81">
        <f t="shared" si="12"/>
        <v>251</v>
      </c>
      <c r="M81">
        <f t="shared" si="13"/>
        <v>138</v>
      </c>
      <c r="N81">
        <f t="shared" si="14"/>
        <v>0.53984063745019917</v>
      </c>
      <c r="O81">
        <v>0.58899999999999997</v>
      </c>
      <c r="P81" s="35">
        <v>100</v>
      </c>
      <c r="Q81">
        <f t="shared" si="15"/>
        <v>0.12868525896414343</v>
      </c>
      <c r="R81">
        <f t="shared" si="16"/>
        <v>0.74875848605577688</v>
      </c>
      <c r="S81" s="35">
        <f t="shared" si="18"/>
        <v>27329.684741035857</v>
      </c>
      <c r="T81" s="4">
        <f t="shared" si="17"/>
        <v>19130.779318725097</v>
      </c>
    </row>
    <row r="82" spans="1:20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3">
        <f t="shared" si="10"/>
        <v>0.97297297297297303</v>
      </c>
      <c r="G82" s="3">
        <f t="shared" si="11"/>
        <v>2432.4324324324325</v>
      </c>
      <c r="H82">
        <v>392</v>
      </c>
      <c r="I82">
        <v>0.29320000000000002</v>
      </c>
      <c r="J82">
        <v>173</v>
      </c>
      <c r="K82">
        <v>581</v>
      </c>
      <c r="L82">
        <f t="shared" si="12"/>
        <v>408</v>
      </c>
      <c r="M82">
        <f t="shared" si="13"/>
        <v>219</v>
      </c>
      <c r="N82">
        <f t="shared" si="14"/>
        <v>0.52941176470588236</v>
      </c>
      <c r="O82">
        <v>0.29320000000000002</v>
      </c>
      <c r="P82" s="35">
        <v>100</v>
      </c>
      <c r="Q82">
        <f t="shared" si="15"/>
        <v>-4.3137254901960798E-2</v>
      </c>
      <c r="R82">
        <f t="shared" si="16"/>
        <v>0.8847388235294118</v>
      </c>
      <c r="S82" s="35">
        <f t="shared" si="18"/>
        <v>32292.967058823531</v>
      </c>
      <c r="T82" s="4">
        <f t="shared" si="17"/>
        <v>22605.07694117647</v>
      </c>
    </row>
    <row r="83" spans="1:20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3">
        <f t="shared" si="10"/>
        <v>0.97297297297297303</v>
      </c>
      <c r="G83" s="3">
        <f t="shared" si="11"/>
        <v>1362.1621621621623</v>
      </c>
      <c r="H83">
        <v>322</v>
      </c>
      <c r="I83">
        <v>0.2712</v>
      </c>
      <c r="J83">
        <v>168</v>
      </c>
      <c r="K83">
        <v>392</v>
      </c>
      <c r="L83">
        <f t="shared" si="12"/>
        <v>224</v>
      </c>
      <c r="M83">
        <f t="shared" si="13"/>
        <v>154</v>
      </c>
      <c r="N83">
        <f t="shared" si="14"/>
        <v>0.65</v>
      </c>
      <c r="O83">
        <v>0.2712</v>
      </c>
      <c r="P83" s="35">
        <v>100</v>
      </c>
      <c r="Q83">
        <f t="shared" si="15"/>
        <v>-0.14285714285714288</v>
      </c>
      <c r="R83">
        <f t="shared" si="16"/>
        <v>0.96365714285714288</v>
      </c>
      <c r="S83" s="35">
        <f t="shared" si="18"/>
        <v>35173.485714285714</v>
      </c>
      <c r="T83" s="4">
        <f t="shared" si="17"/>
        <v>24621.439999999999</v>
      </c>
    </row>
    <row r="84" spans="1:20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3">
        <f t="shared" si="10"/>
        <v>0.97297297297297303</v>
      </c>
      <c r="G84" s="3">
        <f t="shared" si="11"/>
        <v>1264.864864864865</v>
      </c>
      <c r="H84">
        <v>257</v>
      </c>
      <c r="I84">
        <v>0.55069999999999997</v>
      </c>
      <c r="J84">
        <v>155</v>
      </c>
      <c r="K84">
        <v>494</v>
      </c>
      <c r="L84">
        <f t="shared" si="12"/>
        <v>339</v>
      </c>
      <c r="M84">
        <f t="shared" si="13"/>
        <v>102</v>
      </c>
      <c r="N84">
        <f t="shared" si="14"/>
        <v>0.34070796460176994</v>
      </c>
      <c r="O84">
        <v>0.55069999999999997</v>
      </c>
      <c r="P84" s="35">
        <v>100</v>
      </c>
      <c r="Q84">
        <f t="shared" si="15"/>
        <v>-2.9793510324483768E-2</v>
      </c>
      <c r="R84">
        <f t="shared" si="16"/>
        <v>0.87417858407079652</v>
      </c>
      <c r="S84" s="35">
        <f t="shared" si="18"/>
        <v>31907.518318584072</v>
      </c>
      <c r="T84" s="4">
        <f t="shared" si="17"/>
        <v>22335.262823008848</v>
      </c>
    </row>
    <row r="85" spans="1:20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3">
        <f t="shared" si="10"/>
        <v>0.97297297297297303</v>
      </c>
      <c r="G85" s="3">
        <f t="shared" si="11"/>
        <v>1751.3513513513515</v>
      </c>
      <c r="H85">
        <v>286</v>
      </c>
      <c r="I85">
        <v>0.4521</v>
      </c>
      <c r="J85">
        <v>151</v>
      </c>
      <c r="K85">
        <v>391</v>
      </c>
      <c r="L85">
        <f t="shared" si="12"/>
        <v>240</v>
      </c>
      <c r="M85">
        <f t="shared" si="13"/>
        <v>135</v>
      </c>
      <c r="N85">
        <f t="shared" si="14"/>
        <v>0.55000000000000004</v>
      </c>
      <c r="O85">
        <v>0.4521</v>
      </c>
      <c r="P85" s="35">
        <v>100</v>
      </c>
      <c r="Q85">
        <f t="shared" si="15"/>
        <v>-7.0000000000000007E-2</v>
      </c>
      <c r="R85">
        <f t="shared" si="16"/>
        <v>0.90599800000000008</v>
      </c>
      <c r="S85" s="35">
        <f t="shared" si="18"/>
        <v>33068.927000000003</v>
      </c>
      <c r="T85" s="4">
        <f t="shared" si="17"/>
        <v>23148.248900000002</v>
      </c>
    </row>
    <row r="86" spans="1:20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3">
        <f t="shared" si="10"/>
        <v>0.97297297297297303</v>
      </c>
      <c r="G86" s="3">
        <f t="shared" si="11"/>
        <v>681.08108108108115</v>
      </c>
      <c r="H86">
        <v>180</v>
      </c>
      <c r="I86">
        <v>0.51780000000000004</v>
      </c>
      <c r="J86">
        <v>99</v>
      </c>
      <c r="K86">
        <v>265</v>
      </c>
      <c r="L86">
        <f t="shared" si="12"/>
        <v>166</v>
      </c>
      <c r="M86">
        <f t="shared" si="13"/>
        <v>81</v>
      </c>
      <c r="N86">
        <f t="shared" si="14"/>
        <v>0.49036144578313257</v>
      </c>
      <c r="O86">
        <v>0.51780000000000004</v>
      </c>
      <c r="P86" s="35">
        <v>100</v>
      </c>
      <c r="Q86">
        <f t="shared" si="15"/>
        <v>0.10481927710843374</v>
      </c>
      <c r="R86">
        <f t="shared" si="16"/>
        <v>0.7676460240963856</v>
      </c>
      <c r="S86" s="35">
        <f t="shared" si="18"/>
        <v>28019.079879518074</v>
      </c>
      <c r="T86" s="4">
        <f t="shared" si="17"/>
        <v>19613.355915662651</v>
      </c>
    </row>
    <row r="87" spans="1:20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3">
        <f t="shared" si="10"/>
        <v>0.97297297297297303</v>
      </c>
      <c r="G87" s="3">
        <f t="shared" si="11"/>
        <v>875.67567567567573</v>
      </c>
      <c r="H87">
        <v>230</v>
      </c>
      <c r="I87">
        <v>0.52049999999999996</v>
      </c>
      <c r="J87">
        <v>154</v>
      </c>
      <c r="K87">
        <v>286</v>
      </c>
      <c r="L87">
        <f t="shared" si="12"/>
        <v>132</v>
      </c>
      <c r="M87">
        <f t="shared" si="13"/>
        <v>76</v>
      </c>
      <c r="N87">
        <f t="shared" si="14"/>
        <v>0.56060606060606066</v>
      </c>
      <c r="O87">
        <v>0.52049999999999996</v>
      </c>
      <c r="P87" s="35">
        <v>100</v>
      </c>
      <c r="Q87">
        <f t="shared" si="15"/>
        <v>-0.22727272727272727</v>
      </c>
      <c r="R87">
        <f t="shared" si="16"/>
        <v>1.0304636363636364</v>
      </c>
      <c r="S87" s="35">
        <f t="shared" si="18"/>
        <v>37611.922727272729</v>
      </c>
      <c r="T87" s="4">
        <f t="shared" si="17"/>
        <v>26328.345909090909</v>
      </c>
    </row>
    <row r="88" spans="1:20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3">
        <f t="shared" si="10"/>
        <v>0.97297297297297303</v>
      </c>
      <c r="G88" s="3">
        <f t="shared" si="11"/>
        <v>972.97297297297303</v>
      </c>
      <c r="H88">
        <v>221</v>
      </c>
      <c r="I88">
        <v>0.63009999999999999</v>
      </c>
      <c r="J88">
        <v>190</v>
      </c>
      <c r="K88">
        <v>462</v>
      </c>
      <c r="L88">
        <f t="shared" si="12"/>
        <v>272</v>
      </c>
      <c r="M88">
        <f t="shared" si="13"/>
        <v>31</v>
      </c>
      <c r="N88">
        <f t="shared" si="14"/>
        <v>0.19117647058823531</v>
      </c>
      <c r="O88">
        <v>0.63009999999999999</v>
      </c>
      <c r="P88" s="35">
        <v>100</v>
      </c>
      <c r="Q88">
        <f t="shared" si="15"/>
        <v>-0.16470588235294117</v>
      </c>
      <c r="R88">
        <f t="shared" si="16"/>
        <v>0.98094823529411768</v>
      </c>
      <c r="S88" s="35">
        <f t="shared" si="18"/>
        <v>35804.610588235293</v>
      </c>
      <c r="T88" s="4">
        <f t="shared" si="17"/>
        <v>25063.227411764703</v>
      </c>
    </row>
    <row r="89" spans="1:20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3">
        <f t="shared" si="10"/>
        <v>0.97297297297297303</v>
      </c>
      <c r="G89" s="3">
        <f t="shared" si="11"/>
        <v>1167.5675675675677</v>
      </c>
      <c r="H89">
        <v>316</v>
      </c>
      <c r="I89">
        <v>0.36990000000000001</v>
      </c>
      <c r="J89">
        <v>205</v>
      </c>
      <c r="K89">
        <v>411</v>
      </c>
      <c r="L89">
        <f t="shared" si="12"/>
        <v>206</v>
      </c>
      <c r="M89">
        <f t="shared" si="13"/>
        <v>111</v>
      </c>
      <c r="N89">
        <f t="shared" si="14"/>
        <v>0.53106796116504851</v>
      </c>
      <c r="O89">
        <v>0.36990000000000001</v>
      </c>
      <c r="P89" s="35">
        <v>100</v>
      </c>
      <c r="Q89">
        <f t="shared" si="15"/>
        <v>-0.30776699029126209</v>
      </c>
      <c r="R89">
        <f t="shared" si="16"/>
        <v>1.0941667961165049</v>
      </c>
      <c r="S89" s="35">
        <f t="shared" si="18"/>
        <v>39937.088058252426</v>
      </c>
      <c r="T89" s="4">
        <f t="shared" si="17"/>
        <v>27955.961640776695</v>
      </c>
    </row>
    <row r="90" spans="1:20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3">
        <f t="shared" si="10"/>
        <v>0.97297297297297303</v>
      </c>
      <c r="G90" s="3">
        <f t="shared" si="11"/>
        <v>681.08108108108115</v>
      </c>
      <c r="H90">
        <v>245</v>
      </c>
      <c r="I90">
        <v>0.56989999999999996</v>
      </c>
      <c r="J90">
        <v>192</v>
      </c>
      <c r="K90">
        <v>313</v>
      </c>
      <c r="L90">
        <f t="shared" si="12"/>
        <v>121</v>
      </c>
      <c r="M90">
        <f t="shared" si="13"/>
        <v>53</v>
      </c>
      <c r="N90">
        <f t="shared" si="14"/>
        <v>0.45041322314049592</v>
      </c>
      <c r="O90">
        <v>0.56989999999999996</v>
      </c>
      <c r="P90" s="35">
        <v>100</v>
      </c>
      <c r="Q90">
        <f t="shared" si="15"/>
        <v>-0.50826446280991744</v>
      </c>
      <c r="R90">
        <f t="shared" si="16"/>
        <v>1.2528404958677686</v>
      </c>
      <c r="S90" s="35">
        <f t="shared" si="18"/>
        <v>45728.67809917355</v>
      </c>
      <c r="T90" s="4">
        <f t="shared" si="17"/>
        <v>32010.074669421483</v>
      </c>
    </row>
    <row r="91" spans="1:20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3">
        <f t="shared" si="10"/>
        <v>0.97297297297297303</v>
      </c>
      <c r="G91" s="3">
        <f t="shared" si="11"/>
        <v>972.97297297297303</v>
      </c>
      <c r="H91">
        <v>266</v>
      </c>
      <c r="I91">
        <v>0.41920000000000002</v>
      </c>
      <c r="J91">
        <v>192</v>
      </c>
      <c r="K91">
        <v>357</v>
      </c>
      <c r="L91">
        <f t="shared" si="12"/>
        <v>165</v>
      </c>
      <c r="M91">
        <f t="shared" si="13"/>
        <v>74</v>
      </c>
      <c r="N91">
        <f t="shared" si="14"/>
        <v>0.45878787878787886</v>
      </c>
      <c r="O91">
        <v>0.41920000000000002</v>
      </c>
      <c r="P91" s="35">
        <v>100</v>
      </c>
      <c r="Q91">
        <f t="shared" si="15"/>
        <v>-0.34606060606060607</v>
      </c>
      <c r="R91">
        <f t="shared" si="16"/>
        <v>1.1244723636363636</v>
      </c>
      <c r="S91" s="35">
        <f t="shared" si="18"/>
        <v>41043.241272727275</v>
      </c>
      <c r="T91" s="4">
        <f t="shared" si="17"/>
        <v>28730.26889090909</v>
      </c>
    </row>
    <row r="92" spans="1:20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3">
        <f t="shared" si="10"/>
        <v>0.97297297297297303</v>
      </c>
      <c r="G92" s="3">
        <f t="shared" si="11"/>
        <v>778.37837837837844</v>
      </c>
      <c r="H92">
        <v>325</v>
      </c>
      <c r="I92">
        <v>0.45479999999999998</v>
      </c>
      <c r="J92">
        <v>186</v>
      </c>
      <c r="K92">
        <v>465</v>
      </c>
      <c r="L92">
        <f t="shared" si="12"/>
        <v>279</v>
      </c>
      <c r="M92">
        <f t="shared" si="13"/>
        <v>139</v>
      </c>
      <c r="N92">
        <f t="shared" si="14"/>
        <v>0.49856630824372761</v>
      </c>
      <c r="O92">
        <v>0.45479999999999998</v>
      </c>
      <c r="P92" s="35">
        <v>100</v>
      </c>
      <c r="Q92">
        <f t="shared" si="15"/>
        <v>-0.14659498207885302</v>
      </c>
      <c r="R92">
        <f t="shared" si="16"/>
        <v>0.96661526881720428</v>
      </c>
      <c r="S92" s="35">
        <f t="shared" si="18"/>
        <v>35281.457311827959</v>
      </c>
      <c r="T92" s="4">
        <f t="shared" si="17"/>
        <v>24697.020118279568</v>
      </c>
    </row>
    <row r="93" spans="1:20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3">
        <f t="shared" si="10"/>
        <v>0.97297297297297303</v>
      </c>
      <c r="G93" s="3">
        <f t="shared" si="11"/>
        <v>2432.4324324324325</v>
      </c>
      <c r="H93">
        <v>393</v>
      </c>
      <c r="I93">
        <v>0.62190000000000001</v>
      </c>
      <c r="J93">
        <v>189</v>
      </c>
      <c r="K93">
        <v>588</v>
      </c>
      <c r="L93">
        <f t="shared" si="12"/>
        <v>399</v>
      </c>
      <c r="M93">
        <f t="shared" si="13"/>
        <v>204</v>
      </c>
      <c r="N93">
        <f t="shared" si="14"/>
        <v>0.50902255639097749</v>
      </c>
      <c r="O93">
        <v>0.62190000000000001</v>
      </c>
      <c r="P93" s="35">
        <v>100</v>
      </c>
      <c r="Q93">
        <f t="shared" si="15"/>
        <v>-7.8446115288220541E-2</v>
      </c>
      <c r="R93">
        <f t="shared" si="16"/>
        <v>0.91268225563909777</v>
      </c>
      <c r="S93" s="35">
        <f t="shared" si="18"/>
        <v>33312.90233082707</v>
      </c>
      <c r="T93" s="4">
        <f t="shared" si="17"/>
        <v>23319.031631578946</v>
      </c>
    </row>
    <row r="94" spans="1:20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3">
        <f t="shared" si="10"/>
        <v>0.97297297297297303</v>
      </c>
      <c r="G94" s="3">
        <f t="shared" si="11"/>
        <v>875.67567567567573</v>
      </c>
      <c r="H94">
        <v>256</v>
      </c>
      <c r="I94">
        <v>0.70960000000000001</v>
      </c>
      <c r="J94">
        <v>209</v>
      </c>
      <c r="K94">
        <v>358</v>
      </c>
      <c r="L94">
        <f t="shared" si="12"/>
        <v>149</v>
      </c>
      <c r="M94">
        <f t="shared" si="13"/>
        <v>47</v>
      </c>
      <c r="N94">
        <f t="shared" si="14"/>
        <v>0.3523489932885906</v>
      </c>
      <c r="O94">
        <v>0.70960000000000001</v>
      </c>
      <c r="P94" s="35">
        <v>100</v>
      </c>
      <c r="Q94">
        <f t="shared" si="15"/>
        <v>-0.4852348993288591</v>
      </c>
      <c r="R94">
        <f t="shared" si="16"/>
        <v>1.234614899328859</v>
      </c>
      <c r="S94" s="35">
        <f t="shared" si="18"/>
        <v>45063.443825503353</v>
      </c>
      <c r="T94" s="4">
        <f t="shared" si="17"/>
        <v>31544.410677852346</v>
      </c>
    </row>
    <row r="95" spans="1:20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3">
        <f t="shared" si="10"/>
        <v>0.97297297297297303</v>
      </c>
      <c r="G95" s="3">
        <f t="shared" si="11"/>
        <v>681.08108108108115</v>
      </c>
      <c r="H95">
        <v>184</v>
      </c>
      <c r="I95">
        <v>0.30959999999999999</v>
      </c>
      <c r="J95">
        <v>42</v>
      </c>
      <c r="K95">
        <v>252</v>
      </c>
      <c r="L95">
        <f t="shared" si="12"/>
        <v>210</v>
      </c>
      <c r="M95">
        <f t="shared" si="13"/>
        <v>142</v>
      </c>
      <c r="N95">
        <f t="shared" si="14"/>
        <v>0.64095238095238094</v>
      </c>
      <c r="O95">
        <v>0.30959999999999999</v>
      </c>
      <c r="P95" s="35">
        <v>100</v>
      </c>
      <c r="Q95">
        <f t="shared" si="15"/>
        <v>0.32095238095238099</v>
      </c>
      <c r="R95">
        <f t="shared" si="16"/>
        <v>0.59659828571428575</v>
      </c>
      <c r="S95" s="35">
        <f t="shared" si="18"/>
        <v>21775.837428571431</v>
      </c>
      <c r="T95" s="4">
        <f t="shared" si="17"/>
        <v>15243.0862</v>
      </c>
    </row>
    <row r="96" spans="1:20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3">
        <f t="shared" si="10"/>
        <v>0.97297297297297303</v>
      </c>
      <c r="G96" s="3">
        <f t="shared" si="11"/>
        <v>972.97297297297303</v>
      </c>
      <c r="H96">
        <v>427</v>
      </c>
      <c r="I96">
        <v>0.24110000000000001</v>
      </c>
      <c r="J96">
        <v>94</v>
      </c>
      <c r="K96">
        <v>531</v>
      </c>
      <c r="L96">
        <f t="shared" si="12"/>
        <v>437</v>
      </c>
      <c r="M96">
        <f t="shared" si="13"/>
        <v>333</v>
      </c>
      <c r="N96">
        <f t="shared" si="14"/>
        <v>0.70961098398169342</v>
      </c>
      <c r="O96">
        <v>0.24110000000000001</v>
      </c>
      <c r="P96" s="35">
        <v>100</v>
      </c>
      <c r="Q96">
        <f t="shared" si="15"/>
        <v>0.11098398169336385</v>
      </c>
      <c r="R96">
        <f t="shared" si="16"/>
        <v>0.76276727688787194</v>
      </c>
      <c r="S96" s="35">
        <f t="shared" si="18"/>
        <v>27841.005606407325</v>
      </c>
      <c r="T96" s="4">
        <f t="shared" si="17"/>
        <v>19488.703924485126</v>
      </c>
    </row>
    <row r="97" spans="1:20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3">
        <f t="shared" si="10"/>
        <v>0.97297297297297303</v>
      </c>
      <c r="G97" s="3">
        <f t="shared" si="11"/>
        <v>875.67567567567573</v>
      </c>
      <c r="H97">
        <v>418</v>
      </c>
      <c r="I97">
        <v>4.6600000000000003E-2</v>
      </c>
      <c r="J97">
        <v>86</v>
      </c>
      <c r="K97">
        <v>488</v>
      </c>
      <c r="L97">
        <f t="shared" si="12"/>
        <v>402</v>
      </c>
      <c r="M97">
        <f t="shared" si="13"/>
        <v>332</v>
      </c>
      <c r="N97">
        <f t="shared" si="14"/>
        <v>0.76069651741293531</v>
      </c>
      <c r="O97">
        <v>4.6600000000000003E-2</v>
      </c>
      <c r="P97" s="35">
        <v>100</v>
      </c>
      <c r="Q97">
        <f t="shared" si="15"/>
        <v>0.12786069651741294</v>
      </c>
      <c r="R97">
        <f t="shared" si="16"/>
        <v>0.74941104477611942</v>
      </c>
      <c r="S97" s="35">
        <f t="shared" si="18"/>
        <v>27353.503134328359</v>
      </c>
      <c r="T97" s="4">
        <f t="shared" si="17"/>
        <v>19147.452194029851</v>
      </c>
    </row>
    <row r="98" spans="1:20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3">
        <f t="shared" si="10"/>
        <v>0.97297297297297303</v>
      </c>
      <c r="G98" s="3">
        <f t="shared" si="11"/>
        <v>1167.5675675675677</v>
      </c>
      <c r="H98">
        <v>219</v>
      </c>
      <c r="I98">
        <v>0.63560000000000005</v>
      </c>
      <c r="J98">
        <v>83</v>
      </c>
      <c r="K98">
        <v>556</v>
      </c>
      <c r="L98">
        <f t="shared" si="12"/>
        <v>473</v>
      </c>
      <c r="M98">
        <f t="shared" si="13"/>
        <v>136</v>
      </c>
      <c r="N98">
        <f t="shared" si="14"/>
        <v>0.33002114164904861</v>
      </c>
      <c r="O98">
        <v>0.63560000000000005</v>
      </c>
      <c r="P98" s="35">
        <v>100</v>
      </c>
      <c r="Q98">
        <f t="shared" si="15"/>
        <v>0.1287526427061311</v>
      </c>
      <c r="R98">
        <f t="shared" si="16"/>
        <v>0.74870515856236786</v>
      </c>
      <c r="S98" s="35">
        <f t="shared" si="18"/>
        <v>27327.738287526427</v>
      </c>
      <c r="T98" s="4">
        <f t="shared" si="17"/>
        <v>19129.416801268497</v>
      </c>
    </row>
    <row r="99" spans="1:20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3">
        <f t="shared" si="10"/>
        <v>0.97297297297297303</v>
      </c>
      <c r="G99" s="3">
        <f t="shared" si="11"/>
        <v>1070.2702702702704</v>
      </c>
      <c r="H99">
        <v>220</v>
      </c>
      <c r="I99">
        <v>0.43009999999999998</v>
      </c>
      <c r="J99">
        <v>84</v>
      </c>
      <c r="K99">
        <v>301</v>
      </c>
      <c r="L99">
        <f t="shared" si="12"/>
        <v>217</v>
      </c>
      <c r="M99">
        <f t="shared" si="13"/>
        <v>136</v>
      </c>
      <c r="N99">
        <f t="shared" si="14"/>
        <v>0.60138248847926268</v>
      </c>
      <c r="O99">
        <v>0.43009999999999998</v>
      </c>
      <c r="P99" s="35">
        <v>100</v>
      </c>
      <c r="Q99">
        <f t="shared" si="15"/>
        <v>0.15898617511520738</v>
      </c>
      <c r="R99">
        <f t="shared" si="16"/>
        <v>0.72477834101382488</v>
      </c>
      <c r="S99" s="35">
        <f t="shared" si="18"/>
        <v>26454.409447004608</v>
      </c>
      <c r="T99" s="4">
        <f t="shared" si="17"/>
        <v>18518.086612903226</v>
      </c>
    </row>
    <row r="100" spans="1:20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3">
        <f t="shared" si="10"/>
        <v>0.97297297297297303</v>
      </c>
      <c r="G100" s="3">
        <f t="shared" si="11"/>
        <v>1362.1621621621623</v>
      </c>
      <c r="H100">
        <v>481</v>
      </c>
      <c r="I100">
        <v>0.38080000000000003</v>
      </c>
      <c r="J100">
        <v>134</v>
      </c>
      <c r="K100">
        <v>568</v>
      </c>
      <c r="L100">
        <f t="shared" si="12"/>
        <v>434</v>
      </c>
      <c r="M100">
        <f t="shared" si="13"/>
        <v>347</v>
      </c>
      <c r="N100">
        <f t="shared" si="14"/>
        <v>0.73963133640553003</v>
      </c>
      <c r="O100">
        <v>0.38080000000000003</v>
      </c>
      <c r="P100" s="35">
        <v>100</v>
      </c>
      <c r="Q100">
        <f t="shared" si="15"/>
        <v>3.7327188940092168E-2</v>
      </c>
      <c r="R100">
        <f t="shared" si="16"/>
        <v>0.82105926267281104</v>
      </c>
      <c r="S100" s="35">
        <f t="shared" si="18"/>
        <v>29968.663087557605</v>
      </c>
      <c r="T100" s="4">
        <f t="shared" si="17"/>
        <v>20978.064161290324</v>
      </c>
    </row>
    <row r="101" spans="1:20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3">
        <f t="shared" si="10"/>
        <v>0.97297297297297303</v>
      </c>
      <c r="G101" s="3">
        <f t="shared" si="11"/>
        <v>1264.864864864865</v>
      </c>
      <c r="H101">
        <v>280</v>
      </c>
      <c r="I101">
        <v>0.45750000000000002</v>
      </c>
      <c r="J101">
        <v>109</v>
      </c>
      <c r="K101">
        <v>615</v>
      </c>
      <c r="L101">
        <f t="shared" si="12"/>
        <v>506</v>
      </c>
      <c r="M101">
        <f t="shared" si="13"/>
        <v>171</v>
      </c>
      <c r="N101">
        <f t="shared" si="14"/>
        <v>0.37035573122529641</v>
      </c>
      <c r="O101">
        <v>0.45750000000000002</v>
      </c>
      <c r="P101" s="35">
        <v>100</v>
      </c>
      <c r="Q101">
        <f t="shared" si="15"/>
        <v>8.5770750988142297E-2</v>
      </c>
      <c r="R101">
        <f t="shared" si="16"/>
        <v>0.78272102766798424</v>
      </c>
      <c r="S101" s="35">
        <f t="shared" si="18"/>
        <v>28569.317509881424</v>
      </c>
      <c r="T101" s="4">
        <f t="shared" si="17"/>
        <v>19998.522256916996</v>
      </c>
    </row>
    <row r="102" spans="1:20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3">
        <f t="shared" si="10"/>
        <v>0.97297297297297303</v>
      </c>
      <c r="G102" s="3">
        <f t="shared" si="11"/>
        <v>1848.6486486486488</v>
      </c>
      <c r="H102">
        <v>568</v>
      </c>
      <c r="I102">
        <v>0.189</v>
      </c>
      <c r="J102">
        <v>227</v>
      </c>
      <c r="K102">
        <v>861</v>
      </c>
      <c r="L102">
        <f t="shared" si="12"/>
        <v>634</v>
      </c>
      <c r="M102">
        <f t="shared" si="13"/>
        <v>341</v>
      </c>
      <c r="N102">
        <f t="shared" si="14"/>
        <v>0.53028391167192435</v>
      </c>
      <c r="O102">
        <v>0.189</v>
      </c>
      <c r="P102" s="35">
        <v>100</v>
      </c>
      <c r="Q102">
        <f t="shared" si="15"/>
        <v>-6.0252365930599378E-2</v>
      </c>
      <c r="R102">
        <f t="shared" si="16"/>
        <v>0.89828372239747634</v>
      </c>
      <c r="S102" s="35">
        <f t="shared" si="18"/>
        <v>32787.355867507889</v>
      </c>
      <c r="T102" s="4">
        <f t="shared" si="17"/>
        <v>22951.149107255522</v>
      </c>
    </row>
    <row r="103" spans="1:20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3">
        <f t="shared" si="10"/>
        <v>0.97297297297297303</v>
      </c>
      <c r="G103" s="3">
        <f t="shared" si="11"/>
        <v>875.67567567567573</v>
      </c>
      <c r="H103">
        <v>318</v>
      </c>
      <c r="I103">
        <v>0.29039999999999999</v>
      </c>
      <c r="J103">
        <v>176</v>
      </c>
      <c r="K103">
        <v>440</v>
      </c>
      <c r="L103">
        <f t="shared" si="12"/>
        <v>264</v>
      </c>
      <c r="M103">
        <f t="shared" si="13"/>
        <v>142</v>
      </c>
      <c r="N103">
        <f t="shared" si="14"/>
        <v>0.53030303030303028</v>
      </c>
      <c r="O103">
        <v>0.29039999999999999</v>
      </c>
      <c r="P103" s="35">
        <v>100</v>
      </c>
      <c r="Q103">
        <f t="shared" si="15"/>
        <v>-0.13030303030303031</v>
      </c>
      <c r="R103">
        <f t="shared" si="16"/>
        <v>0.95372181818181823</v>
      </c>
      <c r="S103" s="35">
        <f t="shared" si="18"/>
        <v>34810.846363636367</v>
      </c>
      <c r="T103" s="4">
        <f t="shared" si="17"/>
        <v>24367.592454545455</v>
      </c>
    </row>
    <row r="104" spans="1:20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3">
        <f t="shared" si="10"/>
        <v>0.97297297297297303</v>
      </c>
      <c r="G104" s="3">
        <f t="shared" si="11"/>
        <v>2724.3243243243246</v>
      </c>
      <c r="H104">
        <v>556</v>
      </c>
      <c r="I104">
        <v>0.29859999999999998</v>
      </c>
      <c r="J104">
        <v>191</v>
      </c>
      <c r="K104">
        <v>826</v>
      </c>
      <c r="L104">
        <f t="shared" si="12"/>
        <v>635</v>
      </c>
      <c r="M104">
        <f t="shared" si="13"/>
        <v>365</v>
      </c>
      <c r="N104">
        <f t="shared" si="14"/>
        <v>0.5598425196850394</v>
      </c>
      <c r="O104">
        <v>0.29859999999999998</v>
      </c>
      <c r="P104" s="35">
        <v>100</v>
      </c>
      <c r="Q104">
        <f t="shared" si="15"/>
        <v>-1.4645669291338578E-2</v>
      </c>
      <c r="R104">
        <f t="shared" si="16"/>
        <v>0.86219058267716542</v>
      </c>
      <c r="S104" s="35">
        <f t="shared" si="18"/>
        <v>31469.956267716538</v>
      </c>
      <c r="T104" s="4">
        <f t="shared" si="17"/>
        <v>22028.969387401576</v>
      </c>
    </row>
    <row r="105" spans="1:20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3">
        <f t="shared" si="10"/>
        <v>0.97297297297297303</v>
      </c>
      <c r="G105" s="3">
        <f t="shared" si="11"/>
        <v>1070.2702702702704</v>
      </c>
      <c r="H105">
        <v>538</v>
      </c>
      <c r="I105">
        <v>0.58079999999999998</v>
      </c>
      <c r="J105">
        <v>225</v>
      </c>
      <c r="K105">
        <v>1033</v>
      </c>
      <c r="L105">
        <f t="shared" si="12"/>
        <v>808</v>
      </c>
      <c r="M105">
        <f t="shared" si="13"/>
        <v>313</v>
      </c>
      <c r="N105">
        <f t="shared" si="14"/>
        <v>0.40990099009900993</v>
      </c>
      <c r="O105">
        <v>0.58079999999999998</v>
      </c>
      <c r="P105" s="35">
        <v>100</v>
      </c>
      <c r="Q105">
        <f t="shared" si="15"/>
        <v>-2.3762376237623756E-2</v>
      </c>
      <c r="R105">
        <f t="shared" si="16"/>
        <v>0.86940554455445551</v>
      </c>
      <c r="S105" s="35">
        <f t="shared" si="18"/>
        <v>31733.302376237625</v>
      </c>
      <c r="T105" s="4">
        <f t="shared" si="17"/>
        <v>22213.311663366338</v>
      </c>
    </row>
    <row r="106" spans="1:20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3">
        <f t="shared" si="10"/>
        <v>0.97297297297297303</v>
      </c>
      <c r="G106" s="3">
        <f t="shared" si="11"/>
        <v>1264.864864864865</v>
      </c>
      <c r="H106">
        <v>318</v>
      </c>
      <c r="I106">
        <v>0.39179999999999998</v>
      </c>
      <c r="J106">
        <v>157</v>
      </c>
      <c r="K106">
        <v>471</v>
      </c>
      <c r="L106">
        <f t="shared" si="12"/>
        <v>314</v>
      </c>
      <c r="M106">
        <f t="shared" si="13"/>
        <v>161</v>
      </c>
      <c r="N106">
        <f t="shared" si="14"/>
        <v>0.51019108280254777</v>
      </c>
      <c r="O106">
        <v>0.39179999999999998</v>
      </c>
      <c r="P106" s="35">
        <v>100</v>
      </c>
      <c r="Q106">
        <f t="shared" si="15"/>
        <v>-4.5222929936305722E-2</v>
      </c>
      <c r="R106">
        <f t="shared" si="16"/>
        <v>0.88638942675159238</v>
      </c>
      <c r="S106" s="35">
        <f t="shared" si="18"/>
        <v>32353.214076433123</v>
      </c>
      <c r="T106" s="4">
        <f t="shared" si="17"/>
        <v>22647.249853503185</v>
      </c>
    </row>
    <row r="107" spans="1:20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3">
        <f t="shared" si="10"/>
        <v>0.97297297297297303</v>
      </c>
      <c r="G107" s="3">
        <f t="shared" si="11"/>
        <v>1556.7567567567569</v>
      </c>
      <c r="H107">
        <v>680</v>
      </c>
      <c r="I107">
        <v>0.38629999999999998</v>
      </c>
      <c r="J107">
        <v>253</v>
      </c>
      <c r="K107">
        <v>886</v>
      </c>
      <c r="L107">
        <f t="shared" si="12"/>
        <v>633</v>
      </c>
      <c r="M107">
        <f t="shared" si="13"/>
        <v>427</v>
      </c>
      <c r="N107">
        <f t="shared" si="14"/>
        <v>0.63965244865718796</v>
      </c>
      <c r="O107">
        <v>0.38629999999999998</v>
      </c>
      <c r="P107" s="35">
        <v>100</v>
      </c>
      <c r="Q107">
        <f t="shared" si="15"/>
        <v>-9.3364928909952599E-2</v>
      </c>
      <c r="R107">
        <f t="shared" si="16"/>
        <v>0.92448900473933648</v>
      </c>
      <c r="S107" s="35">
        <f t="shared" si="18"/>
        <v>33743.848672985783</v>
      </c>
      <c r="T107" s="4">
        <f t="shared" si="17"/>
        <v>23620.694071090045</v>
      </c>
    </row>
    <row r="108" spans="1:20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3">
        <f t="shared" si="10"/>
        <v>0.97297297297297303</v>
      </c>
      <c r="G108" s="3">
        <f t="shared" si="11"/>
        <v>1362.1621621621623</v>
      </c>
      <c r="H108">
        <v>202</v>
      </c>
      <c r="I108">
        <v>0.48770000000000002</v>
      </c>
      <c r="J108">
        <v>76</v>
      </c>
      <c r="K108">
        <v>342</v>
      </c>
      <c r="L108">
        <f t="shared" si="12"/>
        <v>266</v>
      </c>
      <c r="M108">
        <f t="shared" si="13"/>
        <v>126</v>
      </c>
      <c r="N108">
        <f t="shared" si="14"/>
        <v>0.47894736842105268</v>
      </c>
      <c r="O108">
        <v>0.48770000000000002</v>
      </c>
      <c r="P108" s="35">
        <v>100</v>
      </c>
      <c r="Q108">
        <f t="shared" si="15"/>
        <v>0.17218045112781954</v>
      </c>
      <c r="R108">
        <f t="shared" si="16"/>
        <v>0.71433639097744361</v>
      </c>
      <c r="S108" s="35">
        <f t="shared" si="18"/>
        <v>26073.278270676692</v>
      </c>
      <c r="T108" s="4">
        <f t="shared" si="17"/>
        <v>18251.294789473683</v>
      </c>
    </row>
    <row r="109" spans="1:20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3">
        <f t="shared" si="10"/>
        <v>0.97297297297297303</v>
      </c>
      <c r="G109" s="3">
        <f t="shared" si="11"/>
        <v>1945.9459459459461</v>
      </c>
      <c r="H109">
        <v>579</v>
      </c>
      <c r="I109">
        <v>0.41099999999999998</v>
      </c>
      <c r="J109">
        <v>107</v>
      </c>
      <c r="K109">
        <v>781</v>
      </c>
      <c r="L109">
        <f t="shared" si="12"/>
        <v>674</v>
      </c>
      <c r="M109">
        <f t="shared" si="13"/>
        <v>472</v>
      </c>
      <c r="N109">
        <f t="shared" si="14"/>
        <v>0.66023738872403559</v>
      </c>
      <c r="O109">
        <v>0.41099999999999998</v>
      </c>
      <c r="P109" s="35">
        <v>100</v>
      </c>
      <c r="Q109">
        <f t="shared" si="15"/>
        <v>9.1691394658753714E-2</v>
      </c>
      <c r="R109">
        <f t="shared" si="16"/>
        <v>0.77803543026706234</v>
      </c>
      <c r="S109" s="35">
        <f t="shared" si="18"/>
        <v>28398.293204747777</v>
      </c>
      <c r="T109" s="4">
        <f t="shared" si="17"/>
        <v>19878.805243323444</v>
      </c>
    </row>
    <row r="110" spans="1:20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3">
        <f t="shared" si="10"/>
        <v>0.97297297297297303</v>
      </c>
      <c r="G110" s="3">
        <f t="shared" si="11"/>
        <v>1654.0540540540542</v>
      </c>
      <c r="H110">
        <v>524</v>
      </c>
      <c r="I110">
        <v>0.50409999999999999</v>
      </c>
      <c r="J110">
        <v>162</v>
      </c>
      <c r="K110">
        <v>614</v>
      </c>
      <c r="L110">
        <f t="shared" si="12"/>
        <v>452</v>
      </c>
      <c r="M110">
        <f t="shared" si="13"/>
        <v>362</v>
      </c>
      <c r="N110">
        <f t="shared" si="14"/>
        <v>0.74070796460176991</v>
      </c>
      <c r="O110">
        <v>0.50409999999999999</v>
      </c>
      <c r="P110" s="35">
        <v>100</v>
      </c>
      <c r="Q110">
        <f t="shared" si="15"/>
        <v>-9.7345132743362761E-3</v>
      </c>
      <c r="R110">
        <f t="shared" si="16"/>
        <v>0.8583038938053098</v>
      </c>
      <c r="S110" s="35">
        <f t="shared" si="18"/>
        <v>31328.092123893806</v>
      </c>
      <c r="T110" s="4">
        <f t="shared" si="17"/>
        <v>21929.664486725662</v>
      </c>
    </row>
    <row r="111" spans="1:20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3">
        <f t="shared" si="10"/>
        <v>0.97297297297297303</v>
      </c>
      <c r="G111" s="3">
        <f t="shared" si="11"/>
        <v>2432.4324324324325</v>
      </c>
      <c r="H111">
        <v>560</v>
      </c>
      <c r="I111">
        <v>0.2767</v>
      </c>
      <c r="J111">
        <v>158</v>
      </c>
      <c r="K111">
        <v>906</v>
      </c>
      <c r="L111">
        <f t="shared" si="12"/>
        <v>748</v>
      </c>
      <c r="M111">
        <f t="shared" si="13"/>
        <v>402</v>
      </c>
      <c r="N111">
        <f t="shared" si="14"/>
        <v>0.5299465240641712</v>
      </c>
      <c r="O111">
        <v>0.2767</v>
      </c>
      <c r="P111" s="35">
        <v>100</v>
      </c>
      <c r="Q111">
        <f t="shared" si="15"/>
        <v>3.796791443850267E-2</v>
      </c>
      <c r="R111">
        <f t="shared" si="16"/>
        <v>0.82055219251336897</v>
      </c>
      <c r="S111" s="35">
        <f t="shared" si="18"/>
        <v>29950.155026737968</v>
      </c>
      <c r="T111" s="4">
        <f t="shared" si="17"/>
        <v>20965.108518716577</v>
      </c>
    </row>
    <row r="112" spans="1:20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3">
        <f t="shared" si="10"/>
        <v>0.97297297297297303</v>
      </c>
      <c r="G112" s="3">
        <f t="shared" si="11"/>
        <v>1751.3513513513515</v>
      </c>
      <c r="H112">
        <v>362</v>
      </c>
      <c r="I112">
        <v>0.32879999999999998</v>
      </c>
      <c r="J112">
        <v>199</v>
      </c>
      <c r="K112">
        <v>432</v>
      </c>
      <c r="L112">
        <f t="shared" si="12"/>
        <v>233</v>
      </c>
      <c r="M112">
        <f t="shared" si="13"/>
        <v>163</v>
      </c>
      <c r="N112">
        <f t="shared" si="14"/>
        <v>0.65965665236051507</v>
      </c>
      <c r="O112">
        <v>0.32879999999999998</v>
      </c>
      <c r="P112" s="35">
        <v>100</v>
      </c>
      <c r="Q112">
        <f t="shared" si="15"/>
        <v>-0.23991416309012878</v>
      </c>
      <c r="R112">
        <f t="shared" si="16"/>
        <v>1.040468068669528</v>
      </c>
      <c r="S112" s="35">
        <f t="shared" si="18"/>
        <v>37977.084506437772</v>
      </c>
      <c r="T112" s="4">
        <f t="shared" si="17"/>
        <v>26583.95915450644</v>
      </c>
    </row>
    <row r="113" spans="1:20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3">
        <f t="shared" si="10"/>
        <v>0.97297297297297303</v>
      </c>
      <c r="G113" s="3">
        <f t="shared" si="11"/>
        <v>2529.72972972973</v>
      </c>
      <c r="H113">
        <v>417</v>
      </c>
      <c r="I113">
        <v>0.53149999999999997</v>
      </c>
      <c r="J113">
        <v>366</v>
      </c>
      <c r="K113">
        <v>594</v>
      </c>
      <c r="L113">
        <f t="shared" si="12"/>
        <v>228</v>
      </c>
      <c r="M113">
        <f t="shared" si="13"/>
        <v>51</v>
      </c>
      <c r="N113">
        <f t="shared" si="14"/>
        <v>0.27894736842105261</v>
      </c>
      <c r="O113">
        <v>0.53149999999999997</v>
      </c>
      <c r="P113" s="35">
        <v>100</v>
      </c>
      <c r="Q113">
        <f t="shared" si="15"/>
        <v>-0.83333333333333337</v>
      </c>
      <c r="R113">
        <f t="shared" si="16"/>
        <v>1.5101</v>
      </c>
      <c r="S113" s="35">
        <f t="shared" si="18"/>
        <v>55118.65</v>
      </c>
      <c r="T113" s="4">
        <f t="shared" si="17"/>
        <v>38583.055</v>
      </c>
    </row>
    <row r="114" spans="1:20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3">
        <f t="shared" si="10"/>
        <v>0.97297297297297303</v>
      </c>
      <c r="G114" s="3">
        <f t="shared" si="11"/>
        <v>2432.4324324324325</v>
      </c>
      <c r="H114">
        <v>474</v>
      </c>
      <c r="I114">
        <v>0.4274</v>
      </c>
      <c r="J114">
        <v>333</v>
      </c>
      <c r="K114">
        <v>665</v>
      </c>
      <c r="L114">
        <f t="shared" si="12"/>
        <v>332</v>
      </c>
      <c r="M114">
        <f t="shared" si="13"/>
        <v>141</v>
      </c>
      <c r="N114">
        <f t="shared" si="14"/>
        <v>0.43975903614457834</v>
      </c>
      <c r="O114">
        <v>0.4274</v>
      </c>
      <c r="P114" s="35">
        <v>100</v>
      </c>
      <c r="Q114">
        <f t="shared" si="15"/>
        <v>-0.46144578313253015</v>
      </c>
      <c r="R114">
        <f t="shared" si="16"/>
        <v>1.2157881927710843</v>
      </c>
      <c r="S114" s="35">
        <f t="shared" si="18"/>
        <v>44376.269036144578</v>
      </c>
      <c r="T114" s="4">
        <f t="shared" si="17"/>
        <v>31063.388325301203</v>
      </c>
    </row>
    <row r="115" spans="1:20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3">
        <f t="shared" si="10"/>
        <v>0.97297297297297303</v>
      </c>
      <c r="G115" s="3">
        <f t="shared" si="11"/>
        <v>1459.4594594594596</v>
      </c>
      <c r="H115">
        <v>146</v>
      </c>
      <c r="I115">
        <v>0.24110000000000001</v>
      </c>
      <c r="J115">
        <v>81</v>
      </c>
      <c r="K115">
        <v>205</v>
      </c>
      <c r="L115">
        <f t="shared" si="12"/>
        <v>124</v>
      </c>
      <c r="M115">
        <f t="shared" si="13"/>
        <v>65</v>
      </c>
      <c r="N115">
        <f t="shared" si="14"/>
        <v>0.51935483870967747</v>
      </c>
      <c r="O115">
        <v>0.24110000000000001</v>
      </c>
      <c r="P115" s="35">
        <v>100</v>
      </c>
      <c r="Q115">
        <f t="shared" si="15"/>
        <v>0.22258064516129034</v>
      </c>
      <c r="R115">
        <f t="shared" si="16"/>
        <v>0.67444967741935491</v>
      </c>
      <c r="S115" s="35">
        <f t="shared" si="18"/>
        <v>24617.413225806453</v>
      </c>
      <c r="T115" s="4">
        <f t="shared" si="17"/>
        <v>17232.189258064514</v>
      </c>
    </row>
    <row r="116" spans="1:20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3">
        <f t="shared" si="10"/>
        <v>0.97297297297297303</v>
      </c>
      <c r="G116" s="3">
        <f t="shared" si="11"/>
        <v>1654.0540540540542</v>
      </c>
      <c r="H116">
        <v>312</v>
      </c>
      <c r="I116">
        <v>0.41099999999999998</v>
      </c>
      <c r="J116">
        <v>106</v>
      </c>
      <c r="K116">
        <v>465</v>
      </c>
      <c r="L116">
        <f t="shared" si="12"/>
        <v>359</v>
      </c>
      <c r="M116">
        <f t="shared" si="13"/>
        <v>206</v>
      </c>
      <c r="N116">
        <f t="shared" si="14"/>
        <v>0.55905292479108637</v>
      </c>
      <c r="O116">
        <v>0.41099999999999998</v>
      </c>
      <c r="P116" s="35">
        <v>100</v>
      </c>
      <c r="Q116">
        <f t="shared" si="15"/>
        <v>8.6629526462395551E-2</v>
      </c>
      <c r="R116">
        <f t="shared" si="16"/>
        <v>0.78204139275766016</v>
      </c>
      <c r="S116" s="35">
        <f t="shared" si="18"/>
        <v>28544.510835654597</v>
      </c>
      <c r="T116" s="4">
        <f t="shared" si="17"/>
        <v>19981.157584958215</v>
      </c>
    </row>
    <row r="117" spans="1:20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3">
        <f t="shared" si="10"/>
        <v>0.97297297297297303</v>
      </c>
      <c r="G117" s="3">
        <f t="shared" si="11"/>
        <v>3502.7027027027029</v>
      </c>
      <c r="H117">
        <v>491</v>
      </c>
      <c r="I117">
        <v>0.39729999999999999</v>
      </c>
      <c r="J117">
        <v>336</v>
      </c>
      <c r="K117">
        <v>624</v>
      </c>
      <c r="L117">
        <f t="shared" si="12"/>
        <v>288</v>
      </c>
      <c r="M117">
        <f t="shared" si="13"/>
        <v>155</v>
      </c>
      <c r="N117">
        <f t="shared" si="14"/>
        <v>0.53055555555555556</v>
      </c>
      <c r="O117">
        <v>0.39729999999999999</v>
      </c>
      <c r="P117" s="35">
        <v>100</v>
      </c>
      <c r="Q117">
        <f t="shared" si="15"/>
        <v>-0.55555555555555558</v>
      </c>
      <c r="R117">
        <f t="shared" si="16"/>
        <v>1.2902666666666667</v>
      </c>
      <c r="S117" s="35">
        <f t="shared" si="18"/>
        <v>47094.73333333333</v>
      </c>
      <c r="T117" s="4">
        <f t="shared" si="17"/>
        <v>32966.313333333332</v>
      </c>
    </row>
    <row r="118" spans="1:20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3">
        <f t="shared" si="10"/>
        <v>0.97297297297297303</v>
      </c>
      <c r="G118" s="3">
        <f t="shared" si="11"/>
        <v>1167.5675675675677</v>
      </c>
      <c r="H118">
        <v>204</v>
      </c>
      <c r="I118">
        <v>0.79730000000000001</v>
      </c>
      <c r="J118">
        <v>173</v>
      </c>
      <c r="K118">
        <v>395</v>
      </c>
      <c r="L118">
        <f t="shared" si="12"/>
        <v>222</v>
      </c>
      <c r="M118">
        <f t="shared" si="13"/>
        <v>31</v>
      </c>
      <c r="N118">
        <f t="shared" si="14"/>
        <v>0.21171171171171171</v>
      </c>
      <c r="O118">
        <v>0.79730000000000001</v>
      </c>
      <c r="P118" s="35">
        <v>100</v>
      </c>
      <c r="Q118">
        <f t="shared" si="15"/>
        <v>-0.16306306306306309</v>
      </c>
      <c r="R118">
        <f t="shared" si="16"/>
        <v>0.9796481081081081</v>
      </c>
      <c r="S118" s="35">
        <f t="shared" si="18"/>
        <v>35757.155945945946</v>
      </c>
      <c r="T118" s="4">
        <f t="shared" si="17"/>
        <v>25030.009162162161</v>
      </c>
    </row>
    <row r="119" spans="1:20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3">
        <f t="shared" si="10"/>
        <v>0.97297297297297303</v>
      </c>
      <c r="G119" s="3">
        <f t="shared" si="11"/>
        <v>1556.7567567567569</v>
      </c>
      <c r="H119">
        <v>245</v>
      </c>
      <c r="I119">
        <v>0.68769999999999998</v>
      </c>
      <c r="J119">
        <v>228</v>
      </c>
      <c r="K119">
        <v>456</v>
      </c>
      <c r="L119">
        <f t="shared" si="12"/>
        <v>228</v>
      </c>
      <c r="M119">
        <f t="shared" si="13"/>
        <v>17</v>
      </c>
      <c r="N119">
        <f t="shared" si="14"/>
        <v>0.15964912280701754</v>
      </c>
      <c r="O119">
        <v>0.68769999999999998</v>
      </c>
      <c r="P119" s="35">
        <v>100</v>
      </c>
      <c r="Q119">
        <f t="shared" si="15"/>
        <v>-0.34912280701754383</v>
      </c>
      <c r="R119">
        <f t="shared" si="16"/>
        <v>1.1268957894736842</v>
      </c>
      <c r="S119" s="35">
        <f t="shared" si="18"/>
        <v>41131.696315789472</v>
      </c>
      <c r="T119" s="4">
        <f t="shared" si="17"/>
        <v>28792.187421052629</v>
      </c>
    </row>
    <row r="120" spans="1:20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3">
        <f t="shared" si="10"/>
        <v>0.97297297297297303</v>
      </c>
      <c r="G120" s="3">
        <f t="shared" si="11"/>
        <v>972.97297297297303</v>
      </c>
      <c r="H120">
        <v>197</v>
      </c>
      <c r="I120">
        <v>0.58899999999999997</v>
      </c>
      <c r="J120">
        <v>155</v>
      </c>
      <c r="K120">
        <v>252</v>
      </c>
      <c r="L120">
        <f t="shared" si="12"/>
        <v>97</v>
      </c>
      <c r="M120">
        <f t="shared" si="13"/>
        <v>42</v>
      </c>
      <c r="N120">
        <f t="shared" si="14"/>
        <v>0.44639175257731967</v>
      </c>
      <c r="O120">
        <v>0.58899999999999997</v>
      </c>
      <c r="P120" s="35">
        <v>100</v>
      </c>
      <c r="Q120">
        <f t="shared" si="15"/>
        <v>-0.35360824742268038</v>
      </c>
      <c r="R120">
        <f t="shared" si="16"/>
        <v>1.1304455670103093</v>
      </c>
      <c r="S120" s="35">
        <f t="shared" si="18"/>
        <v>41261.263195876287</v>
      </c>
      <c r="T120" s="4">
        <f t="shared" si="17"/>
        <v>28882.884237113398</v>
      </c>
    </row>
    <row r="121" spans="1:20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3">
        <f t="shared" si="10"/>
        <v>0.97297297297297303</v>
      </c>
      <c r="G121" s="3">
        <f t="shared" si="11"/>
        <v>1459.4594594594596</v>
      </c>
      <c r="H121">
        <v>195</v>
      </c>
      <c r="I121">
        <v>0.61919999999999997</v>
      </c>
      <c r="J121">
        <v>158</v>
      </c>
      <c r="K121">
        <v>236</v>
      </c>
      <c r="L121">
        <f t="shared" si="12"/>
        <v>78</v>
      </c>
      <c r="M121">
        <f t="shared" si="13"/>
        <v>37</v>
      </c>
      <c r="N121">
        <f t="shared" si="14"/>
        <v>0.47948717948717945</v>
      </c>
      <c r="O121">
        <v>0.61919999999999997</v>
      </c>
      <c r="P121" s="35">
        <v>100</v>
      </c>
      <c r="Q121">
        <f t="shared" si="15"/>
        <v>-0.494871794871795</v>
      </c>
      <c r="R121">
        <f t="shared" si="16"/>
        <v>1.2422415384615386</v>
      </c>
      <c r="S121" s="35">
        <f t="shared" si="18"/>
        <v>45341.816153846157</v>
      </c>
      <c r="T121" s="4">
        <f t="shared" si="17"/>
        <v>31739.271307692306</v>
      </c>
    </row>
    <row r="122" spans="1:20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3">
        <f t="shared" si="10"/>
        <v>0.97297297297297303</v>
      </c>
      <c r="G122" s="3">
        <f t="shared" si="11"/>
        <v>729.7297297297298</v>
      </c>
      <c r="H122">
        <v>124</v>
      </c>
      <c r="I122">
        <v>0.45479999999999998</v>
      </c>
      <c r="J122">
        <v>89</v>
      </c>
      <c r="K122">
        <v>155</v>
      </c>
      <c r="L122">
        <f t="shared" si="12"/>
        <v>66</v>
      </c>
      <c r="M122">
        <f t="shared" si="13"/>
        <v>35</v>
      </c>
      <c r="N122">
        <f t="shared" si="14"/>
        <v>0.52424242424242429</v>
      </c>
      <c r="O122">
        <v>0.45479999999999998</v>
      </c>
      <c r="P122" s="35">
        <v>100</v>
      </c>
      <c r="Q122">
        <f t="shared" si="15"/>
        <v>0.23333333333333334</v>
      </c>
      <c r="R122">
        <f t="shared" si="16"/>
        <v>0.66593999999999998</v>
      </c>
      <c r="S122" s="35">
        <f t="shared" si="18"/>
        <v>24306.809999999998</v>
      </c>
      <c r="T122" s="4">
        <f t="shared" si="17"/>
        <v>17014.766999999996</v>
      </c>
    </row>
    <row r="123" spans="1:20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3">
        <f t="shared" si="10"/>
        <v>0.97297297297297303</v>
      </c>
      <c r="G123" s="3">
        <f t="shared" si="11"/>
        <v>1011.891891891892</v>
      </c>
      <c r="H123">
        <v>156</v>
      </c>
      <c r="I123">
        <v>0.48770000000000002</v>
      </c>
      <c r="J123">
        <v>115</v>
      </c>
      <c r="K123">
        <v>179</v>
      </c>
      <c r="L123">
        <f t="shared" si="12"/>
        <v>64</v>
      </c>
      <c r="M123">
        <f t="shared" si="13"/>
        <v>41</v>
      </c>
      <c r="N123">
        <f t="shared" si="14"/>
        <v>0.61250000000000004</v>
      </c>
      <c r="O123">
        <v>0.48770000000000002</v>
      </c>
      <c r="P123" s="35">
        <v>100</v>
      </c>
      <c r="Q123">
        <f t="shared" si="15"/>
        <v>-8.7499999999999994E-2</v>
      </c>
      <c r="R123">
        <f t="shared" si="16"/>
        <v>0.91984750000000004</v>
      </c>
      <c r="S123" s="35">
        <f t="shared" si="18"/>
        <v>33574.433750000004</v>
      </c>
      <c r="T123" s="4">
        <f t="shared" si="17"/>
        <v>23502.103625</v>
      </c>
    </row>
    <row r="124" spans="1:20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3">
        <f t="shared" si="10"/>
        <v>0.97297297297297303</v>
      </c>
      <c r="G124" s="3">
        <f t="shared" si="11"/>
        <v>875.67567567567573</v>
      </c>
      <c r="H124">
        <v>256</v>
      </c>
      <c r="I124">
        <v>0.47949999999999998</v>
      </c>
      <c r="J124">
        <v>152</v>
      </c>
      <c r="K124">
        <v>300</v>
      </c>
      <c r="L124">
        <f t="shared" si="12"/>
        <v>148</v>
      </c>
      <c r="M124">
        <f t="shared" si="13"/>
        <v>104</v>
      </c>
      <c r="N124">
        <f t="shared" si="14"/>
        <v>0.66216216216216217</v>
      </c>
      <c r="O124">
        <v>0.47949999999999998</v>
      </c>
      <c r="P124" s="35">
        <v>100</v>
      </c>
      <c r="Q124">
        <f t="shared" si="15"/>
        <v>-0.18108108108108109</v>
      </c>
      <c r="R124">
        <f t="shared" si="16"/>
        <v>0.9939075675675676</v>
      </c>
      <c r="S124" s="35">
        <f t="shared" si="18"/>
        <v>36277.626216216217</v>
      </c>
      <c r="T124" s="4">
        <f t="shared" si="17"/>
        <v>25394.338351351351</v>
      </c>
    </row>
    <row r="125" spans="1:20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3">
        <f t="shared" si="10"/>
        <v>0.97297297297297303</v>
      </c>
      <c r="G125" s="3">
        <f t="shared" si="11"/>
        <v>1362.1621621621623</v>
      </c>
      <c r="H125">
        <v>284</v>
      </c>
      <c r="I125">
        <v>0.49320000000000003</v>
      </c>
      <c r="J125">
        <v>175</v>
      </c>
      <c r="K125">
        <v>368</v>
      </c>
      <c r="L125">
        <f t="shared" si="12"/>
        <v>193</v>
      </c>
      <c r="M125">
        <f t="shared" si="13"/>
        <v>109</v>
      </c>
      <c r="N125">
        <f t="shared" si="14"/>
        <v>0.55181347150259075</v>
      </c>
      <c r="O125">
        <v>0.49320000000000003</v>
      </c>
      <c r="P125" s="35">
        <v>100</v>
      </c>
      <c r="Q125">
        <f t="shared" si="15"/>
        <v>-0.21088082901554403</v>
      </c>
      <c r="R125">
        <f t="shared" si="16"/>
        <v>1.0174910880829016</v>
      </c>
      <c r="S125" s="35">
        <f t="shared" si="18"/>
        <v>37138.424715025903</v>
      </c>
      <c r="T125" s="4">
        <f t="shared" si="17"/>
        <v>25996.897300518132</v>
      </c>
    </row>
    <row r="126" spans="1:20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3">
        <f t="shared" si="10"/>
        <v>0.97297297297297303</v>
      </c>
      <c r="G126" s="3">
        <f t="shared" si="11"/>
        <v>802.70270270270271</v>
      </c>
      <c r="H126">
        <v>128</v>
      </c>
      <c r="I126">
        <v>0.36159999999999998</v>
      </c>
      <c r="J126">
        <v>77</v>
      </c>
      <c r="K126">
        <v>161</v>
      </c>
      <c r="L126">
        <f t="shared" si="12"/>
        <v>84</v>
      </c>
      <c r="M126">
        <f t="shared" si="13"/>
        <v>51</v>
      </c>
      <c r="N126">
        <f t="shared" si="14"/>
        <v>0.58571428571428574</v>
      </c>
      <c r="O126">
        <v>0.36159999999999998</v>
      </c>
      <c r="P126" s="35">
        <v>100</v>
      </c>
      <c r="Q126">
        <f t="shared" si="15"/>
        <v>0.31904761904761908</v>
      </c>
      <c r="R126">
        <f t="shared" si="16"/>
        <v>0.59810571428571424</v>
      </c>
      <c r="S126" s="35">
        <f t="shared" si="18"/>
        <v>21830.858571428569</v>
      </c>
      <c r="T126" s="4">
        <f t="shared" si="17"/>
        <v>15281.600999999997</v>
      </c>
    </row>
    <row r="127" spans="1:20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3">
        <f t="shared" si="10"/>
        <v>0.97297297297297303</v>
      </c>
      <c r="G127" s="3">
        <f t="shared" si="11"/>
        <v>2627.0270270270271</v>
      </c>
      <c r="H127">
        <v>337</v>
      </c>
      <c r="I127">
        <v>0.4219</v>
      </c>
      <c r="J127">
        <v>157</v>
      </c>
      <c r="K127">
        <v>526</v>
      </c>
      <c r="L127">
        <f t="shared" si="12"/>
        <v>369</v>
      </c>
      <c r="M127">
        <f t="shared" si="13"/>
        <v>180</v>
      </c>
      <c r="N127">
        <f t="shared" si="14"/>
        <v>0.49024390243902438</v>
      </c>
      <c r="O127">
        <v>0.4219</v>
      </c>
      <c r="P127" s="35">
        <v>303.31420282640789</v>
      </c>
      <c r="Q127">
        <f t="shared" si="15"/>
        <v>0.41721236385129079</v>
      </c>
      <c r="R127">
        <f t="shared" si="16"/>
        <v>0.52041813524808855</v>
      </c>
      <c r="S127" s="35">
        <f t="shared" si="18"/>
        <v>57615.327317650597</v>
      </c>
      <c r="T127" s="4">
        <f t="shared" si="17"/>
        <v>40330.729122355413</v>
      </c>
    </row>
    <row r="128" spans="1:20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3">
        <f t="shared" si="10"/>
        <v>0.97297297297297303</v>
      </c>
      <c r="G128" s="3">
        <f t="shared" si="11"/>
        <v>1264.864864864865</v>
      </c>
      <c r="H128">
        <v>139</v>
      </c>
      <c r="I128">
        <v>0.74250000000000005</v>
      </c>
      <c r="J128">
        <v>125</v>
      </c>
      <c r="K128">
        <v>170</v>
      </c>
      <c r="L128">
        <f t="shared" si="12"/>
        <v>45</v>
      </c>
      <c r="M128">
        <f t="shared" si="13"/>
        <v>14</v>
      </c>
      <c r="N128">
        <f t="shared" si="14"/>
        <v>0.34888888888888892</v>
      </c>
      <c r="O128">
        <v>0.74250000000000005</v>
      </c>
      <c r="P128" s="35">
        <v>100</v>
      </c>
      <c r="Q128">
        <f t="shared" si="15"/>
        <v>-0.34444444444444444</v>
      </c>
      <c r="R128">
        <f t="shared" si="16"/>
        <v>1.1231933333333335</v>
      </c>
      <c r="S128" s="35">
        <f t="shared" si="18"/>
        <v>40996.556666666671</v>
      </c>
      <c r="T128" s="4">
        <f t="shared" si="17"/>
        <v>28697.589666666667</v>
      </c>
    </row>
    <row r="129" spans="1:20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3">
        <f t="shared" si="10"/>
        <v>0.97297297297297303</v>
      </c>
      <c r="G129" s="3">
        <f t="shared" si="11"/>
        <v>972.97297297297303</v>
      </c>
      <c r="H129">
        <v>240</v>
      </c>
      <c r="I129">
        <v>0.36990000000000001</v>
      </c>
      <c r="J129">
        <v>140</v>
      </c>
      <c r="K129">
        <v>288</v>
      </c>
      <c r="L129">
        <f t="shared" si="12"/>
        <v>148</v>
      </c>
      <c r="M129">
        <f t="shared" si="13"/>
        <v>100</v>
      </c>
      <c r="N129">
        <f t="shared" si="14"/>
        <v>0.64054054054054055</v>
      </c>
      <c r="O129">
        <v>0.36990000000000001</v>
      </c>
      <c r="P129" s="35">
        <v>100</v>
      </c>
      <c r="Q129">
        <f t="shared" si="15"/>
        <v>-0.11621621621621622</v>
      </c>
      <c r="R129">
        <f t="shared" si="16"/>
        <v>0.94257351351351359</v>
      </c>
      <c r="S129" s="35">
        <f t="shared" si="18"/>
        <v>34403.933243243249</v>
      </c>
      <c r="T129" s="4">
        <f t="shared" si="17"/>
        <v>24082.753270270274</v>
      </c>
    </row>
    <row r="130" spans="1:20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3">
        <f t="shared" si="10"/>
        <v>0.97297297297297303</v>
      </c>
      <c r="G130" s="3">
        <f t="shared" si="11"/>
        <v>1440</v>
      </c>
      <c r="H130">
        <v>249</v>
      </c>
      <c r="I130">
        <v>0.44109999999999999</v>
      </c>
      <c r="J130">
        <v>175</v>
      </c>
      <c r="K130">
        <v>310</v>
      </c>
      <c r="L130">
        <f t="shared" si="12"/>
        <v>135</v>
      </c>
      <c r="M130">
        <f t="shared" si="13"/>
        <v>74</v>
      </c>
      <c r="N130">
        <f t="shared" si="14"/>
        <v>0.53851851851851851</v>
      </c>
      <c r="O130">
        <v>0.44109999999999999</v>
      </c>
      <c r="P130" s="35">
        <v>100</v>
      </c>
      <c r="Q130">
        <f t="shared" si="15"/>
        <v>-0.34444444444444444</v>
      </c>
      <c r="R130">
        <f t="shared" si="16"/>
        <v>1.1231933333333335</v>
      </c>
      <c r="S130" s="35">
        <f t="shared" si="18"/>
        <v>40996.556666666671</v>
      </c>
      <c r="T130" s="4">
        <f t="shared" si="17"/>
        <v>28697.589666666667</v>
      </c>
    </row>
    <row r="131" spans="1:20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3">
        <f t="shared" si="10"/>
        <v>0.97297297297297303</v>
      </c>
      <c r="G131" s="3">
        <f t="shared" si="11"/>
        <v>632.43243243243251</v>
      </c>
      <c r="H131">
        <v>107</v>
      </c>
      <c r="I131">
        <v>0.47949999999999998</v>
      </c>
      <c r="J131">
        <v>80</v>
      </c>
      <c r="K131">
        <v>156</v>
      </c>
      <c r="L131">
        <f t="shared" si="12"/>
        <v>76</v>
      </c>
      <c r="M131">
        <f t="shared" si="13"/>
        <v>27</v>
      </c>
      <c r="N131">
        <f t="shared" si="14"/>
        <v>0.38421052631578945</v>
      </c>
      <c r="O131">
        <v>0.47949999999999998</v>
      </c>
      <c r="P131" s="35">
        <v>100</v>
      </c>
      <c r="Q131">
        <f t="shared" si="15"/>
        <v>0.31052631578947365</v>
      </c>
      <c r="R131">
        <f t="shared" si="16"/>
        <v>0.6048494736842106</v>
      </c>
      <c r="S131" s="35">
        <f t="shared" si="18"/>
        <v>22077.005789473686</v>
      </c>
      <c r="T131" s="4">
        <f t="shared" si="17"/>
        <v>15453.904052631578</v>
      </c>
    </row>
    <row r="132" spans="1:20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3">
        <f t="shared" si="10"/>
        <v>0.97297297297297303</v>
      </c>
      <c r="G132" s="3">
        <f t="shared" si="11"/>
        <v>895.13513513513522</v>
      </c>
      <c r="H132">
        <v>147</v>
      </c>
      <c r="I132">
        <v>0.41370000000000001</v>
      </c>
      <c r="J132">
        <v>108</v>
      </c>
      <c r="K132">
        <v>205</v>
      </c>
      <c r="L132">
        <f t="shared" si="12"/>
        <v>97</v>
      </c>
      <c r="M132">
        <f t="shared" si="13"/>
        <v>39</v>
      </c>
      <c r="N132">
        <f t="shared" si="14"/>
        <v>0.42164948453608253</v>
      </c>
      <c r="O132">
        <v>0.41370000000000001</v>
      </c>
      <c r="P132" s="35">
        <v>100</v>
      </c>
      <c r="Q132">
        <f t="shared" si="15"/>
        <v>3.4020618556701035E-2</v>
      </c>
      <c r="R132">
        <f t="shared" si="16"/>
        <v>0.82367608247422686</v>
      </c>
      <c r="S132" s="35">
        <f t="shared" si="18"/>
        <v>30064.177010309279</v>
      </c>
      <c r="T132" s="4">
        <f t="shared" si="17"/>
        <v>21044.923907216493</v>
      </c>
    </row>
    <row r="133" spans="1:20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3">
        <f t="shared" ref="F133:F196" si="19">36/37</f>
        <v>0.97297297297297303</v>
      </c>
      <c r="G133" s="3">
        <f t="shared" ref="G133:G196" si="20">E133*F133</f>
        <v>856.21621621621625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21">K133-J133</f>
        <v>188</v>
      </c>
      <c r="M133">
        <f t="shared" ref="M133:M196" si="22">H133-J133</f>
        <v>101</v>
      </c>
      <c r="N133">
        <f t="shared" ref="N133:N196" si="23">0.8*(M133/L133)+0.1</f>
        <v>0.52978723404255323</v>
      </c>
      <c r="O133">
        <v>0.44379999999999997</v>
      </c>
      <c r="P133" s="35">
        <v>100</v>
      </c>
      <c r="Q133">
        <f t="shared" ref="Q133:Q196" si="24">0.8*(P133-J133)/(K133-J133)+0.1</f>
        <v>-9.1489361702127653E-2</v>
      </c>
      <c r="R133">
        <f t="shared" ref="R133:R196" si="25">-0.7914*Q133+0.8506</f>
        <v>0.92300468085106391</v>
      </c>
      <c r="S133" s="35">
        <f t="shared" si="18"/>
        <v>33689.670851063835</v>
      </c>
      <c r="T133" s="4">
        <f t="shared" ref="T133:T196" si="26">S133*(1-0.3)</f>
        <v>23582.769595744681</v>
      </c>
    </row>
    <row r="134" spans="1:20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3">
        <f t="shared" si="19"/>
        <v>0.97297297297297303</v>
      </c>
      <c r="G134" s="3">
        <f t="shared" si="20"/>
        <v>1167.5675675675677</v>
      </c>
      <c r="H134">
        <v>169</v>
      </c>
      <c r="I134">
        <v>0.61919999999999997</v>
      </c>
      <c r="J134">
        <v>160</v>
      </c>
      <c r="K134">
        <v>310</v>
      </c>
      <c r="L134">
        <f t="shared" si="21"/>
        <v>150</v>
      </c>
      <c r="M134">
        <f t="shared" si="22"/>
        <v>9</v>
      </c>
      <c r="N134">
        <f t="shared" si="23"/>
        <v>0.14800000000000002</v>
      </c>
      <c r="O134">
        <v>0.61919999999999997</v>
      </c>
      <c r="P134" s="35">
        <v>100</v>
      </c>
      <c r="Q134">
        <f t="shared" si="24"/>
        <v>-0.22</v>
      </c>
      <c r="R134">
        <f t="shared" si="25"/>
        <v>1.024708</v>
      </c>
      <c r="S134" s="35">
        <f t="shared" si="18"/>
        <v>37401.841999999997</v>
      </c>
      <c r="T134" s="4">
        <f t="shared" si="26"/>
        <v>26181.289399999998</v>
      </c>
    </row>
    <row r="135" spans="1:20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3">
        <f t="shared" si="19"/>
        <v>0.97297297297297303</v>
      </c>
      <c r="G135" s="3">
        <f t="shared" si="20"/>
        <v>972.97297297297303</v>
      </c>
      <c r="H135">
        <v>174</v>
      </c>
      <c r="I135">
        <v>0.54790000000000005</v>
      </c>
      <c r="J135">
        <v>95</v>
      </c>
      <c r="K135">
        <v>280</v>
      </c>
      <c r="L135">
        <f t="shared" si="21"/>
        <v>185</v>
      </c>
      <c r="M135">
        <f t="shared" si="22"/>
        <v>79</v>
      </c>
      <c r="N135">
        <f t="shared" si="23"/>
        <v>0.44162162162162166</v>
      </c>
      <c r="O135">
        <v>0.54790000000000005</v>
      </c>
      <c r="P135" s="35">
        <v>100</v>
      </c>
      <c r="Q135">
        <f t="shared" si="24"/>
        <v>0.12162162162162163</v>
      </c>
      <c r="R135">
        <f t="shared" si="25"/>
        <v>0.7543486486486487</v>
      </c>
      <c r="S135" s="35">
        <f t="shared" si="18"/>
        <v>27533.725675675676</v>
      </c>
      <c r="T135" s="4">
        <f t="shared" si="26"/>
        <v>19273.607972972972</v>
      </c>
    </row>
    <row r="136" spans="1:20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3">
        <f t="shared" si="19"/>
        <v>0.97297297297297303</v>
      </c>
      <c r="G136" s="3">
        <f t="shared" si="20"/>
        <v>1167.5675675675677</v>
      </c>
      <c r="H136">
        <v>203</v>
      </c>
      <c r="I136">
        <v>0.2712</v>
      </c>
      <c r="J136">
        <v>125</v>
      </c>
      <c r="K136">
        <v>277</v>
      </c>
      <c r="L136">
        <f t="shared" si="21"/>
        <v>152</v>
      </c>
      <c r="M136">
        <f t="shared" si="22"/>
        <v>78</v>
      </c>
      <c r="N136">
        <f t="shared" si="23"/>
        <v>0.51052631578947372</v>
      </c>
      <c r="O136">
        <v>0.2712</v>
      </c>
      <c r="P136" s="35">
        <v>100</v>
      </c>
      <c r="Q136">
        <f t="shared" si="24"/>
        <v>-3.157894736842104E-2</v>
      </c>
      <c r="R136">
        <f t="shared" si="25"/>
        <v>0.87559157894736839</v>
      </c>
      <c r="S136" s="35">
        <f t="shared" si="18"/>
        <v>31959.092631578947</v>
      </c>
      <c r="T136" s="4">
        <f t="shared" si="26"/>
        <v>22371.36484210526</v>
      </c>
    </row>
    <row r="137" spans="1:20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3">
        <f t="shared" si="19"/>
        <v>0.97297297297297303</v>
      </c>
      <c r="G137" s="3">
        <f t="shared" si="20"/>
        <v>1362.1621621621623</v>
      </c>
      <c r="H137">
        <v>240</v>
      </c>
      <c r="I137">
        <v>0.76160000000000005</v>
      </c>
      <c r="J137">
        <v>209</v>
      </c>
      <c r="K137">
        <v>384</v>
      </c>
      <c r="L137">
        <f t="shared" si="21"/>
        <v>175</v>
      </c>
      <c r="M137">
        <f t="shared" si="22"/>
        <v>31</v>
      </c>
      <c r="N137">
        <f t="shared" si="23"/>
        <v>0.24171428571428571</v>
      </c>
      <c r="O137">
        <v>0.76160000000000005</v>
      </c>
      <c r="P137" s="35">
        <v>100</v>
      </c>
      <c r="Q137">
        <f t="shared" si="24"/>
        <v>-0.39828571428571424</v>
      </c>
      <c r="R137">
        <f t="shared" si="25"/>
        <v>1.1658033142857143</v>
      </c>
      <c r="S137" s="35">
        <f t="shared" ref="S137:S200" si="27">365*P137*R137</f>
        <v>42551.820971428569</v>
      </c>
      <c r="T137" s="4">
        <f t="shared" si="26"/>
        <v>29786.274679999995</v>
      </c>
    </row>
    <row r="138" spans="1:20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3">
        <f t="shared" si="19"/>
        <v>0.97297297297297303</v>
      </c>
      <c r="G138" s="3">
        <f t="shared" si="20"/>
        <v>2627.0270270270271</v>
      </c>
      <c r="H138">
        <v>389</v>
      </c>
      <c r="I138">
        <v>0.51229999999999998</v>
      </c>
      <c r="J138">
        <v>202</v>
      </c>
      <c r="K138">
        <v>629</v>
      </c>
      <c r="L138">
        <f t="shared" si="21"/>
        <v>427</v>
      </c>
      <c r="M138">
        <f t="shared" si="22"/>
        <v>187</v>
      </c>
      <c r="N138">
        <f t="shared" si="23"/>
        <v>0.45035128805620606</v>
      </c>
      <c r="O138">
        <v>0.51229999999999998</v>
      </c>
      <c r="P138" s="35">
        <v>100</v>
      </c>
      <c r="Q138">
        <f t="shared" si="24"/>
        <v>-9.1100702576112413E-2</v>
      </c>
      <c r="R138">
        <f t="shared" si="25"/>
        <v>0.9226970960187354</v>
      </c>
      <c r="S138" s="35">
        <f t="shared" si="27"/>
        <v>33678.444004683843</v>
      </c>
      <c r="T138" s="4">
        <f t="shared" si="26"/>
        <v>23574.91080327869</v>
      </c>
    </row>
    <row r="139" spans="1:20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3">
        <f t="shared" si="19"/>
        <v>0.97297297297297303</v>
      </c>
      <c r="G139" s="3">
        <f t="shared" si="20"/>
        <v>1556.7567567567569</v>
      </c>
      <c r="H139">
        <v>312</v>
      </c>
      <c r="I139">
        <v>0.60819999999999996</v>
      </c>
      <c r="J139">
        <v>220</v>
      </c>
      <c r="K139">
        <v>418</v>
      </c>
      <c r="L139">
        <f t="shared" si="21"/>
        <v>198</v>
      </c>
      <c r="M139">
        <f t="shared" si="22"/>
        <v>92</v>
      </c>
      <c r="N139">
        <f t="shared" si="23"/>
        <v>0.47171717171717176</v>
      </c>
      <c r="O139">
        <v>0.60819999999999996</v>
      </c>
      <c r="P139" s="35">
        <v>100</v>
      </c>
      <c r="Q139">
        <f t="shared" si="24"/>
        <v>-0.38484848484848488</v>
      </c>
      <c r="R139">
        <f t="shared" si="25"/>
        <v>1.155169090909091</v>
      </c>
      <c r="S139" s="35">
        <f t="shared" si="27"/>
        <v>42163.671818181821</v>
      </c>
      <c r="T139" s="4">
        <f t="shared" si="26"/>
        <v>29514.570272727273</v>
      </c>
    </row>
    <row r="140" spans="1:20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3">
        <f t="shared" si="19"/>
        <v>0.97297297297297303</v>
      </c>
      <c r="G140" s="3">
        <f t="shared" si="20"/>
        <v>1075.1351351351352</v>
      </c>
      <c r="H140">
        <v>111</v>
      </c>
      <c r="I140">
        <v>0.61099999999999999</v>
      </c>
      <c r="J140">
        <v>82</v>
      </c>
      <c r="K140">
        <v>235</v>
      </c>
      <c r="L140">
        <f t="shared" si="21"/>
        <v>153</v>
      </c>
      <c r="M140">
        <f t="shared" si="22"/>
        <v>29</v>
      </c>
      <c r="N140">
        <f t="shared" si="23"/>
        <v>0.25163398692810457</v>
      </c>
      <c r="O140">
        <v>0.61099999999999999</v>
      </c>
      <c r="P140" s="35">
        <v>100</v>
      </c>
      <c r="Q140">
        <f t="shared" si="24"/>
        <v>0.19411764705882353</v>
      </c>
      <c r="R140">
        <f t="shared" si="25"/>
        <v>0.69697529411764703</v>
      </c>
      <c r="S140" s="35">
        <f t="shared" si="27"/>
        <v>25439.598235294117</v>
      </c>
      <c r="T140" s="4">
        <f t="shared" si="26"/>
        <v>17807.718764705882</v>
      </c>
    </row>
    <row r="141" spans="1:20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3">
        <f t="shared" si="19"/>
        <v>0.97297297297297303</v>
      </c>
      <c r="G141" s="3">
        <f t="shared" si="20"/>
        <v>1620</v>
      </c>
      <c r="H141">
        <v>169</v>
      </c>
      <c r="I141">
        <v>0.30680000000000002</v>
      </c>
      <c r="J141">
        <v>130</v>
      </c>
      <c r="K141">
        <v>200</v>
      </c>
      <c r="L141">
        <f t="shared" si="21"/>
        <v>70</v>
      </c>
      <c r="M141">
        <f t="shared" si="22"/>
        <v>39</v>
      </c>
      <c r="N141">
        <f t="shared" si="23"/>
        <v>0.54571428571428571</v>
      </c>
      <c r="O141">
        <v>0.30680000000000002</v>
      </c>
      <c r="P141" s="35">
        <v>100</v>
      </c>
      <c r="Q141">
        <f t="shared" si="24"/>
        <v>-0.24285714285714285</v>
      </c>
      <c r="R141">
        <f t="shared" si="25"/>
        <v>1.0427971428571428</v>
      </c>
      <c r="S141" s="35">
        <f t="shared" si="27"/>
        <v>38062.095714285708</v>
      </c>
      <c r="T141" s="4">
        <f t="shared" si="26"/>
        <v>26643.466999999993</v>
      </c>
    </row>
    <row r="142" spans="1:20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3">
        <f t="shared" si="19"/>
        <v>0.97297297297297303</v>
      </c>
      <c r="G142" s="3">
        <f t="shared" si="20"/>
        <v>1143.2432432432433</v>
      </c>
      <c r="H142">
        <v>201</v>
      </c>
      <c r="I142">
        <v>0.52329999999999999</v>
      </c>
      <c r="J142">
        <v>106</v>
      </c>
      <c r="K142">
        <v>267</v>
      </c>
      <c r="L142">
        <f t="shared" si="21"/>
        <v>161</v>
      </c>
      <c r="M142">
        <f t="shared" si="22"/>
        <v>95</v>
      </c>
      <c r="N142">
        <f t="shared" si="23"/>
        <v>0.57204968944099377</v>
      </c>
      <c r="O142">
        <v>0.52329999999999999</v>
      </c>
      <c r="P142" s="35">
        <v>100</v>
      </c>
      <c r="Q142">
        <f t="shared" si="24"/>
        <v>7.0186335403726707E-2</v>
      </c>
      <c r="R142">
        <f t="shared" si="25"/>
        <v>0.79505453416149074</v>
      </c>
      <c r="S142" s="35">
        <f t="shared" si="27"/>
        <v>29019.490496894414</v>
      </c>
      <c r="T142" s="4">
        <f t="shared" si="26"/>
        <v>20313.643347826088</v>
      </c>
    </row>
    <row r="143" spans="1:20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3">
        <f t="shared" si="19"/>
        <v>0.97297297297297303</v>
      </c>
      <c r="G143" s="3">
        <f t="shared" si="20"/>
        <v>1678.3783783783786</v>
      </c>
      <c r="H143">
        <v>242</v>
      </c>
      <c r="I143">
        <v>0.48220000000000002</v>
      </c>
      <c r="J143">
        <v>195</v>
      </c>
      <c r="K143">
        <v>305</v>
      </c>
      <c r="L143">
        <f t="shared" si="21"/>
        <v>110</v>
      </c>
      <c r="M143">
        <f t="shared" si="22"/>
        <v>47</v>
      </c>
      <c r="N143">
        <f t="shared" si="23"/>
        <v>0.44181818181818178</v>
      </c>
      <c r="O143">
        <v>0.48220000000000002</v>
      </c>
      <c r="P143" s="35">
        <v>100</v>
      </c>
      <c r="Q143">
        <f t="shared" si="24"/>
        <v>-0.59090909090909094</v>
      </c>
      <c r="R143">
        <f t="shared" si="25"/>
        <v>1.3182454545454547</v>
      </c>
      <c r="S143" s="35">
        <f t="shared" si="27"/>
        <v>48115.959090909098</v>
      </c>
      <c r="T143" s="4">
        <f t="shared" si="26"/>
        <v>33681.171363636364</v>
      </c>
    </row>
    <row r="144" spans="1:20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3">
        <f t="shared" si="19"/>
        <v>0.97297297297297303</v>
      </c>
      <c r="G144" s="3">
        <f t="shared" si="20"/>
        <v>689.83783783783792</v>
      </c>
      <c r="H144">
        <v>158</v>
      </c>
      <c r="I144">
        <v>0.22189999999999999</v>
      </c>
      <c r="J144">
        <v>86</v>
      </c>
      <c r="K144">
        <v>192</v>
      </c>
      <c r="L144">
        <f t="shared" si="21"/>
        <v>106</v>
      </c>
      <c r="M144">
        <f t="shared" si="22"/>
        <v>72</v>
      </c>
      <c r="N144">
        <f t="shared" si="23"/>
        <v>0.64339622641509431</v>
      </c>
      <c r="O144">
        <v>0.22189999999999999</v>
      </c>
      <c r="P144" s="35">
        <v>100</v>
      </c>
      <c r="Q144">
        <f t="shared" si="24"/>
        <v>0.20566037735849058</v>
      </c>
      <c r="R144">
        <f t="shared" si="25"/>
        <v>0.68784037735849057</v>
      </c>
      <c r="S144" s="35">
        <f t="shared" si="27"/>
        <v>25106.173773584906</v>
      </c>
      <c r="T144" s="4">
        <f t="shared" si="26"/>
        <v>17574.321641509432</v>
      </c>
    </row>
    <row r="145" spans="1:20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3">
        <f t="shared" si="19"/>
        <v>0.97297297297297303</v>
      </c>
      <c r="G145" s="3">
        <f t="shared" si="20"/>
        <v>845.51351351351354</v>
      </c>
      <c r="H145">
        <v>246</v>
      </c>
      <c r="I145">
        <v>0.38900000000000001</v>
      </c>
      <c r="J145">
        <v>135</v>
      </c>
      <c r="K145">
        <v>305</v>
      </c>
      <c r="L145">
        <f t="shared" si="21"/>
        <v>170</v>
      </c>
      <c r="M145">
        <f t="shared" si="22"/>
        <v>111</v>
      </c>
      <c r="N145">
        <f t="shared" si="23"/>
        <v>0.62235294117647055</v>
      </c>
      <c r="O145">
        <v>0.38900000000000001</v>
      </c>
      <c r="P145" s="35">
        <v>100</v>
      </c>
      <c r="Q145">
        <f t="shared" si="24"/>
        <v>-6.4705882352941169E-2</v>
      </c>
      <c r="R145">
        <f t="shared" si="25"/>
        <v>0.90180823529411769</v>
      </c>
      <c r="S145" s="35">
        <f t="shared" si="27"/>
        <v>32916.000588235293</v>
      </c>
      <c r="T145" s="4">
        <f t="shared" si="26"/>
        <v>23041.200411764705</v>
      </c>
    </row>
    <row r="146" spans="1:20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3">
        <f t="shared" si="19"/>
        <v>0.97297297297297303</v>
      </c>
      <c r="G146" s="3">
        <f t="shared" si="20"/>
        <v>900</v>
      </c>
      <c r="H146">
        <v>207</v>
      </c>
      <c r="I146">
        <v>0.41639999999999999</v>
      </c>
      <c r="J146">
        <v>125</v>
      </c>
      <c r="K146">
        <v>288</v>
      </c>
      <c r="L146">
        <f t="shared" si="21"/>
        <v>163</v>
      </c>
      <c r="M146">
        <f t="shared" si="22"/>
        <v>82</v>
      </c>
      <c r="N146">
        <f t="shared" si="23"/>
        <v>0.50245398773006134</v>
      </c>
      <c r="O146">
        <v>0.41639999999999999</v>
      </c>
      <c r="P146" s="35">
        <v>100</v>
      </c>
      <c r="Q146">
        <f t="shared" si="24"/>
        <v>-2.2699386503067479E-2</v>
      </c>
      <c r="R146">
        <f t="shared" si="25"/>
        <v>0.86856429447852768</v>
      </c>
      <c r="S146" s="35">
        <f t="shared" si="27"/>
        <v>31702.596748466261</v>
      </c>
      <c r="T146" s="4">
        <f t="shared" si="26"/>
        <v>22191.817723926382</v>
      </c>
    </row>
    <row r="147" spans="1:20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3">
        <f t="shared" si="19"/>
        <v>0.97297297297297303</v>
      </c>
      <c r="G147" s="3">
        <f t="shared" si="20"/>
        <v>1313.5135135135135</v>
      </c>
      <c r="H147">
        <v>224</v>
      </c>
      <c r="I147">
        <v>0.4849</v>
      </c>
      <c r="J147">
        <v>119</v>
      </c>
      <c r="K147">
        <v>360</v>
      </c>
      <c r="L147">
        <f t="shared" si="21"/>
        <v>241</v>
      </c>
      <c r="M147">
        <f t="shared" si="22"/>
        <v>105</v>
      </c>
      <c r="N147">
        <f t="shared" si="23"/>
        <v>0.44854771784232372</v>
      </c>
      <c r="O147">
        <v>0.4849</v>
      </c>
      <c r="P147" s="35">
        <v>100</v>
      </c>
      <c r="Q147">
        <f t="shared" si="24"/>
        <v>3.6929460580912871E-2</v>
      </c>
      <c r="R147">
        <f t="shared" si="25"/>
        <v>0.82137402489626554</v>
      </c>
      <c r="S147" s="35">
        <f t="shared" si="27"/>
        <v>29980.151908713691</v>
      </c>
      <c r="T147" s="4">
        <f t="shared" si="26"/>
        <v>20986.106336099583</v>
      </c>
    </row>
    <row r="148" spans="1:20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3">
        <f t="shared" si="19"/>
        <v>0.97297297297297303</v>
      </c>
      <c r="G148" s="3">
        <f t="shared" si="20"/>
        <v>875.67567567567573</v>
      </c>
      <c r="H148">
        <v>139</v>
      </c>
      <c r="I148">
        <v>0.55069999999999997</v>
      </c>
      <c r="J148">
        <v>89</v>
      </c>
      <c r="K148">
        <v>177</v>
      </c>
      <c r="L148">
        <f t="shared" si="21"/>
        <v>88</v>
      </c>
      <c r="M148">
        <f t="shared" si="22"/>
        <v>50</v>
      </c>
      <c r="N148">
        <f t="shared" si="23"/>
        <v>0.55454545454545456</v>
      </c>
      <c r="O148">
        <v>0.55069999999999997</v>
      </c>
      <c r="P148" s="35">
        <v>100</v>
      </c>
      <c r="Q148">
        <f t="shared" si="24"/>
        <v>0.2</v>
      </c>
      <c r="R148">
        <f t="shared" si="25"/>
        <v>0.69232000000000005</v>
      </c>
      <c r="S148" s="35">
        <f t="shared" si="27"/>
        <v>25269.68</v>
      </c>
      <c r="T148" s="4">
        <f t="shared" si="26"/>
        <v>17688.775999999998</v>
      </c>
    </row>
    <row r="149" spans="1:20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3">
        <f t="shared" si="19"/>
        <v>0.97297297297297303</v>
      </c>
      <c r="G149" s="3">
        <f t="shared" si="20"/>
        <v>3113.5135135135138</v>
      </c>
      <c r="H149">
        <v>325</v>
      </c>
      <c r="I149">
        <v>0.81640000000000001</v>
      </c>
      <c r="J149">
        <v>195</v>
      </c>
      <c r="K149">
        <v>844</v>
      </c>
      <c r="L149">
        <f t="shared" si="21"/>
        <v>649</v>
      </c>
      <c r="M149">
        <f t="shared" si="22"/>
        <v>130</v>
      </c>
      <c r="N149">
        <f t="shared" si="23"/>
        <v>0.26024653312788903</v>
      </c>
      <c r="O149">
        <v>0.81640000000000001</v>
      </c>
      <c r="P149" s="35">
        <v>100</v>
      </c>
      <c r="Q149">
        <f t="shared" si="24"/>
        <v>-1.7103235747303533E-2</v>
      </c>
      <c r="R149">
        <f t="shared" si="25"/>
        <v>0.86413550077041601</v>
      </c>
      <c r="S149" s="35">
        <f t="shared" si="27"/>
        <v>31540.945778120185</v>
      </c>
      <c r="T149" s="4">
        <f t="shared" si="26"/>
        <v>22078.66204468413</v>
      </c>
    </row>
    <row r="150" spans="1:20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3">
        <f t="shared" si="19"/>
        <v>0.97297297297297303</v>
      </c>
      <c r="G150" s="3">
        <f t="shared" si="20"/>
        <v>1289.1891891891892</v>
      </c>
      <c r="H150">
        <v>283</v>
      </c>
      <c r="I150">
        <v>0.29320000000000002</v>
      </c>
      <c r="J150">
        <v>161</v>
      </c>
      <c r="K150">
        <v>319</v>
      </c>
      <c r="L150">
        <f t="shared" si="21"/>
        <v>158</v>
      </c>
      <c r="M150">
        <f t="shared" si="22"/>
        <v>122</v>
      </c>
      <c r="N150">
        <f t="shared" si="23"/>
        <v>0.71772151898734182</v>
      </c>
      <c r="O150">
        <v>0.29320000000000002</v>
      </c>
      <c r="P150" s="35">
        <v>100</v>
      </c>
      <c r="Q150">
        <f t="shared" si="24"/>
        <v>-0.20886075949367092</v>
      </c>
      <c r="R150">
        <f t="shared" si="25"/>
        <v>1.0158924050632911</v>
      </c>
      <c r="S150" s="35">
        <f t="shared" si="27"/>
        <v>37080.072784810131</v>
      </c>
      <c r="T150" s="4">
        <f t="shared" si="26"/>
        <v>25956.050949367091</v>
      </c>
    </row>
    <row r="151" spans="1:20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3">
        <f t="shared" si="19"/>
        <v>0.97297297297297303</v>
      </c>
      <c r="G151" s="3">
        <f t="shared" si="20"/>
        <v>948.64864864864865</v>
      </c>
      <c r="H151">
        <v>192</v>
      </c>
      <c r="I151">
        <v>0.50139999999999996</v>
      </c>
      <c r="J151">
        <v>145</v>
      </c>
      <c r="K151">
        <v>300</v>
      </c>
      <c r="L151">
        <f t="shared" si="21"/>
        <v>155</v>
      </c>
      <c r="M151">
        <f t="shared" si="22"/>
        <v>47</v>
      </c>
      <c r="N151">
        <f t="shared" si="23"/>
        <v>0.34258064516129033</v>
      </c>
      <c r="O151">
        <v>0.50139999999999996</v>
      </c>
      <c r="P151" s="35">
        <v>100</v>
      </c>
      <c r="Q151">
        <f t="shared" si="24"/>
        <v>-0.13225806451612904</v>
      </c>
      <c r="R151">
        <f t="shared" si="25"/>
        <v>0.95526903225806459</v>
      </c>
      <c r="S151" s="35">
        <f t="shared" si="27"/>
        <v>34867.319677419357</v>
      </c>
      <c r="T151" s="4">
        <f t="shared" si="26"/>
        <v>24407.123774193547</v>
      </c>
    </row>
    <row r="152" spans="1:20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3">
        <f t="shared" si="19"/>
        <v>0.97297297297297303</v>
      </c>
      <c r="G152" s="3">
        <f t="shared" si="20"/>
        <v>1508.1081081081081</v>
      </c>
      <c r="H152">
        <v>307</v>
      </c>
      <c r="I152">
        <v>0.3014</v>
      </c>
      <c r="J152">
        <v>185</v>
      </c>
      <c r="K152">
        <v>376</v>
      </c>
      <c r="L152">
        <f t="shared" si="21"/>
        <v>191</v>
      </c>
      <c r="M152">
        <f t="shared" si="22"/>
        <v>122</v>
      </c>
      <c r="N152">
        <f t="shared" si="23"/>
        <v>0.61099476439790579</v>
      </c>
      <c r="O152">
        <v>0.3014</v>
      </c>
      <c r="P152" s="35">
        <v>100</v>
      </c>
      <c r="Q152">
        <f t="shared" si="24"/>
        <v>-0.25602094240837692</v>
      </c>
      <c r="R152">
        <f t="shared" si="25"/>
        <v>1.0532149738219896</v>
      </c>
      <c r="S152" s="35">
        <f t="shared" si="27"/>
        <v>38442.346544502623</v>
      </c>
      <c r="T152" s="4">
        <f t="shared" si="26"/>
        <v>26909.642581151835</v>
      </c>
    </row>
    <row r="153" spans="1:20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3">
        <f t="shared" si="19"/>
        <v>0.97297297297297303</v>
      </c>
      <c r="G153" s="3">
        <f t="shared" si="20"/>
        <v>1133.5135135135135</v>
      </c>
      <c r="H153">
        <v>180</v>
      </c>
      <c r="I153">
        <v>0.34250000000000003</v>
      </c>
      <c r="J153">
        <v>135</v>
      </c>
      <c r="K153">
        <v>220</v>
      </c>
      <c r="L153">
        <f t="shared" si="21"/>
        <v>85</v>
      </c>
      <c r="M153">
        <f t="shared" si="22"/>
        <v>45</v>
      </c>
      <c r="N153">
        <f t="shared" si="23"/>
        <v>0.52352941176470591</v>
      </c>
      <c r="O153">
        <v>0.34250000000000003</v>
      </c>
      <c r="P153" s="35">
        <v>100</v>
      </c>
      <c r="Q153">
        <f t="shared" si="24"/>
        <v>-0.22941176470588234</v>
      </c>
      <c r="R153">
        <f t="shared" si="25"/>
        <v>1.0321564705882353</v>
      </c>
      <c r="S153" s="35">
        <f t="shared" si="27"/>
        <v>37673.711176470591</v>
      </c>
      <c r="T153" s="4">
        <f t="shared" si="26"/>
        <v>26371.597823529413</v>
      </c>
    </row>
    <row r="154" spans="1:20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3">
        <f t="shared" si="19"/>
        <v>0.97297297297297303</v>
      </c>
      <c r="G154" s="3">
        <f t="shared" si="20"/>
        <v>1581.0810810810813</v>
      </c>
      <c r="H154">
        <v>260</v>
      </c>
      <c r="I154">
        <v>0.6</v>
      </c>
      <c r="J154">
        <v>220</v>
      </c>
      <c r="K154">
        <v>312</v>
      </c>
      <c r="L154">
        <f t="shared" si="21"/>
        <v>92</v>
      </c>
      <c r="M154">
        <f t="shared" si="22"/>
        <v>40</v>
      </c>
      <c r="N154">
        <f t="shared" si="23"/>
        <v>0.44782608695652171</v>
      </c>
      <c r="O154">
        <v>0.6</v>
      </c>
      <c r="P154" s="35">
        <v>100</v>
      </c>
      <c r="Q154">
        <f t="shared" si="24"/>
        <v>-0.94347826086956521</v>
      </c>
      <c r="R154">
        <f t="shared" si="25"/>
        <v>1.5972686956521738</v>
      </c>
      <c r="S154" s="35">
        <f t="shared" si="27"/>
        <v>58300.307391304341</v>
      </c>
      <c r="T154" s="4">
        <f t="shared" si="26"/>
        <v>40810.215173913035</v>
      </c>
    </row>
    <row r="155" spans="1:20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3">
        <f t="shared" si="19"/>
        <v>0.97297297297297303</v>
      </c>
      <c r="G155" s="3">
        <f t="shared" si="20"/>
        <v>1362.1621621621623</v>
      </c>
      <c r="H155">
        <v>232</v>
      </c>
      <c r="I155">
        <v>0.49859999999999999</v>
      </c>
      <c r="J155">
        <v>135</v>
      </c>
      <c r="K155">
        <v>287</v>
      </c>
      <c r="L155">
        <f t="shared" si="21"/>
        <v>152</v>
      </c>
      <c r="M155">
        <f t="shared" si="22"/>
        <v>97</v>
      </c>
      <c r="N155">
        <f t="shared" si="23"/>
        <v>0.61052631578947369</v>
      </c>
      <c r="O155">
        <v>0.49859999999999999</v>
      </c>
      <c r="P155" s="35">
        <v>100</v>
      </c>
      <c r="Q155">
        <f t="shared" si="24"/>
        <v>-8.4210526315789458E-2</v>
      </c>
      <c r="R155">
        <f t="shared" si="25"/>
        <v>0.91724421052631577</v>
      </c>
      <c r="S155" s="35">
        <f t="shared" si="27"/>
        <v>33479.413684210529</v>
      </c>
      <c r="T155" s="4">
        <f t="shared" si="26"/>
        <v>23435.589578947369</v>
      </c>
    </row>
    <row r="156" spans="1:20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3">
        <f t="shared" si="19"/>
        <v>0.97297297297297303</v>
      </c>
      <c r="G156" s="3">
        <f t="shared" si="20"/>
        <v>1941.0810810810813</v>
      </c>
      <c r="H156">
        <v>292</v>
      </c>
      <c r="I156">
        <v>0.63839999999999997</v>
      </c>
      <c r="J156">
        <v>224</v>
      </c>
      <c r="K156">
        <v>331</v>
      </c>
      <c r="L156">
        <f t="shared" si="21"/>
        <v>107</v>
      </c>
      <c r="M156">
        <f t="shared" si="22"/>
        <v>68</v>
      </c>
      <c r="N156">
        <f t="shared" si="23"/>
        <v>0.608411214953271</v>
      </c>
      <c r="O156">
        <v>0.63839999999999997</v>
      </c>
      <c r="P156" s="35">
        <v>100</v>
      </c>
      <c r="Q156">
        <f t="shared" si="24"/>
        <v>-0.82710280373831779</v>
      </c>
      <c r="R156">
        <f t="shared" si="25"/>
        <v>1.5051691588785046</v>
      </c>
      <c r="S156" s="35">
        <f t="shared" si="27"/>
        <v>54938.674299065417</v>
      </c>
      <c r="T156" s="4">
        <f t="shared" si="26"/>
        <v>38457.072009345786</v>
      </c>
    </row>
    <row r="157" spans="1:20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3">
        <f t="shared" si="19"/>
        <v>0.97297297297297303</v>
      </c>
      <c r="G157" s="3">
        <f t="shared" si="20"/>
        <v>739.45945945945948</v>
      </c>
      <c r="H157">
        <v>169</v>
      </c>
      <c r="I157">
        <v>0.29039999999999999</v>
      </c>
      <c r="J157">
        <v>100</v>
      </c>
      <c r="K157">
        <v>195</v>
      </c>
      <c r="L157">
        <f t="shared" si="21"/>
        <v>95</v>
      </c>
      <c r="M157">
        <f t="shared" si="22"/>
        <v>69</v>
      </c>
      <c r="N157">
        <f t="shared" si="23"/>
        <v>0.68105263157894735</v>
      </c>
      <c r="O157">
        <v>0.29039999999999999</v>
      </c>
      <c r="P157" s="35">
        <v>100</v>
      </c>
      <c r="Q157">
        <f t="shared" si="24"/>
        <v>0.1</v>
      </c>
      <c r="R157">
        <f t="shared" si="25"/>
        <v>0.77146000000000003</v>
      </c>
      <c r="S157" s="35">
        <f t="shared" si="27"/>
        <v>28158.29</v>
      </c>
      <c r="T157" s="4">
        <f t="shared" si="26"/>
        <v>19710.803</v>
      </c>
    </row>
    <row r="158" spans="1:20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3">
        <f t="shared" si="19"/>
        <v>0.97297297297297303</v>
      </c>
      <c r="G158" s="3">
        <f t="shared" si="20"/>
        <v>938.91891891891896</v>
      </c>
      <c r="H158">
        <v>189</v>
      </c>
      <c r="I158">
        <v>0.53969999999999996</v>
      </c>
      <c r="J158">
        <v>135</v>
      </c>
      <c r="K158">
        <v>284</v>
      </c>
      <c r="L158">
        <f t="shared" si="21"/>
        <v>149</v>
      </c>
      <c r="M158">
        <f t="shared" si="22"/>
        <v>54</v>
      </c>
      <c r="N158">
        <f t="shared" si="23"/>
        <v>0.38993288590604025</v>
      </c>
      <c r="O158">
        <v>0.53969999999999996</v>
      </c>
      <c r="P158" s="35">
        <v>100</v>
      </c>
      <c r="Q158">
        <f t="shared" si="24"/>
        <v>-8.7919463087248323E-2</v>
      </c>
      <c r="R158">
        <f t="shared" si="25"/>
        <v>0.92017946308724841</v>
      </c>
      <c r="S158" s="35">
        <f t="shared" si="27"/>
        <v>33586.550402684567</v>
      </c>
      <c r="T158" s="4">
        <f t="shared" si="26"/>
        <v>23510.585281879194</v>
      </c>
    </row>
    <row r="159" spans="1:20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3">
        <f t="shared" si="19"/>
        <v>0.97297297297297303</v>
      </c>
      <c r="G159" s="3">
        <f t="shared" si="20"/>
        <v>1152.9729729729731</v>
      </c>
      <c r="H159">
        <v>289</v>
      </c>
      <c r="I159">
        <v>0.27950000000000003</v>
      </c>
      <c r="J159">
        <v>157</v>
      </c>
      <c r="K159">
        <v>320</v>
      </c>
      <c r="L159">
        <f t="shared" si="21"/>
        <v>163</v>
      </c>
      <c r="M159">
        <f t="shared" si="22"/>
        <v>132</v>
      </c>
      <c r="N159">
        <f t="shared" si="23"/>
        <v>0.74785276073619633</v>
      </c>
      <c r="O159">
        <v>0.27950000000000003</v>
      </c>
      <c r="P159" s="35">
        <v>100</v>
      </c>
      <c r="Q159">
        <f t="shared" si="24"/>
        <v>-0.17975460122699385</v>
      </c>
      <c r="R159">
        <f t="shared" si="25"/>
        <v>0.99285779141104302</v>
      </c>
      <c r="S159" s="35">
        <f t="shared" si="27"/>
        <v>36239.309386503068</v>
      </c>
      <c r="T159" s="4">
        <f t="shared" si="26"/>
        <v>25367.516570552147</v>
      </c>
    </row>
    <row r="160" spans="1:20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3">
        <f t="shared" si="19"/>
        <v>0.97297297297297303</v>
      </c>
      <c r="G160" s="3">
        <f t="shared" si="20"/>
        <v>1654.0540540540542</v>
      </c>
      <c r="H160">
        <v>239</v>
      </c>
      <c r="I160">
        <v>0.67669999999999997</v>
      </c>
      <c r="J160">
        <v>98</v>
      </c>
      <c r="K160">
        <v>430</v>
      </c>
      <c r="L160">
        <f t="shared" si="21"/>
        <v>332</v>
      </c>
      <c r="M160">
        <f t="shared" si="22"/>
        <v>141</v>
      </c>
      <c r="N160">
        <f t="shared" si="23"/>
        <v>0.43975903614457834</v>
      </c>
      <c r="O160">
        <v>0.67669999999999997</v>
      </c>
      <c r="P160" s="35">
        <v>100</v>
      </c>
      <c r="Q160">
        <f t="shared" si="24"/>
        <v>0.10481927710843374</v>
      </c>
      <c r="R160">
        <f t="shared" si="25"/>
        <v>0.7676460240963856</v>
      </c>
      <c r="S160" s="35">
        <f t="shared" si="27"/>
        <v>28019.079879518074</v>
      </c>
      <c r="T160" s="4">
        <f t="shared" si="26"/>
        <v>19613.355915662651</v>
      </c>
    </row>
    <row r="161" spans="1:20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3">
        <f t="shared" si="19"/>
        <v>0.97297297297297303</v>
      </c>
      <c r="G161" s="3">
        <f t="shared" si="20"/>
        <v>1303.7837837837837</v>
      </c>
      <c r="H161">
        <v>278</v>
      </c>
      <c r="I161">
        <v>0.38900000000000001</v>
      </c>
      <c r="J161">
        <v>135</v>
      </c>
      <c r="K161">
        <v>347</v>
      </c>
      <c r="L161">
        <f t="shared" si="21"/>
        <v>212</v>
      </c>
      <c r="M161">
        <f t="shared" si="22"/>
        <v>143</v>
      </c>
      <c r="N161">
        <f t="shared" si="23"/>
        <v>0.63962264150943393</v>
      </c>
      <c r="O161">
        <v>0.38900000000000001</v>
      </c>
      <c r="P161" s="35">
        <v>100</v>
      </c>
      <c r="Q161">
        <f t="shared" si="24"/>
        <v>-3.20754716981132E-2</v>
      </c>
      <c r="R161">
        <f t="shared" si="25"/>
        <v>0.87598452830188678</v>
      </c>
      <c r="S161" s="35">
        <f t="shared" si="27"/>
        <v>31973.435283018869</v>
      </c>
      <c r="T161" s="4">
        <f t="shared" si="26"/>
        <v>22381.404698113209</v>
      </c>
    </row>
    <row r="162" spans="1:20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3">
        <f t="shared" si="19"/>
        <v>0.97297297297297303</v>
      </c>
      <c r="G162" s="3">
        <f t="shared" si="20"/>
        <v>1118.918918918919</v>
      </c>
      <c r="H162">
        <v>183</v>
      </c>
      <c r="I162">
        <v>0.57530000000000003</v>
      </c>
      <c r="J162">
        <v>80</v>
      </c>
      <c r="K162">
        <v>267</v>
      </c>
      <c r="L162">
        <f t="shared" si="21"/>
        <v>187</v>
      </c>
      <c r="M162">
        <f t="shared" si="22"/>
        <v>103</v>
      </c>
      <c r="N162">
        <f t="shared" si="23"/>
        <v>0.54064171122994653</v>
      </c>
      <c r="O162">
        <v>0.57530000000000003</v>
      </c>
      <c r="P162" s="35">
        <v>100</v>
      </c>
      <c r="Q162">
        <f t="shared" si="24"/>
        <v>0.1855614973262032</v>
      </c>
      <c r="R162">
        <f t="shared" si="25"/>
        <v>0.70374663101604285</v>
      </c>
      <c r="S162" s="35">
        <f t="shared" si="27"/>
        <v>25686.752032085566</v>
      </c>
      <c r="T162" s="4">
        <f t="shared" si="26"/>
        <v>17980.726422459895</v>
      </c>
    </row>
    <row r="163" spans="1:20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3">
        <f t="shared" si="19"/>
        <v>0.97297297297297303</v>
      </c>
      <c r="G163" s="3">
        <f t="shared" si="20"/>
        <v>1945.9459459459461</v>
      </c>
      <c r="H163">
        <v>237</v>
      </c>
      <c r="I163">
        <v>0.31230000000000002</v>
      </c>
      <c r="J163">
        <v>160</v>
      </c>
      <c r="K163">
        <v>323</v>
      </c>
      <c r="L163">
        <f t="shared" si="21"/>
        <v>163</v>
      </c>
      <c r="M163">
        <f t="shared" si="22"/>
        <v>77</v>
      </c>
      <c r="N163">
        <f t="shared" si="23"/>
        <v>0.47791411042944787</v>
      </c>
      <c r="O163">
        <v>0.31230000000000002</v>
      </c>
      <c r="P163" s="35">
        <v>100</v>
      </c>
      <c r="Q163">
        <f t="shared" si="24"/>
        <v>-0.19447852760736198</v>
      </c>
      <c r="R163">
        <f t="shared" si="25"/>
        <v>1.0045103067484662</v>
      </c>
      <c r="S163" s="35">
        <f t="shared" si="27"/>
        <v>36664.626196319019</v>
      </c>
      <c r="T163" s="4">
        <f t="shared" si="26"/>
        <v>25665.23833742331</v>
      </c>
    </row>
    <row r="164" spans="1:20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3">
        <f t="shared" si="19"/>
        <v>0.97297297297297303</v>
      </c>
      <c r="G164" s="3">
        <f t="shared" si="20"/>
        <v>1556.7567567567569</v>
      </c>
      <c r="H164">
        <v>297</v>
      </c>
      <c r="I164">
        <v>0.4521</v>
      </c>
      <c r="J164">
        <v>225</v>
      </c>
      <c r="K164">
        <v>406</v>
      </c>
      <c r="L164">
        <f t="shared" si="21"/>
        <v>181</v>
      </c>
      <c r="M164">
        <f t="shared" si="22"/>
        <v>72</v>
      </c>
      <c r="N164">
        <f t="shared" si="23"/>
        <v>0.41823204419889504</v>
      </c>
      <c r="O164">
        <v>0.4521</v>
      </c>
      <c r="P164" s="35">
        <v>100</v>
      </c>
      <c r="Q164">
        <f t="shared" si="24"/>
        <v>-0.45248618784530392</v>
      </c>
      <c r="R164">
        <f t="shared" si="25"/>
        <v>1.2086975690607735</v>
      </c>
      <c r="S164" s="35">
        <f t="shared" si="27"/>
        <v>44117.461270718231</v>
      </c>
      <c r="T164" s="4">
        <f t="shared" si="26"/>
        <v>30882.222889502758</v>
      </c>
    </row>
    <row r="165" spans="1:20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3">
        <f t="shared" si="19"/>
        <v>0.97297297297297303</v>
      </c>
      <c r="G165" s="3">
        <f t="shared" si="20"/>
        <v>2091.8918918918921</v>
      </c>
      <c r="H165">
        <v>360</v>
      </c>
      <c r="I165">
        <v>0.53149999999999997</v>
      </c>
      <c r="J165">
        <v>170</v>
      </c>
      <c r="K165">
        <v>447</v>
      </c>
      <c r="L165">
        <f t="shared" si="21"/>
        <v>277</v>
      </c>
      <c r="M165">
        <f t="shared" si="22"/>
        <v>190</v>
      </c>
      <c r="N165">
        <f t="shared" si="23"/>
        <v>0.64873646209386282</v>
      </c>
      <c r="O165">
        <v>0.53149999999999997</v>
      </c>
      <c r="P165" s="35">
        <v>100</v>
      </c>
      <c r="Q165">
        <f t="shared" si="24"/>
        <v>-0.10216606498194944</v>
      </c>
      <c r="R165">
        <f t="shared" si="25"/>
        <v>0.93145422382671483</v>
      </c>
      <c r="S165" s="35">
        <f t="shared" si="27"/>
        <v>33998.079169675089</v>
      </c>
      <c r="T165" s="4">
        <f t="shared" si="26"/>
        <v>23798.65541877256</v>
      </c>
    </row>
    <row r="166" spans="1:20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3">
        <f t="shared" si="19"/>
        <v>0.97297297297297303</v>
      </c>
      <c r="G166" s="3">
        <f t="shared" si="20"/>
        <v>1556.7567567567569</v>
      </c>
      <c r="H166">
        <v>209</v>
      </c>
      <c r="I166">
        <v>0.53969999999999996</v>
      </c>
      <c r="J166">
        <v>94</v>
      </c>
      <c r="K166">
        <v>411</v>
      </c>
      <c r="L166">
        <f t="shared" si="21"/>
        <v>317</v>
      </c>
      <c r="M166">
        <f t="shared" si="22"/>
        <v>115</v>
      </c>
      <c r="N166">
        <f t="shared" si="23"/>
        <v>0.39022082018927451</v>
      </c>
      <c r="O166">
        <v>0.53969999999999996</v>
      </c>
      <c r="P166" s="35">
        <v>100</v>
      </c>
      <c r="Q166">
        <f t="shared" si="24"/>
        <v>0.11514195583596215</v>
      </c>
      <c r="R166">
        <f t="shared" si="25"/>
        <v>0.75947665615141957</v>
      </c>
      <c r="S166" s="35">
        <f t="shared" si="27"/>
        <v>27720.897949526814</v>
      </c>
      <c r="T166" s="4">
        <f t="shared" si="26"/>
        <v>19404.628564668768</v>
      </c>
    </row>
    <row r="167" spans="1:20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3">
        <f t="shared" si="19"/>
        <v>0.97297297297297303</v>
      </c>
      <c r="G167" s="3">
        <f t="shared" si="20"/>
        <v>2043.2432432432433</v>
      </c>
      <c r="H167">
        <v>265</v>
      </c>
      <c r="I167">
        <v>0.4027</v>
      </c>
      <c r="J167">
        <v>130</v>
      </c>
      <c r="K167">
        <v>438</v>
      </c>
      <c r="L167">
        <f t="shared" si="21"/>
        <v>308</v>
      </c>
      <c r="M167">
        <f t="shared" si="22"/>
        <v>135</v>
      </c>
      <c r="N167">
        <f t="shared" si="23"/>
        <v>0.45064935064935063</v>
      </c>
      <c r="O167">
        <v>0.4027</v>
      </c>
      <c r="P167" s="35">
        <v>100</v>
      </c>
      <c r="Q167">
        <f t="shared" si="24"/>
        <v>2.2077922077922085E-2</v>
      </c>
      <c r="R167">
        <f t="shared" si="25"/>
        <v>0.83312753246753246</v>
      </c>
      <c r="S167" s="35">
        <f t="shared" si="27"/>
        <v>30409.154935064937</v>
      </c>
      <c r="T167" s="4">
        <f t="shared" si="26"/>
        <v>21286.408454545453</v>
      </c>
    </row>
    <row r="168" spans="1:20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3">
        <f t="shared" si="19"/>
        <v>0.97297297297297303</v>
      </c>
      <c r="G168" s="3">
        <f t="shared" si="20"/>
        <v>1167.5675675675677</v>
      </c>
      <c r="H168">
        <v>435</v>
      </c>
      <c r="I168">
        <v>0.4</v>
      </c>
      <c r="J168">
        <v>162</v>
      </c>
      <c r="K168">
        <v>504</v>
      </c>
      <c r="L168">
        <f t="shared" si="21"/>
        <v>342</v>
      </c>
      <c r="M168">
        <f t="shared" si="22"/>
        <v>273</v>
      </c>
      <c r="N168">
        <f t="shared" si="23"/>
        <v>0.73859649122807025</v>
      </c>
      <c r="O168">
        <v>0.4</v>
      </c>
      <c r="P168" s="35">
        <v>100</v>
      </c>
      <c r="Q168">
        <f t="shared" si="24"/>
        <v>-4.5029239766081863E-2</v>
      </c>
      <c r="R168">
        <f t="shared" si="25"/>
        <v>0.88623614035087717</v>
      </c>
      <c r="S168" s="35">
        <f t="shared" si="27"/>
        <v>32347.619122807017</v>
      </c>
      <c r="T168" s="4">
        <f t="shared" si="26"/>
        <v>22643.33338596491</v>
      </c>
    </row>
    <row r="169" spans="1:20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3">
        <f t="shared" si="19"/>
        <v>0.97297297297297303</v>
      </c>
      <c r="G169" s="3">
        <f t="shared" si="20"/>
        <v>2043.2432432432433</v>
      </c>
      <c r="H169">
        <v>487</v>
      </c>
      <c r="I169">
        <v>0.43009999999999998</v>
      </c>
      <c r="J169">
        <v>175</v>
      </c>
      <c r="K169">
        <v>755</v>
      </c>
      <c r="L169">
        <f t="shared" si="21"/>
        <v>580</v>
      </c>
      <c r="M169">
        <f t="shared" si="22"/>
        <v>312</v>
      </c>
      <c r="N169">
        <f t="shared" si="23"/>
        <v>0.53034482758620693</v>
      </c>
      <c r="O169">
        <v>0.43009999999999998</v>
      </c>
      <c r="P169" s="35">
        <v>100</v>
      </c>
      <c r="Q169">
        <f t="shared" si="24"/>
        <v>-3.4482758620689585E-3</v>
      </c>
      <c r="R169">
        <f t="shared" si="25"/>
        <v>0.85332896551724136</v>
      </c>
      <c r="S169" s="35">
        <f t="shared" si="27"/>
        <v>31146.50724137931</v>
      </c>
      <c r="T169" s="4">
        <f t="shared" si="26"/>
        <v>21802.555068965514</v>
      </c>
    </row>
    <row r="170" spans="1:20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3">
        <f t="shared" si="19"/>
        <v>0.97297297297297303</v>
      </c>
      <c r="G170" s="3">
        <f t="shared" si="20"/>
        <v>2432.4324324324325</v>
      </c>
      <c r="H170">
        <v>231</v>
      </c>
      <c r="I170">
        <v>0.4027</v>
      </c>
      <c r="J170">
        <v>129</v>
      </c>
      <c r="K170">
        <v>431</v>
      </c>
      <c r="L170">
        <f t="shared" si="21"/>
        <v>302</v>
      </c>
      <c r="M170">
        <f t="shared" si="22"/>
        <v>102</v>
      </c>
      <c r="N170">
        <f t="shared" si="23"/>
        <v>0.37019867549668872</v>
      </c>
      <c r="O170">
        <v>0.4027</v>
      </c>
      <c r="P170" s="35">
        <v>100</v>
      </c>
      <c r="Q170">
        <f t="shared" si="24"/>
        <v>2.3178807947019861E-2</v>
      </c>
      <c r="R170">
        <f t="shared" si="25"/>
        <v>0.83225629139072854</v>
      </c>
      <c r="S170" s="35">
        <f t="shared" si="27"/>
        <v>30377.354635761592</v>
      </c>
      <c r="T170" s="4">
        <f t="shared" si="26"/>
        <v>21264.148245033113</v>
      </c>
    </row>
    <row r="171" spans="1:20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3">
        <f t="shared" si="19"/>
        <v>0.97297297297297303</v>
      </c>
      <c r="G171" s="3">
        <f t="shared" si="20"/>
        <v>1945.9459459459461</v>
      </c>
      <c r="H171">
        <v>199</v>
      </c>
      <c r="I171">
        <v>0.31230000000000002</v>
      </c>
      <c r="J171">
        <v>97</v>
      </c>
      <c r="K171">
        <v>240</v>
      </c>
      <c r="L171">
        <f t="shared" si="21"/>
        <v>143</v>
      </c>
      <c r="M171">
        <f t="shared" si="22"/>
        <v>102</v>
      </c>
      <c r="N171">
        <f t="shared" si="23"/>
        <v>0.67062937062937067</v>
      </c>
      <c r="O171">
        <v>0.31230000000000002</v>
      </c>
      <c r="P171" s="35">
        <v>100</v>
      </c>
      <c r="Q171">
        <f t="shared" si="24"/>
        <v>0.11678321678321679</v>
      </c>
      <c r="R171">
        <f t="shared" si="25"/>
        <v>0.75817776223776223</v>
      </c>
      <c r="S171" s="35">
        <f t="shared" si="27"/>
        <v>27673.48832167832</v>
      </c>
      <c r="T171" s="4">
        <f t="shared" si="26"/>
        <v>19371.441825174821</v>
      </c>
    </row>
    <row r="172" spans="1:20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3">
        <f t="shared" si="19"/>
        <v>0.97297297297297303</v>
      </c>
      <c r="G172" s="3">
        <f t="shared" si="20"/>
        <v>2432.4324324324325</v>
      </c>
      <c r="H172">
        <v>490</v>
      </c>
      <c r="I172">
        <v>0.2301</v>
      </c>
      <c r="J172">
        <v>186</v>
      </c>
      <c r="K172">
        <v>578</v>
      </c>
      <c r="L172">
        <f t="shared" si="21"/>
        <v>392</v>
      </c>
      <c r="M172">
        <f t="shared" si="22"/>
        <v>304</v>
      </c>
      <c r="N172">
        <f t="shared" si="23"/>
        <v>0.7204081632653061</v>
      </c>
      <c r="O172">
        <v>0.2301</v>
      </c>
      <c r="P172" s="35">
        <v>100</v>
      </c>
      <c r="Q172">
        <f t="shared" si="24"/>
        <v>-7.5510204081632643E-2</v>
      </c>
      <c r="R172">
        <f t="shared" si="25"/>
        <v>0.91035877551020405</v>
      </c>
      <c r="S172" s="35">
        <f t="shared" si="27"/>
        <v>33228.09530612245</v>
      </c>
      <c r="T172" s="4">
        <f t="shared" si="26"/>
        <v>23259.666714285715</v>
      </c>
    </row>
    <row r="173" spans="1:20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3">
        <f t="shared" si="19"/>
        <v>0.97297297297297303</v>
      </c>
      <c r="G173" s="3">
        <f t="shared" si="20"/>
        <v>2675.6756756756758</v>
      </c>
      <c r="H173">
        <v>538</v>
      </c>
      <c r="I173">
        <v>0.6</v>
      </c>
      <c r="J173">
        <v>188</v>
      </c>
      <c r="K173">
        <v>810</v>
      </c>
      <c r="L173">
        <f t="shared" si="21"/>
        <v>622</v>
      </c>
      <c r="M173">
        <f t="shared" si="22"/>
        <v>350</v>
      </c>
      <c r="N173">
        <f t="shared" si="23"/>
        <v>0.5501607717041801</v>
      </c>
      <c r="O173">
        <v>0.6</v>
      </c>
      <c r="P173" s="35">
        <v>100</v>
      </c>
      <c r="Q173">
        <f t="shared" si="24"/>
        <v>-1.3183279742765272E-2</v>
      </c>
      <c r="R173">
        <f t="shared" si="25"/>
        <v>0.86103324758842448</v>
      </c>
      <c r="S173" s="35">
        <f t="shared" si="27"/>
        <v>31427.713536977495</v>
      </c>
      <c r="T173" s="4">
        <f t="shared" si="26"/>
        <v>21999.399475884245</v>
      </c>
    </row>
    <row r="174" spans="1:20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3">
        <f t="shared" si="19"/>
        <v>0.97297297297297303</v>
      </c>
      <c r="G174" s="3">
        <f t="shared" si="20"/>
        <v>1751.3513513513515</v>
      </c>
      <c r="H174">
        <v>288</v>
      </c>
      <c r="I174">
        <v>0.2329</v>
      </c>
      <c r="J174">
        <v>89</v>
      </c>
      <c r="K174">
        <v>390</v>
      </c>
      <c r="L174">
        <f t="shared" si="21"/>
        <v>301</v>
      </c>
      <c r="M174">
        <f t="shared" si="22"/>
        <v>199</v>
      </c>
      <c r="N174">
        <f t="shared" si="23"/>
        <v>0.62890365448504981</v>
      </c>
      <c r="O174">
        <v>0.2329</v>
      </c>
      <c r="P174" s="35">
        <v>100</v>
      </c>
      <c r="Q174">
        <f t="shared" si="24"/>
        <v>0.12923588039867109</v>
      </c>
      <c r="R174">
        <f t="shared" si="25"/>
        <v>0.74832272425249169</v>
      </c>
      <c r="S174" s="35">
        <f t="shared" si="27"/>
        <v>27313.779435215947</v>
      </c>
      <c r="T174" s="4">
        <f t="shared" si="26"/>
        <v>19119.645604651163</v>
      </c>
    </row>
    <row r="175" spans="1:20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3">
        <f t="shared" si="19"/>
        <v>0.97297297297297303</v>
      </c>
      <c r="G175" s="3">
        <f t="shared" si="20"/>
        <v>2918.9189189189192</v>
      </c>
      <c r="H175">
        <v>415</v>
      </c>
      <c r="I175">
        <v>0.40820000000000001</v>
      </c>
      <c r="J175">
        <v>193</v>
      </c>
      <c r="K175">
        <v>648</v>
      </c>
      <c r="L175">
        <f t="shared" si="21"/>
        <v>455</v>
      </c>
      <c r="M175">
        <f t="shared" si="22"/>
        <v>222</v>
      </c>
      <c r="N175">
        <f t="shared" si="23"/>
        <v>0.49032967032967034</v>
      </c>
      <c r="O175">
        <v>0.40820000000000001</v>
      </c>
      <c r="P175" s="35">
        <v>100</v>
      </c>
      <c r="Q175">
        <f t="shared" si="24"/>
        <v>-6.3516483516483535E-2</v>
      </c>
      <c r="R175">
        <f t="shared" si="25"/>
        <v>0.90086694505494513</v>
      </c>
      <c r="S175" s="35">
        <f t="shared" si="27"/>
        <v>32881.643494505501</v>
      </c>
      <c r="T175" s="4">
        <f t="shared" si="26"/>
        <v>23017.15044615385</v>
      </c>
    </row>
    <row r="176" spans="1:20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3">
        <f t="shared" si="19"/>
        <v>0.97297297297297303</v>
      </c>
      <c r="G176" s="3">
        <f t="shared" si="20"/>
        <v>1945.9459459459461</v>
      </c>
      <c r="H176">
        <v>387</v>
      </c>
      <c r="I176">
        <v>0.32600000000000001</v>
      </c>
      <c r="J176">
        <v>193</v>
      </c>
      <c r="K176">
        <v>600</v>
      </c>
      <c r="L176">
        <f t="shared" si="21"/>
        <v>407</v>
      </c>
      <c r="M176">
        <f t="shared" si="22"/>
        <v>194</v>
      </c>
      <c r="N176">
        <f t="shared" si="23"/>
        <v>0.48132678132678131</v>
      </c>
      <c r="O176">
        <v>0.32600000000000001</v>
      </c>
      <c r="P176" s="35">
        <v>100</v>
      </c>
      <c r="Q176">
        <f t="shared" si="24"/>
        <v>-8.2800982800982803E-2</v>
      </c>
      <c r="R176">
        <f t="shared" si="25"/>
        <v>0.91612869778869777</v>
      </c>
      <c r="S176" s="35">
        <f t="shared" si="27"/>
        <v>33438.697469287472</v>
      </c>
      <c r="T176" s="4">
        <f t="shared" si="26"/>
        <v>23407.08822850123</v>
      </c>
    </row>
    <row r="177" spans="1:20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3">
        <f t="shared" si="19"/>
        <v>0.97297297297297303</v>
      </c>
      <c r="G177" s="3">
        <f t="shared" si="20"/>
        <v>2870.2702702702704</v>
      </c>
      <c r="H177">
        <v>575</v>
      </c>
      <c r="I177">
        <v>0.38900000000000001</v>
      </c>
      <c r="J177">
        <v>192</v>
      </c>
      <c r="K177">
        <v>829</v>
      </c>
      <c r="L177">
        <f t="shared" si="21"/>
        <v>637</v>
      </c>
      <c r="M177">
        <f t="shared" si="22"/>
        <v>383</v>
      </c>
      <c r="N177">
        <f t="shared" si="23"/>
        <v>0.58100470957613826</v>
      </c>
      <c r="O177">
        <v>0.38900000000000001</v>
      </c>
      <c r="P177" s="35">
        <v>100</v>
      </c>
      <c r="Q177">
        <f t="shared" si="24"/>
        <v>-1.554160125588698E-2</v>
      </c>
      <c r="R177">
        <f t="shared" si="25"/>
        <v>0.86289962323390901</v>
      </c>
      <c r="S177" s="35">
        <f t="shared" si="27"/>
        <v>31495.836248037678</v>
      </c>
      <c r="T177" s="4">
        <f t="shared" si="26"/>
        <v>22047.085373626374</v>
      </c>
    </row>
    <row r="178" spans="1:20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3">
        <f t="shared" si="19"/>
        <v>0.97297297297297303</v>
      </c>
      <c r="G178" s="3">
        <f t="shared" si="20"/>
        <v>1654.0540540540542</v>
      </c>
      <c r="H178">
        <v>228</v>
      </c>
      <c r="I178">
        <v>0.52049999999999996</v>
      </c>
      <c r="J178">
        <v>98</v>
      </c>
      <c r="K178">
        <v>432</v>
      </c>
      <c r="L178">
        <f t="shared" si="21"/>
        <v>334</v>
      </c>
      <c r="M178">
        <f t="shared" si="22"/>
        <v>130</v>
      </c>
      <c r="N178">
        <f t="shared" si="23"/>
        <v>0.41137724550898203</v>
      </c>
      <c r="O178">
        <v>0.52049999999999996</v>
      </c>
      <c r="P178" s="35">
        <v>100</v>
      </c>
      <c r="Q178">
        <f t="shared" si="24"/>
        <v>0.10479041916167665</v>
      </c>
      <c r="R178">
        <f t="shared" si="25"/>
        <v>0.76766886227544906</v>
      </c>
      <c r="S178" s="35">
        <f t="shared" si="27"/>
        <v>28019.91347305389</v>
      </c>
      <c r="T178" s="4">
        <f t="shared" si="26"/>
        <v>19613.939431137722</v>
      </c>
    </row>
    <row r="179" spans="1:20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3">
        <f t="shared" si="19"/>
        <v>0.97297297297297303</v>
      </c>
      <c r="G179" s="3">
        <f t="shared" si="20"/>
        <v>2918.9189189189192</v>
      </c>
      <c r="H179">
        <v>337</v>
      </c>
      <c r="I179">
        <v>0.46300000000000002</v>
      </c>
      <c r="J179">
        <v>87</v>
      </c>
      <c r="K179">
        <v>512</v>
      </c>
      <c r="L179">
        <f t="shared" si="21"/>
        <v>425</v>
      </c>
      <c r="M179">
        <f t="shared" si="22"/>
        <v>250</v>
      </c>
      <c r="N179">
        <f t="shared" si="23"/>
        <v>0.57058823529411773</v>
      </c>
      <c r="O179">
        <v>0.46300000000000002</v>
      </c>
      <c r="P179" s="35">
        <v>100</v>
      </c>
      <c r="Q179">
        <f t="shared" si="24"/>
        <v>0.12447058823529412</v>
      </c>
      <c r="R179">
        <f t="shared" si="25"/>
        <v>0.75209397647058829</v>
      </c>
      <c r="S179" s="35">
        <f t="shared" si="27"/>
        <v>27451.430141176472</v>
      </c>
      <c r="T179" s="4">
        <f t="shared" si="26"/>
        <v>19216.00109882353</v>
      </c>
    </row>
    <row r="180" spans="1:20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3">
        <f t="shared" si="19"/>
        <v>0.97297297297297303</v>
      </c>
      <c r="G180" s="3">
        <f t="shared" si="20"/>
        <v>3113.5135135135138</v>
      </c>
      <c r="H180">
        <v>154</v>
      </c>
      <c r="I180">
        <v>0.67949999999999999</v>
      </c>
      <c r="J180">
        <v>154</v>
      </c>
      <c r="K180">
        <v>480</v>
      </c>
      <c r="L180">
        <f t="shared" si="21"/>
        <v>326</v>
      </c>
      <c r="M180">
        <f t="shared" si="22"/>
        <v>0</v>
      </c>
      <c r="N180">
        <f t="shared" si="23"/>
        <v>0.1</v>
      </c>
      <c r="O180">
        <v>0.67949999999999999</v>
      </c>
      <c r="P180" s="35">
        <v>100</v>
      </c>
      <c r="Q180">
        <f t="shared" si="24"/>
        <v>-3.251533742331289E-2</v>
      </c>
      <c r="R180">
        <f t="shared" si="25"/>
        <v>0.87633263803680983</v>
      </c>
      <c r="S180" s="35">
        <f t="shared" si="27"/>
        <v>31986.141288343559</v>
      </c>
      <c r="T180" s="4">
        <f t="shared" si="26"/>
        <v>22390.298901840491</v>
      </c>
    </row>
    <row r="181" spans="1:20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3">
        <f t="shared" si="19"/>
        <v>0.97297297297297303</v>
      </c>
      <c r="G181" s="3">
        <f t="shared" si="20"/>
        <v>4378.3783783783783</v>
      </c>
      <c r="H181">
        <v>432</v>
      </c>
      <c r="I181">
        <v>0.68220000000000003</v>
      </c>
      <c r="J181">
        <v>273</v>
      </c>
      <c r="K181">
        <v>853</v>
      </c>
      <c r="L181">
        <f t="shared" si="21"/>
        <v>580</v>
      </c>
      <c r="M181">
        <f t="shared" si="22"/>
        <v>159</v>
      </c>
      <c r="N181">
        <f t="shared" si="23"/>
        <v>0.31931034482758625</v>
      </c>
      <c r="O181">
        <v>0.68220000000000003</v>
      </c>
      <c r="P181" s="35">
        <v>100</v>
      </c>
      <c r="Q181">
        <f t="shared" si="24"/>
        <v>-0.13862068965517241</v>
      </c>
      <c r="R181">
        <f t="shared" si="25"/>
        <v>0.9603044137931035</v>
      </c>
      <c r="S181" s="35">
        <f t="shared" si="27"/>
        <v>35051.111103448275</v>
      </c>
      <c r="T181" s="4">
        <f t="shared" si="26"/>
        <v>24535.777772413792</v>
      </c>
    </row>
    <row r="182" spans="1:20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3">
        <f t="shared" si="19"/>
        <v>0.97297297297297303</v>
      </c>
      <c r="G182" s="3">
        <f t="shared" si="20"/>
        <v>778.37837837837844</v>
      </c>
      <c r="H182">
        <v>104</v>
      </c>
      <c r="I182">
        <v>0.56989999999999996</v>
      </c>
      <c r="J182">
        <v>53</v>
      </c>
      <c r="K182">
        <v>188</v>
      </c>
      <c r="L182">
        <f t="shared" si="21"/>
        <v>135</v>
      </c>
      <c r="M182">
        <f t="shared" si="22"/>
        <v>51</v>
      </c>
      <c r="N182">
        <f t="shared" si="23"/>
        <v>0.40222222222222226</v>
      </c>
      <c r="O182">
        <v>0.56989999999999996</v>
      </c>
      <c r="P182" s="35">
        <v>100</v>
      </c>
      <c r="Q182">
        <f t="shared" si="24"/>
        <v>0.37851851851851859</v>
      </c>
      <c r="R182">
        <f t="shared" si="25"/>
        <v>0.55104044444444433</v>
      </c>
      <c r="S182" s="35">
        <f t="shared" si="27"/>
        <v>20112.97622222222</v>
      </c>
      <c r="T182" s="4">
        <f t="shared" si="26"/>
        <v>14079.083355555553</v>
      </c>
    </row>
    <row r="183" spans="1:20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3">
        <f t="shared" si="19"/>
        <v>0.97297297297297303</v>
      </c>
      <c r="G183" s="3">
        <f t="shared" si="20"/>
        <v>4378.3783783783783</v>
      </c>
      <c r="H183">
        <v>200</v>
      </c>
      <c r="I183">
        <v>0.86850000000000005</v>
      </c>
      <c r="J183">
        <v>103</v>
      </c>
      <c r="K183">
        <v>807</v>
      </c>
      <c r="L183">
        <f t="shared" si="21"/>
        <v>704</v>
      </c>
      <c r="M183">
        <f t="shared" si="22"/>
        <v>97</v>
      </c>
      <c r="N183">
        <f t="shared" si="23"/>
        <v>0.21022727272727273</v>
      </c>
      <c r="O183">
        <v>0.86850000000000005</v>
      </c>
      <c r="P183" s="35">
        <v>100</v>
      </c>
      <c r="Q183">
        <f t="shared" si="24"/>
        <v>9.6590909090909102E-2</v>
      </c>
      <c r="R183">
        <f t="shared" si="25"/>
        <v>0.77415795454545455</v>
      </c>
      <c r="S183" s="35">
        <f t="shared" si="27"/>
        <v>28256.765340909093</v>
      </c>
      <c r="T183" s="4">
        <f t="shared" si="26"/>
        <v>19779.735738636362</v>
      </c>
    </row>
    <row r="184" spans="1:20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3">
        <f t="shared" si="19"/>
        <v>0.97297297297297303</v>
      </c>
      <c r="G184" s="3">
        <f t="shared" si="20"/>
        <v>5351.3513513513517</v>
      </c>
      <c r="H184">
        <v>428</v>
      </c>
      <c r="I184">
        <v>0.52329999999999999</v>
      </c>
      <c r="J184">
        <v>200</v>
      </c>
      <c r="K184">
        <v>770</v>
      </c>
      <c r="L184">
        <f t="shared" si="21"/>
        <v>570</v>
      </c>
      <c r="M184">
        <f t="shared" si="22"/>
        <v>228</v>
      </c>
      <c r="N184">
        <f t="shared" si="23"/>
        <v>0.42000000000000004</v>
      </c>
      <c r="O184">
        <v>0.52329999999999999</v>
      </c>
      <c r="P184" s="35">
        <v>100</v>
      </c>
      <c r="Q184">
        <f t="shared" si="24"/>
        <v>-4.0350877192982443E-2</v>
      </c>
      <c r="R184">
        <f t="shared" si="25"/>
        <v>0.88253368421052636</v>
      </c>
      <c r="S184" s="35">
        <f t="shared" si="27"/>
        <v>32212.479473684212</v>
      </c>
      <c r="T184" s="4">
        <f t="shared" si="26"/>
        <v>22548.735631578948</v>
      </c>
    </row>
    <row r="185" spans="1:20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3">
        <f t="shared" si="19"/>
        <v>0.97297297297297303</v>
      </c>
      <c r="G185" s="3">
        <f t="shared" si="20"/>
        <v>3405.4054054054054</v>
      </c>
      <c r="H185">
        <v>576</v>
      </c>
      <c r="I185">
        <v>0.46029999999999999</v>
      </c>
      <c r="J185">
        <v>151</v>
      </c>
      <c r="K185">
        <v>890</v>
      </c>
      <c r="L185">
        <f t="shared" si="21"/>
        <v>739</v>
      </c>
      <c r="M185">
        <f t="shared" si="22"/>
        <v>425</v>
      </c>
      <c r="N185">
        <f t="shared" si="23"/>
        <v>0.56008119079837626</v>
      </c>
      <c r="O185">
        <v>0.46029999999999999</v>
      </c>
      <c r="P185" s="35">
        <v>100</v>
      </c>
      <c r="Q185">
        <f t="shared" si="24"/>
        <v>4.4790257104194861E-2</v>
      </c>
      <c r="R185">
        <f t="shared" si="25"/>
        <v>0.81515299052774015</v>
      </c>
      <c r="S185" s="35">
        <f t="shared" si="27"/>
        <v>29753.084154262517</v>
      </c>
      <c r="T185" s="4">
        <f t="shared" si="26"/>
        <v>20827.158907983761</v>
      </c>
    </row>
    <row r="186" spans="1:20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3">
        <f t="shared" si="19"/>
        <v>0.97297297297297303</v>
      </c>
      <c r="G186" s="3">
        <f t="shared" si="20"/>
        <v>3891.8918918918921</v>
      </c>
      <c r="H186">
        <v>560</v>
      </c>
      <c r="I186">
        <v>0.35339999999999999</v>
      </c>
      <c r="J186">
        <v>218</v>
      </c>
      <c r="K186">
        <v>681</v>
      </c>
      <c r="L186">
        <f t="shared" si="21"/>
        <v>463</v>
      </c>
      <c r="M186">
        <f t="shared" si="22"/>
        <v>342</v>
      </c>
      <c r="N186">
        <f t="shared" si="23"/>
        <v>0.69092872570194386</v>
      </c>
      <c r="O186">
        <v>0.35339999999999999</v>
      </c>
      <c r="P186" s="35">
        <v>100</v>
      </c>
      <c r="Q186">
        <f t="shared" si="24"/>
        <v>-0.10388768898488121</v>
      </c>
      <c r="R186">
        <f t="shared" si="25"/>
        <v>0.93281671706263503</v>
      </c>
      <c r="S186" s="35">
        <f t="shared" si="27"/>
        <v>34047.810172786179</v>
      </c>
      <c r="T186" s="4">
        <f t="shared" si="26"/>
        <v>23833.467120950325</v>
      </c>
    </row>
    <row r="187" spans="1:20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3">
        <f t="shared" si="19"/>
        <v>0.97297297297297303</v>
      </c>
      <c r="G187" s="3">
        <f t="shared" si="20"/>
        <v>2918.9189189189192</v>
      </c>
      <c r="H187">
        <v>288</v>
      </c>
      <c r="I187">
        <v>0.49859999999999999</v>
      </c>
      <c r="J187">
        <v>109</v>
      </c>
      <c r="K187">
        <v>640</v>
      </c>
      <c r="L187">
        <f t="shared" si="21"/>
        <v>531</v>
      </c>
      <c r="M187">
        <f t="shared" si="22"/>
        <v>179</v>
      </c>
      <c r="N187">
        <f t="shared" si="23"/>
        <v>0.36967984934086628</v>
      </c>
      <c r="O187">
        <v>0.49859999999999999</v>
      </c>
      <c r="P187" s="35">
        <v>100</v>
      </c>
      <c r="Q187">
        <f t="shared" si="24"/>
        <v>8.6440677966101706E-2</v>
      </c>
      <c r="R187">
        <f t="shared" si="25"/>
        <v>0.78219084745762713</v>
      </c>
      <c r="S187" s="35">
        <f t="shared" si="27"/>
        <v>28549.965932203391</v>
      </c>
      <c r="T187" s="4">
        <f t="shared" si="26"/>
        <v>19984.976152542371</v>
      </c>
    </row>
    <row r="188" spans="1:20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3">
        <f t="shared" si="19"/>
        <v>0.97297297297297303</v>
      </c>
      <c r="G188" s="3">
        <f t="shared" si="20"/>
        <v>5448.6486486486492</v>
      </c>
      <c r="H188">
        <v>373</v>
      </c>
      <c r="I188">
        <v>0.5151</v>
      </c>
      <c r="J188">
        <v>196</v>
      </c>
      <c r="K188">
        <v>612</v>
      </c>
      <c r="L188">
        <f t="shared" si="21"/>
        <v>416</v>
      </c>
      <c r="M188">
        <f t="shared" si="22"/>
        <v>177</v>
      </c>
      <c r="N188">
        <f t="shared" si="23"/>
        <v>0.44038461538461537</v>
      </c>
      <c r="O188">
        <v>0.5151</v>
      </c>
      <c r="P188" s="35">
        <v>100</v>
      </c>
      <c r="Q188">
        <f t="shared" si="24"/>
        <v>-8.4615384615384648E-2</v>
      </c>
      <c r="R188">
        <f t="shared" si="25"/>
        <v>0.91756461538461542</v>
      </c>
      <c r="S188" s="35">
        <f t="shared" si="27"/>
        <v>33491.108461538461</v>
      </c>
      <c r="T188" s="4">
        <f t="shared" si="26"/>
        <v>23443.775923076922</v>
      </c>
    </row>
    <row r="189" spans="1:20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3">
        <f t="shared" si="19"/>
        <v>0.97297297297297303</v>
      </c>
      <c r="G189" s="3">
        <f t="shared" si="20"/>
        <v>3113.5135135135138</v>
      </c>
      <c r="H189">
        <v>420</v>
      </c>
      <c r="I189">
        <v>0.87119999999999997</v>
      </c>
      <c r="J189">
        <v>165</v>
      </c>
      <c r="K189">
        <v>1296</v>
      </c>
      <c r="L189">
        <f t="shared" si="21"/>
        <v>1131</v>
      </c>
      <c r="M189">
        <f t="shared" si="22"/>
        <v>255</v>
      </c>
      <c r="N189">
        <f t="shared" si="23"/>
        <v>0.28037135278514591</v>
      </c>
      <c r="O189">
        <v>0.87119999999999997</v>
      </c>
      <c r="P189" s="35">
        <v>100</v>
      </c>
      <c r="Q189">
        <f t="shared" si="24"/>
        <v>5.4022988505747133E-2</v>
      </c>
      <c r="R189">
        <f t="shared" si="25"/>
        <v>0.80784620689655173</v>
      </c>
      <c r="S189" s="35">
        <f t="shared" si="27"/>
        <v>29486.386551724139</v>
      </c>
      <c r="T189" s="4">
        <f t="shared" si="26"/>
        <v>20640.470586206895</v>
      </c>
    </row>
    <row r="190" spans="1:20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3">
        <f t="shared" si="19"/>
        <v>0.97297297297297303</v>
      </c>
      <c r="G190" s="3">
        <f t="shared" si="20"/>
        <v>3405.4054054054054</v>
      </c>
      <c r="H190">
        <v>593</v>
      </c>
      <c r="I190">
        <v>0.50680000000000003</v>
      </c>
      <c r="J190">
        <v>268</v>
      </c>
      <c r="K190">
        <v>1032</v>
      </c>
      <c r="L190">
        <f t="shared" si="21"/>
        <v>764</v>
      </c>
      <c r="M190">
        <f t="shared" si="22"/>
        <v>325</v>
      </c>
      <c r="N190">
        <f t="shared" si="23"/>
        <v>0.44031413612565451</v>
      </c>
      <c r="O190">
        <v>0.50680000000000003</v>
      </c>
      <c r="P190" s="35">
        <v>100</v>
      </c>
      <c r="Q190">
        <f t="shared" si="24"/>
        <v>-7.5916230366492143E-2</v>
      </c>
      <c r="R190">
        <f t="shared" si="25"/>
        <v>0.91068010471204186</v>
      </c>
      <c r="S190" s="35">
        <f t="shared" si="27"/>
        <v>33239.823821989528</v>
      </c>
      <c r="T190" s="4">
        <f t="shared" si="26"/>
        <v>23267.876675392668</v>
      </c>
    </row>
    <row r="191" spans="1:20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3">
        <f t="shared" si="19"/>
        <v>0.97297297297297303</v>
      </c>
      <c r="G191" s="3">
        <f t="shared" si="20"/>
        <v>3308.1081081081084</v>
      </c>
      <c r="H191">
        <v>436</v>
      </c>
      <c r="I191">
        <v>0.28220000000000001</v>
      </c>
      <c r="J191">
        <v>106</v>
      </c>
      <c r="K191">
        <v>624</v>
      </c>
      <c r="L191">
        <f t="shared" si="21"/>
        <v>518</v>
      </c>
      <c r="M191">
        <f t="shared" si="22"/>
        <v>330</v>
      </c>
      <c r="N191">
        <f t="shared" si="23"/>
        <v>0.60965250965250961</v>
      </c>
      <c r="O191">
        <v>0.28220000000000001</v>
      </c>
      <c r="P191" s="35">
        <v>100</v>
      </c>
      <c r="Q191">
        <f t="shared" si="24"/>
        <v>9.0733590733590733E-2</v>
      </c>
      <c r="R191">
        <f t="shared" si="25"/>
        <v>0.77879343629343634</v>
      </c>
      <c r="S191" s="35">
        <f t="shared" si="27"/>
        <v>28425.960424710425</v>
      </c>
      <c r="T191" s="4">
        <f t="shared" si="26"/>
        <v>19898.172297297297</v>
      </c>
    </row>
    <row r="192" spans="1:20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3">
        <f t="shared" si="19"/>
        <v>0.97297297297297303</v>
      </c>
      <c r="G192" s="3">
        <f t="shared" si="20"/>
        <v>4086.4864864864867</v>
      </c>
      <c r="H192">
        <v>426</v>
      </c>
      <c r="I192">
        <v>0.54249999999999998</v>
      </c>
      <c r="J192">
        <v>210</v>
      </c>
      <c r="K192">
        <v>654</v>
      </c>
      <c r="L192">
        <f t="shared" si="21"/>
        <v>444</v>
      </c>
      <c r="M192">
        <f t="shared" si="22"/>
        <v>216</v>
      </c>
      <c r="N192">
        <f t="shared" si="23"/>
        <v>0.48918918918918919</v>
      </c>
      <c r="O192">
        <v>0.54249999999999998</v>
      </c>
      <c r="P192" s="35">
        <v>100</v>
      </c>
      <c r="Q192">
        <f t="shared" si="24"/>
        <v>-9.8198198198198194E-2</v>
      </c>
      <c r="R192">
        <f t="shared" si="25"/>
        <v>0.92831405405405409</v>
      </c>
      <c r="S192" s="35">
        <f t="shared" si="27"/>
        <v>33883.462972972971</v>
      </c>
      <c r="T192" s="4">
        <f t="shared" si="26"/>
        <v>23718.424081081077</v>
      </c>
    </row>
    <row r="193" spans="1:20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3">
        <f t="shared" si="19"/>
        <v>0.97297297297297303</v>
      </c>
      <c r="G193" s="3">
        <f t="shared" si="20"/>
        <v>1070.2702702702704</v>
      </c>
      <c r="H193">
        <v>142</v>
      </c>
      <c r="I193">
        <v>8.2199999999999995E-2</v>
      </c>
      <c r="J193">
        <v>111</v>
      </c>
      <c r="K193">
        <v>148</v>
      </c>
      <c r="L193">
        <f t="shared" si="21"/>
        <v>37</v>
      </c>
      <c r="M193">
        <f t="shared" si="22"/>
        <v>31</v>
      </c>
      <c r="N193">
        <f t="shared" si="23"/>
        <v>0.77027027027027029</v>
      </c>
      <c r="O193">
        <v>8.2199999999999995E-2</v>
      </c>
      <c r="P193" s="35">
        <v>100</v>
      </c>
      <c r="Q193">
        <f t="shared" si="24"/>
        <v>-0.13783783783783785</v>
      </c>
      <c r="R193">
        <f t="shared" si="25"/>
        <v>0.95968486486486493</v>
      </c>
      <c r="S193" s="35">
        <f t="shared" si="27"/>
        <v>35028.497567567567</v>
      </c>
      <c r="T193" s="4">
        <f t="shared" si="26"/>
        <v>24519.948297297295</v>
      </c>
    </row>
    <row r="194" spans="1:20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3">
        <f t="shared" si="19"/>
        <v>0.97297297297297303</v>
      </c>
      <c r="G194" s="3">
        <f t="shared" si="20"/>
        <v>2918.9189189189192</v>
      </c>
      <c r="H194">
        <v>621</v>
      </c>
      <c r="I194">
        <v>0.34789999999999999</v>
      </c>
      <c r="J194">
        <v>133</v>
      </c>
      <c r="K194">
        <v>1040</v>
      </c>
      <c r="L194">
        <f t="shared" si="21"/>
        <v>907</v>
      </c>
      <c r="M194">
        <f t="shared" si="22"/>
        <v>488</v>
      </c>
      <c r="N194">
        <f t="shared" si="23"/>
        <v>0.53042998897464166</v>
      </c>
      <c r="O194">
        <v>0.34789999999999999</v>
      </c>
      <c r="P194" s="35">
        <v>100</v>
      </c>
      <c r="Q194">
        <f t="shared" si="24"/>
        <v>7.0893054024255789E-2</v>
      </c>
      <c r="R194">
        <f t="shared" si="25"/>
        <v>0.79449523704520397</v>
      </c>
      <c r="S194" s="35">
        <f t="shared" si="27"/>
        <v>28999.076152149944</v>
      </c>
      <c r="T194" s="4">
        <f t="shared" si="26"/>
        <v>20299.35330650496</v>
      </c>
    </row>
    <row r="195" spans="1:20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3">
        <f t="shared" si="19"/>
        <v>0.97297297297297303</v>
      </c>
      <c r="G195" s="3">
        <f t="shared" si="20"/>
        <v>3794.5945945945946</v>
      </c>
      <c r="H195">
        <v>535</v>
      </c>
      <c r="I195">
        <v>0.47670000000000001</v>
      </c>
      <c r="J195">
        <v>231</v>
      </c>
      <c r="K195">
        <v>888</v>
      </c>
      <c r="L195">
        <f t="shared" si="21"/>
        <v>657</v>
      </c>
      <c r="M195">
        <f t="shared" si="22"/>
        <v>304</v>
      </c>
      <c r="N195">
        <f t="shared" si="23"/>
        <v>0.4701674277016743</v>
      </c>
      <c r="O195">
        <v>0.47670000000000001</v>
      </c>
      <c r="P195" s="35">
        <v>100</v>
      </c>
      <c r="Q195">
        <f t="shared" si="24"/>
        <v>-5.9512937595129378E-2</v>
      </c>
      <c r="R195">
        <f t="shared" si="25"/>
        <v>0.89769853881278538</v>
      </c>
      <c r="S195" s="35">
        <f t="shared" si="27"/>
        <v>32765.996666666666</v>
      </c>
      <c r="T195" s="4">
        <f t="shared" si="26"/>
        <v>22936.197666666663</v>
      </c>
    </row>
    <row r="196" spans="1:20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3">
        <f t="shared" si="19"/>
        <v>0.97297297297297303</v>
      </c>
      <c r="G196" s="3">
        <f t="shared" si="20"/>
        <v>3502.7027027027029</v>
      </c>
      <c r="H196">
        <v>196</v>
      </c>
      <c r="I196">
        <v>0.77810000000000001</v>
      </c>
      <c r="J196">
        <v>137</v>
      </c>
      <c r="K196">
        <v>808</v>
      </c>
      <c r="L196">
        <f t="shared" si="21"/>
        <v>671</v>
      </c>
      <c r="M196">
        <f t="shared" si="22"/>
        <v>59</v>
      </c>
      <c r="N196">
        <f t="shared" si="23"/>
        <v>0.17034277198211625</v>
      </c>
      <c r="O196">
        <v>0.77810000000000001</v>
      </c>
      <c r="P196" s="35">
        <v>100</v>
      </c>
      <c r="Q196">
        <f t="shared" si="24"/>
        <v>5.5886736214605069E-2</v>
      </c>
      <c r="R196">
        <f t="shared" si="25"/>
        <v>0.80637123695976154</v>
      </c>
      <c r="S196" s="35">
        <f t="shared" si="27"/>
        <v>29432.550149031296</v>
      </c>
      <c r="T196" s="4">
        <f t="shared" si="26"/>
        <v>20602.785104321905</v>
      </c>
    </row>
    <row r="197" spans="1:20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3">
        <f t="shared" ref="F197:F247" si="28">36/37</f>
        <v>0.97297297297297303</v>
      </c>
      <c r="G197" s="3">
        <f t="shared" ref="G197:G247" si="29">E197*F197</f>
        <v>3405.4054054054054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30">K197-J197</f>
        <v>328</v>
      </c>
      <c r="M197">
        <f t="shared" ref="M197:M247" si="31">H197-J197</f>
        <v>139</v>
      </c>
      <c r="N197">
        <f t="shared" ref="N197:N247" si="32">0.8*(M197/L197)+0.1</f>
        <v>0.4390243902439025</v>
      </c>
      <c r="O197">
        <v>0.39729999999999999</v>
      </c>
      <c r="P197" s="35">
        <v>100</v>
      </c>
      <c r="Q197">
        <f t="shared" ref="Q197:Q247" si="33">0.8*(P197-J197)/(K197-J197)+0.1</f>
        <v>-3.4146341463414637E-2</v>
      </c>
      <c r="R197">
        <f t="shared" ref="R197:R247" si="34">-0.7914*Q197+0.8506</f>
        <v>0.87762341463414639</v>
      </c>
      <c r="S197" s="35">
        <f t="shared" si="27"/>
        <v>32033.254634146342</v>
      </c>
      <c r="T197" s="4">
        <f t="shared" ref="T197:T247" si="35">S197*(1-0.3)</f>
        <v>22423.278243902438</v>
      </c>
    </row>
    <row r="198" spans="1:20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3">
        <f t="shared" si="28"/>
        <v>0.97297297297297303</v>
      </c>
      <c r="G198" s="3">
        <f t="shared" si="29"/>
        <v>2432.4324324324325</v>
      </c>
      <c r="H198">
        <v>471</v>
      </c>
      <c r="I198">
        <v>0.6</v>
      </c>
      <c r="J198">
        <v>111</v>
      </c>
      <c r="K198">
        <v>868</v>
      </c>
      <c r="L198">
        <f t="shared" si="30"/>
        <v>757</v>
      </c>
      <c r="M198">
        <f t="shared" si="31"/>
        <v>360</v>
      </c>
      <c r="N198">
        <f t="shared" si="32"/>
        <v>0.480449141347424</v>
      </c>
      <c r="O198">
        <v>0.6</v>
      </c>
      <c r="P198" s="35">
        <v>100</v>
      </c>
      <c r="Q198">
        <f t="shared" si="33"/>
        <v>8.8375165125495384E-2</v>
      </c>
      <c r="R198">
        <f t="shared" si="34"/>
        <v>0.78065989431968297</v>
      </c>
      <c r="S198" s="35">
        <f t="shared" si="27"/>
        <v>28494.086142668428</v>
      </c>
      <c r="T198" s="4">
        <f t="shared" si="35"/>
        <v>19945.860299867898</v>
      </c>
    </row>
    <row r="199" spans="1:20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3">
        <f t="shared" si="28"/>
        <v>0.97297297297297303</v>
      </c>
      <c r="G199" s="3">
        <f t="shared" si="29"/>
        <v>2918.9189189189192</v>
      </c>
      <c r="H199">
        <v>620</v>
      </c>
      <c r="I199">
        <v>0.29320000000000002</v>
      </c>
      <c r="J199">
        <v>195</v>
      </c>
      <c r="K199">
        <v>752</v>
      </c>
      <c r="L199">
        <f t="shared" si="30"/>
        <v>557</v>
      </c>
      <c r="M199">
        <f t="shared" si="31"/>
        <v>425</v>
      </c>
      <c r="N199">
        <f t="shared" si="32"/>
        <v>0.71041292639138243</v>
      </c>
      <c r="O199">
        <v>0.29320000000000002</v>
      </c>
      <c r="P199" s="35">
        <v>100</v>
      </c>
      <c r="Q199">
        <f t="shared" si="33"/>
        <v>-3.6445242369838426E-2</v>
      </c>
      <c r="R199">
        <f t="shared" si="34"/>
        <v>0.8794427648114902</v>
      </c>
      <c r="S199" s="35">
        <f t="shared" si="27"/>
        <v>32099.660915619392</v>
      </c>
      <c r="T199" s="4">
        <f t="shared" si="35"/>
        <v>22469.762640933572</v>
      </c>
    </row>
    <row r="200" spans="1:20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3">
        <f t="shared" si="28"/>
        <v>0.97297297297297303</v>
      </c>
      <c r="G200" s="3">
        <f t="shared" si="29"/>
        <v>2918.9189189189192</v>
      </c>
      <c r="H200">
        <v>235</v>
      </c>
      <c r="I200">
        <v>0.6411</v>
      </c>
      <c r="J200">
        <v>80</v>
      </c>
      <c r="K200">
        <v>469</v>
      </c>
      <c r="L200">
        <f t="shared" si="30"/>
        <v>389</v>
      </c>
      <c r="M200">
        <f t="shared" si="31"/>
        <v>155</v>
      </c>
      <c r="N200">
        <f t="shared" si="32"/>
        <v>0.41876606683804629</v>
      </c>
      <c r="O200">
        <v>0.6411</v>
      </c>
      <c r="P200" s="35">
        <v>100</v>
      </c>
      <c r="Q200">
        <f t="shared" si="33"/>
        <v>0.14113110539845758</v>
      </c>
      <c r="R200">
        <f t="shared" si="34"/>
        <v>0.7389088431876607</v>
      </c>
      <c r="S200" s="35">
        <f t="shared" si="27"/>
        <v>26970.172776349616</v>
      </c>
      <c r="T200" s="4">
        <f t="shared" si="35"/>
        <v>18879.12094344473</v>
      </c>
    </row>
    <row r="201" spans="1:20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3">
        <f t="shared" si="28"/>
        <v>0.97297297297297303</v>
      </c>
      <c r="G201" s="3">
        <f t="shared" si="29"/>
        <v>3794.5945945945946</v>
      </c>
      <c r="H201">
        <v>284</v>
      </c>
      <c r="I201">
        <v>0.50409999999999999</v>
      </c>
      <c r="J201">
        <v>116</v>
      </c>
      <c r="K201">
        <v>361</v>
      </c>
      <c r="L201">
        <f t="shared" si="30"/>
        <v>245</v>
      </c>
      <c r="M201">
        <f t="shared" si="31"/>
        <v>168</v>
      </c>
      <c r="N201">
        <f t="shared" si="32"/>
        <v>0.64857142857142858</v>
      </c>
      <c r="O201">
        <v>0.50409999999999999</v>
      </c>
      <c r="P201" s="35">
        <v>100</v>
      </c>
      <c r="Q201">
        <f t="shared" si="33"/>
        <v>4.775510204081633E-2</v>
      </c>
      <c r="R201">
        <f t="shared" si="34"/>
        <v>0.81280661224489803</v>
      </c>
      <c r="S201" s="35">
        <f t="shared" ref="S201:S247" si="36">365*P201*R201</f>
        <v>29667.441346938776</v>
      </c>
      <c r="T201" s="4">
        <f t="shared" si="35"/>
        <v>20767.208942857142</v>
      </c>
    </row>
    <row r="202" spans="1:20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3">
        <f t="shared" si="28"/>
        <v>0.97297297297297303</v>
      </c>
      <c r="G202" s="3">
        <f t="shared" si="29"/>
        <v>2724.3243243243246</v>
      </c>
      <c r="H202">
        <v>355</v>
      </c>
      <c r="I202">
        <v>0.4027</v>
      </c>
      <c r="J202">
        <v>102</v>
      </c>
      <c r="K202">
        <v>799</v>
      </c>
      <c r="L202">
        <f t="shared" si="30"/>
        <v>697</v>
      </c>
      <c r="M202">
        <f t="shared" si="31"/>
        <v>253</v>
      </c>
      <c r="N202">
        <f t="shared" si="32"/>
        <v>0.39038737446197991</v>
      </c>
      <c r="O202">
        <v>0.4027</v>
      </c>
      <c r="P202" s="35">
        <v>100</v>
      </c>
      <c r="Q202">
        <f t="shared" si="33"/>
        <v>9.7704447632711633E-2</v>
      </c>
      <c r="R202">
        <f t="shared" si="34"/>
        <v>0.77327670014347205</v>
      </c>
      <c r="S202" s="35">
        <f t="shared" si="36"/>
        <v>28224.599555236731</v>
      </c>
      <c r="T202" s="4">
        <f t="shared" si="35"/>
        <v>19757.219688665711</v>
      </c>
    </row>
    <row r="203" spans="1:20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3">
        <f t="shared" si="28"/>
        <v>0.97297297297297303</v>
      </c>
      <c r="G203" s="3">
        <f t="shared" si="29"/>
        <v>3405.4054054054054</v>
      </c>
      <c r="H203">
        <v>436</v>
      </c>
      <c r="I203">
        <v>0.50680000000000003</v>
      </c>
      <c r="J203">
        <v>188</v>
      </c>
      <c r="K203">
        <v>724</v>
      </c>
      <c r="L203">
        <f t="shared" si="30"/>
        <v>536</v>
      </c>
      <c r="M203">
        <f t="shared" si="31"/>
        <v>248</v>
      </c>
      <c r="N203">
        <f t="shared" si="32"/>
        <v>0.47014925373134331</v>
      </c>
      <c r="O203">
        <v>0.50680000000000003</v>
      </c>
      <c r="P203" s="35">
        <v>100</v>
      </c>
      <c r="Q203">
        <f t="shared" si="33"/>
        <v>-3.1343283582089571E-2</v>
      </c>
      <c r="R203">
        <f t="shared" si="34"/>
        <v>0.87540507462686568</v>
      </c>
      <c r="S203" s="35">
        <f t="shared" si="36"/>
        <v>31952.285223880597</v>
      </c>
      <c r="T203" s="4">
        <f t="shared" si="35"/>
        <v>22366.599656716418</v>
      </c>
    </row>
    <row r="204" spans="1:20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3">
        <f t="shared" si="28"/>
        <v>0.97297297297297303</v>
      </c>
      <c r="G204" s="3">
        <f t="shared" si="29"/>
        <v>875.67567567567573</v>
      </c>
      <c r="H204">
        <v>141</v>
      </c>
      <c r="I204">
        <v>0.54790000000000005</v>
      </c>
      <c r="J204">
        <v>116</v>
      </c>
      <c r="K204">
        <v>296</v>
      </c>
      <c r="L204">
        <f t="shared" si="30"/>
        <v>180</v>
      </c>
      <c r="M204">
        <f t="shared" si="31"/>
        <v>25</v>
      </c>
      <c r="N204">
        <f t="shared" si="32"/>
        <v>0.21111111111111114</v>
      </c>
      <c r="O204">
        <v>0.54790000000000005</v>
      </c>
      <c r="P204" s="35">
        <v>100</v>
      </c>
      <c r="Q204">
        <f t="shared" si="33"/>
        <v>2.8888888888888895E-2</v>
      </c>
      <c r="R204">
        <f t="shared" si="34"/>
        <v>0.82773733333333332</v>
      </c>
      <c r="S204" s="35">
        <f t="shared" si="36"/>
        <v>30212.412666666667</v>
      </c>
      <c r="T204" s="4">
        <f t="shared" si="35"/>
        <v>21148.688866666667</v>
      </c>
    </row>
    <row r="205" spans="1:20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3">
        <f t="shared" si="28"/>
        <v>0.97297297297297303</v>
      </c>
      <c r="G205" s="3">
        <f t="shared" si="29"/>
        <v>2529.72972972973</v>
      </c>
      <c r="H205">
        <v>250</v>
      </c>
      <c r="I205">
        <v>0.36990000000000001</v>
      </c>
      <c r="J205">
        <v>69</v>
      </c>
      <c r="K205">
        <v>406</v>
      </c>
      <c r="L205">
        <f t="shared" si="30"/>
        <v>337</v>
      </c>
      <c r="M205">
        <f t="shared" si="31"/>
        <v>181</v>
      </c>
      <c r="N205">
        <f t="shared" si="32"/>
        <v>0.52967359050445106</v>
      </c>
      <c r="O205">
        <v>0.36990000000000001</v>
      </c>
      <c r="P205" s="35">
        <v>100</v>
      </c>
      <c r="Q205">
        <f t="shared" si="33"/>
        <v>0.17359050445103857</v>
      </c>
      <c r="R205">
        <f t="shared" si="34"/>
        <v>0.7132204747774481</v>
      </c>
      <c r="S205" s="35">
        <f t="shared" si="36"/>
        <v>26032.547329376855</v>
      </c>
      <c r="T205" s="4">
        <f t="shared" si="35"/>
        <v>18222.783130563799</v>
      </c>
    </row>
    <row r="206" spans="1:20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3">
        <f t="shared" si="28"/>
        <v>0.97297297297297303</v>
      </c>
      <c r="G206" s="3">
        <f t="shared" si="29"/>
        <v>2622.1621621621625</v>
      </c>
      <c r="H206">
        <v>443</v>
      </c>
      <c r="I206">
        <v>0.2356</v>
      </c>
      <c r="J206">
        <v>265</v>
      </c>
      <c r="K206">
        <v>534</v>
      </c>
      <c r="L206">
        <f t="shared" si="30"/>
        <v>269</v>
      </c>
      <c r="M206">
        <f t="shared" si="31"/>
        <v>178</v>
      </c>
      <c r="N206">
        <f t="shared" si="32"/>
        <v>0.62936802973977701</v>
      </c>
      <c r="O206">
        <v>0.2356</v>
      </c>
      <c r="P206" s="35">
        <v>100</v>
      </c>
      <c r="Q206">
        <f t="shared" si="33"/>
        <v>-0.39070631970260228</v>
      </c>
      <c r="R206">
        <f t="shared" si="34"/>
        <v>1.1598049814126394</v>
      </c>
      <c r="S206" s="35">
        <f t="shared" si="36"/>
        <v>42332.881821561343</v>
      </c>
      <c r="T206" s="4">
        <f t="shared" si="35"/>
        <v>29633.017275092938</v>
      </c>
    </row>
    <row r="207" spans="1:20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3">
        <f t="shared" si="28"/>
        <v>0.97297297297297303</v>
      </c>
      <c r="G207" s="3">
        <f t="shared" si="29"/>
        <v>2918.9189189189192</v>
      </c>
      <c r="H207">
        <v>343</v>
      </c>
      <c r="I207">
        <v>0.58079999999999998</v>
      </c>
      <c r="J207">
        <v>158</v>
      </c>
      <c r="K207">
        <v>706</v>
      </c>
      <c r="L207">
        <f t="shared" si="30"/>
        <v>548</v>
      </c>
      <c r="M207">
        <f t="shared" si="31"/>
        <v>185</v>
      </c>
      <c r="N207">
        <f t="shared" si="32"/>
        <v>0.37007299270072991</v>
      </c>
      <c r="O207">
        <v>0.58079999999999998</v>
      </c>
      <c r="P207" s="35">
        <v>100</v>
      </c>
      <c r="Q207">
        <f t="shared" si="33"/>
        <v>1.5328467153284661E-2</v>
      </c>
      <c r="R207">
        <f t="shared" si="34"/>
        <v>0.83846905109489056</v>
      </c>
      <c r="S207" s="35">
        <f t="shared" si="36"/>
        <v>30604.120364963506</v>
      </c>
      <c r="T207" s="4">
        <f t="shared" si="35"/>
        <v>21422.884255474451</v>
      </c>
    </row>
    <row r="208" spans="1:20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3">
        <f t="shared" si="28"/>
        <v>0.97297297297297303</v>
      </c>
      <c r="G208" s="3">
        <f t="shared" si="29"/>
        <v>3891.8918918918921</v>
      </c>
      <c r="H208">
        <v>739</v>
      </c>
      <c r="I208">
        <v>1.9199999999999998E-2</v>
      </c>
      <c r="J208">
        <v>306</v>
      </c>
      <c r="K208">
        <v>781</v>
      </c>
      <c r="L208">
        <f t="shared" si="30"/>
        <v>475</v>
      </c>
      <c r="M208">
        <f t="shared" si="31"/>
        <v>433</v>
      </c>
      <c r="N208">
        <f t="shared" si="32"/>
        <v>0.82926315789473681</v>
      </c>
      <c r="O208">
        <v>1.9199999999999998E-2</v>
      </c>
      <c r="P208" s="35">
        <v>100</v>
      </c>
      <c r="Q208">
        <f t="shared" si="33"/>
        <v>-0.24694736842105267</v>
      </c>
      <c r="R208">
        <f t="shared" si="34"/>
        <v>1.0460341473684212</v>
      </c>
      <c r="S208" s="35">
        <f t="shared" si="36"/>
        <v>38180.24637894737</v>
      </c>
      <c r="T208" s="4">
        <f t="shared" si="35"/>
        <v>26726.172465263156</v>
      </c>
    </row>
    <row r="209" spans="1:20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3">
        <f t="shared" si="28"/>
        <v>0.97297297297297303</v>
      </c>
      <c r="G209" s="3">
        <f t="shared" si="29"/>
        <v>2232.9729729729729</v>
      </c>
      <c r="H209">
        <v>270</v>
      </c>
      <c r="I209">
        <v>0.46850000000000003</v>
      </c>
      <c r="J209">
        <v>100</v>
      </c>
      <c r="K209">
        <v>469</v>
      </c>
      <c r="L209">
        <f t="shared" si="30"/>
        <v>369</v>
      </c>
      <c r="M209">
        <f t="shared" si="31"/>
        <v>170</v>
      </c>
      <c r="N209">
        <f t="shared" si="32"/>
        <v>0.46856368563685635</v>
      </c>
      <c r="O209">
        <v>0.46850000000000003</v>
      </c>
      <c r="P209" s="35">
        <v>100</v>
      </c>
      <c r="Q209">
        <f t="shared" si="33"/>
        <v>0.1</v>
      </c>
      <c r="R209">
        <f t="shared" si="34"/>
        <v>0.77146000000000003</v>
      </c>
      <c r="S209" s="35">
        <f t="shared" si="36"/>
        <v>28158.29</v>
      </c>
      <c r="T209" s="4">
        <f t="shared" si="35"/>
        <v>19710.803</v>
      </c>
    </row>
    <row r="210" spans="1:20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3">
        <f t="shared" si="28"/>
        <v>0.97297297297297303</v>
      </c>
      <c r="G210" s="3">
        <f t="shared" si="29"/>
        <v>2918.9189189189192</v>
      </c>
      <c r="H210">
        <v>424</v>
      </c>
      <c r="I210">
        <v>0.34250000000000003</v>
      </c>
      <c r="J210">
        <v>270</v>
      </c>
      <c r="K210">
        <v>543</v>
      </c>
      <c r="L210">
        <f t="shared" si="30"/>
        <v>273</v>
      </c>
      <c r="M210">
        <f t="shared" si="31"/>
        <v>154</v>
      </c>
      <c r="N210">
        <f t="shared" si="32"/>
        <v>0.55128205128205132</v>
      </c>
      <c r="O210">
        <v>0.34250000000000003</v>
      </c>
      <c r="P210" s="35">
        <v>100</v>
      </c>
      <c r="Q210">
        <f t="shared" si="33"/>
        <v>-0.3981684981684982</v>
      </c>
      <c r="R210">
        <f t="shared" si="34"/>
        <v>1.1657105494505495</v>
      </c>
      <c r="S210" s="35">
        <f t="shared" si="36"/>
        <v>42548.435054945061</v>
      </c>
      <c r="T210" s="4">
        <f t="shared" si="35"/>
        <v>29783.904538461542</v>
      </c>
    </row>
    <row r="211" spans="1:20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3">
        <f t="shared" si="28"/>
        <v>0.97297297297297303</v>
      </c>
      <c r="G211" s="3">
        <f t="shared" si="29"/>
        <v>3210.8108108108108</v>
      </c>
      <c r="H211">
        <v>980</v>
      </c>
      <c r="I211">
        <v>0.2712</v>
      </c>
      <c r="J211">
        <v>283</v>
      </c>
      <c r="K211">
        <v>1261</v>
      </c>
      <c r="L211">
        <f t="shared" si="30"/>
        <v>978</v>
      </c>
      <c r="M211">
        <f t="shared" si="31"/>
        <v>697</v>
      </c>
      <c r="N211">
        <f t="shared" si="32"/>
        <v>0.67014314928425356</v>
      </c>
      <c r="O211">
        <v>0.2712</v>
      </c>
      <c r="P211" s="35">
        <v>100</v>
      </c>
      <c r="Q211">
        <f t="shared" si="33"/>
        <v>-4.9693251533742322E-2</v>
      </c>
      <c r="R211">
        <f t="shared" si="34"/>
        <v>0.88992723926380368</v>
      </c>
      <c r="S211" s="35">
        <f t="shared" si="36"/>
        <v>32482.344233128835</v>
      </c>
      <c r="T211" s="4">
        <f t="shared" si="35"/>
        <v>22737.640963190184</v>
      </c>
    </row>
    <row r="212" spans="1:20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3">
        <f t="shared" si="28"/>
        <v>0.97297297297297303</v>
      </c>
      <c r="G212" s="3">
        <f t="shared" si="29"/>
        <v>4378.3783783783783</v>
      </c>
      <c r="H212">
        <v>994</v>
      </c>
      <c r="I212">
        <v>0.43009999999999998</v>
      </c>
      <c r="J212">
        <v>530</v>
      </c>
      <c r="K212">
        <v>1354</v>
      </c>
      <c r="L212">
        <f t="shared" si="30"/>
        <v>824</v>
      </c>
      <c r="M212">
        <f t="shared" si="31"/>
        <v>464</v>
      </c>
      <c r="N212">
        <f t="shared" si="32"/>
        <v>0.55048543689320384</v>
      </c>
      <c r="O212">
        <v>0.43009999999999998</v>
      </c>
      <c r="P212" s="35">
        <v>100</v>
      </c>
      <c r="Q212">
        <f t="shared" si="33"/>
        <v>-0.31747572815533975</v>
      </c>
      <c r="R212">
        <f t="shared" si="34"/>
        <v>1.101850291262136</v>
      </c>
      <c r="S212" s="35">
        <f t="shared" si="36"/>
        <v>40217.535631067964</v>
      </c>
      <c r="T212" s="4">
        <f t="shared" si="35"/>
        <v>28152.274941747572</v>
      </c>
    </row>
    <row r="213" spans="1:20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3">
        <f t="shared" si="28"/>
        <v>0.97297297297297303</v>
      </c>
      <c r="G213" s="3">
        <f t="shared" si="29"/>
        <v>2627.0270270270271</v>
      </c>
      <c r="H213">
        <v>284</v>
      </c>
      <c r="I213">
        <v>0.60550000000000004</v>
      </c>
      <c r="J213">
        <v>103</v>
      </c>
      <c r="K213">
        <v>483</v>
      </c>
      <c r="L213">
        <f t="shared" si="30"/>
        <v>380</v>
      </c>
      <c r="M213">
        <f t="shared" si="31"/>
        <v>181</v>
      </c>
      <c r="N213">
        <f t="shared" si="32"/>
        <v>0.4810526315789474</v>
      </c>
      <c r="O213">
        <v>0.60550000000000004</v>
      </c>
      <c r="P213" s="35">
        <v>100</v>
      </c>
      <c r="Q213">
        <f t="shared" si="33"/>
        <v>9.36842105263158E-2</v>
      </c>
      <c r="R213">
        <f t="shared" si="34"/>
        <v>0.77645831578947366</v>
      </c>
      <c r="S213" s="35">
        <f t="shared" si="36"/>
        <v>28340.72852631579</v>
      </c>
      <c r="T213" s="4">
        <f t="shared" si="35"/>
        <v>19838.509968421051</v>
      </c>
    </row>
    <row r="214" spans="1:20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3">
        <f t="shared" si="28"/>
        <v>0.97297297297297303</v>
      </c>
      <c r="G214" s="3">
        <f t="shared" si="29"/>
        <v>2627.0270270270271</v>
      </c>
      <c r="H214">
        <v>236</v>
      </c>
      <c r="I214">
        <v>0.56710000000000005</v>
      </c>
      <c r="J214">
        <v>110</v>
      </c>
      <c r="K214">
        <v>515</v>
      </c>
      <c r="L214">
        <f t="shared" si="30"/>
        <v>405</v>
      </c>
      <c r="M214">
        <f t="shared" si="31"/>
        <v>126</v>
      </c>
      <c r="N214">
        <f t="shared" si="32"/>
        <v>0.34888888888888892</v>
      </c>
      <c r="O214">
        <v>0.56710000000000005</v>
      </c>
      <c r="P214" s="35">
        <v>100</v>
      </c>
      <c r="Q214">
        <f t="shared" si="33"/>
        <v>8.0246913580246923E-2</v>
      </c>
      <c r="R214">
        <f t="shared" si="34"/>
        <v>0.78709259259259257</v>
      </c>
      <c r="S214" s="35">
        <f t="shared" si="36"/>
        <v>28728.879629629628</v>
      </c>
      <c r="T214" s="4">
        <f t="shared" si="35"/>
        <v>20110.215740740739</v>
      </c>
    </row>
    <row r="215" spans="1:20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3">
        <f t="shared" si="28"/>
        <v>0.97297297297297303</v>
      </c>
      <c r="G215" s="3">
        <f t="shared" si="29"/>
        <v>1070.2702702702704</v>
      </c>
      <c r="H215">
        <v>188</v>
      </c>
      <c r="I215">
        <v>0.61919999999999997</v>
      </c>
      <c r="J215">
        <v>136</v>
      </c>
      <c r="K215">
        <v>335</v>
      </c>
      <c r="L215">
        <f t="shared" si="30"/>
        <v>199</v>
      </c>
      <c r="M215">
        <f t="shared" si="31"/>
        <v>52</v>
      </c>
      <c r="N215">
        <f t="shared" si="32"/>
        <v>0.30904522613065333</v>
      </c>
      <c r="O215">
        <v>0.61919999999999997</v>
      </c>
      <c r="P215" s="35">
        <v>100</v>
      </c>
      <c r="Q215">
        <f t="shared" si="33"/>
        <v>-4.472361809045225E-2</v>
      </c>
      <c r="R215">
        <f t="shared" si="34"/>
        <v>0.88599427135678388</v>
      </c>
      <c r="S215" s="35">
        <f t="shared" si="36"/>
        <v>32338.790904522612</v>
      </c>
      <c r="T215" s="4">
        <f t="shared" si="35"/>
        <v>22637.153633165828</v>
      </c>
    </row>
    <row r="216" spans="1:20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3">
        <f t="shared" si="28"/>
        <v>0.97297297297297303</v>
      </c>
      <c r="G216" s="3">
        <f t="shared" si="29"/>
        <v>2918.9189189189192</v>
      </c>
      <c r="H216">
        <v>329</v>
      </c>
      <c r="I216">
        <v>0.70409999999999995</v>
      </c>
      <c r="J216">
        <v>270</v>
      </c>
      <c r="K216">
        <v>544</v>
      </c>
      <c r="L216">
        <f t="shared" si="30"/>
        <v>274</v>
      </c>
      <c r="M216">
        <f t="shared" si="31"/>
        <v>59</v>
      </c>
      <c r="N216">
        <f t="shared" si="32"/>
        <v>0.27226277372262775</v>
      </c>
      <c r="O216">
        <v>0.70409999999999995</v>
      </c>
      <c r="P216" s="35">
        <v>100</v>
      </c>
      <c r="Q216">
        <f t="shared" si="33"/>
        <v>-0.39635036496350362</v>
      </c>
      <c r="R216">
        <f t="shared" si="34"/>
        <v>1.1642716788321168</v>
      </c>
      <c r="S216" s="35">
        <f t="shared" si="36"/>
        <v>42495.916277372264</v>
      </c>
      <c r="T216" s="4">
        <f t="shared" si="35"/>
        <v>29747.141394160582</v>
      </c>
    </row>
    <row r="217" spans="1:20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3">
        <f t="shared" si="28"/>
        <v>0.97297297297297303</v>
      </c>
      <c r="G217" s="3">
        <f t="shared" si="29"/>
        <v>4378.3783783783783</v>
      </c>
      <c r="H217">
        <v>549</v>
      </c>
      <c r="I217">
        <v>0.44379999999999997</v>
      </c>
      <c r="J217">
        <v>231</v>
      </c>
      <c r="K217">
        <v>1027</v>
      </c>
      <c r="L217">
        <f t="shared" si="30"/>
        <v>796</v>
      </c>
      <c r="M217">
        <f t="shared" si="31"/>
        <v>318</v>
      </c>
      <c r="N217">
        <f t="shared" si="32"/>
        <v>0.41959798994974873</v>
      </c>
      <c r="O217">
        <v>0.44379999999999997</v>
      </c>
      <c r="P217" s="35">
        <v>100</v>
      </c>
      <c r="Q217">
        <f t="shared" si="33"/>
        <v>-3.1658291457286436E-2</v>
      </c>
      <c r="R217">
        <f t="shared" si="34"/>
        <v>0.87565437185929651</v>
      </c>
      <c r="S217" s="35">
        <f t="shared" si="36"/>
        <v>31961.384572864321</v>
      </c>
      <c r="T217" s="4">
        <f t="shared" si="35"/>
        <v>22372.969201005024</v>
      </c>
    </row>
    <row r="218" spans="1:20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3">
        <f t="shared" si="28"/>
        <v>0.97297297297297303</v>
      </c>
      <c r="G218" s="3">
        <f t="shared" si="29"/>
        <v>4767.5675675675675</v>
      </c>
      <c r="H218">
        <v>652</v>
      </c>
      <c r="I218">
        <v>0.4466</v>
      </c>
      <c r="J218">
        <v>379</v>
      </c>
      <c r="K218">
        <v>969</v>
      </c>
      <c r="L218">
        <f t="shared" si="30"/>
        <v>590</v>
      </c>
      <c r="M218">
        <f t="shared" si="31"/>
        <v>273</v>
      </c>
      <c r="N218">
        <f t="shared" si="32"/>
        <v>0.47016949152542376</v>
      </c>
      <c r="O218">
        <v>0.4466</v>
      </c>
      <c r="P218" s="35">
        <v>100</v>
      </c>
      <c r="Q218">
        <f t="shared" si="33"/>
        <v>-0.27830508474576277</v>
      </c>
      <c r="R218">
        <f t="shared" si="34"/>
        <v>1.0708506440677967</v>
      </c>
      <c r="S218" s="35">
        <f t="shared" si="36"/>
        <v>39086.048508474581</v>
      </c>
      <c r="T218" s="4">
        <f t="shared" si="35"/>
        <v>27360.233955932206</v>
      </c>
    </row>
    <row r="219" spans="1:20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3">
        <f t="shared" si="28"/>
        <v>0.97297297297297303</v>
      </c>
      <c r="G219" s="3">
        <f t="shared" si="29"/>
        <v>3210.8108108108108</v>
      </c>
      <c r="H219">
        <v>378</v>
      </c>
      <c r="I219">
        <v>0.4219</v>
      </c>
      <c r="J219">
        <v>264</v>
      </c>
      <c r="K219">
        <v>532</v>
      </c>
      <c r="L219">
        <f t="shared" si="30"/>
        <v>268</v>
      </c>
      <c r="M219">
        <f t="shared" si="31"/>
        <v>114</v>
      </c>
      <c r="N219">
        <f t="shared" si="32"/>
        <v>0.44029850746268662</v>
      </c>
      <c r="O219">
        <v>0.4219</v>
      </c>
      <c r="P219" s="35">
        <v>100</v>
      </c>
      <c r="Q219">
        <f t="shared" si="33"/>
        <v>-0.38955223880597023</v>
      </c>
      <c r="R219">
        <f t="shared" si="34"/>
        <v>1.1588916417910449</v>
      </c>
      <c r="S219" s="35">
        <f t="shared" si="36"/>
        <v>42299.544925373135</v>
      </c>
      <c r="T219" s="4">
        <f t="shared" si="35"/>
        <v>29609.681447761192</v>
      </c>
    </row>
    <row r="220" spans="1:20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3">
        <f t="shared" si="28"/>
        <v>0.97297297297297303</v>
      </c>
      <c r="G220" s="3">
        <f t="shared" si="29"/>
        <v>4378.3783783783783</v>
      </c>
      <c r="H220">
        <v>255</v>
      </c>
      <c r="I220">
        <v>0.59179999999999999</v>
      </c>
      <c r="J220">
        <v>151</v>
      </c>
      <c r="K220">
        <v>673</v>
      </c>
      <c r="L220">
        <f t="shared" si="30"/>
        <v>522</v>
      </c>
      <c r="M220">
        <f t="shared" si="31"/>
        <v>104</v>
      </c>
      <c r="N220">
        <f t="shared" si="32"/>
        <v>0.25938697318007664</v>
      </c>
      <c r="O220">
        <v>0.59179999999999999</v>
      </c>
      <c r="P220" s="35">
        <v>100</v>
      </c>
      <c r="Q220">
        <f t="shared" si="33"/>
        <v>2.1839080459770108E-2</v>
      </c>
      <c r="R220">
        <f t="shared" si="34"/>
        <v>0.83331655172413799</v>
      </c>
      <c r="S220" s="35">
        <f t="shared" si="36"/>
        <v>30416.054137931038</v>
      </c>
      <c r="T220" s="4">
        <f t="shared" si="35"/>
        <v>21291.237896551724</v>
      </c>
    </row>
    <row r="221" spans="1:20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3">
        <f t="shared" si="28"/>
        <v>0.97297297297297303</v>
      </c>
      <c r="G221" s="3">
        <f t="shared" si="29"/>
        <v>4086.4864864864867</v>
      </c>
      <c r="H221">
        <v>441</v>
      </c>
      <c r="I221">
        <v>0.5726</v>
      </c>
      <c r="J221">
        <v>278</v>
      </c>
      <c r="K221">
        <v>711</v>
      </c>
      <c r="L221">
        <f t="shared" si="30"/>
        <v>433</v>
      </c>
      <c r="M221">
        <f t="shared" si="31"/>
        <v>163</v>
      </c>
      <c r="N221">
        <f t="shared" si="32"/>
        <v>0.40115473441108551</v>
      </c>
      <c r="O221">
        <v>0.5726</v>
      </c>
      <c r="P221" s="35">
        <v>100</v>
      </c>
      <c r="Q221">
        <f t="shared" si="33"/>
        <v>-0.22886836027713628</v>
      </c>
      <c r="R221">
        <f t="shared" si="34"/>
        <v>1.0317264203233256</v>
      </c>
      <c r="S221" s="35">
        <f t="shared" si="36"/>
        <v>37658.014341801383</v>
      </c>
      <c r="T221" s="4">
        <f t="shared" si="35"/>
        <v>26360.610039260966</v>
      </c>
    </row>
    <row r="222" spans="1:20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3">
        <f t="shared" si="28"/>
        <v>0.97297297297297303</v>
      </c>
      <c r="G222" s="3">
        <f t="shared" si="29"/>
        <v>2432.4324324324325</v>
      </c>
      <c r="H222">
        <v>356</v>
      </c>
      <c r="I222">
        <v>0.42470000000000002</v>
      </c>
      <c r="J222">
        <v>98</v>
      </c>
      <c r="K222">
        <v>460</v>
      </c>
      <c r="L222">
        <f t="shared" si="30"/>
        <v>362</v>
      </c>
      <c r="M222">
        <f t="shared" si="31"/>
        <v>258</v>
      </c>
      <c r="N222">
        <f t="shared" si="32"/>
        <v>0.67016574585635358</v>
      </c>
      <c r="O222">
        <v>0.42470000000000002</v>
      </c>
      <c r="P222" s="35">
        <v>100</v>
      </c>
      <c r="Q222">
        <f t="shared" si="33"/>
        <v>0.10441988950276243</v>
      </c>
      <c r="R222">
        <f t="shared" si="34"/>
        <v>0.76796209944751381</v>
      </c>
      <c r="S222" s="35">
        <f t="shared" si="36"/>
        <v>28030.616629834254</v>
      </c>
      <c r="T222" s="4">
        <f t="shared" si="35"/>
        <v>19621.431640883977</v>
      </c>
    </row>
    <row r="223" spans="1:20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3">
        <f t="shared" si="28"/>
        <v>0.97297297297297303</v>
      </c>
      <c r="G223" s="3">
        <f t="shared" si="29"/>
        <v>2432.4324324324325</v>
      </c>
      <c r="H223">
        <v>437</v>
      </c>
      <c r="I223">
        <v>7.9500000000000001E-2</v>
      </c>
      <c r="J223">
        <v>108</v>
      </c>
      <c r="K223">
        <v>507</v>
      </c>
      <c r="L223">
        <f t="shared" si="30"/>
        <v>399</v>
      </c>
      <c r="M223">
        <f t="shared" si="31"/>
        <v>329</v>
      </c>
      <c r="N223">
        <f t="shared" si="32"/>
        <v>0.75964912280701757</v>
      </c>
      <c r="O223">
        <v>7.9500000000000001E-2</v>
      </c>
      <c r="P223" s="35">
        <v>100</v>
      </c>
      <c r="Q223">
        <f t="shared" si="33"/>
        <v>8.3959899749373443E-2</v>
      </c>
      <c r="R223">
        <f t="shared" si="34"/>
        <v>0.78415413533834588</v>
      </c>
      <c r="S223" s="35">
        <f t="shared" si="36"/>
        <v>28621.625939849626</v>
      </c>
      <c r="T223" s="4">
        <f t="shared" si="35"/>
        <v>20035.138157894737</v>
      </c>
    </row>
    <row r="224" spans="1:20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3">
        <f t="shared" si="28"/>
        <v>0.97297297297297303</v>
      </c>
      <c r="G224" s="3">
        <f t="shared" si="29"/>
        <v>3210.8108108108108</v>
      </c>
      <c r="H224">
        <v>461</v>
      </c>
      <c r="I224">
        <v>0.31780000000000003</v>
      </c>
      <c r="J224">
        <v>270</v>
      </c>
      <c r="K224">
        <v>543</v>
      </c>
      <c r="L224">
        <f t="shared" si="30"/>
        <v>273</v>
      </c>
      <c r="M224">
        <f t="shared" si="31"/>
        <v>191</v>
      </c>
      <c r="N224">
        <f t="shared" si="32"/>
        <v>0.65970695970695969</v>
      </c>
      <c r="O224">
        <v>0.31780000000000003</v>
      </c>
      <c r="P224" s="35">
        <v>100</v>
      </c>
      <c r="Q224">
        <f t="shared" si="33"/>
        <v>-0.3981684981684982</v>
      </c>
      <c r="R224">
        <f t="shared" si="34"/>
        <v>1.1657105494505495</v>
      </c>
      <c r="S224" s="35">
        <f t="shared" si="36"/>
        <v>42548.435054945061</v>
      </c>
      <c r="T224" s="4">
        <f t="shared" si="35"/>
        <v>29783.904538461542</v>
      </c>
    </row>
    <row r="225" spans="1:20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3">
        <f t="shared" si="28"/>
        <v>0.97297297297297303</v>
      </c>
      <c r="G225" s="3">
        <f t="shared" si="29"/>
        <v>4378.3783783783783</v>
      </c>
      <c r="H225">
        <v>669</v>
      </c>
      <c r="I225">
        <v>0.31230000000000002</v>
      </c>
      <c r="J225">
        <v>186</v>
      </c>
      <c r="K225">
        <v>829</v>
      </c>
      <c r="L225">
        <f t="shared" si="30"/>
        <v>643</v>
      </c>
      <c r="M225">
        <f t="shared" si="31"/>
        <v>483</v>
      </c>
      <c r="N225">
        <f t="shared" si="32"/>
        <v>0.70093312597200619</v>
      </c>
      <c r="O225">
        <v>0.31230000000000002</v>
      </c>
      <c r="P225" s="35">
        <v>100</v>
      </c>
      <c r="Q225">
        <f t="shared" si="33"/>
        <v>-6.9984447900466457E-3</v>
      </c>
      <c r="R225">
        <f t="shared" si="34"/>
        <v>0.85613856920684295</v>
      </c>
      <c r="S225" s="35">
        <f t="shared" si="36"/>
        <v>31249.057776049769</v>
      </c>
      <c r="T225" s="4">
        <f t="shared" si="35"/>
        <v>21874.340443234836</v>
      </c>
    </row>
    <row r="226" spans="1:20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3">
        <f t="shared" si="28"/>
        <v>0.97297297297297303</v>
      </c>
      <c r="G226" s="3">
        <f t="shared" si="29"/>
        <v>486.48648648648651</v>
      </c>
      <c r="H226">
        <v>121</v>
      </c>
      <c r="I226">
        <v>0.39729999999999999</v>
      </c>
      <c r="J226">
        <v>50</v>
      </c>
      <c r="K226">
        <v>174</v>
      </c>
      <c r="L226">
        <f t="shared" si="30"/>
        <v>124</v>
      </c>
      <c r="M226">
        <f t="shared" si="31"/>
        <v>71</v>
      </c>
      <c r="N226">
        <f t="shared" si="32"/>
        <v>0.5580645161290323</v>
      </c>
      <c r="O226">
        <v>0.39729999999999999</v>
      </c>
      <c r="P226" s="35">
        <v>100</v>
      </c>
      <c r="Q226">
        <f t="shared" si="33"/>
        <v>0.42258064516129035</v>
      </c>
      <c r="R226">
        <f t="shared" si="34"/>
        <v>0.51616967741935482</v>
      </c>
      <c r="S226" s="35">
        <f t="shared" si="36"/>
        <v>18840.193225806452</v>
      </c>
      <c r="T226" s="4">
        <f t="shared" si="35"/>
        <v>13188.135258064516</v>
      </c>
    </row>
    <row r="227" spans="1:20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3">
        <f t="shared" si="28"/>
        <v>0.97297297297297303</v>
      </c>
      <c r="G227" s="3">
        <f t="shared" si="29"/>
        <v>4086.4864864864867</v>
      </c>
      <c r="H227">
        <v>437</v>
      </c>
      <c r="I227">
        <v>0.61099999999999999</v>
      </c>
      <c r="J227">
        <v>319</v>
      </c>
      <c r="K227">
        <v>815</v>
      </c>
      <c r="L227">
        <f t="shared" si="30"/>
        <v>496</v>
      </c>
      <c r="M227">
        <f t="shared" si="31"/>
        <v>118</v>
      </c>
      <c r="N227">
        <f t="shared" si="32"/>
        <v>0.29032258064516131</v>
      </c>
      <c r="O227">
        <v>0.61099999999999999</v>
      </c>
      <c r="P227" s="35">
        <v>100</v>
      </c>
      <c r="Q227">
        <f t="shared" si="33"/>
        <v>-0.25322580645161297</v>
      </c>
      <c r="R227">
        <f t="shared" si="34"/>
        <v>1.0510029032258066</v>
      </c>
      <c r="S227" s="35">
        <f t="shared" si="36"/>
        <v>38361.60596774194</v>
      </c>
      <c r="T227" s="4">
        <f t="shared" si="35"/>
        <v>26853.124177419355</v>
      </c>
    </row>
    <row r="228" spans="1:20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3">
        <f t="shared" si="28"/>
        <v>0.97297297297297303</v>
      </c>
      <c r="G228" s="3">
        <f t="shared" si="29"/>
        <v>3502.7027027027029</v>
      </c>
      <c r="H228">
        <v>663</v>
      </c>
      <c r="I228">
        <v>0.2329</v>
      </c>
      <c r="J228">
        <v>332</v>
      </c>
      <c r="K228">
        <v>805</v>
      </c>
      <c r="L228">
        <f t="shared" si="30"/>
        <v>473</v>
      </c>
      <c r="M228">
        <f t="shared" si="31"/>
        <v>331</v>
      </c>
      <c r="N228">
        <f t="shared" si="32"/>
        <v>0.65983086680761105</v>
      </c>
      <c r="O228">
        <v>0.2329</v>
      </c>
      <c r="P228" s="35">
        <v>100</v>
      </c>
      <c r="Q228">
        <f t="shared" si="33"/>
        <v>-0.29238900634249476</v>
      </c>
      <c r="R228">
        <f t="shared" si="34"/>
        <v>1.0819966596194504</v>
      </c>
      <c r="S228" s="35">
        <f t="shared" si="36"/>
        <v>39492.878076109941</v>
      </c>
      <c r="T228" s="4">
        <f t="shared" si="35"/>
        <v>27645.014653276958</v>
      </c>
    </row>
    <row r="229" spans="1:20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3">
        <f t="shared" si="28"/>
        <v>0.97297297297297303</v>
      </c>
      <c r="G229" s="3">
        <f t="shared" si="29"/>
        <v>3891.8918918918921</v>
      </c>
      <c r="H229">
        <v>337</v>
      </c>
      <c r="I229">
        <v>0.50680000000000003</v>
      </c>
      <c r="J229">
        <v>179</v>
      </c>
      <c r="K229">
        <v>629</v>
      </c>
      <c r="L229">
        <f t="shared" si="30"/>
        <v>450</v>
      </c>
      <c r="M229">
        <f t="shared" si="31"/>
        <v>158</v>
      </c>
      <c r="N229">
        <f t="shared" si="32"/>
        <v>0.38088888888888894</v>
      </c>
      <c r="O229">
        <v>0.50680000000000003</v>
      </c>
      <c r="P229" s="35">
        <v>100</v>
      </c>
      <c r="Q229">
        <f t="shared" si="33"/>
        <v>-4.044444444444445E-2</v>
      </c>
      <c r="R229">
        <f t="shared" si="34"/>
        <v>0.88260773333333331</v>
      </c>
      <c r="S229" s="35">
        <f t="shared" si="36"/>
        <v>32215.182266666667</v>
      </c>
      <c r="T229" s="4">
        <f t="shared" si="35"/>
        <v>22550.627586666666</v>
      </c>
    </row>
    <row r="230" spans="1:20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3">
        <f t="shared" si="28"/>
        <v>0.97297297297297303</v>
      </c>
      <c r="G230" s="3">
        <f t="shared" si="29"/>
        <v>5351.3513513513517</v>
      </c>
      <c r="H230">
        <v>447</v>
      </c>
      <c r="I230">
        <v>0.61639999999999995</v>
      </c>
      <c r="J230">
        <v>227</v>
      </c>
      <c r="K230">
        <v>813</v>
      </c>
      <c r="L230">
        <f t="shared" si="30"/>
        <v>586</v>
      </c>
      <c r="M230">
        <f t="shared" si="31"/>
        <v>220</v>
      </c>
      <c r="N230">
        <f t="shared" si="32"/>
        <v>0.40034129692832765</v>
      </c>
      <c r="O230">
        <v>0.61639999999999995</v>
      </c>
      <c r="P230" s="35">
        <v>100</v>
      </c>
      <c r="Q230">
        <f t="shared" si="33"/>
        <v>-7.3378839590443695E-2</v>
      </c>
      <c r="R230">
        <f t="shared" si="34"/>
        <v>0.90867201365187711</v>
      </c>
      <c r="S230" s="35">
        <f t="shared" si="36"/>
        <v>33166.528498293512</v>
      </c>
      <c r="T230" s="4">
        <f t="shared" si="35"/>
        <v>23216.569948805456</v>
      </c>
    </row>
    <row r="231" spans="1:20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3">
        <f t="shared" si="28"/>
        <v>0.97297297297297303</v>
      </c>
      <c r="G231" s="3">
        <f t="shared" si="29"/>
        <v>2918.9189189189192</v>
      </c>
      <c r="H231">
        <v>610</v>
      </c>
      <c r="I231">
        <v>0.1014</v>
      </c>
      <c r="J231">
        <v>115</v>
      </c>
      <c r="K231">
        <v>650</v>
      </c>
      <c r="L231">
        <f t="shared" si="30"/>
        <v>535</v>
      </c>
      <c r="M231">
        <f t="shared" si="31"/>
        <v>495</v>
      </c>
      <c r="N231">
        <f t="shared" si="32"/>
        <v>0.84018691588785044</v>
      </c>
      <c r="O231">
        <v>0.1014</v>
      </c>
      <c r="P231" s="35">
        <v>100</v>
      </c>
      <c r="Q231">
        <f t="shared" si="33"/>
        <v>7.7570093457943939E-2</v>
      </c>
      <c r="R231">
        <f t="shared" si="34"/>
        <v>0.78921102803738319</v>
      </c>
      <c r="S231" s="35">
        <f t="shared" si="36"/>
        <v>28806.202523364485</v>
      </c>
      <c r="T231" s="4">
        <f t="shared" si="35"/>
        <v>20164.341766355137</v>
      </c>
    </row>
    <row r="232" spans="1:20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3">
        <f t="shared" si="28"/>
        <v>0.97297297297297303</v>
      </c>
      <c r="G232" s="3">
        <f t="shared" si="29"/>
        <v>3891.8918918918921</v>
      </c>
      <c r="H232">
        <v>302</v>
      </c>
      <c r="I232">
        <v>0.31509999999999999</v>
      </c>
      <c r="J232">
        <v>220</v>
      </c>
      <c r="K232">
        <v>534</v>
      </c>
      <c r="L232">
        <f t="shared" si="30"/>
        <v>314</v>
      </c>
      <c r="M232">
        <f t="shared" si="31"/>
        <v>82</v>
      </c>
      <c r="N232">
        <f t="shared" si="32"/>
        <v>0.30891719745222934</v>
      </c>
      <c r="O232">
        <v>0.31509999999999999</v>
      </c>
      <c r="P232" s="35">
        <v>100</v>
      </c>
      <c r="Q232">
        <f t="shared" si="33"/>
        <v>-0.2057324840764331</v>
      </c>
      <c r="R232">
        <f t="shared" si="34"/>
        <v>1.0134166878980893</v>
      </c>
      <c r="S232" s="35">
        <f t="shared" si="36"/>
        <v>36989.709108280258</v>
      </c>
      <c r="T232" s="4">
        <f t="shared" si="35"/>
        <v>25892.796375796181</v>
      </c>
    </row>
    <row r="233" spans="1:20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3">
        <f t="shared" si="28"/>
        <v>0.97297297297297303</v>
      </c>
      <c r="G233" s="3">
        <f t="shared" si="29"/>
        <v>3891.8918918918921</v>
      </c>
      <c r="H233">
        <v>213</v>
      </c>
      <c r="I233">
        <v>0.65210000000000001</v>
      </c>
      <c r="J233">
        <v>128</v>
      </c>
      <c r="K233">
        <v>450</v>
      </c>
      <c r="L233">
        <f t="shared" si="30"/>
        <v>322</v>
      </c>
      <c r="M233">
        <f t="shared" si="31"/>
        <v>85</v>
      </c>
      <c r="N233">
        <f t="shared" si="32"/>
        <v>0.31118012422360253</v>
      </c>
      <c r="O233">
        <v>0.65210000000000001</v>
      </c>
      <c r="P233" s="35">
        <v>100</v>
      </c>
      <c r="Q233">
        <f t="shared" si="33"/>
        <v>3.0434782608695657E-2</v>
      </c>
      <c r="R233">
        <f t="shared" si="34"/>
        <v>0.82651391304347832</v>
      </c>
      <c r="S233" s="35">
        <f t="shared" si="36"/>
        <v>30167.75782608696</v>
      </c>
      <c r="T233" s="4">
        <f t="shared" si="35"/>
        <v>21117.430478260871</v>
      </c>
    </row>
    <row r="234" spans="1:20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3">
        <f t="shared" si="28"/>
        <v>0.97297297297297303</v>
      </c>
      <c r="G234" s="3">
        <f t="shared" si="29"/>
        <v>4864.864864864865</v>
      </c>
      <c r="H234">
        <v>364</v>
      </c>
      <c r="I234">
        <v>0.51229999999999998</v>
      </c>
      <c r="J234">
        <v>152</v>
      </c>
      <c r="K234">
        <v>546</v>
      </c>
      <c r="L234">
        <f t="shared" si="30"/>
        <v>394</v>
      </c>
      <c r="M234">
        <f t="shared" si="31"/>
        <v>212</v>
      </c>
      <c r="N234">
        <f t="shared" si="32"/>
        <v>0.53045685279187815</v>
      </c>
      <c r="O234">
        <v>0.51229999999999998</v>
      </c>
      <c r="P234" s="35">
        <v>100</v>
      </c>
      <c r="Q234">
        <f t="shared" si="33"/>
        <v>-5.5837563451776595E-3</v>
      </c>
      <c r="R234">
        <f t="shared" si="34"/>
        <v>0.85501898477157368</v>
      </c>
      <c r="S234" s="35">
        <f t="shared" si="36"/>
        <v>31208.192944162438</v>
      </c>
      <c r="T234" s="4">
        <f t="shared" si="35"/>
        <v>21845.735060913707</v>
      </c>
    </row>
    <row r="235" spans="1:20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3">
        <f t="shared" si="28"/>
        <v>0.97297297297297303</v>
      </c>
      <c r="G235" s="3">
        <f t="shared" si="29"/>
        <v>3113.5135135135138</v>
      </c>
      <c r="H235">
        <v>251</v>
      </c>
      <c r="I235">
        <v>0.62739999999999996</v>
      </c>
      <c r="J235">
        <v>94</v>
      </c>
      <c r="K235">
        <v>528</v>
      </c>
      <c r="L235">
        <f t="shared" si="30"/>
        <v>434</v>
      </c>
      <c r="M235">
        <f t="shared" si="31"/>
        <v>157</v>
      </c>
      <c r="N235">
        <f t="shared" si="32"/>
        <v>0.38940092165898621</v>
      </c>
      <c r="O235">
        <v>0.62739999999999996</v>
      </c>
      <c r="P235" s="35">
        <v>100</v>
      </c>
      <c r="Q235">
        <f t="shared" si="33"/>
        <v>0.11105990783410138</v>
      </c>
      <c r="R235">
        <f t="shared" si="34"/>
        <v>0.76270718894009215</v>
      </c>
      <c r="S235" s="35">
        <f t="shared" si="36"/>
        <v>27838.812396313362</v>
      </c>
      <c r="T235" s="4">
        <f t="shared" si="35"/>
        <v>19487.168677419351</v>
      </c>
    </row>
    <row r="236" spans="1:20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3">
        <f t="shared" si="28"/>
        <v>0.97297297297297303</v>
      </c>
      <c r="G236" s="3">
        <f t="shared" si="29"/>
        <v>3405.4054054054054</v>
      </c>
      <c r="H236">
        <v>343</v>
      </c>
      <c r="I236">
        <v>0.39729999999999999</v>
      </c>
      <c r="J236">
        <v>194</v>
      </c>
      <c r="K236">
        <v>471</v>
      </c>
      <c r="L236">
        <f t="shared" si="30"/>
        <v>277</v>
      </c>
      <c r="M236">
        <f t="shared" si="31"/>
        <v>149</v>
      </c>
      <c r="N236">
        <f t="shared" si="32"/>
        <v>0.53032490974729241</v>
      </c>
      <c r="O236">
        <v>0.39729999999999999</v>
      </c>
      <c r="P236" s="35">
        <v>100</v>
      </c>
      <c r="Q236">
        <f t="shared" si="33"/>
        <v>-0.17148014440433215</v>
      </c>
      <c r="R236">
        <f t="shared" si="34"/>
        <v>0.98630938628158848</v>
      </c>
      <c r="S236" s="35">
        <f t="shared" si="36"/>
        <v>36000.292599277978</v>
      </c>
      <c r="T236" s="4">
        <f t="shared" si="35"/>
        <v>25200.204819494582</v>
      </c>
    </row>
    <row r="237" spans="1:20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3">
        <f t="shared" si="28"/>
        <v>0.97297297297297303</v>
      </c>
      <c r="G237" s="3">
        <f t="shared" si="29"/>
        <v>938.91891891891896</v>
      </c>
      <c r="H237">
        <v>125</v>
      </c>
      <c r="I237">
        <v>0.37530000000000002</v>
      </c>
      <c r="J237">
        <v>50</v>
      </c>
      <c r="K237">
        <v>174</v>
      </c>
      <c r="L237">
        <f t="shared" si="30"/>
        <v>124</v>
      </c>
      <c r="M237">
        <f t="shared" si="31"/>
        <v>75</v>
      </c>
      <c r="N237">
        <f t="shared" si="32"/>
        <v>0.58387096774193548</v>
      </c>
      <c r="O237">
        <v>0.37530000000000002</v>
      </c>
      <c r="P237" s="35">
        <v>100</v>
      </c>
      <c r="Q237">
        <f t="shared" si="33"/>
        <v>0.42258064516129035</v>
      </c>
      <c r="R237">
        <f t="shared" si="34"/>
        <v>0.51616967741935482</v>
      </c>
      <c r="S237" s="35">
        <f t="shared" si="36"/>
        <v>18840.193225806452</v>
      </c>
      <c r="T237" s="4">
        <f t="shared" si="35"/>
        <v>13188.135258064516</v>
      </c>
    </row>
    <row r="238" spans="1:20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3">
        <f t="shared" si="28"/>
        <v>0.97297297297297303</v>
      </c>
      <c r="G238" s="3">
        <f t="shared" si="29"/>
        <v>3113.5135135135138</v>
      </c>
      <c r="H238">
        <v>251</v>
      </c>
      <c r="I238">
        <v>0.3342</v>
      </c>
      <c r="J238">
        <v>138</v>
      </c>
      <c r="K238">
        <v>485</v>
      </c>
      <c r="L238">
        <f t="shared" si="30"/>
        <v>347</v>
      </c>
      <c r="M238">
        <f t="shared" si="31"/>
        <v>113</v>
      </c>
      <c r="N238">
        <f t="shared" si="32"/>
        <v>0.36051873198847262</v>
      </c>
      <c r="O238">
        <v>0.3342</v>
      </c>
      <c r="P238" s="35">
        <v>100</v>
      </c>
      <c r="Q238">
        <f t="shared" si="33"/>
        <v>1.2391930835734866E-2</v>
      </c>
      <c r="R238">
        <f t="shared" si="34"/>
        <v>0.84079302593659944</v>
      </c>
      <c r="S238" s="35">
        <f t="shared" si="36"/>
        <v>30688.945446685881</v>
      </c>
      <c r="T238" s="4">
        <f t="shared" si="35"/>
        <v>21482.261812680114</v>
      </c>
    </row>
    <row r="239" spans="1:20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3">
        <f t="shared" si="28"/>
        <v>0.97297297297297303</v>
      </c>
      <c r="G239" s="3">
        <f t="shared" si="29"/>
        <v>3405.4054054054054</v>
      </c>
      <c r="H239">
        <v>404</v>
      </c>
      <c r="I239">
        <v>0.36159999999999998</v>
      </c>
      <c r="J239">
        <v>152</v>
      </c>
      <c r="K239">
        <v>547</v>
      </c>
      <c r="L239">
        <f t="shared" si="30"/>
        <v>395</v>
      </c>
      <c r="M239">
        <f t="shared" si="31"/>
        <v>252</v>
      </c>
      <c r="N239">
        <f t="shared" si="32"/>
        <v>0.61037974683544305</v>
      </c>
      <c r="O239">
        <v>0.36159999999999998</v>
      </c>
      <c r="P239" s="35">
        <v>100</v>
      </c>
      <c r="Q239">
        <f t="shared" si="33"/>
        <v>-5.3164556962025239E-3</v>
      </c>
      <c r="R239">
        <f t="shared" si="34"/>
        <v>0.85480744303797473</v>
      </c>
      <c r="S239" s="35">
        <f t="shared" si="36"/>
        <v>31200.471670886076</v>
      </c>
      <c r="T239" s="4">
        <f t="shared" si="35"/>
        <v>21840.330169620251</v>
      </c>
    </row>
    <row r="240" spans="1:20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3">
        <f t="shared" si="28"/>
        <v>0.97297297297297303</v>
      </c>
      <c r="G240" s="3">
        <f t="shared" si="29"/>
        <v>2918.9189189189192</v>
      </c>
      <c r="H240">
        <v>161</v>
      </c>
      <c r="I240">
        <v>0.26579999999999998</v>
      </c>
      <c r="J240">
        <v>77</v>
      </c>
      <c r="K240">
        <v>432</v>
      </c>
      <c r="L240">
        <f t="shared" si="30"/>
        <v>355</v>
      </c>
      <c r="M240">
        <f t="shared" si="31"/>
        <v>84</v>
      </c>
      <c r="N240">
        <f t="shared" si="32"/>
        <v>0.28929577464788736</v>
      </c>
      <c r="O240">
        <v>0.26579999999999998</v>
      </c>
      <c r="P240" s="35">
        <v>100</v>
      </c>
      <c r="Q240">
        <f t="shared" si="33"/>
        <v>0.15183098591549296</v>
      </c>
      <c r="R240">
        <f t="shared" si="34"/>
        <v>0.73044095774647888</v>
      </c>
      <c r="S240" s="35">
        <f t="shared" si="36"/>
        <v>26661.094957746478</v>
      </c>
      <c r="T240" s="4">
        <f t="shared" si="35"/>
        <v>18662.766470422532</v>
      </c>
    </row>
    <row r="241" spans="1:20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3">
        <f t="shared" si="28"/>
        <v>0.97297297297297303</v>
      </c>
      <c r="G241" s="3">
        <f t="shared" si="29"/>
        <v>2529.72972972973</v>
      </c>
      <c r="H241">
        <v>408</v>
      </c>
      <c r="I241">
        <v>0.38629999999999998</v>
      </c>
      <c r="J241">
        <v>100</v>
      </c>
      <c r="K241">
        <v>565</v>
      </c>
      <c r="L241">
        <f t="shared" si="30"/>
        <v>465</v>
      </c>
      <c r="M241">
        <f t="shared" si="31"/>
        <v>308</v>
      </c>
      <c r="N241">
        <f t="shared" si="32"/>
        <v>0.62989247311827956</v>
      </c>
      <c r="O241">
        <v>0.38629999999999998</v>
      </c>
      <c r="P241" s="35">
        <v>100</v>
      </c>
      <c r="Q241">
        <f t="shared" si="33"/>
        <v>0.1</v>
      </c>
      <c r="R241">
        <f t="shared" si="34"/>
        <v>0.77146000000000003</v>
      </c>
      <c r="S241" s="35">
        <f t="shared" si="36"/>
        <v>28158.29</v>
      </c>
      <c r="T241" s="4">
        <f t="shared" si="35"/>
        <v>19710.803</v>
      </c>
    </row>
    <row r="242" spans="1:20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3">
        <f t="shared" si="28"/>
        <v>0.97297297297297303</v>
      </c>
      <c r="G242" s="3">
        <f t="shared" si="29"/>
        <v>3891.8918918918921</v>
      </c>
      <c r="H242">
        <v>284</v>
      </c>
      <c r="I242">
        <v>0.31509999999999999</v>
      </c>
      <c r="J242">
        <v>204</v>
      </c>
      <c r="K242">
        <v>494</v>
      </c>
      <c r="L242">
        <f t="shared" si="30"/>
        <v>290</v>
      </c>
      <c r="M242">
        <f t="shared" si="31"/>
        <v>80</v>
      </c>
      <c r="N242">
        <f t="shared" si="32"/>
        <v>0.32068965517241377</v>
      </c>
      <c r="O242">
        <v>0.31509999999999999</v>
      </c>
      <c r="P242" s="35">
        <v>100</v>
      </c>
      <c r="Q242">
        <f t="shared" si="33"/>
        <v>-0.18689655172413791</v>
      </c>
      <c r="R242">
        <f t="shared" si="34"/>
        <v>0.99850993103448271</v>
      </c>
      <c r="S242" s="35">
        <f t="shared" si="36"/>
        <v>36445.612482758617</v>
      </c>
      <c r="T242" s="4">
        <f t="shared" si="35"/>
        <v>25511.92873793103</v>
      </c>
    </row>
    <row r="243" spans="1:20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3">
        <f t="shared" si="28"/>
        <v>0.97297297297297303</v>
      </c>
      <c r="G243" s="3">
        <f t="shared" si="29"/>
        <v>3891.8918918918921</v>
      </c>
      <c r="H243">
        <v>443</v>
      </c>
      <c r="I243">
        <v>0.55620000000000003</v>
      </c>
      <c r="J243">
        <v>257</v>
      </c>
      <c r="K243">
        <v>903</v>
      </c>
      <c r="L243">
        <f t="shared" si="30"/>
        <v>646</v>
      </c>
      <c r="M243">
        <f t="shared" si="31"/>
        <v>186</v>
      </c>
      <c r="N243">
        <f t="shared" si="32"/>
        <v>0.33034055727554179</v>
      </c>
      <c r="O243">
        <v>0.55620000000000003</v>
      </c>
      <c r="P243" s="35">
        <v>100</v>
      </c>
      <c r="Q243">
        <f t="shared" si="33"/>
        <v>-9.4427244582043351E-2</v>
      </c>
      <c r="R243">
        <f t="shared" si="34"/>
        <v>0.92532972136222913</v>
      </c>
      <c r="S243" s="35">
        <f t="shared" si="36"/>
        <v>33774.534829721364</v>
      </c>
      <c r="T243" s="4">
        <f t="shared" si="35"/>
        <v>23642.174380804954</v>
      </c>
    </row>
    <row r="244" spans="1:20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3">
        <f t="shared" si="28"/>
        <v>0.97297297297297303</v>
      </c>
      <c r="G244" s="3">
        <f t="shared" si="29"/>
        <v>4962.1621621621625</v>
      </c>
      <c r="H244">
        <v>718</v>
      </c>
      <c r="I244">
        <v>0.44929999999999998</v>
      </c>
      <c r="J244">
        <v>256</v>
      </c>
      <c r="K244">
        <v>916</v>
      </c>
      <c r="L244">
        <f t="shared" si="30"/>
        <v>660</v>
      </c>
      <c r="M244">
        <f t="shared" si="31"/>
        <v>462</v>
      </c>
      <c r="N244">
        <f t="shared" si="32"/>
        <v>0.65999999999999992</v>
      </c>
      <c r="O244">
        <v>0.44929999999999998</v>
      </c>
      <c r="P244" s="35">
        <v>100</v>
      </c>
      <c r="Q244">
        <f t="shared" si="33"/>
        <v>-8.9090909090909109E-2</v>
      </c>
      <c r="R244">
        <f t="shared" si="34"/>
        <v>0.92110654545454551</v>
      </c>
      <c r="S244" s="35">
        <f t="shared" si="36"/>
        <v>33620.388909090914</v>
      </c>
      <c r="T244" s="4">
        <f t="shared" si="35"/>
        <v>23534.272236363639</v>
      </c>
    </row>
    <row r="245" spans="1:20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3">
        <f t="shared" si="28"/>
        <v>0.97297297297297303</v>
      </c>
      <c r="G245" s="3">
        <f t="shared" si="29"/>
        <v>5448.6486486486492</v>
      </c>
      <c r="H245">
        <v>478</v>
      </c>
      <c r="I245">
        <v>0.31780000000000003</v>
      </c>
      <c r="J245">
        <v>265</v>
      </c>
      <c r="K245">
        <v>644</v>
      </c>
      <c r="L245">
        <f t="shared" si="30"/>
        <v>379</v>
      </c>
      <c r="M245">
        <f t="shared" si="31"/>
        <v>213</v>
      </c>
      <c r="N245">
        <f t="shared" si="32"/>
        <v>0.54960422163588396</v>
      </c>
      <c r="O245">
        <v>0.31780000000000003</v>
      </c>
      <c r="P245" s="35">
        <v>100</v>
      </c>
      <c r="Q245">
        <f t="shared" si="33"/>
        <v>-0.24828496042216361</v>
      </c>
      <c r="R245">
        <f t="shared" si="34"/>
        <v>1.0470927176781002</v>
      </c>
      <c r="S245" s="35">
        <f t="shared" si="36"/>
        <v>38218.884195250655</v>
      </c>
      <c r="T245" s="4">
        <f t="shared" si="35"/>
        <v>26753.218936675457</v>
      </c>
    </row>
    <row r="246" spans="1:20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3">
        <f t="shared" si="28"/>
        <v>0.97297297297297303</v>
      </c>
      <c r="G246" s="3">
        <f t="shared" si="29"/>
        <v>4864.864864864865</v>
      </c>
      <c r="H246">
        <v>533</v>
      </c>
      <c r="I246">
        <v>0.51229999999999998</v>
      </c>
      <c r="J246">
        <v>236</v>
      </c>
      <c r="K246">
        <v>829</v>
      </c>
      <c r="L246">
        <f t="shared" si="30"/>
        <v>593</v>
      </c>
      <c r="M246">
        <f t="shared" si="31"/>
        <v>297</v>
      </c>
      <c r="N246">
        <f t="shared" si="32"/>
        <v>0.50067453625632374</v>
      </c>
      <c r="O246">
        <v>0.51229999999999998</v>
      </c>
      <c r="P246" s="35">
        <v>100</v>
      </c>
      <c r="Q246">
        <f t="shared" si="33"/>
        <v>-8.347386172006746E-2</v>
      </c>
      <c r="R246">
        <f t="shared" si="34"/>
        <v>0.91666121416526136</v>
      </c>
      <c r="S246" s="35">
        <f t="shared" si="36"/>
        <v>33458.13431703204</v>
      </c>
      <c r="T246" s="4">
        <f t="shared" si="35"/>
        <v>23420.694021922427</v>
      </c>
    </row>
    <row r="247" spans="1:20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3">
        <f t="shared" si="28"/>
        <v>0.97297297297297303</v>
      </c>
      <c r="G247" s="3">
        <f t="shared" si="29"/>
        <v>5837.8378378378384</v>
      </c>
      <c r="H247">
        <v>566</v>
      </c>
      <c r="I247">
        <v>0.36990000000000001</v>
      </c>
      <c r="J247">
        <v>244</v>
      </c>
      <c r="K247">
        <v>872</v>
      </c>
      <c r="L247">
        <f t="shared" si="30"/>
        <v>628</v>
      </c>
      <c r="M247">
        <f t="shared" si="31"/>
        <v>322</v>
      </c>
      <c r="N247">
        <f t="shared" si="32"/>
        <v>0.51019108280254777</v>
      </c>
      <c r="O247">
        <v>0.36990000000000001</v>
      </c>
      <c r="P247" s="35">
        <v>100</v>
      </c>
      <c r="Q247">
        <f t="shared" si="33"/>
        <v>-8.3439490445859882E-2</v>
      </c>
      <c r="R247">
        <f t="shared" si="34"/>
        <v>0.91663401273885348</v>
      </c>
      <c r="S247" s="35">
        <f t="shared" si="36"/>
        <v>33457.141464968154</v>
      </c>
      <c r="T247" s="4">
        <f t="shared" si="35"/>
        <v>23419.999025477708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47"/>
  <sheetViews>
    <sheetView topLeftCell="W1" workbookViewId="0">
      <selection activeCell="AE4" sqref="AE4:AE247"/>
    </sheetView>
  </sheetViews>
  <sheetFormatPr baseColWidth="10" defaultRowHeight="16" x14ac:dyDescent="0.2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8" customWidth="1"/>
    <col min="11" max="11" width="27.83203125" style="4" customWidth="1"/>
    <col min="12" max="12" width="18.5" customWidth="1"/>
    <col min="13" max="13" width="27.6640625" customWidth="1"/>
    <col min="14" max="14" width="58.1640625" customWidth="1"/>
    <col min="15" max="15" width="32.83203125" style="4" customWidth="1"/>
    <col min="16" max="16" width="45.83203125" customWidth="1"/>
    <col min="17" max="17" width="57.6640625" customWidth="1"/>
    <col min="18" max="18" width="28.5" customWidth="1"/>
    <col min="19" max="19" width="66.1640625" customWidth="1"/>
    <col min="20" max="20" width="62.5" customWidth="1"/>
    <col min="21" max="21" width="45.33203125" style="4" customWidth="1"/>
    <col min="22" max="22" width="55" style="3" customWidth="1"/>
    <col min="23" max="23" width="28.83203125" customWidth="1"/>
    <col min="24" max="24" width="25.6640625" customWidth="1"/>
    <col min="25" max="25" width="28.6640625" customWidth="1"/>
    <col min="26" max="26" width="61.5" customWidth="1"/>
    <col min="27" max="27" width="69.33203125" customWidth="1"/>
    <col min="28" max="28" width="53.1640625" customWidth="1"/>
    <col min="29" max="29" width="41.83203125" customWidth="1"/>
    <col min="30" max="30" width="39.33203125" customWidth="1"/>
    <col min="31" max="31" width="44" style="4" customWidth="1"/>
  </cols>
  <sheetData>
    <row r="1" spans="1:66" x14ac:dyDescent="0.2">
      <c r="B1" t="s">
        <v>0</v>
      </c>
      <c r="C1" s="1" t="s">
        <v>1</v>
      </c>
      <c r="D1" s="2" t="s">
        <v>20</v>
      </c>
      <c r="E1" s="10" t="s">
        <v>21</v>
      </c>
      <c r="K1" s="16" t="s">
        <v>34</v>
      </c>
      <c r="N1" s="36" t="s">
        <v>23</v>
      </c>
      <c r="O1" s="37" t="s">
        <v>24</v>
      </c>
      <c r="Q1" s="17" t="s">
        <v>35</v>
      </c>
      <c r="R1" s="38" t="s">
        <v>26</v>
      </c>
      <c r="S1" s="39" t="s">
        <v>36</v>
      </c>
      <c r="T1" s="40" t="s">
        <v>37</v>
      </c>
      <c r="U1" s="41">
        <v>0.3</v>
      </c>
      <c r="V1" s="42" t="s">
        <v>368</v>
      </c>
      <c r="X1" s="43"/>
      <c r="Y1" s="43"/>
      <c r="Z1" s="44"/>
      <c r="AA1" s="44" t="s">
        <v>369</v>
      </c>
      <c r="AB1" s="44"/>
      <c r="AC1" s="44"/>
      <c r="AD1" s="45">
        <f>(0.1*R2) +S2</f>
        <v>0.77146000000000003</v>
      </c>
    </row>
    <row r="2" spans="1:66" x14ac:dyDescent="0.2">
      <c r="E2" t="s">
        <v>4</v>
      </c>
      <c r="F2">
        <v>0.97299999999999998</v>
      </c>
      <c r="G2" s="9" t="s">
        <v>28</v>
      </c>
      <c r="H2" t="s">
        <v>5</v>
      </c>
      <c r="K2" s="16">
        <f>0.9-0.1</f>
        <v>0.8</v>
      </c>
      <c r="N2" s="46" t="s">
        <v>38</v>
      </c>
      <c r="O2" s="47" t="s">
        <v>30</v>
      </c>
      <c r="R2" s="48">
        <f>-0.7914</f>
        <v>-0.79139999999999999</v>
      </c>
      <c r="S2" s="49">
        <f>0.8506</f>
        <v>0.85060000000000002</v>
      </c>
      <c r="T2" s="50" t="s">
        <v>40</v>
      </c>
      <c r="U2" s="51" t="s">
        <v>41</v>
      </c>
      <c r="V2" s="52" t="s">
        <v>370</v>
      </c>
      <c r="W2" s="53" t="s">
        <v>371</v>
      </c>
      <c r="X2" s="54" t="s">
        <v>372</v>
      </c>
      <c r="Y2" s="54" t="s">
        <v>373</v>
      </c>
      <c r="Z2" s="55" t="s">
        <v>374</v>
      </c>
      <c r="AA2" s="55" t="s">
        <v>375</v>
      </c>
      <c r="AB2" s="56" t="s">
        <v>376</v>
      </c>
      <c r="AC2" s="55" t="s">
        <v>377</v>
      </c>
      <c r="AD2" s="57" t="s">
        <v>378</v>
      </c>
      <c r="AE2" s="58" t="s">
        <v>379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</row>
    <row r="3" spans="1:66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42</v>
      </c>
      <c r="I3" s="5" t="s">
        <v>18</v>
      </c>
      <c r="J3" s="5" t="s">
        <v>43</v>
      </c>
      <c r="K3" s="7" t="s">
        <v>44</v>
      </c>
      <c r="L3" s="10" t="s">
        <v>31</v>
      </c>
      <c r="M3" s="59" t="s">
        <v>45</v>
      </c>
      <c r="N3" s="60" t="s">
        <v>33</v>
      </c>
      <c r="O3" s="61" t="s">
        <v>18</v>
      </c>
      <c r="P3" s="13" t="s">
        <v>46</v>
      </c>
      <c r="Q3" s="62" t="s">
        <v>380</v>
      </c>
      <c r="R3" s="63" t="s">
        <v>381</v>
      </c>
      <c r="S3" s="63" t="s">
        <v>48</v>
      </c>
      <c r="T3" s="64" t="s">
        <v>49</v>
      </c>
      <c r="U3" s="65" t="s">
        <v>50</v>
      </c>
      <c r="V3" s="66" t="s">
        <v>382</v>
      </c>
      <c r="W3" s="67" t="s">
        <v>383</v>
      </c>
      <c r="X3" s="64" t="s">
        <v>384</v>
      </c>
      <c r="Y3" s="68" t="s">
        <v>385</v>
      </c>
      <c r="Z3" s="69" t="s">
        <v>386</v>
      </c>
      <c r="AA3" s="69" t="s">
        <v>380</v>
      </c>
      <c r="AB3" s="70" t="s">
        <v>387</v>
      </c>
      <c r="AC3" s="71" t="s">
        <v>388</v>
      </c>
      <c r="AD3" s="72" t="s">
        <v>389</v>
      </c>
      <c r="AE3" s="73" t="s">
        <v>390</v>
      </c>
      <c r="AF3"/>
      <c r="AG3"/>
      <c r="AH3"/>
      <c r="AI3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</row>
    <row r="4" spans="1:66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3">
        <f>36/37</f>
        <v>0.97297297297297303</v>
      </c>
      <c r="G4" s="3">
        <f>E4*F4</f>
        <v>1031.3513513513515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0.8*(M4/L4)+0.1</f>
        <v>0.79743589743589749</v>
      </c>
      <c r="O4">
        <v>0.16159999999999999</v>
      </c>
      <c r="S4">
        <f>-0.7914*R4+0.8506</f>
        <v>0.85060000000000002</v>
      </c>
      <c r="T4">
        <f>365*P4*S4</f>
        <v>0</v>
      </c>
      <c r="U4" s="4">
        <f>T4*0.7</f>
        <v>0</v>
      </c>
      <c r="V4">
        <v>114</v>
      </c>
      <c r="W4">
        <f>1.25*(K4-J4)</f>
        <v>48.75</v>
      </c>
      <c r="X4">
        <f>J4-(K4-J4)/8</f>
        <v>109.125</v>
      </c>
      <c r="Y4">
        <f>1.25*(K4-J4)/(2*(-0.7914))</f>
        <v>-30.799848369977255</v>
      </c>
      <c r="Z4">
        <f>((-0.7914*X4)/W4-0.8506)*Y4</f>
        <v>80.760851023502653</v>
      </c>
      <c r="AA4">
        <f>IF(Z4&gt;V4,Z4,V4)</f>
        <v>114</v>
      </c>
      <c r="AB4">
        <f>(AA4-X4)/W4</f>
        <v>0.1</v>
      </c>
      <c r="AC4">
        <f>-0.7914*AB4+0.8506</f>
        <v>0.77146000000000003</v>
      </c>
      <c r="AD4">
        <f>AA4*AC4*365</f>
        <v>32100.450600000004</v>
      </c>
      <c r="AE4" s="4">
        <f>AD4*0.7</f>
        <v>22470.315420000003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spans="1:66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3">
        <f t="shared" ref="F5:F68" si="0">36/37</f>
        <v>0.97297297297297303</v>
      </c>
      <c r="G5" s="3">
        <f t="shared" ref="G5:G68" si="1">E5*F5</f>
        <v>1167.5675675675677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0.8*(M5/L5)+0.1</f>
        <v>0.56315789473684219</v>
      </c>
      <c r="O5">
        <v>0.34789999999999999</v>
      </c>
      <c r="V5">
        <v>111</v>
      </c>
      <c r="W5">
        <f t="shared" ref="W5:W68" si="5">1.25*(K5-J5)</f>
        <v>47.5</v>
      </c>
      <c r="X5">
        <f t="shared" ref="X5:X68" si="6">J5-(K5-J5)/8</f>
        <v>106.25</v>
      </c>
      <c r="Y5">
        <f t="shared" ref="Y5:Y68" si="7">1.25*(K5-J5)/(2*(-0.7914))</f>
        <v>-30.010108668182966</v>
      </c>
      <c r="Z5">
        <f t="shared" ref="Z5:Z68" si="8">((-0.7914*X5)/W5-0.8506)*Y5</f>
        <v>78.651598433156423</v>
      </c>
      <c r="AA5">
        <f t="shared" ref="AA5:AA68" si="9">IF(Z5&gt;V5,Z5,V5)</f>
        <v>111</v>
      </c>
      <c r="AB5">
        <f t="shared" ref="AB5:AB68" si="10">(AA5-X5)/W5</f>
        <v>0.1</v>
      </c>
      <c r="AC5">
        <f t="shared" ref="AC5:AC68" si="11">-0.7914*AB5+0.8506</f>
        <v>0.77146000000000003</v>
      </c>
      <c r="AD5">
        <f t="shared" ref="AD5:AD68" si="12">AA5*AC5*365</f>
        <v>31255.701900000004</v>
      </c>
      <c r="AE5" s="4">
        <f t="shared" ref="AE5:AE68" si="13">AD5*0.7</f>
        <v>21878.991330000001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66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3">
        <f t="shared" si="0"/>
        <v>0.97297297297297303</v>
      </c>
      <c r="G6" s="3">
        <f t="shared" si="1"/>
        <v>3210.8108108108108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>
        <v>0.39729999999999999</v>
      </c>
      <c r="V6">
        <v>108</v>
      </c>
      <c r="W6">
        <f t="shared" si="5"/>
        <v>627.5</v>
      </c>
      <c r="X6">
        <f t="shared" si="6"/>
        <v>45.25</v>
      </c>
      <c r="Y6">
        <f t="shared" si="7"/>
        <v>-396.44933030073287</v>
      </c>
      <c r="Z6">
        <f t="shared" si="8"/>
        <v>359.84480035380341</v>
      </c>
      <c r="AA6">
        <f t="shared" si="9"/>
        <v>359.84480035380341</v>
      </c>
      <c r="AB6">
        <f t="shared" si="10"/>
        <v>0.50134629538454722</v>
      </c>
      <c r="AC6">
        <f t="shared" si="11"/>
        <v>0.45383454183266936</v>
      </c>
      <c r="AD6">
        <f t="shared" si="12"/>
        <v>59608.150036294406</v>
      </c>
      <c r="AE6" s="4">
        <f t="shared" si="13"/>
        <v>41725.705025406081</v>
      </c>
    </row>
    <row r="7" spans="1:66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3">
        <f t="shared" si="0"/>
        <v>0.97297297297297303</v>
      </c>
      <c r="G7" s="3">
        <f t="shared" si="1"/>
        <v>1362.1621621621623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>
        <v>0.3644</v>
      </c>
      <c r="V7">
        <v>178</v>
      </c>
      <c r="W7">
        <f t="shared" si="5"/>
        <v>443.75</v>
      </c>
      <c r="X7">
        <f t="shared" si="6"/>
        <v>133.625</v>
      </c>
      <c r="Y7">
        <f t="shared" si="7"/>
        <v>-280.35759413697247</v>
      </c>
      <c r="Z7">
        <f t="shared" si="8"/>
        <v>305.2846695729088</v>
      </c>
      <c r="AA7">
        <f t="shared" si="9"/>
        <v>305.2846695729088</v>
      </c>
      <c r="AB7">
        <f t="shared" si="10"/>
        <v>0.38683869199528742</v>
      </c>
      <c r="AC7">
        <f t="shared" si="11"/>
        <v>0.54445585915492956</v>
      </c>
      <c r="AD7">
        <f t="shared" si="12"/>
        <v>60668.1198765886</v>
      </c>
      <c r="AE7" s="4">
        <f t="shared" si="13"/>
        <v>42467.683913612018</v>
      </c>
    </row>
    <row r="8" spans="1:66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3">
        <f t="shared" si="0"/>
        <v>0.97297297297297303</v>
      </c>
      <c r="G8" s="3">
        <f t="shared" si="1"/>
        <v>1945.9459459459461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>
        <v>0.41099999999999998</v>
      </c>
      <c r="V8">
        <v>221</v>
      </c>
      <c r="W8">
        <f t="shared" si="5"/>
        <v>495</v>
      </c>
      <c r="X8">
        <f t="shared" si="6"/>
        <v>171.5</v>
      </c>
      <c r="Y8">
        <f t="shared" si="7"/>
        <v>-312.73692191053829</v>
      </c>
      <c r="Z8">
        <f t="shared" si="8"/>
        <v>351.76402577710388</v>
      </c>
      <c r="AA8">
        <f t="shared" si="9"/>
        <v>351.76402577710388</v>
      </c>
      <c r="AB8">
        <f t="shared" si="10"/>
        <v>0.36416974904465432</v>
      </c>
      <c r="AC8">
        <f t="shared" si="11"/>
        <v>0.56239606060606062</v>
      </c>
      <c r="AD8">
        <f t="shared" si="12"/>
        <v>72208.206361389777</v>
      </c>
      <c r="AE8" s="4">
        <f t="shared" si="13"/>
        <v>50545.744452972838</v>
      </c>
    </row>
    <row r="9" spans="1:66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3">
        <f t="shared" si="0"/>
        <v>0.97297297297297303</v>
      </c>
      <c r="G9" s="3">
        <f t="shared" si="1"/>
        <v>1556.7567567567569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>
        <v>0.41099999999999998</v>
      </c>
      <c r="V9">
        <v>202</v>
      </c>
      <c r="W9">
        <f t="shared" si="5"/>
        <v>555</v>
      </c>
      <c r="X9">
        <f t="shared" si="6"/>
        <v>146.5</v>
      </c>
      <c r="Y9">
        <f t="shared" si="7"/>
        <v>-350.64442759666412</v>
      </c>
      <c r="Z9">
        <f t="shared" si="8"/>
        <v>371.50815011372248</v>
      </c>
      <c r="AA9">
        <f t="shared" si="9"/>
        <v>371.50815011372248</v>
      </c>
      <c r="AB9">
        <f t="shared" si="10"/>
        <v>0.40542009029499548</v>
      </c>
      <c r="AC9">
        <f t="shared" si="11"/>
        <v>0.5297505405405406</v>
      </c>
      <c r="AD9">
        <f t="shared" si="12"/>
        <v>71834.424818355692</v>
      </c>
      <c r="AE9" s="4">
        <f t="shared" si="13"/>
        <v>50284.097372848984</v>
      </c>
    </row>
    <row r="10" spans="1:66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3">
        <f t="shared" si="0"/>
        <v>0.97297297297297303</v>
      </c>
      <c r="G10" s="3">
        <f t="shared" si="1"/>
        <v>2724.3243243243246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>
        <f t="shared" si="4"/>
        <v>0.42036199095022631</v>
      </c>
      <c r="O10">
        <v>0.52600000000000002</v>
      </c>
      <c r="V10">
        <v>197</v>
      </c>
      <c r="W10">
        <f t="shared" si="5"/>
        <v>552.5</v>
      </c>
      <c r="X10">
        <f t="shared" si="6"/>
        <v>141.75</v>
      </c>
      <c r="Y10">
        <f t="shared" si="7"/>
        <v>-349.06494819307557</v>
      </c>
      <c r="Z10">
        <f t="shared" si="8"/>
        <v>367.78964493303005</v>
      </c>
      <c r="AA10">
        <f t="shared" si="9"/>
        <v>367.78964493303005</v>
      </c>
      <c r="AB10">
        <f t="shared" si="10"/>
        <v>0.40912152929055212</v>
      </c>
      <c r="AC10">
        <f t="shared" si="11"/>
        <v>0.526821221719457</v>
      </c>
      <c r="AD10">
        <f t="shared" si="12"/>
        <v>70722.177378975233</v>
      </c>
      <c r="AE10" s="4">
        <f t="shared" si="13"/>
        <v>49505.524165282659</v>
      </c>
    </row>
    <row r="11" spans="1:66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3">
        <f t="shared" si="0"/>
        <v>0.97297297297297303</v>
      </c>
      <c r="G11" s="3">
        <f t="shared" si="1"/>
        <v>1070.2702702702704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>
        <f t="shared" si="4"/>
        <v>0.69944903581267215</v>
      </c>
      <c r="O11">
        <v>0.43290000000000001</v>
      </c>
      <c r="V11">
        <v>114</v>
      </c>
      <c r="W11">
        <f t="shared" si="5"/>
        <v>453.75</v>
      </c>
      <c r="X11">
        <f t="shared" si="6"/>
        <v>68.625</v>
      </c>
      <c r="Y11">
        <f t="shared" si="7"/>
        <v>-286.67551175132678</v>
      </c>
      <c r="Z11">
        <f t="shared" si="8"/>
        <v>278.15869029567858</v>
      </c>
      <c r="AA11">
        <f t="shared" si="9"/>
        <v>278.15869029567858</v>
      </c>
      <c r="AB11">
        <f t="shared" si="10"/>
        <v>0.46178223756623377</v>
      </c>
      <c r="AC11">
        <f t="shared" si="11"/>
        <v>0.48514553719008263</v>
      </c>
      <c r="AD11">
        <f t="shared" si="12"/>
        <v>49255.818238069187</v>
      </c>
      <c r="AE11" s="4">
        <f t="shared" si="13"/>
        <v>34479.072766648431</v>
      </c>
    </row>
    <row r="12" spans="1:66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3">
        <f t="shared" si="0"/>
        <v>0.97297297297297303</v>
      </c>
      <c r="G12" s="3">
        <f t="shared" si="1"/>
        <v>1848.6486486486488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>
        <v>0.69589999999999996</v>
      </c>
      <c r="V12">
        <v>80</v>
      </c>
      <c r="W12">
        <f t="shared" si="5"/>
        <v>628.75</v>
      </c>
      <c r="X12">
        <f t="shared" si="6"/>
        <v>17.125</v>
      </c>
      <c r="Y12">
        <f t="shared" si="7"/>
        <v>-397.23907000252717</v>
      </c>
      <c r="Z12">
        <f t="shared" si="8"/>
        <v>346.45405294414962</v>
      </c>
      <c r="AA12">
        <f t="shared" si="9"/>
        <v>346.45405294414962</v>
      </c>
      <c r="AB12">
        <f t="shared" si="10"/>
        <v>0.52378378201852827</v>
      </c>
      <c r="AC12">
        <f t="shared" si="11"/>
        <v>0.43607751491053676</v>
      </c>
      <c r="AD12">
        <f t="shared" si="12"/>
        <v>55144.50019007743</v>
      </c>
      <c r="AE12" s="4">
        <f t="shared" si="13"/>
        <v>38601.150133054201</v>
      </c>
    </row>
    <row r="13" spans="1:66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3">
        <f t="shared" si="0"/>
        <v>0.97297297297297303</v>
      </c>
      <c r="G13" s="3">
        <f t="shared" si="1"/>
        <v>1751.3513513513515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>
        <v>0.1096</v>
      </c>
      <c r="V13">
        <v>239</v>
      </c>
      <c r="W13">
        <f t="shared" si="5"/>
        <v>1490</v>
      </c>
      <c r="X13">
        <f t="shared" si="6"/>
        <v>90</v>
      </c>
      <c r="Y13">
        <f t="shared" si="7"/>
        <v>-941.36972453879207</v>
      </c>
      <c r="Z13">
        <f t="shared" si="8"/>
        <v>845.72908769269657</v>
      </c>
      <c r="AA13">
        <f t="shared" si="9"/>
        <v>845.72908769269657</v>
      </c>
      <c r="AB13">
        <f t="shared" si="10"/>
        <v>0.50720072999509835</v>
      </c>
      <c r="AC13">
        <f t="shared" si="11"/>
        <v>0.44920134228187919</v>
      </c>
      <c r="AD13">
        <f t="shared" si="12"/>
        <v>138664.46411041176</v>
      </c>
      <c r="AE13" s="4">
        <f t="shared" si="13"/>
        <v>97065.124877288225</v>
      </c>
    </row>
    <row r="14" spans="1:66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3">
        <f t="shared" si="0"/>
        <v>0.97297297297297303</v>
      </c>
      <c r="G14" s="3">
        <f t="shared" si="1"/>
        <v>3113.5135135135138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>
        <v>0.22470000000000001</v>
      </c>
      <c r="V14">
        <v>236</v>
      </c>
      <c r="W14">
        <f t="shared" si="5"/>
        <v>1621.25</v>
      </c>
      <c r="X14">
        <f t="shared" si="6"/>
        <v>73.875</v>
      </c>
      <c r="Y14">
        <f t="shared" si="7"/>
        <v>-1024.2923932271924</v>
      </c>
      <c r="Z14">
        <f t="shared" si="8"/>
        <v>908.20060967904988</v>
      </c>
      <c r="AA14">
        <f t="shared" si="9"/>
        <v>908.20060967904988</v>
      </c>
      <c r="AB14">
        <f t="shared" si="10"/>
        <v>0.51461872609347714</v>
      </c>
      <c r="AC14">
        <f t="shared" si="11"/>
        <v>0.44333074016962221</v>
      </c>
      <c r="AD14">
        <f t="shared" si="12"/>
        <v>146961.13570670309</v>
      </c>
      <c r="AE14" s="4">
        <f t="shared" si="13"/>
        <v>102872.79499469216</v>
      </c>
    </row>
    <row r="15" spans="1:66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3">
        <f t="shared" si="0"/>
        <v>0.97297297297297303</v>
      </c>
      <c r="G15" s="3">
        <f t="shared" si="1"/>
        <v>972.97297297297303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>
        <v>0.21920000000000001</v>
      </c>
      <c r="V15">
        <v>138</v>
      </c>
      <c r="W15">
        <f t="shared" si="5"/>
        <v>515</v>
      </c>
      <c r="X15">
        <f t="shared" si="6"/>
        <v>86.5</v>
      </c>
      <c r="Y15">
        <f t="shared" si="7"/>
        <v>-325.37275713924691</v>
      </c>
      <c r="Z15">
        <f t="shared" si="8"/>
        <v>320.01206722264345</v>
      </c>
      <c r="AA15">
        <f t="shared" si="9"/>
        <v>320.01206722264345</v>
      </c>
      <c r="AB15">
        <f t="shared" si="10"/>
        <v>0.45342148975270574</v>
      </c>
      <c r="AC15">
        <f t="shared" si="11"/>
        <v>0.49176223300970873</v>
      </c>
      <c r="AD15">
        <f t="shared" si="12"/>
        <v>57439.994800122957</v>
      </c>
      <c r="AE15" s="4">
        <f t="shared" si="13"/>
        <v>40207.996360086065</v>
      </c>
    </row>
    <row r="16" spans="1:66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3">
        <f t="shared" si="0"/>
        <v>0.97297297297297303</v>
      </c>
      <c r="G16" s="3">
        <f t="shared" si="1"/>
        <v>972.97297297297303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>
        <v>0.39179999999999998</v>
      </c>
      <c r="V16">
        <v>116</v>
      </c>
      <c r="W16">
        <f t="shared" si="5"/>
        <v>225</v>
      </c>
      <c r="X16">
        <f t="shared" si="6"/>
        <v>93.5</v>
      </c>
      <c r="Y16">
        <f t="shared" si="7"/>
        <v>-142.15314632297196</v>
      </c>
      <c r="Z16">
        <f t="shared" si="8"/>
        <v>167.66546626231997</v>
      </c>
      <c r="AA16">
        <f t="shared" si="9"/>
        <v>167.66546626231997</v>
      </c>
      <c r="AB16">
        <f t="shared" si="10"/>
        <v>0.32962429449919983</v>
      </c>
      <c r="AC16">
        <f t="shared" si="11"/>
        <v>0.58973533333333328</v>
      </c>
      <c r="AD16">
        <f t="shared" si="12"/>
        <v>36090.561116664772</v>
      </c>
      <c r="AE16" s="4">
        <f t="shared" si="13"/>
        <v>25263.392781665338</v>
      </c>
    </row>
    <row r="17" spans="1:31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3">
        <f t="shared" si="0"/>
        <v>0.97297297297297303</v>
      </c>
      <c r="G17" s="3">
        <f t="shared" si="1"/>
        <v>1264.864864864865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>
        <v>0.53700000000000003</v>
      </c>
      <c r="V17">
        <v>175</v>
      </c>
      <c r="W17">
        <f t="shared" si="5"/>
        <v>927.5</v>
      </c>
      <c r="X17">
        <f t="shared" si="6"/>
        <v>82.25</v>
      </c>
      <c r="Y17">
        <f t="shared" si="7"/>
        <v>-585.98685873136219</v>
      </c>
      <c r="Z17">
        <f t="shared" si="8"/>
        <v>539.56542203689673</v>
      </c>
      <c r="AA17">
        <f t="shared" si="9"/>
        <v>539.56542203689673</v>
      </c>
      <c r="AB17">
        <f t="shared" si="10"/>
        <v>0.49306244963546819</v>
      </c>
      <c r="AC17">
        <f t="shared" si="11"/>
        <v>0.46039037735849048</v>
      </c>
      <c r="AD17">
        <f t="shared" si="12"/>
        <v>90669.915815323431</v>
      </c>
      <c r="AE17" s="4">
        <f t="shared" si="13"/>
        <v>63468.941070726396</v>
      </c>
    </row>
    <row r="18" spans="1:31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3">
        <f t="shared" si="0"/>
        <v>0.97297297297297303</v>
      </c>
      <c r="G18" s="3">
        <f t="shared" si="1"/>
        <v>1167.5675675675677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>
        <v>0.51229999999999998</v>
      </c>
      <c r="V18">
        <v>130</v>
      </c>
      <c r="W18">
        <f t="shared" si="5"/>
        <v>863.75</v>
      </c>
      <c r="X18">
        <f t="shared" si="6"/>
        <v>43.625</v>
      </c>
      <c r="Y18">
        <f t="shared" si="7"/>
        <v>-545.71013393985345</v>
      </c>
      <c r="Z18">
        <f t="shared" si="8"/>
        <v>485.99353992923938</v>
      </c>
      <c r="AA18">
        <f t="shared" si="9"/>
        <v>485.99353992923938</v>
      </c>
      <c r="AB18">
        <f t="shared" si="10"/>
        <v>0.51214881612647101</v>
      </c>
      <c r="AC18">
        <f t="shared" si="11"/>
        <v>0.44528542691751088</v>
      </c>
      <c r="AD18">
        <f t="shared" si="12"/>
        <v>78988.131930888456</v>
      </c>
      <c r="AE18" s="4">
        <f t="shared" si="13"/>
        <v>55291.692351621918</v>
      </c>
    </row>
    <row r="19" spans="1:31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3">
        <f t="shared" si="0"/>
        <v>0.97297297297297303</v>
      </c>
      <c r="G19" s="3">
        <f t="shared" si="1"/>
        <v>1556.7567567567569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>
        <v>0.36159999999999998</v>
      </c>
      <c r="V19">
        <v>241</v>
      </c>
      <c r="W19">
        <f t="shared" si="5"/>
        <v>781.25</v>
      </c>
      <c r="X19">
        <f t="shared" si="6"/>
        <v>162.875</v>
      </c>
      <c r="Y19">
        <f t="shared" si="7"/>
        <v>-493.58731362143038</v>
      </c>
      <c r="Z19">
        <f t="shared" si="8"/>
        <v>501.28286896638872</v>
      </c>
      <c r="AA19">
        <f t="shared" si="9"/>
        <v>501.28286896638872</v>
      </c>
      <c r="AB19">
        <f t="shared" si="10"/>
        <v>0.43316207227697756</v>
      </c>
      <c r="AC19">
        <f t="shared" si="11"/>
        <v>0.50779553599999994</v>
      </c>
      <c r="AD19">
        <f t="shared" si="12"/>
        <v>92910.459144057866</v>
      </c>
      <c r="AE19" s="4">
        <f t="shared" si="13"/>
        <v>65037.321400840505</v>
      </c>
    </row>
    <row r="20" spans="1:31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3">
        <f t="shared" si="0"/>
        <v>0.97297297297297303</v>
      </c>
      <c r="G20" s="3">
        <f t="shared" si="1"/>
        <v>778.37837837837844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>
        <v>0.84379999999999999</v>
      </c>
      <c r="V20">
        <v>134</v>
      </c>
      <c r="W20">
        <f t="shared" si="5"/>
        <v>192.5</v>
      </c>
      <c r="X20">
        <f t="shared" si="6"/>
        <v>114.75</v>
      </c>
      <c r="Y20">
        <f t="shared" si="7"/>
        <v>-121.61991407632044</v>
      </c>
      <c r="Z20">
        <f t="shared" si="8"/>
        <v>160.82489891331815</v>
      </c>
      <c r="AA20">
        <f t="shared" si="9"/>
        <v>160.82489891331815</v>
      </c>
      <c r="AB20">
        <f t="shared" si="10"/>
        <v>0.23935012422502935</v>
      </c>
      <c r="AC20">
        <f t="shared" si="11"/>
        <v>0.66117831168831176</v>
      </c>
      <c r="AD20">
        <f t="shared" si="12"/>
        <v>38811.886326447151</v>
      </c>
      <c r="AE20" s="4">
        <f t="shared" si="13"/>
        <v>27168.320428513005</v>
      </c>
    </row>
    <row r="21" spans="1:31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3">
        <f t="shared" si="0"/>
        <v>0.97297297297297303</v>
      </c>
      <c r="G21" s="3">
        <f t="shared" si="1"/>
        <v>1167.5675675675677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>
        <v>0.91510000000000002</v>
      </c>
      <c r="V21">
        <v>234</v>
      </c>
      <c r="W21">
        <f t="shared" si="5"/>
        <v>700</v>
      </c>
      <c r="X21">
        <f t="shared" si="6"/>
        <v>164</v>
      </c>
      <c r="Y21">
        <f t="shared" si="7"/>
        <v>-442.25423300480162</v>
      </c>
      <c r="Z21">
        <f t="shared" si="8"/>
        <v>458.18145059388422</v>
      </c>
      <c r="AA21">
        <f t="shared" si="9"/>
        <v>458.18145059388422</v>
      </c>
      <c r="AB21">
        <f t="shared" si="10"/>
        <v>0.42025921513412029</v>
      </c>
      <c r="AC21">
        <f t="shared" si="11"/>
        <v>0.51800685714285721</v>
      </c>
      <c r="AD21">
        <f t="shared" si="12"/>
        <v>86629.513626502041</v>
      </c>
      <c r="AE21" s="4">
        <f t="shared" si="13"/>
        <v>60640.659538551423</v>
      </c>
    </row>
    <row r="22" spans="1:31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3">
        <f t="shared" si="0"/>
        <v>0.97297297297297303</v>
      </c>
      <c r="G22" s="3">
        <f t="shared" si="1"/>
        <v>875.67567567567573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>
        <f t="shared" si="4"/>
        <v>0.6206779661016949</v>
      </c>
      <c r="O22">
        <v>0.43009999999999998</v>
      </c>
      <c r="V22">
        <v>252</v>
      </c>
      <c r="W22">
        <f t="shared" si="5"/>
        <v>368.75</v>
      </c>
      <c r="X22">
        <f t="shared" si="6"/>
        <v>215.125</v>
      </c>
      <c r="Y22">
        <f t="shared" si="7"/>
        <v>-232.97321202931514</v>
      </c>
      <c r="Z22">
        <f t="shared" si="8"/>
        <v>305.72951415213544</v>
      </c>
      <c r="AA22">
        <f t="shared" si="9"/>
        <v>305.72951415213544</v>
      </c>
      <c r="AB22">
        <f t="shared" si="10"/>
        <v>0.24570715702274018</v>
      </c>
      <c r="AC22">
        <f t="shared" si="11"/>
        <v>0.65614735593220341</v>
      </c>
      <c r="AD22">
        <f t="shared" si="12"/>
        <v>73220.318504596711</v>
      </c>
      <c r="AE22" s="4">
        <f t="shared" si="13"/>
        <v>51254.222953217693</v>
      </c>
    </row>
    <row r="23" spans="1:31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3">
        <f t="shared" si="0"/>
        <v>0.97297297297297303</v>
      </c>
      <c r="G23" s="3">
        <f t="shared" si="1"/>
        <v>1070.2702702702704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>
        <v>0.48220000000000002</v>
      </c>
      <c r="V23">
        <v>246</v>
      </c>
      <c r="W23">
        <f t="shared" si="5"/>
        <v>462.5</v>
      </c>
      <c r="X23">
        <f t="shared" si="6"/>
        <v>199.75</v>
      </c>
      <c r="Y23">
        <f t="shared" si="7"/>
        <v>-292.20368966388679</v>
      </c>
      <c r="Z23">
        <f t="shared" si="8"/>
        <v>348.42345842810215</v>
      </c>
      <c r="AA23">
        <f t="shared" si="9"/>
        <v>348.42345842810215</v>
      </c>
      <c r="AB23">
        <f t="shared" si="10"/>
        <v>0.32145612633103166</v>
      </c>
      <c r="AC23">
        <f t="shared" si="11"/>
        <v>0.59619962162162166</v>
      </c>
      <c r="AD23">
        <f t="shared" si="12"/>
        <v>75821.425938809931</v>
      </c>
      <c r="AE23" s="4">
        <f t="shared" si="13"/>
        <v>53074.998157166949</v>
      </c>
    </row>
    <row r="24" spans="1:31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3">
        <f t="shared" si="0"/>
        <v>0.97297297297297303</v>
      </c>
      <c r="G24" s="3">
        <f t="shared" si="1"/>
        <v>972.97297297297303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>
        <f t="shared" si="4"/>
        <v>0.55034965034965033</v>
      </c>
      <c r="O24">
        <v>0.4904</v>
      </c>
      <c r="V24">
        <v>171</v>
      </c>
      <c r="W24">
        <f t="shared" si="5"/>
        <v>357.5</v>
      </c>
      <c r="X24">
        <f t="shared" si="6"/>
        <v>135.25</v>
      </c>
      <c r="Y24">
        <f t="shared" si="7"/>
        <v>-225.86555471316655</v>
      </c>
      <c r="Z24">
        <f t="shared" si="8"/>
        <v>259.74624083901949</v>
      </c>
      <c r="AA24">
        <f t="shared" si="9"/>
        <v>259.74624083901949</v>
      </c>
      <c r="AB24">
        <f t="shared" si="10"/>
        <v>0.34824123311613842</v>
      </c>
      <c r="AC24">
        <f t="shared" si="11"/>
        <v>0.57500188811188813</v>
      </c>
      <c r="AD24">
        <f t="shared" si="12"/>
        <v>54514.421303026516</v>
      </c>
      <c r="AE24" s="4">
        <f t="shared" si="13"/>
        <v>38160.094912118562</v>
      </c>
    </row>
    <row r="25" spans="1:31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3">
        <f t="shared" si="0"/>
        <v>0.97297297297297303</v>
      </c>
      <c r="G25" s="3">
        <f t="shared" si="1"/>
        <v>1362.1621621621623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>
        <v>0.52329999999999999</v>
      </c>
      <c r="V25">
        <v>262</v>
      </c>
      <c r="W25">
        <f t="shared" si="5"/>
        <v>381.25</v>
      </c>
      <c r="X25">
        <f t="shared" si="6"/>
        <v>223.875</v>
      </c>
      <c r="Y25">
        <f t="shared" si="7"/>
        <v>-240.87060904725803</v>
      </c>
      <c r="Z25">
        <f t="shared" si="8"/>
        <v>316.82204005559771</v>
      </c>
      <c r="AA25">
        <f t="shared" si="9"/>
        <v>316.82204005559771</v>
      </c>
      <c r="AB25">
        <f t="shared" si="10"/>
        <v>0.24379551489992843</v>
      </c>
      <c r="AC25">
        <f t="shared" si="11"/>
        <v>0.65766022950819669</v>
      </c>
      <c r="AD25">
        <f t="shared" si="12"/>
        <v>76051.858285320108</v>
      </c>
      <c r="AE25" s="4">
        <f t="shared" si="13"/>
        <v>53236.300799724071</v>
      </c>
    </row>
    <row r="26" spans="1:31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3">
        <f t="shared" si="0"/>
        <v>0.97297297297297303</v>
      </c>
      <c r="G26" s="3">
        <f t="shared" si="1"/>
        <v>1459.4594594594596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>
        <v>0.44929999999999998</v>
      </c>
      <c r="V26">
        <v>229</v>
      </c>
      <c r="W26">
        <f t="shared" si="5"/>
        <v>787.5</v>
      </c>
      <c r="X26">
        <f t="shared" si="6"/>
        <v>150.25</v>
      </c>
      <c r="Y26">
        <f t="shared" si="7"/>
        <v>-497.53601213040184</v>
      </c>
      <c r="Z26">
        <f t="shared" si="8"/>
        <v>498.32913191811986</v>
      </c>
      <c r="AA26">
        <f t="shared" si="9"/>
        <v>498.32913191811986</v>
      </c>
      <c r="AB26">
        <f t="shared" si="10"/>
        <v>0.44200524688015219</v>
      </c>
      <c r="AC26">
        <f t="shared" si="11"/>
        <v>0.50079704761904753</v>
      </c>
      <c r="AD26">
        <f t="shared" si="12"/>
        <v>91090.041672612409</v>
      </c>
      <c r="AE26" s="4">
        <f t="shared" si="13"/>
        <v>63763.029170828682</v>
      </c>
    </row>
    <row r="27" spans="1:31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3">
        <f t="shared" si="0"/>
        <v>0.97297297297297303</v>
      </c>
      <c r="G27" s="3">
        <f t="shared" si="1"/>
        <v>1264.864864864865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>
        <v>0.6603</v>
      </c>
      <c r="V27">
        <v>136</v>
      </c>
      <c r="W27">
        <f t="shared" si="5"/>
        <v>250</v>
      </c>
      <c r="X27">
        <f t="shared" si="6"/>
        <v>111</v>
      </c>
      <c r="Y27">
        <f t="shared" si="7"/>
        <v>-157.94794035885772</v>
      </c>
      <c r="Z27">
        <f t="shared" si="8"/>
        <v>189.8505180692444</v>
      </c>
      <c r="AA27">
        <f t="shared" si="9"/>
        <v>189.8505180692444</v>
      </c>
      <c r="AB27">
        <f t="shared" si="10"/>
        <v>0.31540207227697759</v>
      </c>
      <c r="AC27">
        <f t="shared" si="11"/>
        <v>0.60099079999999994</v>
      </c>
      <c r="AD27">
        <f t="shared" si="12"/>
        <v>41645.921378220119</v>
      </c>
      <c r="AE27" s="4">
        <f t="shared" si="13"/>
        <v>29152.144964754079</v>
      </c>
    </row>
    <row r="28" spans="1:31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3">
        <f t="shared" si="0"/>
        <v>0.97297297297297303</v>
      </c>
      <c r="G28" s="3">
        <f t="shared" si="1"/>
        <v>1556.7567567567569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>
        <f t="shared" si="4"/>
        <v>0.5391111111111111</v>
      </c>
      <c r="O28">
        <v>0.48770000000000002</v>
      </c>
      <c r="V28">
        <v>449</v>
      </c>
      <c r="W28">
        <f t="shared" si="5"/>
        <v>562.5</v>
      </c>
      <c r="X28">
        <f t="shared" si="6"/>
        <v>392.75</v>
      </c>
      <c r="Y28">
        <f t="shared" si="7"/>
        <v>-355.38286580742988</v>
      </c>
      <c r="Z28">
        <f t="shared" si="8"/>
        <v>498.66366565579983</v>
      </c>
      <c r="AA28">
        <f t="shared" si="9"/>
        <v>498.66366565579983</v>
      </c>
      <c r="AB28">
        <f t="shared" si="10"/>
        <v>0.18829096116586636</v>
      </c>
      <c r="AC28">
        <f t="shared" si="11"/>
        <v>0.70158653333333343</v>
      </c>
      <c r="AD28">
        <f t="shared" si="12"/>
        <v>127697.33505766194</v>
      </c>
      <c r="AE28" s="4">
        <f t="shared" si="13"/>
        <v>89388.13454036336</v>
      </c>
    </row>
    <row r="29" spans="1:31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3">
        <f t="shared" si="0"/>
        <v>0.97297297297297303</v>
      </c>
      <c r="G29" s="3">
        <f t="shared" si="1"/>
        <v>583.78378378378386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>
        <v>0.43840000000000001</v>
      </c>
      <c r="V29">
        <v>132</v>
      </c>
      <c r="W29">
        <f t="shared" si="5"/>
        <v>117.5</v>
      </c>
      <c r="X29">
        <f t="shared" si="6"/>
        <v>120.25</v>
      </c>
      <c r="Y29">
        <f t="shared" si="7"/>
        <v>-74.235531968663125</v>
      </c>
      <c r="Z29">
        <f t="shared" si="8"/>
        <v>123.26974349254485</v>
      </c>
      <c r="AA29">
        <f t="shared" si="9"/>
        <v>132</v>
      </c>
      <c r="AB29">
        <f t="shared" si="10"/>
        <v>0.1</v>
      </c>
      <c r="AC29">
        <f t="shared" si="11"/>
        <v>0.77146000000000003</v>
      </c>
      <c r="AD29">
        <f t="shared" si="12"/>
        <v>37168.942800000004</v>
      </c>
      <c r="AE29" s="4">
        <f t="shared" si="13"/>
        <v>26018.259960000003</v>
      </c>
    </row>
    <row r="30" spans="1:31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3">
        <f t="shared" si="0"/>
        <v>0.97297297297297303</v>
      </c>
      <c r="G30" s="3">
        <f t="shared" si="1"/>
        <v>778.37837837837844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>
        <v>0.53149999999999997</v>
      </c>
      <c r="V30">
        <v>157</v>
      </c>
      <c r="W30">
        <f t="shared" si="5"/>
        <v>228.75</v>
      </c>
      <c r="X30">
        <f t="shared" si="6"/>
        <v>134.125</v>
      </c>
      <c r="Y30">
        <f t="shared" si="7"/>
        <v>-144.52236542835482</v>
      </c>
      <c r="Z30">
        <f t="shared" si="8"/>
        <v>189.99322403335862</v>
      </c>
      <c r="AA30">
        <f t="shared" si="9"/>
        <v>189.99322403335862</v>
      </c>
      <c r="AB30">
        <f t="shared" si="10"/>
        <v>0.24423267336987373</v>
      </c>
      <c r="AC30">
        <f t="shared" si="11"/>
        <v>0.65731426229508194</v>
      </c>
      <c r="AD30">
        <f t="shared" si="12"/>
        <v>45583.118402241242</v>
      </c>
      <c r="AE30" s="4">
        <f t="shared" si="13"/>
        <v>31908.182881568868</v>
      </c>
    </row>
    <row r="31" spans="1:31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3">
        <f t="shared" si="0"/>
        <v>0.97297297297297303</v>
      </c>
      <c r="G31" s="3">
        <f t="shared" si="1"/>
        <v>681.08108108108115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>
        <v>0.13969999999999999</v>
      </c>
      <c r="V31">
        <v>215</v>
      </c>
      <c r="W31">
        <f t="shared" si="5"/>
        <v>202.5</v>
      </c>
      <c r="X31">
        <f t="shared" si="6"/>
        <v>194.75</v>
      </c>
      <c r="Y31">
        <f t="shared" si="7"/>
        <v>-127.93783169067476</v>
      </c>
      <c r="Z31">
        <f t="shared" si="8"/>
        <v>206.19891963608794</v>
      </c>
      <c r="AA31">
        <f t="shared" si="9"/>
        <v>215</v>
      </c>
      <c r="AB31">
        <f t="shared" si="10"/>
        <v>0.1</v>
      </c>
      <c r="AC31">
        <f t="shared" si="11"/>
        <v>0.77146000000000003</v>
      </c>
      <c r="AD31">
        <f t="shared" si="12"/>
        <v>60540.323499999999</v>
      </c>
      <c r="AE31" s="4">
        <f t="shared" si="13"/>
        <v>42378.226449999995</v>
      </c>
    </row>
    <row r="32" spans="1:31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3">
        <f t="shared" si="0"/>
        <v>0.97297297297297303</v>
      </c>
      <c r="G32" s="3">
        <f t="shared" si="1"/>
        <v>972.97297297297303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>
        <v>0.46850000000000003</v>
      </c>
      <c r="V32">
        <v>202</v>
      </c>
      <c r="W32">
        <f t="shared" si="5"/>
        <v>215</v>
      </c>
      <c r="X32">
        <f t="shared" si="6"/>
        <v>180.5</v>
      </c>
      <c r="Y32">
        <f t="shared" si="7"/>
        <v>-135.83522870861765</v>
      </c>
      <c r="Z32">
        <f t="shared" si="8"/>
        <v>205.79144553955018</v>
      </c>
      <c r="AA32">
        <f t="shared" si="9"/>
        <v>205.79144553955018</v>
      </c>
      <c r="AB32">
        <f t="shared" si="10"/>
        <v>0.11763463041651247</v>
      </c>
      <c r="AC32">
        <f t="shared" si="11"/>
        <v>0.75750395348837207</v>
      </c>
      <c r="AD32">
        <f t="shared" si="12"/>
        <v>56899.05926045814</v>
      </c>
      <c r="AE32" s="4">
        <f t="shared" si="13"/>
        <v>39829.341482320699</v>
      </c>
    </row>
    <row r="33" spans="1:31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3">
        <f t="shared" si="0"/>
        <v>0.97297297297297303</v>
      </c>
      <c r="G33" s="3">
        <f t="shared" si="1"/>
        <v>681.08108108108115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>
        <v>0.50139999999999996</v>
      </c>
      <c r="V33">
        <v>94</v>
      </c>
      <c r="W33">
        <f t="shared" si="5"/>
        <v>327.5</v>
      </c>
      <c r="X33">
        <f t="shared" si="6"/>
        <v>61.25</v>
      </c>
      <c r="Y33">
        <f t="shared" si="7"/>
        <v>-206.9118018701036</v>
      </c>
      <c r="Z33">
        <f t="shared" si="8"/>
        <v>206.62417867071014</v>
      </c>
      <c r="AA33">
        <f t="shared" si="9"/>
        <v>206.62417867071014</v>
      </c>
      <c r="AB33">
        <f t="shared" si="10"/>
        <v>0.44389062189529815</v>
      </c>
      <c r="AC33">
        <f t="shared" si="11"/>
        <v>0.49930496183206108</v>
      </c>
      <c r="AD33">
        <f t="shared" si="12"/>
        <v>37656.494340337362</v>
      </c>
      <c r="AE33" s="4">
        <f t="shared" si="13"/>
        <v>26359.546038236153</v>
      </c>
    </row>
    <row r="34" spans="1:31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3">
        <f t="shared" si="0"/>
        <v>0.97297297297297303</v>
      </c>
      <c r="G34" s="3">
        <f t="shared" si="1"/>
        <v>875.67567567567573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>
        <v>0.30680000000000002</v>
      </c>
      <c r="V34">
        <v>69</v>
      </c>
      <c r="W34">
        <f t="shared" si="5"/>
        <v>520</v>
      </c>
      <c r="X34">
        <f t="shared" si="6"/>
        <v>17</v>
      </c>
      <c r="Y34">
        <f t="shared" si="7"/>
        <v>-328.53171594642407</v>
      </c>
      <c r="Z34">
        <f t="shared" si="8"/>
        <v>287.94907758402832</v>
      </c>
      <c r="AA34">
        <f t="shared" si="9"/>
        <v>287.94907758402832</v>
      </c>
      <c r="AB34">
        <f t="shared" si="10"/>
        <v>0.52105591843082366</v>
      </c>
      <c r="AC34">
        <f t="shared" si="11"/>
        <v>0.43823634615384616</v>
      </c>
      <c r="AD34">
        <f t="shared" si="12"/>
        <v>46059.259348160151</v>
      </c>
      <c r="AE34" s="4">
        <f t="shared" si="13"/>
        <v>32241.481543712103</v>
      </c>
    </row>
    <row r="35" spans="1:31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3">
        <f t="shared" si="0"/>
        <v>0.97297297297297303</v>
      </c>
      <c r="G35" s="3">
        <f t="shared" si="1"/>
        <v>972.97297297297303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>
        <v>0.52049999999999996</v>
      </c>
      <c r="V35">
        <v>84</v>
      </c>
      <c r="W35">
        <f t="shared" si="5"/>
        <v>365</v>
      </c>
      <c r="X35">
        <f t="shared" si="6"/>
        <v>47.5</v>
      </c>
      <c r="Y35">
        <f t="shared" si="7"/>
        <v>-230.60399292393228</v>
      </c>
      <c r="Z35">
        <f t="shared" si="8"/>
        <v>219.90175638109682</v>
      </c>
      <c r="AA35">
        <f t="shared" si="9"/>
        <v>219.90175638109682</v>
      </c>
      <c r="AB35">
        <f t="shared" si="10"/>
        <v>0.47233357912629265</v>
      </c>
      <c r="AC35">
        <f t="shared" si="11"/>
        <v>0.47679520547945203</v>
      </c>
      <c r="AD35">
        <f t="shared" si="12"/>
        <v>38269.557638441373</v>
      </c>
      <c r="AE35" s="4">
        <f t="shared" si="13"/>
        <v>26788.690346908959</v>
      </c>
    </row>
    <row r="36" spans="1:31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3">
        <f t="shared" si="0"/>
        <v>0.97297297297297303</v>
      </c>
      <c r="G36" s="3">
        <f t="shared" si="1"/>
        <v>1167.5675675675677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>
        <v>0.1288</v>
      </c>
      <c r="V36">
        <v>109</v>
      </c>
      <c r="W36">
        <f t="shared" si="5"/>
        <v>476.25</v>
      </c>
      <c r="X36">
        <f t="shared" si="6"/>
        <v>61.375</v>
      </c>
      <c r="Y36">
        <f t="shared" si="7"/>
        <v>-300.89082638362396</v>
      </c>
      <c r="Z36">
        <f t="shared" si="8"/>
        <v>286.62523692191053</v>
      </c>
      <c r="AA36">
        <f t="shared" si="9"/>
        <v>286.62523692191053</v>
      </c>
      <c r="AB36">
        <f t="shared" si="10"/>
        <v>0.47296637673891972</v>
      </c>
      <c r="AC36">
        <f t="shared" si="11"/>
        <v>0.47629440944881896</v>
      </c>
      <c r="AD36">
        <f t="shared" si="12"/>
        <v>49829.069252789952</v>
      </c>
      <c r="AE36" s="4">
        <f t="shared" si="13"/>
        <v>34880.34847695296</v>
      </c>
    </row>
    <row r="37" spans="1:31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3">
        <f t="shared" si="0"/>
        <v>0.97297297297297303</v>
      </c>
      <c r="G37" s="3">
        <f t="shared" si="1"/>
        <v>1167.5675675675677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>
        <f t="shared" si="4"/>
        <v>0.67854671280276813</v>
      </c>
      <c r="O37">
        <v>0.24110000000000001</v>
      </c>
      <c r="V37">
        <v>145</v>
      </c>
      <c r="W37">
        <f t="shared" si="5"/>
        <v>361.25</v>
      </c>
      <c r="X37">
        <f t="shared" si="6"/>
        <v>108.875</v>
      </c>
      <c r="Y37">
        <f t="shared" si="7"/>
        <v>-228.2347738185494</v>
      </c>
      <c r="Z37">
        <f t="shared" si="8"/>
        <v>248.57399861005814</v>
      </c>
      <c r="AA37">
        <f t="shared" si="9"/>
        <v>248.57399861005814</v>
      </c>
      <c r="AB37">
        <f t="shared" si="10"/>
        <v>0.38671003075448618</v>
      </c>
      <c r="AC37">
        <f t="shared" si="11"/>
        <v>0.54455768166089968</v>
      </c>
      <c r="AD37">
        <f t="shared" si="12"/>
        <v>49407.451347559632</v>
      </c>
      <c r="AE37" s="4">
        <f t="shared" si="13"/>
        <v>34585.21594329174</v>
      </c>
    </row>
    <row r="38" spans="1:31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3">
        <f t="shared" si="0"/>
        <v>0.97297297297297303</v>
      </c>
      <c r="G38" s="3">
        <f t="shared" si="1"/>
        <v>895.13513513513522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>
        <v>0.4521</v>
      </c>
      <c r="V38">
        <v>111</v>
      </c>
      <c r="W38">
        <f t="shared" si="5"/>
        <v>45</v>
      </c>
      <c r="X38">
        <f t="shared" si="6"/>
        <v>106.5</v>
      </c>
      <c r="Y38">
        <f t="shared" si="7"/>
        <v>-28.430629264594391</v>
      </c>
      <c r="Z38">
        <f t="shared" si="8"/>
        <v>77.433093252463991</v>
      </c>
      <c r="AA38">
        <f t="shared" si="9"/>
        <v>111</v>
      </c>
      <c r="AB38">
        <f t="shared" si="10"/>
        <v>0.1</v>
      </c>
      <c r="AC38">
        <f t="shared" si="11"/>
        <v>0.77146000000000003</v>
      </c>
      <c r="AD38">
        <f t="shared" si="12"/>
        <v>31255.701900000004</v>
      </c>
      <c r="AE38" s="4">
        <f t="shared" si="13"/>
        <v>21878.991330000001</v>
      </c>
    </row>
    <row r="39" spans="1:31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3">
        <f t="shared" si="0"/>
        <v>0.97297297297297303</v>
      </c>
      <c r="G39" s="3">
        <f t="shared" si="1"/>
        <v>1264.864864864865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>
        <f t="shared" si="4"/>
        <v>0.62052401746724883</v>
      </c>
      <c r="O39">
        <v>0.47949999999999998</v>
      </c>
      <c r="V39">
        <v>228</v>
      </c>
      <c r="W39">
        <f t="shared" si="5"/>
        <v>286.25</v>
      </c>
      <c r="X39">
        <f t="shared" si="6"/>
        <v>199.375</v>
      </c>
      <c r="Y39">
        <f t="shared" si="7"/>
        <v>-180.8503917108921</v>
      </c>
      <c r="Z39">
        <f t="shared" si="8"/>
        <v>253.51884318928481</v>
      </c>
      <c r="AA39">
        <f t="shared" si="9"/>
        <v>253.51884318928481</v>
      </c>
      <c r="AB39">
        <f t="shared" si="10"/>
        <v>0.18914879716780719</v>
      </c>
      <c r="AC39">
        <f t="shared" si="11"/>
        <v>0.70090764192139743</v>
      </c>
      <c r="AD39">
        <f t="shared" si="12"/>
        <v>64858.052515291376</v>
      </c>
      <c r="AE39" s="4">
        <f t="shared" si="13"/>
        <v>45400.636760703957</v>
      </c>
    </row>
    <row r="40" spans="1:31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3">
        <f t="shared" si="0"/>
        <v>0.97297297297297303</v>
      </c>
      <c r="G40" s="3">
        <f t="shared" si="1"/>
        <v>1070.2702702702704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>
        <f t="shared" si="4"/>
        <v>0.7400000000000001</v>
      </c>
      <c r="O40">
        <v>0.2712</v>
      </c>
      <c r="V40">
        <v>90</v>
      </c>
      <c r="W40">
        <f t="shared" si="5"/>
        <v>356.25</v>
      </c>
      <c r="X40">
        <f t="shared" si="6"/>
        <v>54.375</v>
      </c>
      <c r="Y40">
        <f t="shared" si="7"/>
        <v>-225.07581501137224</v>
      </c>
      <c r="Z40">
        <f t="shared" si="8"/>
        <v>218.63698824867325</v>
      </c>
      <c r="AA40">
        <f t="shared" si="9"/>
        <v>218.63698824867325</v>
      </c>
      <c r="AB40">
        <f t="shared" si="10"/>
        <v>0.46108628280329333</v>
      </c>
      <c r="AC40">
        <f t="shared" si="11"/>
        <v>0.4856963157894737</v>
      </c>
      <c r="AD40">
        <f t="shared" si="12"/>
        <v>38759.780586005778</v>
      </c>
      <c r="AE40" s="4">
        <f t="shared" si="13"/>
        <v>27131.846410204042</v>
      </c>
    </row>
    <row r="41" spans="1:31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3">
        <f t="shared" si="0"/>
        <v>0.97297297297297303</v>
      </c>
      <c r="G41" s="3">
        <f t="shared" si="1"/>
        <v>1167.5675675675677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>
        <f t="shared" si="4"/>
        <v>0.60909090909090913</v>
      </c>
      <c r="O41">
        <v>0.43009999999999998</v>
      </c>
      <c r="V41">
        <v>128</v>
      </c>
      <c r="W41">
        <f t="shared" si="5"/>
        <v>137.5</v>
      </c>
      <c r="X41">
        <f t="shared" si="6"/>
        <v>114.25</v>
      </c>
      <c r="Y41">
        <f t="shared" si="7"/>
        <v>-86.871367197371754</v>
      </c>
      <c r="Z41">
        <f t="shared" si="8"/>
        <v>131.01778493808442</v>
      </c>
      <c r="AA41">
        <f t="shared" si="9"/>
        <v>131.01778493808442</v>
      </c>
      <c r="AB41">
        <f t="shared" si="10"/>
        <v>0.12194752682243214</v>
      </c>
      <c r="AC41">
        <f t="shared" si="11"/>
        <v>0.75409072727272719</v>
      </c>
      <c r="AD41">
        <f t="shared" si="12"/>
        <v>36061.743306311975</v>
      </c>
      <c r="AE41" s="4">
        <f t="shared" si="13"/>
        <v>25243.22031441838</v>
      </c>
    </row>
    <row r="42" spans="1:31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3">
        <f t="shared" si="0"/>
        <v>0.97297297297297303</v>
      </c>
      <c r="G42" s="3">
        <f t="shared" si="1"/>
        <v>1264.864864864865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>
        <v>0.56710000000000005</v>
      </c>
      <c r="V42">
        <v>126</v>
      </c>
      <c r="W42">
        <f t="shared" si="5"/>
        <v>77.5</v>
      </c>
      <c r="X42">
        <f t="shared" si="6"/>
        <v>118.25</v>
      </c>
      <c r="Y42">
        <f t="shared" si="7"/>
        <v>-48.963861511245895</v>
      </c>
      <c r="Z42">
        <f t="shared" si="8"/>
        <v>100.77366060146578</v>
      </c>
      <c r="AA42">
        <f t="shared" si="9"/>
        <v>126</v>
      </c>
      <c r="AB42">
        <f t="shared" si="10"/>
        <v>0.1</v>
      </c>
      <c r="AC42">
        <f t="shared" si="11"/>
        <v>0.77146000000000003</v>
      </c>
      <c r="AD42">
        <f t="shared" si="12"/>
        <v>35479.445400000004</v>
      </c>
      <c r="AE42" s="4">
        <f t="shared" si="13"/>
        <v>24835.611780000003</v>
      </c>
    </row>
    <row r="43" spans="1:31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3">
        <f t="shared" si="0"/>
        <v>0.97297297297297303</v>
      </c>
      <c r="G43" s="3">
        <f t="shared" si="1"/>
        <v>1654.0540540540542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>
        <f t="shared" si="4"/>
        <v>0.58842105263157896</v>
      </c>
      <c r="O43">
        <v>0.32050000000000001</v>
      </c>
      <c r="V43">
        <v>152</v>
      </c>
      <c r="W43">
        <f t="shared" si="5"/>
        <v>118.75</v>
      </c>
      <c r="X43">
        <f t="shared" si="6"/>
        <v>140.125</v>
      </c>
      <c r="Y43">
        <f t="shared" si="7"/>
        <v>-75.025271670457414</v>
      </c>
      <c r="Z43">
        <f t="shared" si="8"/>
        <v>133.87899608289106</v>
      </c>
      <c r="AA43">
        <f t="shared" si="9"/>
        <v>152</v>
      </c>
      <c r="AB43">
        <f t="shared" si="10"/>
        <v>0.1</v>
      </c>
      <c r="AC43">
        <f t="shared" si="11"/>
        <v>0.77146000000000003</v>
      </c>
      <c r="AD43">
        <f t="shared" si="12"/>
        <v>42800.6008</v>
      </c>
      <c r="AE43" s="4">
        <f t="shared" si="13"/>
        <v>29960.420559999999</v>
      </c>
    </row>
    <row r="44" spans="1:31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3">
        <f t="shared" si="0"/>
        <v>0.97297297297297303</v>
      </c>
      <c r="G44" s="3">
        <f t="shared" si="1"/>
        <v>1167.5675675675677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>
        <v>0.44929999999999998</v>
      </c>
      <c r="V44">
        <v>141</v>
      </c>
      <c r="W44">
        <f t="shared" si="5"/>
        <v>152.5</v>
      </c>
      <c r="X44">
        <f t="shared" si="6"/>
        <v>125.75</v>
      </c>
      <c r="Y44">
        <f t="shared" si="7"/>
        <v>-96.348243618903211</v>
      </c>
      <c r="Z44">
        <f t="shared" si="8"/>
        <v>144.82881602223907</v>
      </c>
      <c r="AA44">
        <f t="shared" si="9"/>
        <v>144.82881602223907</v>
      </c>
      <c r="AB44">
        <f t="shared" si="10"/>
        <v>0.12510699030976438</v>
      </c>
      <c r="AC44">
        <f t="shared" si="11"/>
        <v>0.75159032786885249</v>
      </c>
      <c r="AD44">
        <f t="shared" si="12"/>
        <v>39730.957121439518</v>
      </c>
      <c r="AE44" s="4">
        <f t="shared" si="13"/>
        <v>27811.669985007662</v>
      </c>
    </row>
    <row r="45" spans="1:31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3">
        <f t="shared" si="0"/>
        <v>0.97297297297297303</v>
      </c>
      <c r="G45" s="3">
        <f t="shared" si="1"/>
        <v>1848.6486486486488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>
        <v>0.50960000000000005</v>
      </c>
      <c r="V45">
        <v>157</v>
      </c>
      <c r="W45">
        <f t="shared" si="5"/>
        <v>196.25</v>
      </c>
      <c r="X45">
        <f t="shared" si="6"/>
        <v>137.375</v>
      </c>
      <c r="Y45">
        <f t="shared" si="7"/>
        <v>-123.98913318170331</v>
      </c>
      <c r="Z45">
        <f t="shared" si="8"/>
        <v>174.15265668435686</v>
      </c>
      <c r="AA45">
        <f t="shared" si="9"/>
        <v>174.15265668435686</v>
      </c>
      <c r="AB45">
        <f t="shared" si="10"/>
        <v>0.18740207227697761</v>
      </c>
      <c r="AC45">
        <f t="shared" si="11"/>
        <v>0.70228999999999997</v>
      </c>
      <c r="AD45">
        <f t="shared" si="12"/>
        <v>44641.569280942793</v>
      </c>
      <c r="AE45" s="4">
        <f t="shared" si="13"/>
        <v>31249.098496659954</v>
      </c>
    </row>
    <row r="46" spans="1:31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3">
        <f t="shared" si="0"/>
        <v>0.97297297297297303</v>
      </c>
      <c r="G46" s="3">
        <f t="shared" si="1"/>
        <v>972.97297297297303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>
        <v>0.72050000000000003</v>
      </c>
      <c r="V46">
        <v>93</v>
      </c>
      <c r="W46">
        <f t="shared" si="5"/>
        <v>82.5</v>
      </c>
      <c r="X46">
        <f t="shared" si="6"/>
        <v>84.75</v>
      </c>
      <c r="Y46">
        <f t="shared" si="7"/>
        <v>-52.122820318423045</v>
      </c>
      <c r="Z46">
        <f t="shared" si="8"/>
        <v>86.710670962850642</v>
      </c>
      <c r="AA46">
        <f t="shared" si="9"/>
        <v>93</v>
      </c>
      <c r="AB46">
        <f t="shared" si="10"/>
        <v>0.1</v>
      </c>
      <c r="AC46">
        <f t="shared" si="11"/>
        <v>0.77146000000000003</v>
      </c>
      <c r="AD46">
        <f t="shared" si="12"/>
        <v>26187.209699999999</v>
      </c>
      <c r="AE46" s="4">
        <f t="shared" si="13"/>
        <v>18331.046789999997</v>
      </c>
    </row>
    <row r="47" spans="1:31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3">
        <f t="shared" si="0"/>
        <v>0.97297297297297303</v>
      </c>
      <c r="G47" s="3">
        <f t="shared" si="1"/>
        <v>1459.4594594594596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>
        <v>0.49590000000000001</v>
      </c>
      <c r="V47">
        <v>145</v>
      </c>
      <c r="W47">
        <f t="shared" si="5"/>
        <v>396.25</v>
      </c>
      <c r="X47">
        <f t="shared" si="6"/>
        <v>105.375</v>
      </c>
      <c r="Y47">
        <f t="shared" si="7"/>
        <v>-250.3474854687895</v>
      </c>
      <c r="Z47">
        <f t="shared" si="8"/>
        <v>265.63307113975236</v>
      </c>
      <c r="AA47">
        <f t="shared" si="9"/>
        <v>265.63307113975236</v>
      </c>
      <c r="AB47">
        <f t="shared" si="10"/>
        <v>0.40443677259243499</v>
      </c>
      <c r="AC47">
        <f t="shared" si="11"/>
        <v>0.53052873817034696</v>
      </c>
      <c r="AD47">
        <f t="shared" si="12"/>
        <v>51437.981987551691</v>
      </c>
      <c r="AE47" s="4">
        <f t="shared" si="13"/>
        <v>36006.587391286179</v>
      </c>
    </row>
    <row r="48" spans="1:31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3">
        <f t="shared" si="0"/>
        <v>0.97297297297297303</v>
      </c>
      <c r="G48" s="3">
        <f t="shared" si="1"/>
        <v>1264.864864864865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>
        <v>0.44929999999999998</v>
      </c>
      <c r="V48">
        <v>181</v>
      </c>
      <c r="W48">
        <f t="shared" si="5"/>
        <v>168.75</v>
      </c>
      <c r="X48">
        <f t="shared" si="6"/>
        <v>164.125</v>
      </c>
      <c r="Y48">
        <f t="shared" si="7"/>
        <v>-106.61485974222896</v>
      </c>
      <c r="Z48">
        <f t="shared" si="8"/>
        <v>172.74909969673993</v>
      </c>
      <c r="AA48">
        <f t="shared" si="9"/>
        <v>181</v>
      </c>
      <c r="AB48">
        <f t="shared" si="10"/>
        <v>0.1</v>
      </c>
      <c r="AC48">
        <f t="shared" si="11"/>
        <v>0.77146000000000003</v>
      </c>
      <c r="AD48">
        <f t="shared" si="12"/>
        <v>50966.504900000007</v>
      </c>
      <c r="AE48" s="4">
        <f t="shared" si="13"/>
        <v>35676.55343</v>
      </c>
    </row>
    <row r="49" spans="1:31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3">
        <f t="shared" si="0"/>
        <v>0.97297297297297303</v>
      </c>
      <c r="G49" s="3">
        <f t="shared" si="1"/>
        <v>827.02702702702709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>
        <v>0.53149999999999997</v>
      </c>
      <c r="V49">
        <v>96</v>
      </c>
      <c r="W49">
        <f t="shared" si="5"/>
        <v>186.25</v>
      </c>
      <c r="X49">
        <f t="shared" si="6"/>
        <v>77.375</v>
      </c>
      <c r="Y49">
        <f t="shared" si="7"/>
        <v>-117.67121556734901</v>
      </c>
      <c r="Z49">
        <f t="shared" si="8"/>
        <v>138.77863596158707</v>
      </c>
      <c r="AA49">
        <f t="shared" si="9"/>
        <v>138.77863596158707</v>
      </c>
      <c r="AB49">
        <f t="shared" si="10"/>
        <v>0.32968395147160845</v>
      </c>
      <c r="AC49">
        <f t="shared" si="11"/>
        <v>0.58968812080536903</v>
      </c>
      <c r="AD49">
        <f t="shared" si="12"/>
        <v>29870.181262564052</v>
      </c>
      <c r="AE49" s="4">
        <f t="shared" si="13"/>
        <v>20909.126883794834</v>
      </c>
    </row>
    <row r="50" spans="1:31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3">
        <f t="shared" si="0"/>
        <v>0.97297297297297303</v>
      </c>
      <c r="G50" s="3">
        <f t="shared" si="1"/>
        <v>1751.3513513513515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>
        <f t="shared" si="4"/>
        <v>0.71123595505617976</v>
      </c>
      <c r="O50">
        <v>0.1507</v>
      </c>
      <c r="V50">
        <v>145</v>
      </c>
      <c r="W50">
        <f t="shared" si="5"/>
        <v>333.75</v>
      </c>
      <c r="X50">
        <f t="shared" si="6"/>
        <v>111.625</v>
      </c>
      <c r="Y50">
        <f t="shared" si="7"/>
        <v>-210.86050037907506</v>
      </c>
      <c r="Z50">
        <f t="shared" si="8"/>
        <v>235.17044162244125</v>
      </c>
      <c r="AA50">
        <f t="shared" si="9"/>
        <v>235.17044162244125</v>
      </c>
      <c r="AB50">
        <f t="shared" si="10"/>
        <v>0.37017360785750186</v>
      </c>
      <c r="AC50">
        <f t="shared" si="11"/>
        <v>0.55764460674157301</v>
      </c>
      <c r="AD50">
        <f t="shared" si="12"/>
        <v>47866.657879062732</v>
      </c>
      <c r="AE50" s="4">
        <f t="shared" si="13"/>
        <v>33506.660515343909</v>
      </c>
    </row>
    <row r="51" spans="1:31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3">
        <f t="shared" si="0"/>
        <v>0.97297297297297303</v>
      </c>
      <c r="G51" s="3">
        <f t="shared" si="1"/>
        <v>1070.2702702702704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>
        <f t="shared" si="4"/>
        <v>0.43103448275862066</v>
      </c>
      <c r="O51">
        <v>0.6</v>
      </c>
      <c r="V51">
        <v>99</v>
      </c>
      <c r="W51">
        <f t="shared" si="5"/>
        <v>145</v>
      </c>
      <c r="X51">
        <f t="shared" si="6"/>
        <v>84.5</v>
      </c>
      <c r="Y51">
        <f t="shared" si="7"/>
        <v>-91.609805408137476</v>
      </c>
      <c r="Z51">
        <f t="shared" si="8"/>
        <v>120.17330048016173</v>
      </c>
      <c r="AA51">
        <f t="shared" si="9"/>
        <v>120.17330048016173</v>
      </c>
      <c r="AB51">
        <f t="shared" si="10"/>
        <v>0.24602276193214986</v>
      </c>
      <c r="AC51">
        <f t="shared" si="11"/>
        <v>0.65589758620689664</v>
      </c>
      <c r="AD51">
        <f t="shared" si="12"/>
        <v>28769.802864680772</v>
      </c>
      <c r="AE51" s="4">
        <f t="shared" si="13"/>
        <v>20138.86200527654</v>
      </c>
    </row>
    <row r="52" spans="1:31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3">
        <f t="shared" si="0"/>
        <v>0.97297297297297303</v>
      </c>
      <c r="G52" s="3">
        <f t="shared" si="1"/>
        <v>1362.1621621621623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>
        <v>0.52600000000000002</v>
      </c>
      <c r="V52">
        <v>120</v>
      </c>
      <c r="W52">
        <f t="shared" si="5"/>
        <v>85</v>
      </c>
      <c r="X52">
        <f t="shared" si="6"/>
        <v>111.5</v>
      </c>
      <c r="Y52">
        <f t="shared" si="7"/>
        <v>-53.702299722011624</v>
      </c>
      <c r="Z52">
        <f t="shared" si="8"/>
        <v>101.42917614354309</v>
      </c>
      <c r="AA52">
        <f t="shared" si="9"/>
        <v>120</v>
      </c>
      <c r="AB52">
        <f t="shared" si="10"/>
        <v>0.1</v>
      </c>
      <c r="AC52">
        <f t="shared" si="11"/>
        <v>0.77146000000000003</v>
      </c>
      <c r="AD52">
        <f t="shared" si="12"/>
        <v>33789.948000000004</v>
      </c>
      <c r="AE52" s="4">
        <f t="shared" si="13"/>
        <v>23652.963600000003</v>
      </c>
    </row>
    <row r="53" spans="1:31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3">
        <f t="shared" si="0"/>
        <v>0.97297297297297303</v>
      </c>
      <c r="G53" s="3">
        <f t="shared" si="1"/>
        <v>1264.864864864865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>
        <v>0.21099999999999999</v>
      </c>
      <c r="V53">
        <v>263</v>
      </c>
      <c r="W53">
        <f t="shared" si="5"/>
        <v>282.5</v>
      </c>
      <c r="X53">
        <f t="shared" si="6"/>
        <v>234.75</v>
      </c>
      <c r="Y53">
        <f t="shared" si="7"/>
        <v>-178.48117260550922</v>
      </c>
      <c r="Z53">
        <f t="shared" si="8"/>
        <v>269.19108541824613</v>
      </c>
      <c r="AA53">
        <f t="shared" si="9"/>
        <v>269.19108541824613</v>
      </c>
      <c r="AB53">
        <f t="shared" si="10"/>
        <v>0.12191534661326064</v>
      </c>
      <c r="AC53">
        <f t="shared" si="11"/>
        <v>0.75411619469026558</v>
      </c>
      <c r="AD53">
        <f t="shared" si="12"/>
        <v>74095.495297754751</v>
      </c>
      <c r="AE53" s="4">
        <f t="shared" si="13"/>
        <v>51866.846708428326</v>
      </c>
    </row>
    <row r="54" spans="1:31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3">
        <f t="shared" si="0"/>
        <v>0.97297297297297303</v>
      </c>
      <c r="G54" s="3">
        <f t="shared" si="1"/>
        <v>1848.6486486486488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>
        <f t="shared" si="4"/>
        <v>0.60778443113772451</v>
      </c>
      <c r="O54">
        <v>0.33150000000000002</v>
      </c>
      <c r="V54">
        <v>335</v>
      </c>
      <c r="W54">
        <f t="shared" si="5"/>
        <v>208.75</v>
      </c>
      <c r="X54">
        <f t="shared" si="6"/>
        <v>314.125</v>
      </c>
      <c r="Y54">
        <f t="shared" si="7"/>
        <v>-131.88653019964619</v>
      </c>
      <c r="Z54">
        <f t="shared" si="8"/>
        <v>269.24518258781899</v>
      </c>
      <c r="AA54">
        <f t="shared" si="9"/>
        <v>335</v>
      </c>
      <c r="AB54">
        <f t="shared" si="10"/>
        <v>0.1</v>
      </c>
      <c r="AC54">
        <f t="shared" si="11"/>
        <v>0.77146000000000003</v>
      </c>
      <c r="AD54">
        <f t="shared" si="12"/>
        <v>94330.271500000003</v>
      </c>
      <c r="AE54" s="4">
        <f t="shared" si="13"/>
        <v>66031.190050000005</v>
      </c>
    </row>
    <row r="55" spans="1:31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3">
        <f t="shared" si="0"/>
        <v>0.97297297297297303</v>
      </c>
      <c r="G55" s="3">
        <f t="shared" si="1"/>
        <v>875.67567567567573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>
        <f t="shared" si="4"/>
        <v>0.47938144329896903</v>
      </c>
      <c r="O55">
        <v>0.32879999999999998</v>
      </c>
      <c r="V55">
        <v>98</v>
      </c>
      <c r="W55">
        <f t="shared" si="5"/>
        <v>121.25</v>
      </c>
      <c r="X55">
        <f t="shared" si="6"/>
        <v>85.875</v>
      </c>
      <c r="Y55">
        <f t="shared" si="7"/>
        <v>-76.604751074045993</v>
      </c>
      <c r="Z55">
        <f t="shared" si="8"/>
        <v>108.09750126358351</v>
      </c>
      <c r="AA55">
        <f t="shared" si="9"/>
        <v>108.09750126358351</v>
      </c>
      <c r="AB55">
        <f t="shared" si="10"/>
        <v>0.18327836093677122</v>
      </c>
      <c r="AC55">
        <f t="shared" si="11"/>
        <v>0.70555350515463933</v>
      </c>
      <c r="AD55">
        <f t="shared" si="12"/>
        <v>27838.028383967478</v>
      </c>
      <c r="AE55" s="4">
        <f t="shared" si="13"/>
        <v>19486.619868777234</v>
      </c>
    </row>
    <row r="56" spans="1:31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3">
        <f t="shared" si="0"/>
        <v>0.97297297297297303</v>
      </c>
      <c r="G56" s="3">
        <f t="shared" si="1"/>
        <v>1362.1621621621623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>
        <v>0.61919999999999997</v>
      </c>
      <c r="V56">
        <v>77</v>
      </c>
      <c r="W56">
        <f t="shared" si="5"/>
        <v>228.75</v>
      </c>
      <c r="X56">
        <f t="shared" si="6"/>
        <v>54.125</v>
      </c>
      <c r="Y56">
        <f t="shared" si="7"/>
        <v>-144.52236542835482</v>
      </c>
      <c r="Z56">
        <f t="shared" si="8"/>
        <v>149.99322403335862</v>
      </c>
      <c r="AA56">
        <f t="shared" si="9"/>
        <v>149.99322403335862</v>
      </c>
      <c r="AB56">
        <f t="shared" si="10"/>
        <v>0.4190960613480158</v>
      </c>
      <c r="AC56">
        <f t="shared" si="11"/>
        <v>0.51892737704918024</v>
      </c>
      <c r="AD56">
        <f t="shared" si="12"/>
        <v>28409.990467815009</v>
      </c>
      <c r="AE56" s="4">
        <f t="shared" si="13"/>
        <v>19886.993327470504</v>
      </c>
    </row>
    <row r="57" spans="1:31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3">
        <f t="shared" si="0"/>
        <v>0.97297297297297303</v>
      </c>
      <c r="G57" s="3">
        <f t="shared" si="1"/>
        <v>1362.1621621621623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>
        <f t="shared" si="4"/>
        <v>0.80872483221476521</v>
      </c>
      <c r="O57">
        <v>0.2712</v>
      </c>
      <c r="V57">
        <v>173</v>
      </c>
      <c r="W57">
        <f t="shared" si="5"/>
        <v>186.25</v>
      </c>
      <c r="X57">
        <f t="shared" si="6"/>
        <v>154.375</v>
      </c>
      <c r="Y57">
        <f t="shared" si="7"/>
        <v>-117.67121556734901</v>
      </c>
      <c r="Z57">
        <f t="shared" si="8"/>
        <v>177.27863596158707</v>
      </c>
      <c r="AA57">
        <f t="shared" si="9"/>
        <v>177.27863596158707</v>
      </c>
      <c r="AB57">
        <f t="shared" si="10"/>
        <v>0.12297254207563528</v>
      </c>
      <c r="AC57">
        <f t="shared" si="11"/>
        <v>0.75327953020134231</v>
      </c>
      <c r="AD57">
        <f t="shared" si="12"/>
        <v>48742.234178335872</v>
      </c>
      <c r="AE57" s="4">
        <f t="shared" si="13"/>
        <v>34119.563924835107</v>
      </c>
    </row>
    <row r="58" spans="1:31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3">
        <f t="shared" si="0"/>
        <v>0.97297297297297303</v>
      </c>
      <c r="G58" s="3">
        <f t="shared" si="1"/>
        <v>1654.0540540540542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>
        <v>0.32879999999999998</v>
      </c>
      <c r="V58">
        <v>176</v>
      </c>
      <c r="W58">
        <f t="shared" si="5"/>
        <v>366.25</v>
      </c>
      <c r="X58">
        <f t="shared" si="6"/>
        <v>139.375</v>
      </c>
      <c r="Y58">
        <f t="shared" si="7"/>
        <v>-231.39373262572656</v>
      </c>
      <c r="Z58">
        <f t="shared" si="8"/>
        <v>266.511008971443</v>
      </c>
      <c r="AA58">
        <f t="shared" si="9"/>
        <v>266.511008971443</v>
      </c>
      <c r="AB58">
        <f t="shared" si="10"/>
        <v>0.34712903473431539</v>
      </c>
      <c r="AC58">
        <f t="shared" si="11"/>
        <v>0.57588208191126289</v>
      </c>
      <c r="AD58">
        <f t="shared" si="12"/>
        <v>56019.803865042239</v>
      </c>
      <c r="AE58" s="4">
        <f t="shared" si="13"/>
        <v>39213.862705529566</v>
      </c>
    </row>
    <row r="59" spans="1:31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3">
        <f t="shared" si="0"/>
        <v>0.97297297297297303</v>
      </c>
      <c r="G59" s="3">
        <f t="shared" si="1"/>
        <v>778.37837837837844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>
        <v>0.41370000000000001</v>
      </c>
      <c r="V59">
        <v>86</v>
      </c>
      <c r="W59">
        <f t="shared" si="5"/>
        <v>172.5</v>
      </c>
      <c r="X59">
        <f t="shared" si="6"/>
        <v>68.75</v>
      </c>
      <c r="Y59">
        <f t="shared" si="7"/>
        <v>-108.98407884761183</v>
      </c>
      <c r="Z59">
        <f t="shared" si="8"/>
        <v>127.07685746777862</v>
      </c>
      <c r="AA59">
        <f t="shared" si="9"/>
        <v>127.07685746777862</v>
      </c>
      <c r="AB59">
        <f t="shared" si="10"/>
        <v>0.33812670995813693</v>
      </c>
      <c r="AC59">
        <f t="shared" si="11"/>
        <v>0.58300652173913048</v>
      </c>
      <c r="AD59">
        <f t="shared" si="12"/>
        <v>27041.622383027534</v>
      </c>
      <c r="AE59" s="4">
        <f t="shared" si="13"/>
        <v>18929.135668119274</v>
      </c>
    </row>
    <row r="60" spans="1:31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3">
        <f t="shared" si="0"/>
        <v>0.97297297297297303</v>
      </c>
      <c r="G60" s="3">
        <f t="shared" si="1"/>
        <v>875.67567567567573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>
        <v>0.47949999999999998</v>
      </c>
      <c r="V60">
        <v>111</v>
      </c>
      <c r="W60">
        <f t="shared" si="5"/>
        <v>206.25</v>
      </c>
      <c r="X60">
        <f t="shared" si="6"/>
        <v>90.375</v>
      </c>
      <c r="Y60">
        <f t="shared" si="7"/>
        <v>-130.30705079605761</v>
      </c>
      <c r="Z60">
        <f t="shared" si="8"/>
        <v>156.02667740712658</v>
      </c>
      <c r="AA60">
        <f t="shared" si="9"/>
        <v>156.02667740712658</v>
      </c>
      <c r="AB60">
        <f t="shared" si="10"/>
        <v>0.31831116318606828</v>
      </c>
      <c r="AC60">
        <f t="shared" si="11"/>
        <v>0.59868854545454564</v>
      </c>
      <c r="AD60">
        <f t="shared" si="12"/>
        <v>34095.155360377052</v>
      </c>
      <c r="AE60" s="4">
        <f t="shared" si="13"/>
        <v>23866.608752263935</v>
      </c>
    </row>
    <row r="61" spans="1:31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3">
        <f t="shared" si="0"/>
        <v>0.97297297297297303</v>
      </c>
      <c r="G61" s="3">
        <f t="shared" si="1"/>
        <v>1264.864864864865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>
        <v>0.63009999999999999</v>
      </c>
      <c r="V61">
        <v>127</v>
      </c>
      <c r="W61">
        <f t="shared" si="5"/>
        <v>186.25</v>
      </c>
      <c r="X61">
        <f t="shared" si="6"/>
        <v>108.375</v>
      </c>
      <c r="Y61">
        <f t="shared" si="7"/>
        <v>-117.67121556734901</v>
      </c>
      <c r="Z61">
        <f t="shared" si="8"/>
        <v>154.27863596158707</v>
      </c>
      <c r="AA61">
        <f t="shared" si="9"/>
        <v>154.27863596158707</v>
      </c>
      <c r="AB61">
        <f t="shared" si="10"/>
        <v>0.24646247496154133</v>
      </c>
      <c r="AC61">
        <f t="shared" si="11"/>
        <v>0.65554959731543616</v>
      </c>
      <c r="AD61">
        <f t="shared" si="12"/>
        <v>36915.113652832508</v>
      </c>
      <c r="AE61" s="4">
        <f t="shared" si="13"/>
        <v>25840.579556982753</v>
      </c>
    </row>
    <row r="62" spans="1:31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3">
        <f t="shared" si="0"/>
        <v>0.97297297297297303</v>
      </c>
      <c r="G62" s="3">
        <f t="shared" si="1"/>
        <v>1362.1621621621623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>
        <v>0.90410000000000001</v>
      </c>
      <c r="V62">
        <v>222</v>
      </c>
      <c r="W62">
        <f t="shared" si="5"/>
        <v>198.75</v>
      </c>
      <c r="X62">
        <f t="shared" si="6"/>
        <v>202.125</v>
      </c>
      <c r="Y62">
        <f t="shared" si="7"/>
        <v>-125.56861258529189</v>
      </c>
      <c r="Z62">
        <f t="shared" si="8"/>
        <v>207.87116186504929</v>
      </c>
      <c r="AA62">
        <f t="shared" si="9"/>
        <v>222</v>
      </c>
      <c r="AB62">
        <f t="shared" si="10"/>
        <v>0.1</v>
      </c>
      <c r="AC62">
        <f t="shared" si="11"/>
        <v>0.77146000000000003</v>
      </c>
      <c r="AD62">
        <f t="shared" si="12"/>
        <v>62511.403800000007</v>
      </c>
      <c r="AE62" s="4">
        <f t="shared" si="13"/>
        <v>43757.982660000001</v>
      </c>
    </row>
    <row r="63" spans="1:31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3">
        <f t="shared" si="0"/>
        <v>0.97297297297297303</v>
      </c>
      <c r="G63" s="3">
        <f t="shared" si="1"/>
        <v>1848.6486486486488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>
        <f t="shared" si="4"/>
        <v>0.41007751937984505</v>
      </c>
      <c r="O63">
        <v>0.54249999999999998</v>
      </c>
      <c r="V63">
        <v>386</v>
      </c>
      <c r="W63">
        <f t="shared" si="5"/>
        <v>483.75</v>
      </c>
      <c r="X63">
        <f t="shared" si="6"/>
        <v>337.625</v>
      </c>
      <c r="Y63">
        <f t="shared" si="7"/>
        <v>-305.62926459438967</v>
      </c>
      <c r="Z63">
        <f t="shared" si="8"/>
        <v>428.78075246398782</v>
      </c>
      <c r="AA63">
        <f t="shared" si="9"/>
        <v>428.78075246398782</v>
      </c>
      <c r="AB63">
        <f t="shared" si="10"/>
        <v>0.18843566400824358</v>
      </c>
      <c r="AC63">
        <f t="shared" si="11"/>
        <v>0.70147201550387606</v>
      </c>
      <c r="AD63">
        <f t="shared" si="12"/>
        <v>109783.86000366647</v>
      </c>
      <c r="AE63" s="4">
        <f t="shared" si="13"/>
        <v>76848.702002566526</v>
      </c>
    </row>
    <row r="64" spans="1:31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3">
        <f t="shared" si="0"/>
        <v>0.97297297297297303</v>
      </c>
      <c r="G64" s="3">
        <f t="shared" si="1"/>
        <v>1654.0540540540542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>
        <v>7.9500000000000001E-2</v>
      </c>
      <c r="V64">
        <v>136</v>
      </c>
      <c r="W64">
        <f t="shared" si="5"/>
        <v>425</v>
      </c>
      <c r="X64">
        <f t="shared" si="6"/>
        <v>93.5</v>
      </c>
      <c r="Y64">
        <f t="shared" si="7"/>
        <v>-268.51149861005814</v>
      </c>
      <c r="Z64">
        <f t="shared" si="8"/>
        <v>275.14588071771544</v>
      </c>
      <c r="AA64">
        <f t="shared" si="9"/>
        <v>275.14588071771544</v>
      </c>
      <c r="AB64">
        <f t="shared" si="10"/>
        <v>0.42740207227697752</v>
      </c>
      <c r="AC64">
        <f t="shared" si="11"/>
        <v>0.51235399999999998</v>
      </c>
      <c r="AD64">
        <f t="shared" si="12"/>
        <v>51454.813787774197</v>
      </c>
      <c r="AE64" s="4">
        <f t="shared" si="13"/>
        <v>36018.369651441935</v>
      </c>
    </row>
    <row r="65" spans="1:31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3">
        <f t="shared" si="0"/>
        <v>0.97297297297297303</v>
      </c>
      <c r="G65" s="3">
        <f t="shared" si="1"/>
        <v>2335.1351351351354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>
        <f t="shared" si="4"/>
        <v>0.38936170212765964</v>
      </c>
      <c r="O65">
        <v>0.55069999999999997</v>
      </c>
      <c r="V65">
        <v>173</v>
      </c>
      <c r="W65">
        <f t="shared" si="5"/>
        <v>646.25</v>
      </c>
      <c r="X65">
        <f t="shared" si="6"/>
        <v>108.375</v>
      </c>
      <c r="Y65">
        <f t="shared" si="7"/>
        <v>-408.29542582764719</v>
      </c>
      <c r="Z65">
        <f t="shared" si="8"/>
        <v>401.4835892089967</v>
      </c>
      <c r="AA65">
        <f t="shared" si="9"/>
        <v>401.4835892089967</v>
      </c>
      <c r="AB65">
        <f t="shared" si="10"/>
        <v>0.45355294268316704</v>
      </c>
      <c r="AC65">
        <f t="shared" si="11"/>
        <v>0.49165820116054165</v>
      </c>
      <c r="AD65">
        <f t="shared" si="12"/>
        <v>72048.335232080208</v>
      </c>
      <c r="AE65" s="4">
        <f t="shared" si="13"/>
        <v>50433.834662456145</v>
      </c>
    </row>
    <row r="66" spans="1:31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3">
        <f t="shared" si="0"/>
        <v>0.97297297297297303</v>
      </c>
      <c r="G66" s="3">
        <f t="shared" si="1"/>
        <v>2043.2432432432433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>
        <v>0.69320000000000004</v>
      </c>
      <c r="V66">
        <v>448</v>
      </c>
      <c r="W66">
        <f t="shared" si="5"/>
        <v>2100</v>
      </c>
      <c r="X66">
        <f t="shared" si="6"/>
        <v>238</v>
      </c>
      <c r="Y66">
        <f t="shared" si="7"/>
        <v>-1326.7626990144049</v>
      </c>
      <c r="Z66">
        <f t="shared" si="8"/>
        <v>1247.5443517816529</v>
      </c>
      <c r="AA66">
        <f t="shared" si="9"/>
        <v>1247.5443517816529</v>
      </c>
      <c r="AB66">
        <f t="shared" si="10"/>
        <v>0.48073540561031092</v>
      </c>
      <c r="AC66">
        <f t="shared" si="11"/>
        <v>0.47014599999999995</v>
      </c>
      <c r="AD66">
        <f t="shared" si="12"/>
        <v>214082.71518664897</v>
      </c>
      <c r="AE66" s="4">
        <f t="shared" si="13"/>
        <v>149857.90063065427</v>
      </c>
    </row>
    <row r="67" spans="1:31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3">
        <f t="shared" si="0"/>
        <v>0.97297297297297303</v>
      </c>
      <c r="G67" s="3">
        <f t="shared" si="1"/>
        <v>3113.5135135135138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>
        <v>0.71509999999999996</v>
      </c>
      <c r="V67">
        <v>450</v>
      </c>
      <c r="W67">
        <f t="shared" si="5"/>
        <v>2811.25</v>
      </c>
      <c r="X67">
        <f t="shared" si="6"/>
        <v>168.875</v>
      </c>
      <c r="Y67">
        <f t="shared" si="7"/>
        <v>-1776.124589335355</v>
      </c>
      <c r="Z67">
        <f t="shared" si="8"/>
        <v>1595.209075688653</v>
      </c>
      <c r="AA67">
        <f t="shared" si="9"/>
        <v>1595.209075688653</v>
      </c>
      <c r="AB67">
        <f t="shared" si="10"/>
        <v>0.50736650091192637</v>
      </c>
      <c r="AC67">
        <f t="shared" si="11"/>
        <v>0.44907015117830151</v>
      </c>
      <c r="AD67">
        <f t="shared" si="12"/>
        <v>261471.68498488326</v>
      </c>
      <c r="AE67" s="4">
        <f t="shared" si="13"/>
        <v>183030.17948941828</v>
      </c>
    </row>
    <row r="68" spans="1:31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3">
        <f t="shared" si="0"/>
        <v>0.97297297297297303</v>
      </c>
      <c r="G68" s="3">
        <f t="shared" si="1"/>
        <v>1264.864864864865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>
        <v>0.52049999999999996</v>
      </c>
      <c r="V68">
        <v>291</v>
      </c>
      <c r="W68">
        <f t="shared" si="5"/>
        <v>120</v>
      </c>
      <c r="X68">
        <f t="shared" si="6"/>
        <v>279</v>
      </c>
      <c r="Y68">
        <f t="shared" si="7"/>
        <v>-75.815011372251703</v>
      </c>
      <c r="Z68">
        <f t="shared" si="8"/>
        <v>203.98824867323731</v>
      </c>
      <c r="AA68">
        <f t="shared" si="9"/>
        <v>291</v>
      </c>
      <c r="AB68">
        <f t="shared" si="10"/>
        <v>0.1</v>
      </c>
      <c r="AC68">
        <f t="shared" si="11"/>
        <v>0.77146000000000003</v>
      </c>
      <c r="AD68">
        <f t="shared" si="12"/>
        <v>81940.623900000006</v>
      </c>
      <c r="AE68" s="4">
        <f t="shared" si="13"/>
        <v>57358.436730000001</v>
      </c>
    </row>
    <row r="69" spans="1:31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3">
        <f t="shared" ref="F69:F132" si="14">36/37</f>
        <v>0.97297297297297303</v>
      </c>
      <c r="G69" s="3">
        <f t="shared" ref="G69:G132" si="15">E69*F69</f>
        <v>1654.0540540540542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16">K69-J69</f>
        <v>115</v>
      </c>
      <c r="M69">
        <f t="shared" ref="M69:M132" si="17">H69-J69</f>
        <v>43</v>
      </c>
      <c r="N69">
        <f t="shared" ref="N69:N132" si="18">0.8*(M69/L69)+0.1</f>
        <v>0.39913043478260868</v>
      </c>
      <c r="O69">
        <v>0.15890000000000001</v>
      </c>
      <c r="V69">
        <v>203</v>
      </c>
      <c r="W69">
        <f t="shared" ref="W69:W132" si="19">1.25*(K69-J69)</f>
        <v>143.75</v>
      </c>
      <c r="X69">
        <f t="shared" ref="X69:X132" si="20">J69-(K69-J69)/8</f>
        <v>188.625</v>
      </c>
      <c r="Y69">
        <f t="shared" ref="Y69:Y132" si="21">1.25*(K69-J69)/(2*(-0.7914))</f>
        <v>-90.820065706343186</v>
      </c>
      <c r="Z69">
        <f t="shared" ref="Z69:Z132" si="22">((-0.7914*X69)/W69-0.8506)*Y69</f>
        <v>171.56404788981553</v>
      </c>
      <c r="AA69">
        <f t="shared" ref="AA69:AA132" si="23">IF(Z69&gt;V69,Z69,V69)</f>
        <v>203</v>
      </c>
      <c r="AB69">
        <f t="shared" ref="AB69:AB132" si="24">(AA69-X69)/W69</f>
        <v>0.1</v>
      </c>
      <c r="AC69">
        <f t="shared" ref="AC69:AC132" si="25">-0.7914*AB69+0.8506</f>
        <v>0.77146000000000003</v>
      </c>
      <c r="AD69">
        <f t="shared" ref="AD69:AD132" si="26">AA69*AC69*365</f>
        <v>57161.328699999998</v>
      </c>
      <c r="AE69" s="4">
        <f t="shared" ref="AE69:AE132" si="27">AD69*0.7</f>
        <v>40012.930089999994</v>
      </c>
    </row>
    <row r="70" spans="1:31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3">
        <f t="shared" si="14"/>
        <v>0.97297297297297303</v>
      </c>
      <c r="G70" s="3">
        <f t="shared" si="15"/>
        <v>1362.1621621621623</v>
      </c>
      <c r="H70">
        <v>325</v>
      </c>
      <c r="I70">
        <v>0.54520000000000002</v>
      </c>
      <c r="J70">
        <v>287</v>
      </c>
      <c r="K70">
        <v>395</v>
      </c>
      <c r="L70">
        <f t="shared" si="16"/>
        <v>108</v>
      </c>
      <c r="M70">
        <f t="shared" si="17"/>
        <v>38</v>
      </c>
      <c r="N70">
        <f t="shared" si="18"/>
        <v>0.38148148148148153</v>
      </c>
      <c r="O70">
        <v>0.54520000000000002</v>
      </c>
      <c r="V70">
        <v>287</v>
      </c>
      <c r="W70">
        <f t="shared" si="19"/>
        <v>135</v>
      </c>
      <c r="X70">
        <f t="shared" si="20"/>
        <v>273.5</v>
      </c>
      <c r="Y70">
        <f t="shared" si="21"/>
        <v>-85.291887793783175</v>
      </c>
      <c r="Z70">
        <f t="shared" si="22"/>
        <v>209.29927975739199</v>
      </c>
      <c r="AA70">
        <f t="shared" si="23"/>
        <v>287</v>
      </c>
      <c r="AB70">
        <f t="shared" si="24"/>
        <v>0.1</v>
      </c>
      <c r="AC70">
        <f t="shared" si="25"/>
        <v>0.77146000000000003</v>
      </c>
      <c r="AD70">
        <f t="shared" si="26"/>
        <v>80814.292300000001</v>
      </c>
      <c r="AE70" s="4">
        <f t="shared" si="27"/>
        <v>56570.004609999996</v>
      </c>
    </row>
    <row r="71" spans="1:31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3">
        <f t="shared" si="14"/>
        <v>0.97297297297297303</v>
      </c>
      <c r="G71" s="3">
        <f t="shared" si="15"/>
        <v>729.7297297297298</v>
      </c>
      <c r="H71">
        <v>94</v>
      </c>
      <c r="I71">
        <v>0.47949999999999998</v>
      </c>
      <c r="J71">
        <v>51</v>
      </c>
      <c r="K71">
        <v>179</v>
      </c>
      <c r="L71">
        <f t="shared" si="16"/>
        <v>128</v>
      </c>
      <c r="M71">
        <f t="shared" si="17"/>
        <v>43</v>
      </c>
      <c r="N71">
        <f t="shared" si="18"/>
        <v>0.36875000000000002</v>
      </c>
      <c r="O71">
        <v>0.47949999999999998</v>
      </c>
      <c r="V71">
        <v>51</v>
      </c>
      <c r="W71">
        <f t="shared" si="19"/>
        <v>160</v>
      </c>
      <c r="X71">
        <f t="shared" si="20"/>
        <v>35</v>
      </c>
      <c r="Y71">
        <f t="shared" si="21"/>
        <v>-101.08668182966895</v>
      </c>
      <c r="Z71">
        <f t="shared" si="22"/>
        <v>103.48433156431641</v>
      </c>
      <c r="AA71">
        <f t="shared" si="23"/>
        <v>103.48433156431641</v>
      </c>
      <c r="AB71">
        <f t="shared" si="24"/>
        <v>0.42802707227697756</v>
      </c>
      <c r="AC71">
        <f t="shared" si="25"/>
        <v>0.51185937500000001</v>
      </c>
      <c r="AD71">
        <f t="shared" si="26"/>
        <v>19333.840226033375</v>
      </c>
      <c r="AE71" s="4">
        <f t="shared" si="27"/>
        <v>13533.688158223362</v>
      </c>
    </row>
    <row r="72" spans="1:31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3">
        <f t="shared" si="14"/>
        <v>0.97297297297297303</v>
      </c>
      <c r="G72" s="3">
        <f t="shared" si="15"/>
        <v>1848.6486486486488</v>
      </c>
      <c r="H72">
        <v>428</v>
      </c>
      <c r="I72">
        <v>0.58630000000000004</v>
      </c>
      <c r="J72">
        <v>376</v>
      </c>
      <c r="K72">
        <v>502</v>
      </c>
      <c r="L72">
        <f t="shared" si="16"/>
        <v>126</v>
      </c>
      <c r="M72">
        <f t="shared" si="17"/>
        <v>52</v>
      </c>
      <c r="N72">
        <f t="shared" si="18"/>
        <v>0.43015873015873018</v>
      </c>
      <c r="O72">
        <v>0.58630000000000004</v>
      </c>
      <c r="V72">
        <v>376</v>
      </c>
      <c r="W72">
        <f t="shared" si="19"/>
        <v>157.5</v>
      </c>
      <c r="X72">
        <f t="shared" si="20"/>
        <v>360.25</v>
      </c>
      <c r="Y72">
        <f t="shared" si="21"/>
        <v>-99.507202426080369</v>
      </c>
      <c r="Z72">
        <f t="shared" si="22"/>
        <v>264.76582638362396</v>
      </c>
      <c r="AA72">
        <f t="shared" si="23"/>
        <v>376</v>
      </c>
      <c r="AB72">
        <f t="shared" si="24"/>
        <v>0.1</v>
      </c>
      <c r="AC72">
        <f t="shared" si="25"/>
        <v>0.77146000000000003</v>
      </c>
      <c r="AD72">
        <f t="shared" si="26"/>
        <v>105875.1704</v>
      </c>
      <c r="AE72" s="4">
        <f t="shared" si="27"/>
        <v>74112.619279999999</v>
      </c>
    </row>
    <row r="73" spans="1:31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3">
        <f t="shared" si="14"/>
        <v>0.97297297297297303</v>
      </c>
      <c r="G73" s="3">
        <f t="shared" si="15"/>
        <v>1556.7567567567569</v>
      </c>
      <c r="H73">
        <v>188</v>
      </c>
      <c r="I73">
        <v>0.67949999999999999</v>
      </c>
      <c r="J73">
        <v>126</v>
      </c>
      <c r="K73">
        <v>352</v>
      </c>
      <c r="L73">
        <f t="shared" si="16"/>
        <v>226</v>
      </c>
      <c r="M73">
        <f t="shared" si="17"/>
        <v>62</v>
      </c>
      <c r="N73">
        <f t="shared" si="18"/>
        <v>0.3194690265486726</v>
      </c>
      <c r="O73">
        <v>0.67949999999999999</v>
      </c>
      <c r="V73">
        <v>126</v>
      </c>
      <c r="W73">
        <f t="shared" si="19"/>
        <v>282.5</v>
      </c>
      <c r="X73">
        <f t="shared" si="20"/>
        <v>97.75</v>
      </c>
      <c r="Y73">
        <f t="shared" si="21"/>
        <v>-178.48117260550922</v>
      </c>
      <c r="Z73">
        <f t="shared" si="22"/>
        <v>200.69108541824613</v>
      </c>
      <c r="AA73">
        <f t="shared" si="23"/>
        <v>200.69108541824613</v>
      </c>
      <c r="AB73">
        <f t="shared" si="24"/>
        <v>0.36439322271945535</v>
      </c>
      <c r="AC73">
        <f t="shared" si="25"/>
        <v>0.56221920353982302</v>
      </c>
      <c r="AD73">
        <f t="shared" si="26"/>
        <v>41183.819503506958</v>
      </c>
      <c r="AE73" s="4">
        <f t="shared" si="27"/>
        <v>28828.673652454869</v>
      </c>
    </row>
    <row r="74" spans="1:31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3">
        <f t="shared" si="14"/>
        <v>0.97297297297297303</v>
      </c>
      <c r="G74" s="3">
        <f t="shared" si="15"/>
        <v>2140.5405405405409</v>
      </c>
      <c r="H74">
        <v>274</v>
      </c>
      <c r="I74">
        <v>0.57809999999999995</v>
      </c>
      <c r="J74">
        <v>119</v>
      </c>
      <c r="K74">
        <v>505</v>
      </c>
      <c r="L74">
        <f t="shared" si="16"/>
        <v>386</v>
      </c>
      <c r="M74">
        <f t="shared" si="17"/>
        <v>155</v>
      </c>
      <c r="N74">
        <f t="shared" si="18"/>
        <v>0.42124352331606219</v>
      </c>
      <c r="O74">
        <v>0.57809999999999995</v>
      </c>
      <c r="V74">
        <v>119</v>
      </c>
      <c r="W74">
        <f t="shared" si="19"/>
        <v>482.5</v>
      </c>
      <c r="X74">
        <f t="shared" si="20"/>
        <v>70.75</v>
      </c>
      <c r="Y74">
        <f t="shared" si="21"/>
        <v>-304.83952489259542</v>
      </c>
      <c r="Z74">
        <f t="shared" si="22"/>
        <v>294.67149987364166</v>
      </c>
      <c r="AA74">
        <f t="shared" si="23"/>
        <v>294.67149987364166</v>
      </c>
      <c r="AB74">
        <f t="shared" si="24"/>
        <v>0.46408601010081174</v>
      </c>
      <c r="AC74">
        <f t="shared" si="25"/>
        <v>0.48332233160621763</v>
      </c>
      <c r="AD74">
        <f t="shared" si="26"/>
        <v>51983.780477542867</v>
      </c>
      <c r="AE74" s="4">
        <f t="shared" si="27"/>
        <v>36388.646334280005</v>
      </c>
    </row>
    <row r="75" spans="1:31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3">
        <f t="shared" si="14"/>
        <v>0.97297297297297303</v>
      </c>
      <c r="G75" s="3">
        <f t="shared" si="15"/>
        <v>1459.4594594594596</v>
      </c>
      <c r="H75">
        <v>860</v>
      </c>
      <c r="I75">
        <v>0.41099999999999998</v>
      </c>
      <c r="J75">
        <v>486</v>
      </c>
      <c r="K75">
        <v>1215</v>
      </c>
      <c r="L75">
        <f t="shared" si="16"/>
        <v>729</v>
      </c>
      <c r="M75">
        <f t="shared" si="17"/>
        <v>374</v>
      </c>
      <c r="N75">
        <f t="shared" si="18"/>
        <v>0.51042524005486978</v>
      </c>
      <c r="O75">
        <v>0.41099999999999998</v>
      </c>
      <c r="V75">
        <v>486</v>
      </c>
      <c r="W75">
        <f t="shared" si="19"/>
        <v>911.25</v>
      </c>
      <c r="X75">
        <f t="shared" si="20"/>
        <v>394.875</v>
      </c>
      <c r="Y75">
        <f t="shared" si="21"/>
        <v>-575.72024260803641</v>
      </c>
      <c r="Z75">
        <f t="shared" si="22"/>
        <v>687.14513836239576</v>
      </c>
      <c r="AA75">
        <f t="shared" si="23"/>
        <v>687.14513836239576</v>
      </c>
      <c r="AB75">
        <f t="shared" si="24"/>
        <v>0.32073540561031083</v>
      </c>
      <c r="AC75">
        <f t="shared" si="25"/>
        <v>0.59677000000000002</v>
      </c>
      <c r="AD75">
        <f t="shared" si="26"/>
        <v>149674.67554049232</v>
      </c>
      <c r="AE75" s="4">
        <f t="shared" si="27"/>
        <v>104772.27287834462</v>
      </c>
    </row>
    <row r="76" spans="1:31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3">
        <f t="shared" si="14"/>
        <v>0.97297297297297303</v>
      </c>
      <c r="G76" s="3">
        <f t="shared" si="15"/>
        <v>2335.1351351351354</v>
      </c>
      <c r="H76">
        <v>729</v>
      </c>
      <c r="I76">
        <v>0.68220000000000003</v>
      </c>
      <c r="J76">
        <v>516</v>
      </c>
      <c r="K76">
        <v>1650</v>
      </c>
      <c r="L76">
        <f t="shared" si="16"/>
        <v>1134</v>
      </c>
      <c r="M76">
        <f t="shared" si="17"/>
        <v>213</v>
      </c>
      <c r="N76">
        <f t="shared" si="18"/>
        <v>0.2502645502645503</v>
      </c>
      <c r="O76">
        <v>0.68220000000000003</v>
      </c>
      <c r="V76">
        <v>516</v>
      </c>
      <c r="W76">
        <f t="shared" si="19"/>
        <v>1417.5</v>
      </c>
      <c r="X76">
        <f t="shared" si="20"/>
        <v>374.25</v>
      </c>
      <c r="Y76">
        <f t="shared" si="21"/>
        <v>-895.56482183472326</v>
      </c>
      <c r="Z76">
        <f t="shared" si="22"/>
        <v>948.8924374526157</v>
      </c>
      <c r="AA76">
        <f t="shared" si="23"/>
        <v>948.8924374526157</v>
      </c>
      <c r="AB76">
        <f t="shared" si="24"/>
        <v>0.40539149026639554</v>
      </c>
      <c r="AC76">
        <f t="shared" si="25"/>
        <v>0.52977317460317463</v>
      </c>
      <c r="AD76">
        <f t="shared" si="26"/>
        <v>183484.68201536904</v>
      </c>
      <c r="AE76" s="4">
        <f t="shared" si="27"/>
        <v>128439.27741075831</v>
      </c>
    </row>
    <row r="77" spans="1:31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3">
        <f t="shared" si="14"/>
        <v>0.97297297297297303</v>
      </c>
      <c r="G77" s="3">
        <f t="shared" si="15"/>
        <v>1556.7567567567569</v>
      </c>
      <c r="H77">
        <v>174</v>
      </c>
      <c r="I77">
        <v>0.82469999999999999</v>
      </c>
      <c r="J77">
        <v>160</v>
      </c>
      <c r="K77">
        <v>321</v>
      </c>
      <c r="L77">
        <f t="shared" si="16"/>
        <v>161</v>
      </c>
      <c r="M77">
        <f t="shared" si="17"/>
        <v>14</v>
      </c>
      <c r="N77">
        <f t="shared" si="18"/>
        <v>0.16956521739130437</v>
      </c>
      <c r="O77">
        <v>0.82469999999999999</v>
      </c>
      <c r="V77">
        <v>160</v>
      </c>
      <c r="W77">
        <f t="shared" si="19"/>
        <v>201.25</v>
      </c>
      <c r="X77">
        <f t="shared" si="20"/>
        <v>139.875</v>
      </c>
      <c r="Y77">
        <f t="shared" si="21"/>
        <v>-127.14809198888047</v>
      </c>
      <c r="Z77">
        <f t="shared" si="22"/>
        <v>178.08966704574172</v>
      </c>
      <c r="AA77">
        <f t="shared" si="23"/>
        <v>178.08966704574172</v>
      </c>
      <c r="AB77">
        <f t="shared" si="24"/>
        <v>0.18988654432666693</v>
      </c>
      <c r="AC77">
        <f t="shared" si="25"/>
        <v>0.70032378881987578</v>
      </c>
      <c r="AD77">
        <f t="shared" si="26"/>
        <v>45522.95708692757</v>
      </c>
      <c r="AE77" s="4">
        <f t="shared" si="27"/>
        <v>31866.069960849298</v>
      </c>
    </row>
    <row r="78" spans="1:31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3">
        <f t="shared" si="14"/>
        <v>0.97297297297297303</v>
      </c>
      <c r="G78" s="3">
        <f t="shared" si="15"/>
        <v>1848.6486486486488</v>
      </c>
      <c r="H78">
        <v>308</v>
      </c>
      <c r="I78">
        <v>0.21640000000000001</v>
      </c>
      <c r="J78">
        <v>168</v>
      </c>
      <c r="K78">
        <v>364</v>
      </c>
      <c r="L78">
        <f t="shared" si="16"/>
        <v>196</v>
      </c>
      <c r="M78">
        <f t="shared" si="17"/>
        <v>140</v>
      </c>
      <c r="N78">
        <f t="shared" si="18"/>
        <v>0.67142857142857149</v>
      </c>
      <c r="O78">
        <v>0.21640000000000001</v>
      </c>
      <c r="V78">
        <v>168</v>
      </c>
      <c r="W78">
        <f t="shared" si="19"/>
        <v>245</v>
      </c>
      <c r="X78">
        <f t="shared" si="20"/>
        <v>143.5</v>
      </c>
      <c r="Y78">
        <f t="shared" si="21"/>
        <v>-154.78898155168056</v>
      </c>
      <c r="Z78">
        <f t="shared" si="22"/>
        <v>203.41350770785948</v>
      </c>
      <c r="AA78">
        <f t="shared" si="23"/>
        <v>203.41350770785948</v>
      </c>
      <c r="AB78">
        <f t="shared" si="24"/>
        <v>0.24454492941983461</v>
      </c>
      <c r="AC78">
        <f t="shared" si="25"/>
        <v>0.65706714285714285</v>
      </c>
      <c r="AD78">
        <f t="shared" si="26"/>
        <v>48784.561299775713</v>
      </c>
      <c r="AE78" s="4">
        <f t="shared" si="27"/>
        <v>34149.192909842997</v>
      </c>
    </row>
    <row r="79" spans="1:31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3">
        <f t="shared" si="14"/>
        <v>0.97297297297297303</v>
      </c>
      <c r="G79" s="3">
        <f t="shared" si="15"/>
        <v>1362.1621621621623</v>
      </c>
      <c r="H79">
        <v>308</v>
      </c>
      <c r="I79">
        <v>0.6</v>
      </c>
      <c r="J79">
        <v>226</v>
      </c>
      <c r="K79">
        <v>368</v>
      </c>
      <c r="L79">
        <f t="shared" si="16"/>
        <v>142</v>
      </c>
      <c r="M79">
        <f t="shared" si="17"/>
        <v>82</v>
      </c>
      <c r="N79">
        <f t="shared" si="18"/>
        <v>0.56197183098591552</v>
      </c>
      <c r="O79">
        <v>0.6</v>
      </c>
      <c r="V79">
        <v>226</v>
      </c>
      <c r="W79">
        <f t="shared" si="19"/>
        <v>177.5</v>
      </c>
      <c r="X79">
        <f t="shared" si="20"/>
        <v>208.25</v>
      </c>
      <c r="Y79">
        <f t="shared" si="21"/>
        <v>-112.14303765478898</v>
      </c>
      <c r="Z79">
        <f t="shared" si="22"/>
        <v>199.5138678291635</v>
      </c>
      <c r="AA79">
        <f t="shared" si="23"/>
        <v>226</v>
      </c>
      <c r="AB79">
        <f t="shared" si="24"/>
        <v>0.1</v>
      </c>
      <c r="AC79">
        <f t="shared" si="25"/>
        <v>0.77146000000000003</v>
      </c>
      <c r="AD79">
        <f t="shared" si="26"/>
        <v>63637.735400000005</v>
      </c>
      <c r="AE79" s="4">
        <f t="shared" si="27"/>
        <v>44546.414779999999</v>
      </c>
    </row>
    <row r="80" spans="1:31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3">
        <f t="shared" si="14"/>
        <v>0.97297297297297303</v>
      </c>
      <c r="G80" s="3">
        <f t="shared" si="15"/>
        <v>1945.9459459459461</v>
      </c>
      <c r="H80">
        <v>342</v>
      </c>
      <c r="I80">
        <v>0.39179999999999998</v>
      </c>
      <c r="J80">
        <v>285</v>
      </c>
      <c r="K80">
        <v>428</v>
      </c>
      <c r="L80">
        <f t="shared" si="16"/>
        <v>143</v>
      </c>
      <c r="M80">
        <f t="shared" si="17"/>
        <v>57</v>
      </c>
      <c r="N80">
        <f t="shared" si="18"/>
        <v>0.4188811188811189</v>
      </c>
      <c r="O80">
        <v>0.39179999999999998</v>
      </c>
      <c r="V80">
        <v>285</v>
      </c>
      <c r="W80">
        <f t="shared" si="19"/>
        <v>178.75</v>
      </c>
      <c r="X80">
        <f t="shared" si="20"/>
        <v>267.125</v>
      </c>
      <c r="Y80">
        <f t="shared" si="21"/>
        <v>-112.93277735658327</v>
      </c>
      <c r="Z80">
        <f t="shared" si="22"/>
        <v>229.62312041950972</v>
      </c>
      <c r="AA80">
        <f t="shared" si="23"/>
        <v>285</v>
      </c>
      <c r="AB80">
        <f t="shared" si="24"/>
        <v>0.1</v>
      </c>
      <c r="AC80">
        <f t="shared" si="25"/>
        <v>0.77146000000000003</v>
      </c>
      <c r="AD80">
        <f t="shared" si="26"/>
        <v>80251.126500000013</v>
      </c>
      <c r="AE80" s="4">
        <f t="shared" si="27"/>
        <v>56175.788550000005</v>
      </c>
    </row>
    <row r="81" spans="1:31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3">
        <f t="shared" si="14"/>
        <v>0.97297297297297303</v>
      </c>
      <c r="G81" s="3">
        <f t="shared" si="15"/>
        <v>972.97297297297303</v>
      </c>
      <c r="H81">
        <v>229</v>
      </c>
      <c r="I81">
        <v>0.58899999999999997</v>
      </c>
      <c r="J81">
        <v>91</v>
      </c>
      <c r="K81">
        <v>342</v>
      </c>
      <c r="L81">
        <f t="shared" si="16"/>
        <v>251</v>
      </c>
      <c r="M81">
        <f t="shared" si="17"/>
        <v>138</v>
      </c>
      <c r="N81">
        <f t="shared" si="18"/>
        <v>0.53984063745019917</v>
      </c>
      <c r="O81">
        <v>0.58899999999999997</v>
      </c>
      <c r="V81">
        <v>91</v>
      </c>
      <c r="W81">
        <f t="shared" si="19"/>
        <v>313.75</v>
      </c>
      <c r="X81">
        <f t="shared" si="20"/>
        <v>59.625</v>
      </c>
      <c r="Y81">
        <f t="shared" si="21"/>
        <v>-198.22466515036643</v>
      </c>
      <c r="Z81">
        <f t="shared" si="22"/>
        <v>198.42240017690168</v>
      </c>
      <c r="AA81">
        <f t="shared" si="23"/>
        <v>198.42240017690168</v>
      </c>
      <c r="AB81">
        <f t="shared" si="24"/>
        <v>0.44238215195825237</v>
      </c>
      <c r="AC81">
        <f t="shared" si="25"/>
        <v>0.50049876494023904</v>
      </c>
      <c r="AD81">
        <f t="shared" si="26"/>
        <v>36248.210672131259</v>
      </c>
      <c r="AE81" s="4">
        <f t="shared" si="27"/>
        <v>25373.747470491879</v>
      </c>
    </row>
    <row r="82" spans="1:31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3">
        <f t="shared" si="14"/>
        <v>0.97297297297297303</v>
      </c>
      <c r="G82" s="3">
        <f t="shared" si="15"/>
        <v>2432.4324324324325</v>
      </c>
      <c r="H82">
        <v>392</v>
      </c>
      <c r="I82">
        <v>0.29320000000000002</v>
      </c>
      <c r="J82">
        <v>173</v>
      </c>
      <c r="K82">
        <v>581</v>
      </c>
      <c r="L82">
        <f t="shared" si="16"/>
        <v>408</v>
      </c>
      <c r="M82">
        <f t="shared" si="17"/>
        <v>219</v>
      </c>
      <c r="N82">
        <f t="shared" si="18"/>
        <v>0.52941176470588236</v>
      </c>
      <c r="O82">
        <v>0.29320000000000002</v>
      </c>
      <c r="V82">
        <v>173</v>
      </c>
      <c r="W82">
        <f t="shared" si="19"/>
        <v>510</v>
      </c>
      <c r="X82">
        <f t="shared" si="20"/>
        <v>122</v>
      </c>
      <c r="Y82">
        <f t="shared" si="21"/>
        <v>-322.21379833206976</v>
      </c>
      <c r="Z82">
        <f t="shared" si="22"/>
        <v>335.07505686125853</v>
      </c>
      <c r="AA82">
        <f t="shared" si="23"/>
        <v>335.07505686125853</v>
      </c>
      <c r="AB82">
        <f t="shared" si="24"/>
        <v>0.41779422913972258</v>
      </c>
      <c r="AC82">
        <f t="shared" si="25"/>
        <v>0.51995764705882364</v>
      </c>
      <c r="AD82">
        <f t="shared" si="26"/>
        <v>63592.065926093761</v>
      </c>
      <c r="AE82" s="4">
        <f t="shared" si="27"/>
        <v>44514.446148265633</v>
      </c>
    </row>
    <row r="83" spans="1:31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3">
        <f t="shared" si="14"/>
        <v>0.97297297297297303</v>
      </c>
      <c r="G83" s="3">
        <f t="shared" si="15"/>
        <v>1362.1621621621623</v>
      </c>
      <c r="H83">
        <v>322</v>
      </c>
      <c r="I83">
        <v>0.2712</v>
      </c>
      <c r="J83">
        <v>168</v>
      </c>
      <c r="K83">
        <v>392</v>
      </c>
      <c r="L83">
        <f t="shared" si="16"/>
        <v>224</v>
      </c>
      <c r="M83">
        <f t="shared" si="17"/>
        <v>154</v>
      </c>
      <c r="N83">
        <f t="shared" si="18"/>
        <v>0.65</v>
      </c>
      <c r="O83">
        <v>0.2712</v>
      </c>
      <c r="V83">
        <v>168</v>
      </c>
      <c r="W83">
        <f t="shared" si="19"/>
        <v>280</v>
      </c>
      <c r="X83">
        <f t="shared" si="20"/>
        <v>140</v>
      </c>
      <c r="Y83">
        <f t="shared" si="21"/>
        <v>-176.90169320192064</v>
      </c>
      <c r="Z83">
        <f t="shared" si="22"/>
        <v>220.47258023755367</v>
      </c>
      <c r="AA83">
        <f t="shared" si="23"/>
        <v>220.47258023755367</v>
      </c>
      <c r="AB83">
        <f t="shared" si="24"/>
        <v>0.28740207227697739</v>
      </c>
      <c r="AC83">
        <f t="shared" si="25"/>
        <v>0.62315000000000009</v>
      </c>
      <c r="AD83">
        <f t="shared" si="26"/>
        <v>50146.433256886528</v>
      </c>
      <c r="AE83" s="4">
        <f t="shared" si="27"/>
        <v>35102.503279820565</v>
      </c>
    </row>
    <row r="84" spans="1:31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3">
        <f t="shared" si="14"/>
        <v>0.97297297297297303</v>
      </c>
      <c r="G84" s="3">
        <f t="shared" si="15"/>
        <v>1264.864864864865</v>
      </c>
      <c r="H84">
        <v>257</v>
      </c>
      <c r="I84">
        <v>0.55069999999999997</v>
      </c>
      <c r="J84">
        <v>155</v>
      </c>
      <c r="K84">
        <v>494</v>
      </c>
      <c r="L84">
        <f t="shared" si="16"/>
        <v>339</v>
      </c>
      <c r="M84">
        <f t="shared" si="17"/>
        <v>102</v>
      </c>
      <c r="N84">
        <f t="shared" si="18"/>
        <v>0.34070796460176994</v>
      </c>
      <c r="O84">
        <v>0.55069999999999997</v>
      </c>
      <c r="V84">
        <v>155</v>
      </c>
      <c r="W84">
        <f t="shared" si="19"/>
        <v>423.75</v>
      </c>
      <c r="X84">
        <f t="shared" si="20"/>
        <v>112.625</v>
      </c>
      <c r="Y84">
        <f t="shared" si="21"/>
        <v>-267.72175890826384</v>
      </c>
      <c r="Z84">
        <f t="shared" si="22"/>
        <v>284.03662812736923</v>
      </c>
      <c r="AA84">
        <f t="shared" si="23"/>
        <v>284.03662812736923</v>
      </c>
      <c r="AB84">
        <f t="shared" si="24"/>
        <v>0.40451121681975039</v>
      </c>
      <c r="AC84">
        <f t="shared" si="25"/>
        <v>0.53046982300884959</v>
      </c>
      <c r="AD84">
        <f t="shared" si="26"/>
        <v>54995.593845525938</v>
      </c>
      <c r="AE84" s="4">
        <f t="shared" si="27"/>
        <v>38496.915691868155</v>
      </c>
    </row>
    <row r="85" spans="1:31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3">
        <f t="shared" si="14"/>
        <v>0.97297297297297303</v>
      </c>
      <c r="G85" s="3">
        <f t="shared" si="15"/>
        <v>1751.3513513513515</v>
      </c>
      <c r="H85">
        <v>286</v>
      </c>
      <c r="I85">
        <v>0.4521</v>
      </c>
      <c r="J85">
        <v>151</v>
      </c>
      <c r="K85">
        <v>391</v>
      </c>
      <c r="L85">
        <f t="shared" si="16"/>
        <v>240</v>
      </c>
      <c r="M85">
        <f t="shared" si="17"/>
        <v>135</v>
      </c>
      <c r="N85">
        <f t="shared" si="18"/>
        <v>0.55000000000000004</v>
      </c>
      <c r="O85">
        <v>0.4521</v>
      </c>
      <c r="V85">
        <v>151</v>
      </c>
      <c r="W85">
        <f t="shared" si="19"/>
        <v>300</v>
      </c>
      <c r="X85">
        <f t="shared" si="20"/>
        <v>121</v>
      </c>
      <c r="Y85">
        <f t="shared" si="21"/>
        <v>-189.53752843062927</v>
      </c>
      <c r="Z85">
        <f t="shared" si="22"/>
        <v>221.72062168309327</v>
      </c>
      <c r="AA85">
        <f t="shared" si="23"/>
        <v>221.72062168309327</v>
      </c>
      <c r="AB85">
        <f t="shared" si="24"/>
        <v>0.3357354056103109</v>
      </c>
      <c r="AC85">
        <f t="shared" si="25"/>
        <v>0.58489900000000006</v>
      </c>
      <c r="AD85">
        <f t="shared" si="26"/>
        <v>47334.722014164152</v>
      </c>
      <c r="AE85" s="4">
        <f t="shared" si="27"/>
        <v>33134.305409914901</v>
      </c>
    </row>
    <row r="86" spans="1:31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3">
        <f t="shared" si="14"/>
        <v>0.97297297297297303</v>
      </c>
      <c r="G86" s="3">
        <f t="shared" si="15"/>
        <v>681.08108108108115</v>
      </c>
      <c r="H86">
        <v>180</v>
      </c>
      <c r="I86">
        <v>0.51780000000000004</v>
      </c>
      <c r="J86">
        <v>99</v>
      </c>
      <c r="K86">
        <v>265</v>
      </c>
      <c r="L86">
        <f t="shared" si="16"/>
        <v>166</v>
      </c>
      <c r="M86">
        <f t="shared" si="17"/>
        <v>81</v>
      </c>
      <c r="N86">
        <f t="shared" si="18"/>
        <v>0.49036144578313257</v>
      </c>
      <c r="O86">
        <v>0.51780000000000004</v>
      </c>
      <c r="V86">
        <v>99</v>
      </c>
      <c r="W86">
        <f t="shared" si="19"/>
        <v>207.5</v>
      </c>
      <c r="X86">
        <f t="shared" si="20"/>
        <v>78.25</v>
      </c>
      <c r="Y86">
        <f t="shared" si="21"/>
        <v>-131.09679049785191</v>
      </c>
      <c r="Z86">
        <f t="shared" si="22"/>
        <v>150.63592999747283</v>
      </c>
      <c r="AA86">
        <f t="shared" si="23"/>
        <v>150.63592999747283</v>
      </c>
      <c r="AB86">
        <f t="shared" si="24"/>
        <v>0.34884785540950763</v>
      </c>
      <c r="AC86">
        <f t="shared" si="25"/>
        <v>0.57452180722891566</v>
      </c>
      <c r="AD86">
        <f t="shared" si="26"/>
        <v>31588.423758551129</v>
      </c>
      <c r="AE86" s="4">
        <f t="shared" si="27"/>
        <v>22111.89663098579</v>
      </c>
    </row>
    <row r="87" spans="1:31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3">
        <f t="shared" si="14"/>
        <v>0.97297297297297303</v>
      </c>
      <c r="G87" s="3">
        <f t="shared" si="15"/>
        <v>875.67567567567573</v>
      </c>
      <c r="H87">
        <v>230</v>
      </c>
      <c r="I87">
        <v>0.52049999999999996</v>
      </c>
      <c r="J87">
        <v>154</v>
      </c>
      <c r="K87">
        <v>286</v>
      </c>
      <c r="L87">
        <f t="shared" si="16"/>
        <v>132</v>
      </c>
      <c r="M87">
        <f t="shared" si="17"/>
        <v>76</v>
      </c>
      <c r="N87">
        <f t="shared" si="18"/>
        <v>0.56060606060606066</v>
      </c>
      <c r="O87">
        <v>0.52049999999999996</v>
      </c>
      <c r="V87">
        <v>154</v>
      </c>
      <c r="W87">
        <f t="shared" si="19"/>
        <v>165</v>
      </c>
      <c r="X87">
        <f t="shared" si="20"/>
        <v>137.5</v>
      </c>
      <c r="Y87">
        <f t="shared" si="21"/>
        <v>-104.24564063684609</v>
      </c>
      <c r="Z87">
        <f t="shared" si="22"/>
        <v>157.42134192570128</v>
      </c>
      <c r="AA87">
        <f t="shared" si="23"/>
        <v>157.42134192570128</v>
      </c>
      <c r="AB87">
        <f t="shared" si="24"/>
        <v>0.12073540561031082</v>
      </c>
      <c r="AC87">
        <f t="shared" si="25"/>
        <v>0.75505</v>
      </c>
      <c r="AD87">
        <f t="shared" si="26"/>
        <v>43384.259240665277</v>
      </c>
      <c r="AE87" s="4">
        <f t="shared" si="27"/>
        <v>30368.981468465692</v>
      </c>
    </row>
    <row r="88" spans="1:31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3">
        <f t="shared" si="14"/>
        <v>0.97297297297297303</v>
      </c>
      <c r="G88" s="3">
        <f t="shared" si="15"/>
        <v>972.97297297297303</v>
      </c>
      <c r="H88">
        <v>221</v>
      </c>
      <c r="I88">
        <v>0.63009999999999999</v>
      </c>
      <c r="J88">
        <v>190</v>
      </c>
      <c r="K88">
        <v>462</v>
      </c>
      <c r="L88">
        <f t="shared" si="16"/>
        <v>272</v>
      </c>
      <c r="M88">
        <f t="shared" si="17"/>
        <v>31</v>
      </c>
      <c r="N88">
        <f t="shared" si="18"/>
        <v>0.19117647058823531</v>
      </c>
      <c r="O88">
        <v>0.63009999999999999</v>
      </c>
      <c r="V88">
        <v>190</v>
      </c>
      <c r="W88">
        <f t="shared" si="19"/>
        <v>340</v>
      </c>
      <c r="X88">
        <f t="shared" si="20"/>
        <v>156</v>
      </c>
      <c r="Y88">
        <f t="shared" si="21"/>
        <v>-214.8091988880465</v>
      </c>
      <c r="Z88">
        <f t="shared" si="22"/>
        <v>260.71670457417235</v>
      </c>
      <c r="AA88">
        <f t="shared" si="23"/>
        <v>260.71670457417235</v>
      </c>
      <c r="AB88">
        <f t="shared" si="24"/>
        <v>0.30799030757109513</v>
      </c>
      <c r="AC88">
        <f t="shared" si="25"/>
        <v>0.60685647058823533</v>
      </c>
      <c r="AD88">
        <f t="shared" si="26"/>
        <v>57749.430993866423</v>
      </c>
      <c r="AE88" s="4">
        <f t="shared" si="27"/>
        <v>40424.601695706493</v>
      </c>
    </row>
    <row r="89" spans="1:31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3">
        <f t="shared" si="14"/>
        <v>0.97297297297297303</v>
      </c>
      <c r="G89" s="3">
        <f t="shared" si="15"/>
        <v>1167.5675675675677</v>
      </c>
      <c r="H89">
        <v>316</v>
      </c>
      <c r="I89">
        <v>0.36990000000000001</v>
      </c>
      <c r="J89">
        <v>205</v>
      </c>
      <c r="K89">
        <v>411</v>
      </c>
      <c r="L89">
        <f t="shared" si="16"/>
        <v>206</v>
      </c>
      <c r="M89">
        <f t="shared" si="17"/>
        <v>111</v>
      </c>
      <c r="N89">
        <f t="shared" si="18"/>
        <v>0.53106796116504851</v>
      </c>
      <c r="O89">
        <v>0.36990000000000001</v>
      </c>
      <c r="V89">
        <v>205</v>
      </c>
      <c r="W89">
        <f t="shared" si="19"/>
        <v>257.5</v>
      </c>
      <c r="X89">
        <f t="shared" si="20"/>
        <v>179.25</v>
      </c>
      <c r="Y89">
        <f t="shared" si="21"/>
        <v>-162.68637856962346</v>
      </c>
      <c r="Z89">
        <f t="shared" si="22"/>
        <v>228.0060336113217</v>
      </c>
      <c r="AA89">
        <f t="shared" si="23"/>
        <v>228.0060336113217</v>
      </c>
      <c r="AB89">
        <f t="shared" si="24"/>
        <v>0.18934381984979301</v>
      </c>
      <c r="AC89">
        <f t="shared" si="25"/>
        <v>0.70075330097087385</v>
      </c>
      <c r="AD89">
        <f t="shared" si="26"/>
        <v>58318.232953459541</v>
      </c>
      <c r="AE89" s="4">
        <f t="shared" si="27"/>
        <v>40822.763067421678</v>
      </c>
    </row>
    <row r="90" spans="1:31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3">
        <f t="shared" si="14"/>
        <v>0.97297297297297303</v>
      </c>
      <c r="G90" s="3">
        <f t="shared" si="15"/>
        <v>681.08108108108115</v>
      </c>
      <c r="H90">
        <v>245</v>
      </c>
      <c r="I90">
        <v>0.56989999999999996</v>
      </c>
      <c r="J90">
        <v>192</v>
      </c>
      <c r="K90">
        <v>313</v>
      </c>
      <c r="L90">
        <f t="shared" si="16"/>
        <v>121</v>
      </c>
      <c r="M90">
        <f t="shared" si="17"/>
        <v>53</v>
      </c>
      <c r="N90">
        <f t="shared" si="18"/>
        <v>0.45041322314049592</v>
      </c>
      <c r="O90">
        <v>0.56989999999999996</v>
      </c>
      <c r="V90">
        <v>192</v>
      </c>
      <c r="W90">
        <f t="shared" si="19"/>
        <v>151.25</v>
      </c>
      <c r="X90">
        <f t="shared" si="20"/>
        <v>176.875</v>
      </c>
      <c r="Y90">
        <f t="shared" si="21"/>
        <v>-95.558503917108922</v>
      </c>
      <c r="Z90">
        <f t="shared" si="22"/>
        <v>169.71956343189285</v>
      </c>
      <c r="AA90">
        <f t="shared" si="23"/>
        <v>192</v>
      </c>
      <c r="AB90">
        <f t="shared" si="24"/>
        <v>0.1</v>
      </c>
      <c r="AC90">
        <f t="shared" si="25"/>
        <v>0.77146000000000003</v>
      </c>
      <c r="AD90">
        <f t="shared" si="26"/>
        <v>54063.916799999999</v>
      </c>
      <c r="AE90" s="4">
        <f t="shared" si="27"/>
        <v>37844.741759999997</v>
      </c>
    </row>
    <row r="91" spans="1:31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3">
        <f t="shared" si="14"/>
        <v>0.97297297297297303</v>
      </c>
      <c r="G91" s="3">
        <f t="shared" si="15"/>
        <v>972.97297297297303</v>
      </c>
      <c r="H91">
        <v>266</v>
      </c>
      <c r="I91">
        <v>0.41920000000000002</v>
      </c>
      <c r="J91">
        <v>192</v>
      </c>
      <c r="K91">
        <v>357</v>
      </c>
      <c r="L91">
        <f t="shared" si="16"/>
        <v>165</v>
      </c>
      <c r="M91">
        <f t="shared" si="17"/>
        <v>74</v>
      </c>
      <c r="N91">
        <f t="shared" si="18"/>
        <v>0.45878787878787886</v>
      </c>
      <c r="O91">
        <v>0.41920000000000002</v>
      </c>
      <c r="V91">
        <v>192</v>
      </c>
      <c r="W91">
        <f t="shared" si="19"/>
        <v>206.25</v>
      </c>
      <c r="X91">
        <f t="shared" si="20"/>
        <v>171.375</v>
      </c>
      <c r="Y91">
        <f t="shared" si="21"/>
        <v>-130.30705079605761</v>
      </c>
      <c r="Z91">
        <f t="shared" si="22"/>
        <v>196.52667740712661</v>
      </c>
      <c r="AA91">
        <f t="shared" si="23"/>
        <v>196.52667740712661</v>
      </c>
      <c r="AB91">
        <f t="shared" si="24"/>
        <v>0.12194752682243207</v>
      </c>
      <c r="AC91">
        <f t="shared" si="25"/>
        <v>0.7540907272727273</v>
      </c>
      <c r="AD91">
        <f t="shared" si="26"/>
        <v>54092.614959467959</v>
      </c>
      <c r="AE91" s="4">
        <f t="shared" si="27"/>
        <v>37864.830471627567</v>
      </c>
    </row>
    <row r="92" spans="1:31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3">
        <f t="shared" si="14"/>
        <v>0.97297297297297303</v>
      </c>
      <c r="G92" s="3">
        <f t="shared" si="15"/>
        <v>778.37837837837844</v>
      </c>
      <c r="H92">
        <v>325</v>
      </c>
      <c r="I92">
        <v>0.45479999999999998</v>
      </c>
      <c r="J92">
        <v>186</v>
      </c>
      <c r="K92">
        <v>465</v>
      </c>
      <c r="L92">
        <f t="shared" si="16"/>
        <v>279</v>
      </c>
      <c r="M92">
        <f t="shared" si="17"/>
        <v>139</v>
      </c>
      <c r="N92">
        <f t="shared" si="18"/>
        <v>0.49856630824372761</v>
      </c>
      <c r="O92">
        <v>0.45479999999999998</v>
      </c>
      <c r="V92">
        <v>186</v>
      </c>
      <c r="W92">
        <f t="shared" si="19"/>
        <v>348.75</v>
      </c>
      <c r="X92">
        <f t="shared" si="20"/>
        <v>151.125</v>
      </c>
      <c r="Y92">
        <f t="shared" si="21"/>
        <v>-220.33737680060653</v>
      </c>
      <c r="Z92">
        <f t="shared" si="22"/>
        <v>262.98147270659592</v>
      </c>
      <c r="AA92">
        <f t="shared" si="23"/>
        <v>262.98147270659592</v>
      </c>
      <c r="AB92">
        <f t="shared" si="24"/>
        <v>0.32073540561031089</v>
      </c>
      <c r="AC92">
        <f t="shared" si="25"/>
        <v>0.59677000000000002</v>
      </c>
      <c r="AD92">
        <f t="shared" si="26"/>
        <v>57282.900515497065</v>
      </c>
      <c r="AE92" s="4">
        <f t="shared" si="27"/>
        <v>40098.030360847944</v>
      </c>
    </row>
    <row r="93" spans="1:31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3">
        <f t="shared" si="14"/>
        <v>0.97297297297297303</v>
      </c>
      <c r="G93" s="3">
        <f t="shared" si="15"/>
        <v>2432.4324324324325</v>
      </c>
      <c r="H93">
        <v>393</v>
      </c>
      <c r="I93">
        <v>0.62190000000000001</v>
      </c>
      <c r="J93">
        <v>189</v>
      </c>
      <c r="K93">
        <v>588</v>
      </c>
      <c r="L93">
        <f t="shared" si="16"/>
        <v>399</v>
      </c>
      <c r="M93">
        <f t="shared" si="17"/>
        <v>204</v>
      </c>
      <c r="N93">
        <f t="shared" si="18"/>
        <v>0.50902255639097749</v>
      </c>
      <c r="O93">
        <v>0.62190000000000001</v>
      </c>
      <c r="V93">
        <v>189</v>
      </c>
      <c r="W93">
        <f t="shared" si="19"/>
        <v>498.75</v>
      </c>
      <c r="X93">
        <f t="shared" si="20"/>
        <v>139.125</v>
      </c>
      <c r="Y93">
        <f t="shared" si="21"/>
        <v>-315.10614101592114</v>
      </c>
      <c r="Z93">
        <f t="shared" si="22"/>
        <v>337.59178354814253</v>
      </c>
      <c r="AA93">
        <f t="shared" si="23"/>
        <v>337.59178354814253</v>
      </c>
      <c r="AB93">
        <f t="shared" si="24"/>
        <v>0.3979283880664512</v>
      </c>
      <c r="AC93">
        <f t="shared" si="25"/>
        <v>0.53567947368421054</v>
      </c>
      <c r="AD93">
        <f t="shared" si="26"/>
        <v>66006.960959881762</v>
      </c>
      <c r="AE93" s="4">
        <f t="shared" si="27"/>
        <v>46204.872671917234</v>
      </c>
    </row>
    <row r="94" spans="1:31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3">
        <f t="shared" si="14"/>
        <v>0.97297297297297303</v>
      </c>
      <c r="G94" s="3">
        <f t="shared" si="15"/>
        <v>875.67567567567573</v>
      </c>
      <c r="H94">
        <v>256</v>
      </c>
      <c r="I94">
        <v>0.70960000000000001</v>
      </c>
      <c r="J94">
        <v>209</v>
      </c>
      <c r="K94">
        <v>358</v>
      </c>
      <c r="L94">
        <f t="shared" si="16"/>
        <v>149</v>
      </c>
      <c r="M94">
        <f t="shared" si="17"/>
        <v>47</v>
      </c>
      <c r="N94">
        <f t="shared" si="18"/>
        <v>0.3523489932885906</v>
      </c>
      <c r="O94">
        <v>0.70960000000000001</v>
      </c>
      <c r="V94">
        <v>209</v>
      </c>
      <c r="W94">
        <f t="shared" si="19"/>
        <v>186.25</v>
      </c>
      <c r="X94">
        <f t="shared" si="20"/>
        <v>190.375</v>
      </c>
      <c r="Y94">
        <f t="shared" si="21"/>
        <v>-117.67121556734901</v>
      </c>
      <c r="Z94">
        <f t="shared" si="22"/>
        <v>195.27863596158707</v>
      </c>
      <c r="AA94">
        <f t="shared" si="23"/>
        <v>209</v>
      </c>
      <c r="AB94">
        <f t="shared" si="24"/>
        <v>0.1</v>
      </c>
      <c r="AC94">
        <f t="shared" si="25"/>
        <v>0.77146000000000003</v>
      </c>
      <c r="AD94">
        <f t="shared" si="26"/>
        <v>58850.826099999998</v>
      </c>
      <c r="AE94" s="4">
        <f t="shared" si="27"/>
        <v>41195.578269999998</v>
      </c>
    </row>
    <row r="95" spans="1:31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3">
        <f t="shared" si="14"/>
        <v>0.97297297297297303</v>
      </c>
      <c r="G95" s="3">
        <f t="shared" si="15"/>
        <v>681.08108108108115</v>
      </c>
      <c r="H95">
        <v>184</v>
      </c>
      <c r="I95">
        <v>0.30959999999999999</v>
      </c>
      <c r="J95">
        <v>42</v>
      </c>
      <c r="K95">
        <v>252</v>
      </c>
      <c r="L95">
        <f t="shared" si="16"/>
        <v>210</v>
      </c>
      <c r="M95">
        <f t="shared" si="17"/>
        <v>142</v>
      </c>
      <c r="N95">
        <f t="shared" si="18"/>
        <v>0.64095238095238094</v>
      </c>
      <c r="O95">
        <v>0.30959999999999999</v>
      </c>
      <c r="V95">
        <v>42</v>
      </c>
      <c r="W95">
        <f t="shared" si="19"/>
        <v>262.5</v>
      </c>
      <c r="X95">
        <f t="shared" si="20"/>
        <v>15.75</v>
      </c>
      <c r="Y95">
        <f t="shared" si="21"/>
        <v>-165.84533737680061</v>
      </c>
      <c r="Z95">
        <f t="shared" si="22"/>
        <v>148.94304397270659</v>
      </c>
      <c r="AA95">
        <f t="shared" si="23"/>
        <v>148.94304397270659</v>
      </c>
      <c r="AB95">
        <f t="shared" si="24"/>
        <v>0.50740207227697753</v>
      </c>
      <c r="AC95">
        <f t="shared" si="25"/>
        <v>0.449042</v>
      </c>
      <c r="AD95">
        <f t="shared" si="26"/>
        <v>24411.814058331121</v>
      </c>
      <c r="AE95" s="4">
        <f t="shared" si="27"/>
        <v>17088.269840831785</v>
      </c>
    </row>
    <row r="96" spans="1:31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3">
        <f t="shared" si="14"/>
        <v>0.97297297297297303</v>
      </c>
      <c r="G96" s="3">
        <f t="shared" si="15"/>
        <v>972.97297297297303</v>
      </c>
      <c r="H96">
        <v>427</v>
      </c>
      <c r="I96">
        <v>0.24110000000000001</v>
      </c>
      <c r="J96">
        <v>94</v>
      </c>
      <c r="K96">
        <v>531</v>
      </c>
      <c r="L96">
        <f t="shared" si="16"/>
        <v>437</v>
      </c>
      <c r="M96">
        <f t="shared" si="17"/>
        <v>333</v>
      </c>
      <c r="N96">
        <f t="shared" si="18"/>
        <v>0.70961098398169342</v>
      </c>
      <c r="O96">
        <v>0.24110000000000001</v>
      </c>
      <c r="V96">
        <v>94</v>
      </c>
      <c r="W96">
        <f t="shared" si="19"/>
        <v>546.25</v>
      </c>
      <c r="X96">
        <f t="shared" si="20"/>
        <v>39.375</v>
      </c>
      <c r="Y96">
        <f t="shared" si="21"/>
        <v>-345.1162496841041</v>
      </c>
      <c r="Z96">
        <f t="shared" si="22"/>
        <v>313.24338198129897</v>
      </c>
      <c r="AA96">
        <f t="shared" si="23"/>
        <v>313.24338198129897</v>
      </c>
      <c r="AB96">
        <f t="shared" si="24"/>
        <v>0.50136088234562737</v>
      </c>
      <c r="AC96">
        <f t="shared" si="25"/>
        <v>0.45382299771167051</v>
      </c>
      <c r="AD96">
        <f t="shared" si="26"/>
        <v>51887.323477794664</v>
      </c>
      <c r="AE96" s="4">
        <f t="shared" si="27"/>
        <v>36321.126434456259</v>
      </c>
    </row>
    <row r="97" spans="1:31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3">
        <f t="shared" si="14"/>
        <v>0.97297297297297303</v>
      </c>
      <c r="G97" s="3">
        <f t="shared" si="15"/>
        <v>875.67567567567573</v>
      </c>
      <c r="H97">
        <v>418</v>
      </c>
      <c r="I97">
        <v>4.6600000000000003E-2</v>
      </c>
      <c r="J97">
        <v>86</v>
      </c>
      <c r="K97">
        <v>488</v>
      </c>
      <c r="L97">
        <f t="shared" si="16"/>
        <v>402</v>
      </c>
      <c r="M97">
        <f t="shared" si="17"/>
        <v>332</v>
      </c>
      <c r="N97">
        <f t="shared" si="18"/>
        <v>0.76069651741293531</v>
      </c>
      <c r="O97">
        <v>4.6600000000000003E-2</v>
      </c>
      <c r="V97">
        <v>86</v>
      </c>
      <c r="W97">
        <f t="shared" si="19"/>
        <v>502.5</v>
      </c>
      <c r="X97">
        <f t="shared" si="20"/>
        <v>35.75</v>
      </c>
      <c r="Y97">
        <f t="shared" si="21"/>
        <v>-317.47536012130399</v>
      </c>
      <c r="Z97">
        <f t="shared" si="22"/>
        <v>287.91954131918118</v>
      </c>
      <c r="AA97">
        <f t="shared" si="23"/>
        <v>287.91954131918118</v>
      </c>
      <c r="AB97">
        <f t="shared" si="24"/>
        <v>0.50182993297349487</v>
      </c>
      <c r="AC97">
        <f t="shared" si="25"/>
        <v>0.45345179104477618</v>
      </c>
      <c r="AD97">
        <f t="shared" si="26"/>
        <v>47653.5355661102</v>
      </c>
      <c r="AE97" s="4">
        <f t="shared" si="27"/>
        <v>33357.474896277141</v>
      </c>
    </row>
    <row r="98" spans="1:31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3">
        <f t="shared" si="14"/>
        <v>0.97297297297297303</v>
      </c>
      <c r="G98" s="3">
        <f t="shared" si="15"/>
        <v>1167.5675675675677</v>
      </c>
      <c r="H98">
        <v>219</v>
      </c>
      <c r="I98">
        <v>0.63560000000000005</v>
      </c>
      <c r="J98">
        <v>83</v>
      </c>
      <c r="K98">
        <v>556</v>
      </c>
      <c r="L98">
        <f t="shared" si="16"/>
        <v>473</v>
      </c>
      <c r="M98">
        <f t="shared" si="17"/>
        <v>136</v>
      </c>
      <c r="N98">
        <f t="shared" si="18"/>
        <v>0.33002114164904861</v>
      </c>
      <c r="O98">
        <v>0.63560000000000005</v>
      </c>
      <c r="V98">
        <v>83</v>
      </c>
      <c r="W98">
        <f t="shared" si="19"/>
        <v>591.25</v>
      </c>
      <c r="X98">
        <f t="shared" si="20"/>
        <v>23.875</v>
      </c>
      <c r="Y98">
        <f t="shared" si="21"/>
        <v>-373.54687894869852</v>
      </c>
      <c r="Z98">
        <f t="shared" si="22"/>
        <v>329.67647523376297</v>
      </c>
      <c r="AA98">
        <f t="shared" si="23"/>
        <v>329.67647523376297</v>
      </c>
      <c r="AB98">
        <f t="shared" si="24"/>
        <v>0.51721179743553991</v>
      </c>
      <c r="AC98">
        <f t="shared" si="25"/>
        <v>0.44127858350951377</v>
      </c>
      <c r="AD98">
        <f t="shared" si="26"/>
        <v>53099.896322760942</v>
      </c>
      <c r="AE98" s="4">
        <f t="shared" si="27"/>
        <v>37169.927425932656</v>
      </c>
    </row>
    <row r="99" spans="1:31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3">
        <f t="shared" si="14"/>
        <v>0.97297297297297303</v>
      </c>
      <c r="G99" s="3">
        <f t="shared" si="15"/>
        <v>1070.2702702702704</v>
      </c>
      <c r="H99">
        <v>220</v>
      </c>
      <c r="I99">
        <v>0.43009999999999998</v>
      </c>
      <c r="J99">
        <v>84</v>
      </c>
      <c r="K99">
        <v>301</v>
      </c>
      <c r="L99">
        <f t="shared" si="16"/>
        <v>217</v>
      </c>
      <c r="M99">
        <f t="shared" si="17"/>
        <v>136</v>
      </c>
      <c r="N99">
        <f t="shared" si="18"/>
        <v>0.60138248847926268</v>
      </c>
      <c r="O99">
        <v>0.43009999999999998</v>
      </c>
      <c r="V99">
        <v>84</v>
      </c>
      <c r="W99">
        <f t="shared" si="19"/>
        <v>271.25</v>
      </c>
      <c r="X99">
        <f t="shared" si="20"/>
        <v>56.875</v>
      </c>
      <c r="Y99">
        <f t="shared" si="21"/>
        <v>-171.37351528936063</v>
      </c>
      <c r="Z99">
        <f t="shared" si="22"/>
        <v>174.20781210513016</v>
      </c>
      <c r="AA99">
        <f t="shared" si="23"/>
        <v>174.20781210513016</v>
      </c>
      <c r="AB99">
        <f t="shared" si="24"/>
        <v>0.43256336259955819</v>
      </c>
      <c r="AC99">
        <f t="shared" si="25"/>
        <v>0.50826935483870961</v>
      </c>
      <c r="AD99">
        <f t="shared" si="26"/>
        <v>32318.739677286241</v>
      </c>
      <c r="AE99" s="4">
        <f t="shared" si="27"/>
        <v>22623.117774100367</v>
      </c>
    </row>
    <row r="100" spans="1:31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3">
        <f t="shared" si="14"/>
        <v>0.97297297297297303</v>
      </c>
      <c r="G100" s="3">
        <f t="shared" si="15"/>
        <v>1362.1621621621623</v>
      </c>
      <c r="H100">
        <v>481</v>
      </c>
      <c r="I100">
        <v>0.38080000000000003</v>
      </c>
      <c r="J100">
        <v>134</v>
      </c>
      <c r="K100">
        <v>568</v>
      </c>
      <c r="L100">
        <f t="shared" si="16"/>
        <v>434</v>
      </c>
      <c r="M100">
        <f t="shared" si="17"/>
        <v>347</v>
      </c>
      <c r="N100">
        <f t="shared" si="18"/>
        <v>0.73963133640553003</v>
      </c>
      <c r="O100">
        <v>0.38080000000000003</v>
      </c>
      <c r="V100">
        <v>134</v>
      </c>
      <c r="W100">
        <f t="shared" si="19"/>
        <v>542.5</v>
      </c>
      <c r="X100">
        <f t="shared" si="20"/>
        <v>79.75</v>
      </c>
      <c r="Y100">
        <f t="shared" si="21"/>
        <v>-342.74703057872125</v>
      </c>
      <c r="Z100">
        <f t="shared" si="22"/>
        <v>331.41562421026032</v>
      </c>
      <c r="AA100">
        <f t="shared" si="23"/>
        <v>331.41562421026032</v>
      </c>
      <c r="AB100">
        <f t="shared" si="24"/>
        <v>0.46389976812951211</v>
      </c>
      <c r="AC100">
        <f t="shared" si="25"/>
        <v>0.48346972350230416</v>
      </c>
      <c r="AD100">
        <f t="shared" si="26"/>
        <v>58483.738373466505</v>
      </c>
      <c r="AE100" s="4">
        <f t="shared" si="27"/>
        <v>40938.616861426548</v>
      </c>
    </row>
    <row r="101" spans="1:31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3">
        <f t="shared" si="14"/>
        <v>0.97297297297297303</v>
      </c>
      <c r="G101" s="3">
        <f t="shared" si="15"/>
        <v>1264.864864864865</v>
      </c>
      <c r="H101">
        <v>280</v>
      </c>
      <c r="I101">
        <v>0.45750000000000002</v>
      </c>
      <c r="J101">
        <v>109</v>
      </c>
      <c r="K101">
        <v>615</v>
      </c>
      <c r="L101">
        <f t="shared" si="16"/>
        <v>506</v>
      </c>
      <c r="M101">
        <f t="shared" si="17"/>
        <v>171</v>
      </c>
      <c r="N101">
        <f t="shared" si="18"/>
        <v>0.37035573122529641</v>
      </c>
      <c r="O101">
        <v>0.45750000000000002</v>
      </c>
      <c r="V101">
        <v>109</v>
      </c>
      <c r="W101">
        <f t="shared" si="19"/>
        <v>632.5</v>
      </c>
      <c r="X101">
        <f t="shared" si="20"/>
        <v>45.75</v>
      </c>
      <c r="Y101">
        <f t="shared" si="21"/>
        <v>-399.60828910791002</v>
      </c>
      <c r="Z101">
        <f t="shared" si="22"/>
        <v>362.78181071518827</v>
      </c>
      <c r="AA101">
        <f t="shared" si="23"/>
        <v>362.78181071518827</v>
      </c>
      <c r="AB101">
        <f t="shared" si="24"/>
        <v>0.50123606437183921</v>
      </c>
      <c r="AC101">
        <f t="shared" si="25"/>
        <v>0.45392177865612648</v>
      </c>
      <c r="AD101">
        <f t="shared" si="26"/>
        <v>60106.216146133891</v>
      </c>
      <c r="AE101" s="4">
        <f t="shared" si="27"/>
        <v>42074.351302293719</v>
      </c>
    </row>
    <row r="102" spans="1:31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3">
        <f t="shared" si="14"/>
        <v>0.97297297297297303</v>
      </c>
      <c r="G102" s="3">
        <f t="shared" si="15"/>
        <v>1848.6486486486488</v>
      </c>
      <c r="H102">
        <v>568</v>
      </c>
      <c r="I102">
        <v>0.189</v>
      </c>
      <c r="J102">
        <v>227</v>
      </c>
      <c r="K102">
        <v>861</v>
      </c>
      <c r="L102">
        <f t="shared" si="16"/>
        <v>634</v>
      </c>
      <c r="M102">
        <f t="shared" si="17"/>
        <v>341</v>
      </c>
      <c r="N102">
        <f t="shared" si="18"/>
        <v>0.53028391167192435</v>
      </c>
      <c r="O102">
        <v>0.189</v>
      </c>
      <c r="V102">
        <v>227</v>
      </c>
      <c r="W102">
        <f t="shared" si="19"/>
        <v>792.5</v>
      </c>
      <c r="X102">
        <f t="shared" si="20"/>
        <v>147.75</v>
      </c>
      <c r="Y102">
        <f t="shared" si="21"/>
        <v>-500.694970937579</v>
      </c>
      <c r="Z102">
        <f t="shared" si="22"/>
        <v>499.76614227950472</v>
      </c>
      <c r="AA102">
        <f t="shared" si="23"/>
        <v>499.76614227950472</v>
      </c>
      <c r="AB102">
        <f t="shared" si="24"/>
        <v>0.44418440666183562</v>
      </c>
      <c r="AC102">
        <f t="shared" si="25"/>
        <v>0.49907246056782334</v>
      </c>
      <c r="AD102">
        <f t="shared" si="26"/>
        <v>91038.124192611285</v>
      </c>
      <c r="AE102" s="4">
        <f t="shared" si="27"/>
        <v>63726.686934827892</v>
      </c>
    </row>
    <row r="103" spans="1:31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3">
        <f t="shared" si="14"/>
        <v>0.97297297297297303</v>
      </c>
      <c r="G103" s="3">
        <f t="shared" si="15"/>
        <v>875.67567567567573</v>
      </c>
      <c r="H103">
        <v>318</v>
      </c>
      <c r="I103">
        <v>0.29039999999999999</v>
      </c>
      <c r="J103">
        <v>176</v>
      </c>
      <c r="K103">
        <v>440</v>
      </c>
      <c r="L103">
        <f t="shared" si="16"/>
        <v>264</v>
      </c>
      <c r="M103">
        <f t="shared" si="17"/>
        <v>142</v>
      </c>
      <c r="N103">
        <f t="shared" si="18"/>
        <v>0.53030303030303028</v>
      </c>
      <c r="O103">
        <v>0.29039999999999999</v>
      </c>
      <c r="V103">
        <v>176</v>
      </c>
      <c r="W103">
        <f t="shared" si="19"/>
        <v>330</v>
      </c>
      <c r="X103">
        <f t="shared" si="20"/>
        <v>143</v>
      </c>
      <c r="Y103">
        <f t="shared" si="21"/>
        <v>-208.49128127369218</v>
      </c>
      <c r="Z103">
        <f t="shared" si="22"/>
        <v>248.84268385140257</v>
      </c>
      <c r="AA103">
        <f t="shared" si="23"/>
        <v>248.84268385140257</v>
      </c>
      <c r="AB103">
        <f t="shared" si="24"/>
        <v>0.32073540561031083</v>
      </c>
      <c r="AC103">
        <f t="shared" si="25"/>
        <v>0.59677000000000002</v>
      </c>
      <c r="AD103">
        <f t="shared" si="26"/>
        <v>54203.174681330551</v>
      </c>
      <c r="AE103" s="4">
        <f t="shared" si="27"/>
        <v>37942.222276931381</v>
      </c>
    </row>
    <row r="104" spans="1:31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3">
        <f t="shared" si="14"/>
        <v>0.97297297297297303</v>
      </c>
      <c r="G104" s="3">
        <f t="shared" si="15"/>
        <v>2724.3243243243246</v>
      </c>
      <c r="H104">
        <v>556</v>
      </c>
      <c r="I104">
        <v>0.29859999999999998</v>
      </c>
      <c r="J104">
        <v>191</v>
      </c>
      <c r="K104">
        <v>826</v>
      </c>
      <c r="L104">
        <f t="shared" si="16"/>
        <v>635</v>
      </c>
      <c r="M104">
        <f t="shared" si="17"/>
        <v>365</v>
      </c>
      <c r="N104">
        <f t="shared" si="18"/>
        <v>0.5598425196850394</v>
      </c>
      <c r="O104">
        <v>0.29859999999999998</v>
      </c>
      <c r="V104">
        <v>191</v>
      </c>
      <c r="W104">
        <f t="shared" si="19"/>
        <v>793.75</v>
      </c>
      <c r="X104">
        <f t="shared" si="20"/>
        <v>111.625</v>
      </c>
      <c r="Y104">
        <f t="shared" si="21"/>
        <v>-501.48471063937325</v>
      </c>
      <c r="Z104">
        <f t="shared" si="22"/>
        <v>482.37539486985088</v>
      </c>
      <c r="AA104">
        <f t="shared" si="23"/>
        <v>482.37539486985088</v>
      </c>
      <c r="AB104">
        <f t="shared" si="24"/>
        <v>0.46708711164705624</v>
      </c>
      <c r="AC104">
        <f t="shared" si="25"/>
        <v>0.48094725984251974</v>
      </c>
      <c r="AD104">
        <f t="shared" si="26"/>
        <v>84678.950398009503</v>
      </c>
      <c r="AE104" s="4">
        <f t="shared" si="27"/>
        <v>59275.265278606646</v>
      </c>
    </row>
    <row r="105" spans="1:31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3">
        <f t="shared" si="14"/>
        <v>0.97297297297297303</v>
      </c>
      <c r="G105" s="3">
        <f t="shared" si="15"/>
        <v>1070.2702702702704</v>
      </c>
      <c r="H105">
        <v>538</v>
      </c>
      <c r="I105">
        <v>0.58079999999999998</v>
      </c>
      <c r="J105">
        <v>225</v>
      </c>
      <c r="K105">
        <v>1033</v>
      </c>
      <c r="L105">
        <f t="shared" si="16"/>
        <v>808</v>
      </c>
      <c r="M105">
        <f t="shared" si="17"/>
        <v>313</v>
      </c>
      <c r="N105">
        <f t="shared" si="18"/>
        <v>0.40990099009900993</v>
      </c>
      <c r="O105">
        <v>0.58079999999999998</v>
      </c>
      <c r="V105">
        <v>225</v>
      </c>
      <c r="W105">
        <f t="shared" si="19"/>
        <v>1010</v>
      </c>
      <c r="X105">
        <f t="shared" si="20"/>
        <v>124</v>
      </c>
      <c r="Y105">
        <f t="shared" si="21"/>
        <v>-638.1096790497852</v>
      </c>
      <c r="Z105">
        <f t="shared" si="22"/>
        <v>604.77609299974733</v>
      </c>
      <c r="AA105">
        <f t="shared" si="23"/>
        <v>604.77609299974733</v>
      </c>
      <c r="AB105">
        <f t="shared" si="24"/>
        <v>0.47601593366311618</v>
      </c>
      <c r="AC105">
        <f t="shared" si="25"/>
        <v>0.47388099009900986</v>
      </c>
      <c r="AD105">
        <f t="shared" si="26"/>
        <v>104606.04121470985</v>
      </c>
      <c r="AE105" s="4">
        <f t="shared" si="27"/>
        <v>73224.228850296888</v>
      </c>
    </row>
    <row r="106" spans="1:31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3">
        <f t="shared" si="14"/>
        <v>0.97297297297297303</v>
      </c>
      <c r="G106" s="3">
        <f t="shared" si="15"/>
        <v>1264.864864864865</v>
      </c>
      <c r="H106">
        <v>318</v>
      </c>
      <c r="I106">
        <v>0.39179999999999998</v>
      </c>
      <c r="J106">
        <v>157</v>
      </c>
      <c r="K106">
        <v>471</v>
      </c>
      <c r="L106">
        <f t="shared" si="16"/>
        <v>314</v>
      </c>
      <c r="M106">
        <f t="shared" si="17"/>
        <v>161</v>
      </c>
      <c r="N106">
        <f t="shared" si="18"/>
        <v>0.51019108280254777</v>
      </c>
      <c r="O106">
        <v>0.39179999999999998</v>
      </c>
      <c r="V106">
        <v>157</v>
      </c>
      <c r="W106">
        <f t="shared" si="19"/>
        <v>392.5</v>
      </c>
      <c r="X106">
        <f t="shared" si="20"/>
        <v>117.75</v>
      </c>
      <c r="Y106">
        <f t="shared" si="21"/>
        <v>-247.97826636340662</v>
      </c>
      <c r="Z106">
        <f t="shared" si="22"/>
        <v>269.80531336871366</v>
      </c>
      <c r="AA106">
        <f t="shared" si="23"/>
        <v>269.80531336871366</v>
      </c>
      <c r="AB106">
        <f t="shared" si="24"/>
        <v>0.38740207227697748</v>
      </c>
      <c r="AC106">
        <f t="shared" si="25"/>
        <v>0.5440100000000001</v>
      </c>
      <c r="AD106">
        <f t="shared" si="26"/>
        <v>53573.527811885593</v>
      </c>
      <c r="AE106" s="4">
        <f t="shared" si="27"/>
        <v>37501.469468319912</v>
      </c>
    </row>
    <row r="107" spans="1:31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3">
        <f t="shared" si="14"/>
        <v>0.97297297297297303</v>
      </c>
      <c r="G107" s="3">
        <f t="shared" si="15"/>
        <v>1556.7567567567569</v>
      </c>
      <c r="H107">
        <v>680</v>
      </c>
      <c r="I107">
        <v>0.38629999999999998</v>
      </c>
      <c r="J107">
        <v>253</v>
      </c>
      <c r="K107">
        <v>886</v>
      </c>
      <c r="L107">
        <f t="shared" si="16"/>
        <v>633</v>
      </c>
      <c r="M107">
        <f t="shared" si="17"/>
        <v>427</v>
      </c>
      <c r="N107">
        <f t="shared" si="18"/>
        <v>0.63965244865718796</v>
      </c>
      <c r="O107">
        <v>0.38629999999999998</v>
      </c>
      <c r="V107">
        <v>253</v>
      </c>
      <c r="W107">
        <f t="shared" si="19"/>
        <v>791.25</v>
      </c>
      <c r="X107">
        <f t="shared" si="20"/>
        <v>173.875</v>
      </c>
      <c r="Y107">
        <f t="shared" si="21"/>
        <v>-499.9052312357847</v>
      </c>
      <c r="Z107">
        <f t="shared" si="22"/>
        <v>512.15688968915856</v>
      </c>
      <c r="AA107">
        <f t="shared" si="23"/>
        <v>512.15688968915856</v>
      </c>
      <c r="AB107">
        <f t="shared" si="24"/>
        <v>0.42752845458345473</v>
      </c>
      <c r="AC107">
        <f t="shared" si="25"/>
        <v>0.51225398104265396</v>
      </c>
      <c r="AD107">
        <f t="shared" si="26"/>
        <v>95759.358066518616</v>
      </c>
      <c r="AE107" s="4">
        <f t="shared" si="27"/>
        <v>67031.550646563031</v>
      </c>
    </row>
    <row r="108" spans="1:31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3">
        <f t="shared" si="14"/>
        <v>0.97297297297297303</v>
      </c>
      <c r="G108" s="3">
        <f t="shared" si="15"/>
        <v>1362.1621621621623</v>
      </c>
      <c r="H108">
        <v>202</v>
      </c>
      <c r="I108">
        <v>0.48770000000000002</v>
      </c>
      <c r="J108">
        <v>76</v>
      </c>
      <c r="K108">
        <v>342</v>
      </c>
      <c r="L108">
        <f t="shared" si="16"/>
        <v>266</v>
      </c>
      <c r="M108">
        <f t="shared" si="17"/>
        <v>126</v>
      </c>
      <c r="N108">
        <f t="shared" si="18"/>
        <v>0.47894736842105268</v>
      </c>
      <c r="O108">
        <v>0.48770000000000002</v>
      </c>
      <c r="V108">
        <v>76</v>
      </c>
      <c r="W108">
        <f t="shared" si="19"/>
        <v>332.5</v>
      </c>
      <c r="X108">
        <f t="shared" si="20"/>
        <v>42.75</v>
      </c>
      <c r="Y108">
        <f t="shared" si="21"/>
        <v>-210.07076067728076</v>
      </c>
      <c r="Z108">
        <f t="shared" si="22"/>
        <v>200.06118903209503</v>
      </c>
      <c r="AA108">
        <f t="shared" si="23"/>
        <v>200.06118903209503</v>
      </c>
      <c r="AB108">
        <f t="shared" si="24"/>
        <v>0.47311635799126323</v>
      </c>
      <c r="AC108">
        <f t="shared" si="25"/>
        <v>0.47617571428571431</v>
      </c>
      <c r="AD108">
        <f t="shared" si="26"/>
        <v>34771.462049695612</v>
      </c>
      <c r="AE108" s="4">
        <f t="shared" si="27"/>
        <v>24340.023434786926</v>
      </c>
    </row>
    <row r="109" spans="1:31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3">
        <f t="shared" si="14"/>
        <v>0.97297297297297303</v>
      </c>
      <c r="G109" s="3">
        <f t="shared" si="15"/>
        <v>1945.9459459459461</v>
      </c>
      <c r="H109">
        <v>579</v>
      </c>
      <c r="I109">
        <v>0.41099999999999998</v>
      </c>
      <c r="J109">
        <v>107</v>
      </c>
      <c r="K109">
        <v>781</v>
      </c>
      <c r="L109">
        <f t="shared" si="16"/>
        <v>674</v>
      </c>
      <c r="M109">
        <f t="shared" si="17"/>
        <v>472</v>
      </c>
      <c r="N109">
        <f t="shared" si="18"/>
        <v>0.66023738872403559</v>
      </c>
      <c r="O109">
        <v>0.41099999999999998</v>
      </c>
      <c r="V109">
        <v>107</v>
      </c>
      <c r="W109">
        <f t="shared" si="19"/>
        <v>842.5</v>
      </c>
      <c r="X109">
        <f t="shared" si="20"/>
        <v>22.75</v>
      </c>
      <c r="Y109">
        <f t="shared" si="21"/>
        <v>-532.28455900935057</v>
      </c>
      <c r="Z109">
        <f t="shared" si="22"/>
        <v>464.13624589335359</v>
      </c>
      <c r="AA109">
        <f t="shared" si="23"/>
        <v>464.13624589335359</v>
      </c>
      <c r="AB109">
        <f t="shared" si="24"/>
        <v>0.52390058859745237</v>
      </c>
      <c r="AC109">
        <f t="shared" si="25"/>
        <v>0.43598507418397625</v>
      </c>
      <c r="AD109">
        <f t="shared" si="26"/>
        <v>73860.113593009402</v>
      </c>
      <c r="AE109" s="4">
        <f t="shared" si="27"/>
        <v>51702.079515106576</v>
      </c>
    </row>
    <row r="110" spans="1:31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3">
        <f t="shared" si="14"/>
        <v>0.97297297297297303</v>
      </c>
      <c r="G110" s="3">
        <f t="shared" si="15"/>
        <v>1654.0540540540542</v>
      </c>
      <c r="H110">
        <v>524</v>
      </c>
      <c r="I110">
        <v>0.50409999999999999</v>
      </c>
      <c r="J110">
        <v>162</v>
      </c>
      <c r="K110">
        <v>614</v>
      </c>
      <c r="L110">
        <f t="shared" si="16"/>
        <v>452</v>
      </c>
      <c r="M110">
        <f t="shared" si="17"/>
        <v>362</v>
      </c>
      <c r="N110">
        <f t="shared" si="18"/>
        <v>0.74070796460176991</v>
      </c>
      <c r="O110">
        <v>0.50409999999999999</v>
      </c>
      <c r="V110">
        <v>162</v>
      </c>
      <c r="W110">
        <f t="shared" si="19"/>
        <v>565</v>
      </c>
      <c r="X110">
        <f t="shared" si="20"/>
        <v>105.5</v>
      </c>
      <c r="Y110">
        <f t="shared" si="21"/>
        <v>-356.96234521101843</v>
      </c>
      <c r="Z110">
        <f t="shared" si="22"/>
        <v>356.38217083649226</v>
      </c>
      <c r="AA110">
        <f t="shared" si="23"/>
        <v>356.38217083649226</v>
      </c>
      <c r="AB110">
        <f t="shared" si="24"/>
        <v>0.4440392404185704</v>
      </c>
      <c r="AC110">
        <f t="shared" si="25"/>
        <v>0.49918734513274343</v>
      </c>
      <c r="AD110">
        <f t="shared" si="26"/>
        <v>64934.036445067031</v>
      </c>
      <c r="AE110" s="4">
        <f t="shared" si="27"/>
        <v>45453.825511546922</v>
      </c>
    </row>
    <row r="111" spans="1:31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3">
        <f t="shared" si="14"/>
        <v>0.97297297297297303</v>
      </c>
      <c r="G111" s="3">
        <f t="shared" si="15"/>
        <v>2432.4324324324325</v>
      </c>
      <c r="H111">
        <v>560</v>
      </c>
      <c r="I111">
        <v>0.2767</v>
      </c>
      <c r="J111">
        <v>158</v>
      </c>
      <c r="K111">
        <v>906</v>
      </c>
      <c r="L111">
        <f t="shared" si="16"/>
        <v>748</v>
      </c>
      <c r="M111">
        <f t="shared" si="17"/>
        <v>402</v>
      </c>
      <c r="N111">
        <f t="shared" si="18"/>
        <v>0.5299465240641712</v>
      </c>
      <c r="O111">
        <v>0.2767</v>
      </c>
      <c r="V111">
        <v>158</v>
      </c>
      <c r="W111">
        <f t="shared" si="19"/>
        <v>935</v>
      </c>
      <c r="X111">
        <f t="shared" si="20"/>
        <v>64.5</v>
      </c>
      <c r="Y111">
        <f t="shared" si="21"/>
        <v>-590.7252969421279</v>
      </c>
      <c r="Z111">
        <f t="shared" si="22"/>
        <v>534.72093757897403</v>
      </c>
      <c r="AA111">
        <f t="shared" si="23"/>
        <v>534.72093757897403</v>
      </c>
      <c r="AB111">
        <f t="shared" si="24"/>
        <v>0.50291009366735195</v>
      </c>
      <c r="AC111">
        <f t="shared" si="25"/>
        <v>0.45259695187165772</v>
      </c>
      <c r="AD111">
        <f t="shared" si="26"/>
        <v>88334.769254322498</v>
      </c>
      <c r="AE111" s="4">
        <f t="shared" si="27"/>
        <v>61834.338478025747</v>
      </c>
    </row>
    <row r="112" spans="1:31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3">
        <f t="shared" si="14"/>
        <v>0.97297297297297303</v>
      </c>
      <c r="G112" s="3">
        <f t="shared" si="15"/>
        <v>1751.3513513513515</v>
      </c>
      <c r="H112">
        <v>362</v>
      </c>
      <c r="I112">
        <v>0.32879999999999998</v>
      </c>
      <c r="J112">
        <v>199</v>
      </c>
      <c r="K112">
        <v>432</v>
      </c>
      <c r="L112">
        <f t="shared" si="16"/>
        <v>233</v>
      </c>
      <c r="M112">
        <f t="shared" si="17"/>
        <v>163</v>
      </c>
      <c r="N112">
        <f t="shared" si="18"/>
        <v>0.65965665236051507</v>
      </c>
      <c r="O112">
        <v>0.32879999999999998</v>
      </c>
      <c r="V112">
        <v>199</v>
      </c>
      <c r="W112">
        <f t="shared" si="19"/>
        <v>291.25</v>
      </c>
      <c r="X112">
        <f t="shared" si="20"/>
        <v>169.875</v>
      </c>
      <c r="Y112">
        <f t="shared" si="21"/>
        <v>-184.00935051806925</v>
      </c>
      <c r="Z112">
        <f t="shared" si="22"/>
        <v>241.45585355066973</v>
      </c>
      <c r="AA112">
        <f t="shared" si="23"/>
        <v>241.45585355066973</v>
      </c>
      <c r="AB112">
        <f t="shared" si="24"/>
        <v>0.24577117098942397</v>
      </c>
      <c r="AC112">
        <f t="shared" si="25"/>
        <v>0.65609669527896985</v>
      </c>
      <c r="AD112">
        <f t="shared" si="26"/>
        <v>57822.711463180429</v>
      </c>
      <c r="AE112" s="4">
        <f t="shared" si="27"/>
        <v>40475.898024226299</v>
      </c>
    </row>
    <row r="113" spans="1:31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3">
        <f t="shared" si="14"/>
        <v>0.97297297297297303</v>
      </c>
      <c r="G113" s="3">
        <f t="shared" si="15"/>
        <v>2529.72972972973</v>
      </c>
      <c r="H113">
        <v>417</v>
      </c>
      <c r="I113">
        <v>0.53149999999999997</v>
      </c>
      <c r="J113">
        <v>366</v>
      </c>
      <c r="K113">
        <v>594</v>
      </c>
      <c r="L113">
        <f t="shared" si="16"/>
        <v>228</v>
      </c>
      <c r="M113">
        <f t="shared" si="17"/>
        <v>51</v>
      </c>
      <c r="N113">
        <f t="shared" si="18"/>
        <v>0.27894736842105261</v>
      </c>
      <c r="O113">
        <v>0.53149999999999997</v>
      </c>
      <c r="V113">
        <v>366</v>
      </c>
      <c r="W113">
        <f t="shared" si="19"/>
        <v>285</v>
      </c>
      <c r="X113">
        <f t="shared" si="20"/>
        <v>337.5</v>
      </c>
      <c r="Y113">
        <f t="shared" si="21"/>
        <v>-180.06065200909779</v>
      </c>
      <c r="Z113">
        <f t="shared" si="22"/>
        <v>321.90959059893856</v>
      </c>
      <c r="AA113">
        <f t="shared" si="23"/>
        <v>366</v>
      </c>
      <c r="AB113">
        <f t="shared" si="24"/>
        <v>0.1</v>
      </c>
      <c r="AC113">
        <f t="shared" si="25"/>
        <v>0.77146000000000003</v>
      </c>
      <c r="AD113">
        <f t="shared" si="26"/>
        <v>103059.34139999999</v>
      </c>
      <c r="AE113" s="4">
        <f t="shared" si="27"/>
        <v>72141.538979999983</v>
      </c>
    </row>
    <row r="114" spans="1:31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3">
        <f t="shared" si="14"/>
        <v>0.97297297297297303</v>
      </c>
      <c r="G114" s="3">
        <f t="shared" si="15"/>
        <v>2432.4324324324325</v>
      </c>
      <c r="H114">
        <v>474</v>
      </c>
      <c r="I114">
        <v>0.4274</v>
      </c>
      <c r="J114">
        <v>333</v>
      </c>
      <c r="K114">
        <v>665</v>
      </c>
      <c r="L114">
        <f t="shared" si="16"/>
        <v>332</v>
      </c>
      <c r="M114">
        <f t="shared" si="17"/>
        <v>141</v>
      </c>
      <c r="N114">
        <f t="shared" si="18"/>
        <v>0.43975903614457834</v>
      </c>
      <c r="O114">
        <v>0.4274</v>
      </c>
      <c r="V114">
        <v>333</v>
      </c>
      <c r="W114">
        <f t="shared" si="19"/>
        <v>415</v>
      </c>
      <c r="X114">
        <f t="shared" si="20"/>
        <v>291.5</v>
      </c>
      <c r="Y114">
        <f t="shared" si="21"/>
        <v>-262.19358099570383</v>
      </c>
      <c r="Z114">
        <f t="shared" si="22"/>
        <v>368.77185999494566</v>
      </c>
      <c r="AA114">
        <f t="shared" si="23"/>
        <v>368.77185999494566</v>
      </c>
      <c r="AB114">
        <f t="shared" si="24"/>
        <v>0.18619725299986906</v>
      </c>
      <c r="AC114">
        <f t="shared" si="25"/>
        <v>0.70324349397590369</v>
      </c>
      <c r="AD114">
        <f t="shared" si="26"/>
        <v>94657.790125536005</v>
      </c>
      <c r="AE114" s="4">
        <f t="shared" si="27"/>
        <v>66260.453087875198</v>
      </c>
    </row>
    <row r="115" spans="1:31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3">
        <f t="shared" si="14"/>
        <v>0.97297297297297303</v>
      </c>
      <c r="G115" s="3">
        <f t="shared" si="15"/>
        <v>1459.4594594594596</v>
      </c>
      <c r="H115">
        <v>146</v>
      </c>
      <c r="I115">
        <v>0.24110000000000001</v>
      </c>
      <c r="J115">
        <v>81</v>
      </c>
      <c r="K115">
        <v>205</v>
      </c>
      <c r="L115">
        <f t="shared" si="16"/>
        <v>124</v>
      </c>
      <c r="M115">
        <f t="shared" si="17"/>
        <v>65</v>
      </c>
      <c r="N115">
        <f t="shared" si="18"/>
        <v>0.51935483870967747</v>
      </c>
      <c r="O115">
        <v>0.24110000000000001</v>
      </c>
      <c r="V115">
        <v>81</v>
      </c>
      <c r="W115">
        <f t="shared" si="19"/>
        <v>155</v>
      </c>
      <c r="X115">
        <f t="shared" si="20"/>
        <v>65.5</v>
      </c>
      <c r="Y115">
        <f t="shared" si="21"/>
        <v>-97.92772302249179</v>
      </c>
      <c r="Z115">
        <f t="shared" si="22"/>
        <v>116.04732120293151</v>
      </c>
      <c r="AA115">
        <f t="shared" si="23"/>
        <v>116.04732120293151</v>
      </c>
      <c r="AB115">
        <f t="shared" si="24"/>
        <v>0.32611174969633233</v>
      </c>
      <c r="AC115">
        <f t="shared" si="25"/>
        <v>0.59251516129032256</v>
      </c>
      <c r="AD115">
        <f t="shared" si="26"/>
        <v>25097.325992550665</v>
      </c>
      <c r="AE115" s="4">
        <f t="shared" si="27"/>
        <v>17568.128194785462</v>
      </c>
    </row>
    <row r="116" spans="1:31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3">
        <f t="shared" si="14"/>
        <v>0.97297297297297303</v>
      </c>
      <c r="G116" s="3">
        <f t="shared" si="15"/>
        <v>1654.0540540540542</v>
      </c>
      <c r="H116">
        <v>312</v>
      </c>
      <c r="I116">
        <v>0.41099999999999998</v>
      </c>
      <c r="J116">
        <v>106</v>
      </c>
      <c r="K116">
        <v>465</v>
      </c>
      <c r="L116">
        <f t="shared" si="16"/>
        <v>359</v>
      </c>
      <c r="M116">
        <f t="shared" si="17"/>
        <v>206</v>
      </c>
      <c r="N116">
        <f t="shared" si="18"/>
        <v>0.55905292479108637</v>
      </c>
      <c r="O116">
        <v>0.41099999999999998</v>
      </c>
      <c r="V116">
        <v>106</v>
      </c>
      <c r="W116">
        <f t="shared" si="19"/>
        <v>448.75</v>
      </c>
      <c r="X116">
        <f t="shared" si="20"/>
        <v>61.125</v>
      </c>
      <c r="Y116">
        <f t="shared" si="21"/>
        <v>-283.51655294414962</v>
      </c>
      <c r="Z116">
        <f t="shared" si="22"/>
        <v>271.72167993429366</v>
      </c>
      <c r="AA116">
        <f t="shared" si="23"/>
        <v>271.72167993429366</v>
      </c>
      <c r="AB116">
        <f t="shared" si="24"/>
        <v>0.46929622269480481</v>
      </c>
      <c r="AC116">
        <f t="shared" si="25"/>
        <v>0.47919896935933148</v>
      </c>
      <c r="AD116">
        <f t="shared" si="26"/>
        <v>47526.193376641379</v>
      </c>
      <c r="AE116" s="4">
        <f t="shared" si="27"/>
        <v>33268.335363648963</v>
      </c>
    </row>
    <row r="117" spans="1:31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3">
        <f t="shared" si="14"/>
        <v>0.97297297297297303</v>
      </c>
      <c r="G117" s="3">
        <f t="shared" si="15"/>
        <v>3502.7027027027029</v>
      </c>
      <c r="H117">
        <v>491</v>
      </c>
      <c r="I117">
        <v>0.39729999999999999</v>
      </c>
      <c r="J117">
        <v>336</v>
      </c>
      <c r="K117">
        <v>624</v>
      </c>
      <c r="L117">
        <f t="shared" si="16"/>
        <v>288</v>
      </c>
      <c r="M117">
        <f t="shared" si="17"/>
        <v>155</v>
      </c>
      <c r="N117">
        <f t="shared" si="18"/>
        <v>0.53055555555555556</v>
      </c>
      <c r="O117">
        <v>0.39729999999999999</v>
      </c>
      <c r="V117">
        <v>336</v>
      </c>
      <c r="W117">
        <f t="shared" si="19"/>
        <v>360</v>
      </c>
      <c r="X117">
        <f t="shared" si="20"/>
        <v>300</v>
      </c>
      <c r="Y117">
        <f t="shared" si="21"/>
        <v>-227.44503411675512</v>
      </c>
      <c r="Z117">
        <f t="shared" si="22"/>
        <v>343.46474601971192</v>
      </c>
      <c r="AA117">
        <f t="shared" si="23"/>
        <v>343.46474601971192</v>
      </c>
      <c r="AB117">
        <f t="shared" si="24"/>
        <v>0.1207354056103109</v>
      </c>
      <c r="AC117">
        <f t="shared" si="25"/>
        <v>0.75505</v>
      </c>
      <c r="AD117">
        <f t="shared" si="26"/>
        <v>94656.56561599698</v>
      </c>
      <c r="AE117" s="4">
        <f t="shared" si="27"/>
        <v>66259.59593119788</v>
      </c>
    </row>
    <row r="118" spans="1:31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3">
        <f t="shared" si="14"/>
        <v>0.97297297297297303</v>
      </c>
      <c r="G118" s="3">
        <f t="shared" si="15"/>
        <v>1167.5675675675677</v>
      </c>
      <c r="H118">
        <v>204</v>
      </c>
      <c r="I118">
        <v>0.79730000000000001</v>
      </c>
      <c r="J118">
        <v>173</v>
      </c>
      <c r="K118">
        <v>395</v>
      </c>
      <c r="L118">
        <f t="shared" si="16"/>
        <v>222</v>
      </c>
      <c r="M118">
        <f t="shared" si="17"/>
        <v>31</v>
      </c>
      <c r="N118">
        <f t="shared" si="18"/>
        <v>0.21171171171171171</v>
      </c>
      <c r="O118">
        <v>0.79730000000000001</v>
      </c>
      <c r="V118">
        <v>173</v>
      </c>
      <c r="W118">
        <f t="shared" si="19"/>
        <v>277.5</v>
      </c>
      <c r="X118">
        <f t="shared" si="20"/>
        <v>145.25</v>
      </c>
      <c r="Y118">
        <f t="shared" si="21"/>
        <v>-175.32221379833206</v>
      </c>
      <c r="Z118">
        <f t="shared" si="22"/>
        <v>221.75407505686127</v>
      </c>
      <c r="AA118">
        <f t="shared" si="23"/>
        <v>221.75407505686127</v>
      </c>
      <c r="AB118">
        <f t="shared" si="24"/>
        <v>0.27569036056526586</v>
      </c>
      <c r="AC118">
        <f t="shared" si="25"/>
        <v>0.63241864864864861</v>
      </c>
      <c r="AD118">
        <f t="shared" si="26"/>
        <v>51188.115555123783</v>
      </c>
      <c r="AE118" s="4">
        <f t="shared" si="27"/>
        <v>35831.680888586649</v>
      </c>
    </row>
    <row r="119" spans="1:31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3">
        <f t="shared" si="14"/>
        <v>0.97297297297297303</v>
      </c>
      <c r="G119" s="3">
        <f t="shared" si="15"/>
        <v>1556.7567567567569</v>
      </c>
      <c r="H119">
        <v>245</v>
      </c>
      <c r="I119">
        <v>0.68769999999999998</v>
      </c>
      <c r="J119">
        <v>228</v>
      </c>
      <c r="K119">
        <v>456</v>
      </c>
      <c r="L119">
        <f t="shared" si="16"/>
        <v>228</v>
      </c>
      <c r="M119">
        <f t="shared" si="17"/>
        <v>17</v>
      </c>
      <c r="N119">
        <f t="shared" si="18"/>
        <v>0.15964912280701754</v>
      </c>
      <c r="O119">
        <v>0.68769999999999998</v>
      </c>
      <c r="V119">
        <v>228</v>
      </c>
      <c r="W119">
        <f t="shared" si="19"/>
        <v>285</v>
      </c>
      <c r="X119">
        <f t="shared" si="20"/>
        <v>199.5</v>
      </c>
      <c r="Y119">
        <f t="shared" si="21"/>
        <v>-180.06065200909779</v>
      </c>
      <c r="Z119">
        <f t="shared" si="22"/>
        <v>252.90959059893862</v>
      </c>
      <c r="AA119">
        <f t="shared" si="23"/>
        <v>252.90959059893862</v>
      </c>
      <c r="AB119">
        <f t="shared" si="24"/>
        <v>0.18740207227697761</v>
      </c>
      <c r="AC119">
        <f t="shared" si="25"/>
        <v>0.70228999999999997</v>
      </c>
      <c r="AD119">
        <f t="shared" si="26"/>
        <v>64829.794879330933</v>
      </c>
      <c r="AE119" s="4">
        <f t="shared" si="27"/>
        <v>45380.856415531649</v>
      </c>
    </row>
    <row r="120" spans="1:31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3">
        <f t="shared" si="14"/>
        <v>0.97297297297297303</v>
      </c>
      <c r="G120" s="3">
        <f t="shared" si="15"/>
        <v>972.97297297297303</v>
      </c>
      <c r="H120">
        <v>197</v>
      </c>
      <c r="I120">
        <v>0.58899999999999997</v>
      </c>
      <c r="J120">
        <v>155</v>
      </c>
      <c r="K120">
        <v>252</v>
      </c>
      <c r="L120">
        <f t="shared" si="16"/>
        <v>97</v>
      </c>
      <c r="M120">
        <f t="shared" si="17"/>
        <v>42</v>
      </c>
      <c r="N120">
        <f t="shared" si="18"/>
        <v>0.44639175257731967</v>
      </c>
      <c r="O120">
        <v>0.58899999999999997</v>
      </c>
      <c r="V120">
        <v>155</v>
      </c>
      <c r="W120">
        <f t="shared" si="19"/>
        <v>121.25</v>
      </c>
      <c r="X120">
        <f t="shared" si="20"/>
        <v>142.875</v>
      </c>
      <c r="Y120">
        <f t="shared" si="21"/>
        <v>-76.604751074045993</v>
      </c>
      <c r="Z120">
        <f t="shared" si="22"/>
        <v>136.59750126358352</v>
      </c>
      <c r="AA120">
        <f t="shared" si="23"/>
        <v>155</v>
      </c>
      <c r="AB120">
        <f t="shared" si="24"/>
        <v>0.1</v>
      </c>
      <c r="AC120">
        <f t="shared" si="25"/>
        <v>0.77146000000000003</v>
      </c>
      <c r="AD120">
        <f t="shared" si="26"/>
        <v>43645.349500000004</v>
      </c>
      <c r="AE120" s="4">
        <f t="shared" si="27"/>
        <v>30551.744650000001</v>
      </c>
    </row>
    <row r="121" spans="1:31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3">
        <f t="shared" si="14"/>
        <v>0.97297297297297303</v>
      </c>
      <c r="G121" s="3">
        <f t="shared" si="15"/>
        <v>1459.4594594594596</v>
      </c>
      <c r="H121">
        <v>195</v>
      </c>
      <c r="I121">
        <v>0.61919999999999997</v>
      </c>
      <c r="J121">
        <v>158</v>
      </c>
      <c r="K121">
        <v>236</v>
      </c>
      <c r="L121">
        <f t="shared" si="16"/>
        <v>78</v>
      </c>
      <c r="M121">
        <f t="shared" si="17"/>
        <v>37</v>
      </c>
      <c r="N121">
        <f t="shared" si="18"/>
        <v>0.47948717948717945</v>
      </c>
      <c r="O121">
        <v>0.61919999999999997</v>
      </c>
      <c r="V121">
        <v>158</v>
      </c>
      <c r="W121">
        <f t="shared" si="19"/>
        <v>97.5</v>
      </c>
      <c r="X121">
        <f t="shared" si="20"/>
        <v>148.25</v>
      </c>
      <c r="Y121">
        <f t="shared" si="21"/>
        <v>-61.59969673995451</v>
      </c>
      <c r="Z121">
        <f t="shared" si="22"/>
        <v>126.52170204700532</v>
      </c>
      <c r="AA121">
        <f t="shared" si="23"/>
        <v>158</v>
      </c>
      <c r="AB121">
        <f t="shared" si="24"/>
        <v>0.1</v>
      </c>
      <c r="AC121">
        <f t="shared" si="25"/>
        <v>0.77146000000000003</v>
      </c>
      <c r="AD121">
        <f t="shared" si="26"/>
        <v>44490.0982</v>
      </c>
      <c r="AE121" s="4">
        <f t="shared" si="27"/>
        <v>31143.068739999999</v>
      </c>
    </row>
    <row r="122" spans="1:31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3">
        <f t="shared" si="14"/>
        <v>0.97297297297297303</v>
      </c>
      <c r="G122" s="3">
        <f t="shared" si="15"/>
        <v>729.7297297297298</v>
      </c>
      <c r="H122">
        <v>124</v>
      </c>
      <c r="I122">
        <v>0.45479999999999998</v>
      </c>
      <c r="J122">
        <v>89</v>
      </c>
      <c r="K122">
        <v>155</v>
      </c>
      <c r="L122">
        <f t="shared" si="16"/>
        <v>66</v>
      </c>
      <c r="M122">
        <f t="shared" si="17"/>
        <v>35</v>
      </c>
      <c r="N122">
        <f t="shared" si="18"/>
        <v>0.52424242424242429</v>
      </c>
      <c r="O122">
        <v>0.45479999999999998</v>
      </c>
      <c r="V122">
        <v>89</v>
      </c>
      <c r="W122">
        <f t="shared" si="19"/>
        <v>82.5</v>
      </c>
      <c r="X122">
        <f t="shared" si="20"/>
        <v>80.75</v>
      </c>
      <c r="Y122">
        <f t="shared" si="21"/>
        <v>-52.122820318423045</v>
      </c>
      <c r="Z122">
        <f t="shared" si="22"/>
        <v>84.710670962850642</v>
      </c>
      <c r="AA122">
        <f t="shared" si="23"/>
        <v>89</v>
      </c>
      <c r="AB122">
        <f t="shared" si="24"/>
        <v>0.1</v>
      </c>
      <c r="AC122">
        <f t="shared" si="25"/>
        <v>0.77146000000000003</v>
      </c>
      <c r="AD122">
        <f t="shared" si="26"/>
        <v>25060.878100000002</v>
      </c>
      <c r="AE122" s="4">
        <f t="shared" si="27"/>
        <v>17542.614669999999</v>
      </c>
    </row>
    <row r="123" spans="1:31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3">
        <f t="shared" si="14"/>
        <v>0.97297297297297303</v>
      </c>
      <c r="G123" s="3">
        <f t="shared" si="15"/>
        <v>1011.891891891892</v>
      </c>
      <c r="H123">
        <v>156</v>
      </c>
      <c r="I123">
        <v>0.48770000000000002</v>
      </c>
      <c r="J123">
        <v>115</v>
      </c>
      <c r="K123">
        <v>179</v>
      </c>
      <c r="L123">
        <f t="shared" si="16"/>
        <v>64</v>
      </c>
      <c r="M123">
        <f t="shared" si="17"/>
        <v>41</v>
      </c>
      <c r="N123">
        <f t="shared" si="18"/>
        <v>0.61250000000000004</v>
      </c>
      <c r="O123">
        <v>0.48770000000000002</v>
      </c>
      <c r="V123">
        <v>115</v>
      </c>
      <c r="W123">
        <f t="shared" si="19"/>
        <v>80</v>
      </c>
      <c r="X123">
        <f t="shared" si="20"/>
        <v>107</v>
      </c>
      <c r="Y123">
        <f t="shared" si="21"/>
        <v>-50.543340914834474</v>
      </c>
      <c r="Z123">
        <f t="shared" si="22"/>
        <v>96.49216578215821</v>
      </c>
      <c r="AA123">
        <f t="shared" si="23"/>
        <v>115</v>
      </c>
      <c r="AB123">
        <f t="shared" si="24"/>
        <v>0.1</v>
      </c>
      <c r="AC123">
        <f t="shared" si="25"/>
        <v>0.77146000000000003</v>
      </c>
      <c r="AD123">
        <f t="shared" si="26"/>
        <v>32382.033500000001</v>
      </c>
      <c r="AE123" s="4">
        <f t="shared" si="27"/>
        <v>22667.423449999998</v>
      </c>
    </row>
    <row r="124" spans="1:31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3">
        <f t="shared" si="14"/>
        <v>0.97297297297297303</v>
      </c>
      <c r="G124" s="3">
        <f t="shared" si="15"/>
        <v>875.67567567567573</v>
      </c>
      <c r="H124">
        <v>256</v>
      </c>
      <c r="I124">
        <v>0.47949999999999998</v>
      </c>
      <c r="J124">
        <v>152</v>
      </c>
      <c r="K124">
        <v>300</v>
      </c>
      <c r="L124">
        <f t="shared" si="16"/>
        <v>148</v>
      </c>
      <c r="M124">
        <f t="shared" si="17"/>
        <v>104</v>
      </c>
      <c r="N124">
        <f t="shared" si="18"/>
        <v>0.66216216216216217</v>
      </c>
      <c r="O124">
        <v>0.47949999999999998</v>
      </c>
      <c r="V124">
        <v>152</v>
      </c>
      <c r="W124">
        <f t="shared" si="19"/>
        <v>185</v>
      </c>
      <c r="X124">
        <f t="shared" si="20"/>
        <v>133.5</v>
      </c>
      <c r="Y124">
        <f t="shared" si="21"/>
        <v>-116.88147586555472</v>
      </c>
      <c r="Z124">
        <f t="shared" si="22"/>
        <v>166.16938337124085</v>
      </c>
      <c r="AA124">
        <f t="shared" si="23"/>
        <v>166.16938337124085</v>
      </c>
      <c r="AB124">
        <f t="shared" si="24"/>
        <v>0.17659126146616677</v>
      </c>
      <c r="AC124">
        <f t="shared" si="25"/>
        <v>0.71084567567567558</v>
      </c>
      <c r="AD124">
        <f t="shared" si="26"/>
        <v>43114.08747368613</v>
      </c>
      <c r="AE124" s="4">
        <f t="shared" si="27"/>
        <v>30179.861231580289</v>
      </c>
    </row>
    <row r="125" spans="1:31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3">
        <f t="shared" si="14"/>
        <v>0.97297297297297303</v>
      </c>
      <c r="G125" s="3">
        <f t="shared" si="15"/>
        <v>1362.1621621621623</v>
      </c>
      <c r="H125">
        <v>284</v>
      </c>
      <c r="I125">
        <v>0.49320000000000003</v>
      </c>
      <c r="J125">
        <v>175</v>
      </c>
      <c r="K125">
        <v>368</v>
      </c>
      <c r="L125">
        <f t="shared" si="16"/>
        <v>193</v>
      </c>
      <c r="M125">
        <f t="shared" si="17"/>
        <v>109</v>
      </c>
      <c r="N125">
        <f t="shared" si="18"/>
        <v>0.55181347150259075</v>
      </c>
      <c r="O125">
        <v>0.49320000000000003</v>
      </c>
      <c r="V125">
        <v>175</v>
      </c>
      <c r="W125">
        <f t="shared" si="19"/>
        <v>241.25</v>
      </c>
      <c r="X125">
        <f t="shared" si="20"/>
        <v>150.875</v>
      </c>
      <c r="Y125">
        <f t="shared" si="21"/>
        <v>-152.41976244629771</v>
      </c>
      <c r="Z125">
        <f t="shared" si="22"/>
        <v>205.08574993682083</v>
      </c>
      <c r="AA125">
        <f t="shared" si="23"/>
        <v>205.08574993682083</v>
      </c>
      <c r="AB125">
        <f t="shared" si="24"/>
        <v>0.22470777175884282</v>
      </c>
      <c r="AC125">
        <f t="shared" si="25"/>
        <v>0.6727662694300518</v>
      </c>
      <c r="AD125">
        <f t="shared" si="26"/>
        <v>50360.79283786469</v>
      </c>
      <c r="AE125" s="4">
        <f t="shared" si="27"/>
        <v>35252.554986505282</v>
      </c>
    </row>
    <row r="126" spans="1:31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3">
        <f t="shared" si="14"/>
        <v>0.97297297297297303</v>
      </c>
      <c r="G126" s="3">
        <f t="shared" si="15"/>
        <v>802.70270270270271</v>
      </c>
      <c r="H126">
        <v>128</v>
      </c>
      <c r="I126">
        <v>0.36159999999999998</v>
      </c>
      <c r="J126">
        <v>77</v>
      </c>
      <c r="K126">
        <v>161</v>
      </c>
      <c r="L126">
        <f t="shared" si="16"/>
        <v>84</v>
      </c>
      <c r="M126">
        <f t="shared" si="17"/>
        <v>51</v>
      </c>
      <c r="N126">
        <f t="shared" si="18"/>
        <v>0.58571428571428574</v>
      </c>
      <c r="O126">
        <v>0.36159999999999998</v>
      </c>
      <c r="V126">
        <v>77</v>
      </c>
      <c r="W126">
        <f t="shared" si="19"/>
        <v>105</v>
      </c>
      <c r="X126">
        <f t="shared" si="20"/>
        <v>66.5</v>
      </c>
      <c r="Y126">
        <f t="shared" si="21"/>
        <v>-66.338134950720246</v>
      </c>
      <c r="Z126">
        <f t="shared" si="22"/>
        <v>89.677217589082645</v>
      </c>
      <c r="AA126">
        <f t="shared" si="23"/>
        <v>89.677217589082645</v>
      </c>
      <c r="AB126">
        <f t="shared" si="24"/>
        <v>0.22073540561031091</v>
      </c>
      <c r="AC126">
        <f t="shared" si="25"/>
        <v>0.67591000000000001</v>
      </c>
      <c r="AD126">
        <f t="shared" si="26"/>
        <v>22124.010771332451</v>
      </c>
      <c r="AE126" s="4">
        <f t="shared" si="27"/>
        <v>15486.807539932714</v>
      </c>
    </row>
    <row r="127" spans="1:31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3">
        <f t="shared" si="14"/>
        <v>0.97297297297297303</v>
      </c>
      <c r="G127" s="3">
        <f t="shared" si="15"/>
        <v>2627.0270270270271</v>
      </c>
      <c r="H127">
        <v>337</v>
      </c>
      <c r="I127">
        <v>0.4219</v>
      </c>
      <c r="J127">
        <v>157</v>
      </c>
      <c r="K127">
        <v>526</v>
      </c>
      <c r="L127">
        <f t="shared" si="16"/>
        <v>369</v>
      </c>
      <c r="M127">
        <f t="shared" si="17"/>
        <v>180</v>
      </c>
      <c r="N127">
        <f t="shared" si="18"/>
        <v>0.49024390243902438</v>
      </c>
      <c r="O127">
        <v>0.4219</v>
      </c>
      <c r="V127">
        <v>157</v>
      </c>
      <c r="W127">
        <f t="shared" si="19"/>
        <v>461.25</v>
      </c>
      <c r="X127">
        <f t="shared" si="20"/>
        <v>110.875</v>
      </c>
      <c r="Y127">
        <f t="shared" si="21"/>
        <v>-291.41394996209249</v>
      </c>
      <c r="Z127">
        <f t="shared" si="22"/>
        <v>303.31420583775594</v>
      </c>
      <c r="AA127">
        <f t="shared" si="23"/>
        <v>303.31420583775594</v>
      </c>
      <c r="AB127">
        <f t="shared" si="24"/>
        <v>0.41721237037995867</v>
      </c>
      <c r="AC127">
        <f t="shared" si="25"/>
        <v>0.52041813008130067</v>
      </c>
      <c r="AD127">
        <f t="shared" si="26"/>
        <v>57615.327317650583</v>
      </c>
      <c r="AE127" s="4">
        <f t="shared" si="27"/>
        <v>40330.729122355406</v>
      </c>
    </row>
    <row r="128" spans="1:31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3">
        <f t="shared" si="14"/>
        <v>0.97297297297297303</v>
      </c>
      <c r="G128" s="3">
        <f t="shared" si="15"/>
        <v>1264.864864864865</v>
      </c>
      <c r="H128">
        <v>139</v>
      </c>
      <c r="I128">
        <v>0.74250000000000005</v>
      </c>
      <c r="J128">
        <v>125</v>
      </c>
      <c r="K128">
        <v>170</v>
      </c>
      <c r="L128">
        <f t="shared" si="16"/>
        <v>45</v>
      </c>
      <c r="M128">
        <f t="shared" si="17"/>
        <v>14</v>
      </c>
      <c r="N128">
        <f t="shared" si="18"/>
        <v>0.34888888888888892</v>
      </c>
      <c r="O128">
        <v>0.74250000000000005</v>
      </c>
      <c r="V128">
        <v>125</v>
      </c>
      <c r="W128">
        <f t="shared" si="19"/>
        <v>56.25</v>
      </c>
      <c r="X128">
        <f t="shared" si="20"/>
        <v>119.375</v>
      </c>
      <c r="Y128">
        <f t="shared" si="21"/>
        <v>-35.538286580742991</v>
      </c>
      <c r="Z128">
        <f t="shared" si="22"/>
        <v>89.916366565580006</v>
      </c>
      <c r="AA128">
        <f t="shared" si="23"/>
        <v>125</v>
      </c>
      <c r="AB128">
        <f t="shared" si="24"/>
        <v>0.1</v>
      </c>
      <c r="AC128">
        <f t="shared" si="25"/>
        <v>0.77146000000000003</v>
      </c>
      <c r="AD128">
        <f t="shared" si="26"/>
        <v>35197.862500000003</v>
      </c>
      <c r="AE128" s="4">
        <f t="shared" si="27"/>
        <v>24638.50375</v>
      </c>
    </row>
    <row r="129" spans="1:31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3">
        <f t="shared" si="14"/>
        <v>0.97297297297297303</v>
      </c>
      <c r="G129" s="3">
        <f t="shared" si="15"/>
        <v>972.97297297297303</v>
      </c>
      <c r="H129">
        <v>240</v>
      </c>
      <c r="I129">
        <v>0.36990000000000001</v>
      </c>
      <c r="J129">
        <v>140</v>
      </c>
      <c r="K129">
        <v>288</v>
      </c>
      <c r="L129">
        <f t="shared" si="16"/>
        <v>148</v>
      </c>
      <c r="M129">
        <f t="shared" si="17"/>
        <v>100</v>
      </c>
      <c r="N129">
        <f t="shared" si="18"/>
        <v>0.64054054054054055</v>
      </c>
      <c r="O129">
        <v>0.36990000000000001</v>
      </c>
      <c r="V129">
        <v>140</v>
      </c>
      <c r="W129">
        <f t="shared" si="19"/>
        <v>185</v>
      </c>
      <c r="X129">
        <f t="shared" si="20"/>
        <v>121.5</v>
      </c>
      <c r="Y129">
        <f t="shared" si="21"/>
        <v>-116.88147586555472</v>
      </c>
      <c r="Z129">
        <f t="shared" si="22"/>
        <v>160.16938337124085</v>
      </c>
      <c r="AA129">
        <f t="shared" si="23"/>
        <v>160.16938337124085</v>
      </c>
      <c r="AB129">
        <f t="shared" si="24"/>
        <v>0.20902369389859921</v>
      </c>
      <c r="AC129">
        <f t="shared" si="25"/>
        <v>0.68517864864864864</v>
      </c>
      <c r="AD129">
        <f t="shared" si="26"/>
        <v>40056.794203415862</v>
      </c>
      <c r="AE129" s="4">
        <f t="shared" si="27"/>
        <v>28039.755942391101</v>
      </c>
    </row>
    <row r="130" spans="1:31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3">
        <f t="shared" si="14"/>
        <v>0.97297297297297303</v>
      </c>
      <c r="G130" s="3">
        <f t="shared" si="15"/>
        <v>1440</v>
      </c>
      <c r="H130">
        <v>249</v>
      </c>
      <c r="I130">
        <v>0.44109999999999999</v>
      </c>
      <c r="J130">
        <v>175</v>
      </c>
      <c r="K130">
        <v>310</v>
      </c>
      <c r="L130">
        <f t="shared" si="16"/>
        <v>135</v>
      </c>
      <c r="M130">
        <f t="shared" si="17"/>
        <v>74</v>
      </c>
      <c r="N130">
        <f t="shared" si="18"/>
        <v>0.53851851851851851</v>
      </c>
      <c r="O130">
        <v>0.44109999999999999</v>
      </c>
      <c r="V130">
        <v>175</v>
      </c>
      <c r="W130">
        <f t="shared" si="19"/>
        <v>168.75</v>
      </c>
      <c r="X130">
        <f t="shared" si="20"/>
        <v>158.125</v>
      </c>
      <c r="Y130">
        <f t="shared" si="21"/>
        <v>-106.61485974222896</v>
      </c>
      <c r="Z130">
        <f t="shared" si="22"/>
        <v>169.74909969673993</v>
      </c>
      <c r="AA130">
        <f t="shared" si="23"/>
        <v>175</v>
      </c>
      <c r="AB130">
        <f t="shared" si="24"/>
        <v>0.1</v>
      </c>
      <c r="AC130">
        <f t="shared" si="25"/>
        <v>0.77146000000000003</v>
      </c>
      <c r="AD130">
        <f t="shared" si="26"/>
        <v>49277.007500000007</v>
      </c>
      <c r="AE130" s="4">
        <f t="shared" si="27"/>
        <v>34493.905250000003</v>
      </c>
    </row>
    <row r="131" spans="1:31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3">
        <f t="shared" si="14"/>
        <v>0.97297297297297303</v>
      </c>
      <c r="G131" s="3">
        <f t="shared" si="15"/>
        <v>632.43243243243251</v>
      </c>
      <c r="H131">
        <v>107</v>
      </c>
      <c r="I131">
        <v>0.47949999999999998</v>
      </c>
      <c r="J131">
        <v>80</v>
      </c>
      <c r="K131">
        <v>156</v>
      </c>
      <c r="L131">
        <f t="shared" si="16"/>
        <v>76</v>
      </c>
      <c r="M131">
        <f t="shared" si="17"/>
        <v>27</v>
      </c>
      <c r="N131">
        <f t="shared" si="18"/>
        <v>0.38421052631578945</v>
      </c>
      <c r="O131">
        <v>0.47949999999999998</v>
      </c>
      <c r="V131">
        <v>80</v>
      </c>
      <c r="W131">
        <f t="shared" si="19"/>
        <v>95</v>
      </c>
      <c r="X131">
        <f t="shared" si="20"/>
        <v>70.5</v>
      </c>
      <c r="Y131">
        <f t="shared" si="21"/>
        <v>-60.020217336365931</v>
      </c>
      <c r="Z131">
        <f t="shared" si="22"/>
        <v>86.303196866312859</v>
      </c>
      <c r="AA131">
        <f t="shared" si="23"/>
        <v>86.303196866312859</v>
      </c>
      <c r="AB131">
        <f t="shared" si="24"/>
        <v>0.16634944069803009</v>
      </c>
      <c r="AC131">
        <f t="shared" si="25"/>
        <v>0.71895105263157899</v>
      </c>
      <c r="AD131">
        <f t="shared" si="26"/>
        <v>22647.437594864699</v>
      </c>
      <c r="AE131" s="4">
        <f t="shared" si="27"/>
        <v>15853.206316405289</v>
      </c>
    </row>
    <row r="132" spans="1:31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3">
        <f t="shared" si="14"/>
        <v>0.97297297297297303</v>
      </c>
      <c r="G132" s="3">
        <f t="shared" si="15"/>
        <v>895.13513513513522</v>
      </c>
      <c r="H132">
        <v>147</v>
      </c>
      <c r="I132">
        <v>0.41370000000000001</v>
      </c>
      <c r="J132">
        <v>108</v>
      </c>
      <c r="K132">
        <v>205</v>
      </c>
      <c r="L132">
        <f t="shared" si="16"/>
        <v>97</v>
      </c>
      <c r="M132">
        <f t="shared" si="17"/>
        <v>39</v>
      </c>
      <c r="N132">
        <f t="shared" si="18"/>
        <v>0.42164948453608253</v>
      </c>
      <c r="O132">
        <v>0.41370000000000001</v>
      </c>
      <c r="V132">
        <v>108</v>
      </c>
      <c r="W132">
        <f t="shared" si="19"/>
        <v>121.25</v>
      </c>
      <c r="X132">
        <f t="shared" si="20"/>
        <v>95.875</v>
      </c>
      <c r="Y132">
        <f t="shared" si="21"/>
        <v>-76.604751074045993</v>
      </c>
      <c r="Z132">
        <f t="shared" si="22"/>
        <v>113.09750126358351</v>
      </c>
      <c r="AA132">
        <f t="shared" si="23"/>
        <v>113.09750126358351</v>
      </c>
      <c r="AB132">
        <f t="shared" si="24"/>
        <v>0.14204124753470937</v>
      </c>
      <c r="AC132">
        <f t="shared" si="25"/>
        <v>0.73818855670103101</v>
      </c>
      <c r="AD132">
        <f t="shared" si="26"/>
        <v>30472.857646854078</v>
      </c>
      <c r="AE132" s="4">
        <f t="shared" si="27"/>
        <v>21331.000352797852</v>
      </c>
    </row>
    <row r="133" spans="1:31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3">
        <f t="shared" ref="F133:F196" si="28">36/37</f>
        <v>0.97297297297297303</v>
      </c>
      <c r="G133" s="3">
        <f t="shared" ref="G133:G196" si="29">E133*F133</f>
        <v>856.21621621621625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30">K133-J133</f>
        <v>188</v>
      </c>
      <c r="M133">
        <f t="shared" ref="M133:M196" si="31">H133-J133</f>
        <v>101</v>
      </c>
      <c r="N133">
        <f t="shared" ref="N133:N196" si="32">0.8*(M133/L133)+0.1</f>
        <v>0.52978723404255323</v>
      </c>
      <c r="O133">
        <v>0.44379999999999997</v>
      </c>
      <c r="V133">
        <v>145</v>
      </c>
      <c r="W133">
        <f t="shared" ref="W133:W196" si="33">1.25*(K133-J133)</f>
        <v>235</v>
      </c>
      <c r="X133">
        <f t="shared" ref="X133:X196" si="34">J133-(K133-J133)/8</f>
        <v>121.5</v>
      </c>
      <c r="Y133">
        <f t="shared" ref="Y133:Y196" si="35">1.25*(K133-J133)/(2*(-0.7914))</f>
        <v>-148.47106393732625</v>
      </c>
      <c r="Z133">
        <f t="shared" ref="Z133:Z196" si="36">((-0.7914*X133)/W133-0.8506)*Y133</f>
        <v>187.03948698508972</v>
      </c>
      <c r="AA133">
        <f t="shared" ref="AA133:AA196" si="37">IF(Z133&gt;V133,Z133,V133)</f>
        <v>187.03948698508972</v>
      </c>
      <c r="AB133">
        <f t="shared" ref="AB133:AB196" si="38">(AA133-X133)/W133</f>
        <v>0.27889143397910521</v>
      </c>
      <c r="AC133">
        <f t="shared" ref="AC133:AC196" si="39">-0.7914*AB133+0.8506</f>
        <v>0.6298853191489362</v>
      </c>
      <c r="AD133">
        <f t="shared" ref="AD133:AD196" si="40">AA133*AC133*365</f>
        <v>43001.900837865636</v>
      </c>
      <c r="AE133" s="4">
        <f t="shared" ref="AE133:AE196" si="41">AD133*0.7</f>
        <v>30101.330586505945</v>
      </c>
    </row>
    <row r="134" spans="1:31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3">
        <f t="shared" si="28"/>
        <v>0.97297297297297303</v>
      </c>
      <c r="G134" s="3">
        <f t="shared" si="29"/>
        <v>1167.5675675675677</v>
      </c>
      <c r="H134">
        <v>169</v>
      </c>
      <c r="I134">
        <v>0.61919999999999997</v>
      </c>
      <c r="J134">
        <v>160</v>
      </c>
      <c r="K134">
        <v>310</v>
      </c>
      <c r="L134">
        <f t="shared" si="30"/>
        <v>150</v>
      </c>
      <c r="M134">
        <f t="shared" si="31"/>
        <v>9</v>
      </c>
      <c r="N134">
        <f t="shared" si="32"/>
        <v>0.14800000000000002</v>
      </c>
      <c r="O134">
        <v>0.61919999999999997</v>
      </c>
      <c r="V134">
        <v>160</v>
      </c>
      <c r="W134">
        <f t="shared" si="33"/>
        <v>187.5</v>
      </c>
      <c r="X134">
        <f t="shared" si="34"/>
        <v>141.25</v>
      </c>
      <c r="Y134">
        <f t="shared" si="35"/>
        <v>-118.4609552691433</v>
      </c>
      <c r="Z134">
        <f t="shared" si="36"/>
        <v>171.38788855193332</v>
      </c>
      <c r="AA134">
        <f t="shared" si="37"/>
        <v>171.38788855193332</v>
      </c>
      <c r="AB134">
        <f t="shared" si="38"/>
        <v>0.16073540561031102</v>
      </c>
      <c r="AC134">
        <f t="shared" si="39"/>
        <v>0.72339399999999987</v>
      </c>
      <c r="AD134">
        <f t="shared" si="40"/>
        <v>45253.054141665089</v>
      </c>
      <c r="AE134" s="4">
        <f t="shared" si="41"/>
        <v>31677.137899165558</v>
      </c>
    </row>
    <row r="135" spans="1:31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3">
        <f t="shared" si="28"/>
        <v>0.97297297297297303</v>
      </c>
      <c r="G135" s="3">
        <f t="shared" si="29"/>
        <v>972.97297297297303</v>
      </c>
      <c r="H135">
        <v>174</v>
      </c>
      <c r="I135">
        <v>0.54790000000000005</v>
      </c>
      <c r="J135">
        <v>95</v>
      </c>
      <c r="K135">
        <v>280</v>
      </c>
      <c r="L135">
        <f t="shared" si="30"/>
        <v>185</v>
      </c>
      <c r="M135">
        <f t="shared" si="31"/>
        <v>79</v>
      </c>
      <c r="N135">
        <f t="shared" si="32"/>
        <v>0.44162162162162166</v>
      </c>
      <c r="O135">
        <v>0.54790000000000005</v>
      </c>
      <c r="V135">
        <v>95</v>
      </c>
      <c r="W135">
        <f t="shared" si="33"/>
        <v>231.25</v>
      </c>
      <c r="X135">
        <f t="shared" si="34"/>
        <v>71.875</v>
      </c>
      <c r="Y135">
        <f t="shared" si="35"/>
        <v>-146.1018448319434</v>
      </c>
      <c r="Z135">
        <f t="shared" si="36"/>
        <v>160.21172921405105</v>
      </c>
      <c r="AA135">
        <f t="shared" si="37"/>
        <v>160.21172921405105</v>
      </c>
      <c r="AB135">
        <f t="shared" si="38"/>
        <v>0.38199666687157208</v>
      </c>
      <c r="AC135">
        <f t="shared" si="39"/>
        <v>0.54828783783783797</v>
      </c>
      <c r="AD135">
        <f t="shared" si="40"/>
        <v>32062.382051567129</v>
      </c>
      <c r="AE135" s="4">
        <f t="shared" si="41"/>
        <v>22443.667436096988</v>
      </c>
    </row>
    <row r="136" spans="1:31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3">
        <f t="shared" si="28"/>
        <v>0.97297297297297303</v>
      </c>
      <c r="G136" s="3">
        <f t="shared" si="29"/>
        <v>1167.5675675675677</v>
      </c>
      <c r="H136">
        <v>203</v>
      </c>
      <c r="I136">
        <v>0.2712</v>
      </c>
      <c r="J136">
        <v>125</v>
      </c>
      <c r="K136">
        <v>277</v>
      </c>
      <c r="L136">
        <f t="shared" si="30"/>
        <v>152</v>
      </c>
      <c r="M136">
        <f t="shared" si="31"/>
        <v>78</v>
      </c>
      <c r="N136">
        <f t="shared" si="32"/>
        <v>0.51052631578947372</v>
      </c>
      <c r="O136">
        <v>0.2712</v>
      </c>
      <c r="V136">
        <v>125</v>
      </c>
      <c r="W136">
        <f t="shared" si="33"/>
        <v>190</v>
      </c>
      <c r="X136">
        <f t="shared" si="34"/>
        <v>106</v>
      </c>
      <c r="Y136">
        <f t="shared" si="35"/>
        <v>-120.04043467273186</v>
      </c>
      <c r="Z136">
        <f t="shared" si="36"/>
        <v>155.10639373262572</v>
      </c>
      <c r="AA136">
        <f t="shared" si="37"/>
        <v>155.10639373262572</v>
      </c>
      <c r="AB136">
        <f t="shared" si="38"/>
        <v>0.25845470385592484</v>
      </c>
      <c r="AC136">
        <f t="shared" si="39"/>
        <v>0.64605894736842107</v>
      </c>
      <c r="AD136">
        <f t="shared" si="40"/>
        <v>36575.873814729392</v>
      </c>
      <c r="AE136" s="4">
        <f t="shared" si="41"/>
        <v>25603.111670310573</v>
      </c>
    </row>
    <row r="137" spans="1:31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3">
        <f t="shared" si="28"/>
        <v>0.97297297297297303</v>
      </c>
      <c r="G137" s="3">
        <f t="shared" si="29"/>
        <v>1362.1621621621623</v>
      </c>
      <c r="H137">
        <v>240</v>
      </c>
      <c r="I137">
        <v>0.76160000000000005</v>
      </c>
      <c r="J137">
        <v>209</v>
      </c>
      <c r="K137">
        <v>384</v>
      </c>
      <c r="L137">
        <f t="shared" si="30"/>
        <v>175</v>
      </c>
      <c r="M137">
        <f t="shared" si="31"/>
        <v>31</v>
      </c>
      <c r="N137">
        <f t="shared" si="32"/>
        <v>0.24171428571428571</v>
      </c>
      <c r="O137">
        <v>0.76160000000000005</v>
      </c>
      <c r="V137">
        <v>209</v>
      </c>
      <c r="W137">
        <f t="shared" si="33"/>
        <v>218.75</v>
      </c>
      <c r="X137">
        <f t="shared" si="34"/>
        <v>187.125</v>
      </c>
      <c r="Y137">
        <f t="shared" si="35"/>
        <v>-138.2044478140005</v>
      </c>
      <c r="Z137">
        <f t="shared" si="36"/>
        <v>211.11920331058883</v>
      </c>
      <c r="AA137">
        <f t="shared" si="37"/>
        <v>211.11920331058883</v>
      </c>
      <c r="AB137">
        <f t="shared" si="38"/>
        <v>0.10968778656269179</v>
      </c>
      <c r="AC137">
        <f t="shared" si="39"/>
        <v>0.76379308571428572</v>
      </c>
      <c r="AD137">
        <f t="shared" si="40"/>
        <v>58856.75652879975</v>
      </c>
      <c r="AE137" s="4">
        <f t="shared" si="41"/>
        <v>41199.72957015982</v>
      </c>
    </row>
    <row r="138" spans="1:31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3">
        <f t="shared" si="28"/>
        <v>0.97297297297297303</v>
      </c>
      <c r="G138" s="3">
        <f t="shared" si="29"/>
        <v>2627.0270270270271</v>
      </c>
      <c r="H138">
        <v>389</v>
      </c>
      <c r="I138">
        <v>0.51229999999999998</v>
      </c>
      <c r="J138">
        <v>202</v>
      </c>
      <c r="K138">
        <v>629</v>
      </c>
      <c r="L138">
        <f t="shared" si="30"/>
        <v>427</v>
      </c>
      <c r="M138">
        <f t="shared" si="31"/>
        <v>187</v>
      </c>
      <c r="N138">
        <f t="shared" si="32"/>
        <v>0.45035128805620606</v>
      </c>
      <c r="O138">
        <v>0.51229999999999998</v>
      </c>
      <c r="V138">
        <v>202</v>
      </c>
      <c r="W138">
        <f t="shared" si="33"/>
        <v>533.75</v>
      </c>
      <c r="X138">
        <f t="shared" si="34"/>
        <v>148.625</v>
      </c>
      <c r="Y138">
        <f t="shared" si="35"/>
        <v>-337.21885266616124</v>
      </c>
      <c r="Z138">
        <f t="shared" si="36"/>
        <v>361.15085607783675</v>
      </c>
      <c r="AA138">
        <f t="shared" si="37"/>
        <v>361.15085607783675</v>
      </c>
      <c r="AB138">
        <f t="shared" si="38"/>
        <v>0.39817490600063093</v>
      </c>
      <c r="AC138">
        <f t="shared" si="39"/>
        <v>0.53548437939110072</v>
      </c>
      <c r="AD138">
        <f t="shared" si="40"/>
        <v>70587.584342192888</v>
      </c>
      <c r="AE138" s="4">
        <f t="shared" si="41"/>
        <v>49411.309039535015</v>
      </c>
    </row>
    <row r="139" spans="1:31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3">
        <f t="shared" si="28"/>
        <v>0.97297297297297303</v>
      </c>
      <c r="G139" s="3">
        <f t="shared" si="29"/>
        <v>1556.7567567567569</v>
      </c>
      <c r="H139">
        <v>312</v>
      </c>
      <c r="I139">
        <v>0.60819999999999996</v>
      </c>
      <c r="J139">
        <v>220</v>
      </c>
      <c r="K139">
        <v>418</v>
      </c>
      <c r="L139">
        <f t="shared" si="30"/>
        <v>198</v>
      </c>
      <c r="M139">
        <f t="shared" si="31"/>
        <v>92</v>
      </c>
      <c r="N139">
        <f t="shared" si="32"/>
        <v>0.47171717171717176</v>
      </c>
      <c r="O139">
        <v>0.60819999999999996</v>
      </c>
      <c r="V139">
        <v>220</v>
      </c>
      <c r="W139">
        <f t="shared" si="33"/>
        <v>247.5</v>
      </c>
      <c r="X139">
        <f t="shared" si="34"/>
        <v>195.25</v>
      </c>
      <c r="Y139">
        <f t="shared" si="35"/>
        <v>-156.36846095526914</v>
      </c>
      <c r="Z139">
        <f t="shared" si="36"/>
        <v>230.63201288855194</v>
      </c>
      <c r="AA139">
        <f t="shared" si="37"/>
        <v>230.63201288855194</v>
      </c>
      <c r="AB139">
        <f t="shared" si="38"/>
        <v>0.1429576278325331</v>
      </c>
      <c r="AC139">
        <f t="shared" si="39"/>
        <v>0.73746333333333336</v>
      </c>
      <c r="AD139">
        <f t="shared" si="40"/>
        <v>62080.16834433125</v>
      </c>
      <c r="AE139" s="4">
        <f t="shared" si="41"/>
        <v>43456.117841031875</v>
      </c>
    </row>
    <row r="140" spans="1:31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3">
        <f t="shared" si="28"/>
        <v>0.97297297297297303</v>
      </c>
      <c r="G140" s="3">
        <f t="shared" si="29"/>
        <v>1075.1351351351352</v>
      </c>
      <c r="H140">
        <v>111</v>
      </c>
      <c r="I140">
        <v>0.61099999999999999</v>
      </c>
      <c r="J140">
        <v>82</v>
      </c>
      <c r="K140">
        <v>235</v>
      </c>
      <c r="L140">
        <f t="shared" si="30"/>
        <v>153</v>
      </c>
      <c r="M140">
        <f t="shared" si="31"/>
        <v>29</v>
      </c>
      <c r="N140">
        <f t="shared" si="32"/>
        <v>0.25163398692810457</v>
      </c>
      <c r="O140">
        <v>0.61099999999999999</v>
      </c>
      <c r="V140">
        <v>82</v>
      </c>
      <c r="W140">
        <f t="shared" si="33"/>
        <v>191.25</v>
      </c>
      <c r="X140">
        <f t="shared" si="34"/>
        <v>62.875</v>
      </c>
      <c r="Y140">
        <f t="shared" si="35"/>
        <v>-120.83017437452615</v>
      </c>
      <c r="Z140">
        <f t="shared" si="36"/>
        <v>134.21564632297196</v>
      </c>
      <c r="AA140">
        <f t="shared" si="37"/>
        <v>134.21564632297196</v>
      </c>
      <c r="AB140">
        <f t="shared" si="38"/>
        <v>0.37302298730965733</v>
      </c>
      <c r="AC140">
        <f t="shared" si="39"/>
        <v>0.55538960784313729</v>
      </c>
      <c r="AD140">
        <f t="shared" si="40"/>
        <v>27207.820939870944</v>
      </c>
      <c r="AE140" s="4">
        <f t="shared" si="41"/>
        <v>19045.474657909661</v>
      </c>
    </row>
    <row r="141" spans="1:31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3">
        <f t="shared" si="28"/>
        <v>0.97297297297297303</v>
      </c>
      <c r="G141" s="3">
        <f t="shared" si="29"/>
        <v>1620</v>
      </c>
      <c r="H141">
        <v>169</v>
      </c>
      <c r="I141">
        <v>0.30680000000000002</v>
      </c>
      <c r="J141">
        <v>130</v>
      </c>
      <c r="K141">
        <v>200</v>
      </c>
      <c r="L141">
        <f t="shared" si="30"/>
        <v>70</v>
      </c>
      <c r="M141">
        <f t="shared" si="31"/>
        <v>39</v>
      </c>
      <c r="N141">
        <f t="shared" si="32"/>
        <v>0.54571428571428571</v>
      </c>
      <c r="O141">
        <v>0.30680000000000002</v>
      </c>
      <c r="V141">
        <v>130</v>
      </c>
      <c r="W141">
        <f t="shared" si="33"/>
        <v>87.5</v>
      </c>
      <c r="X141">
        <f t="shared" si="34"/>
        <v>121.25</v>
      </c>
      <c r="Y141">
        <f t="shared" si="35"/>
        <v>-55.281779125600202</v>
      </c>
      <c r="Z141">
        <f t="shared" si="36"/>
        <v>107.64768132423553</v>
      </c>
      <c r="AA141">
        <f t="shared" si="37"/>
        <v>130</v>
      </c>
      <c r="AB141">
        <f t="shared" si="38"/>
        <v>0.1</v>
      </c>
      <c r="AC141">
        <f t="shared" si="39"/>
        <v>0.77146000000000003</v>
      </c>
      <c r="AD141">
        <f t="shared" si="40"/>
        <v>36605.777000000002</v>
      </c>
      <c r="AE141" s="4">
        <f t="shared" si="41"/>
        <v>25624.043900000001</v>
      </c>
    </row>
    <row r="142" spans="1:31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3">
        <f t="shared" si="28"/>
        <v>0.97297297297297303</v>
      </c>
      <c r="G142" s="3">
        <f t="shared" si="29"/>
        <v>1143.2432432432433</v>
      </c>
      <c r="H142">
        <v>201</v>
      </c>
      <c r="I142">
        <v>0.52329999999999999</v>
      </c>
      <c r="J142">
        <v>106</v>
      </c>
      <c r="K142">
        <v>267</v>
      </c>
      <c r="L142">
        <f t="shared" si="30"/>
        <v>161</v>
      </c>
      <c r="M142">
        <f t="shared" si="31"/>
        <v>95</v>
      </c>
      <c r="N142">
        <f t="shared" si="32"/>
        <v>0.57204968944099377</v>
      </c>
      <c r="O142">
        <v>0.52329999999999999</v>
      </c>
      <c r="V142">
        <v>106</v>
      </c>
      <c r="W142">
        <f t="shared" si="33"/>
        <v>201.25</v>
      </c>
      <c r="X142">
        <f t="shared" si="34"/>
        <v>85.875</v>
      </c>
      <c r="Y142">
        <f t="shared" si="35"/>
        <v>-127.14809198888047</v>
      </c>
      <c r="Z142">
        <f t="shared" si="36"/>
        <v>151.08966704574172</v>
      </c>
      <c r="AA142">
        <f t="shared" si="37"/>
        <v>151.08966704574172</v>
      </c>
      <c r="AB142">
        <f t="shared" si="38"/>
        <v>0.32404803500989676</v>
      </c>
      <c r="AC142">
        <f t="shared" si="39"/>
        <v>0.5941483850931677</v>
      </c>
      <c r="AD142">
        <f t="shared" si="40"/>
        <v>32765.933813014522</v>
      </c>
      <c r="AE142" s="4">
        <f t="shared" si="41"/>
        <v>22936.153669110165</v>
      </c>
    </row>
    <row r="143" spans="1:31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3">
        <f t="shared" si="28"/>
        <v>0.97297297297297303</v>
      </c>
      <c r="G143" s="3">
        <f t="shared" si="29"/>
        <v>1678.3783783783786</v>
      </c>
      <c r="H143">
        <v>242</v>
      </c>
      <c r="I143">
        <v>0.48220000000000002</v>
      </c>
      <c r="J143">
        <v>195</v>
      </c>
      <c r="K143">
        <v>305</v>
      </c>
      <c r="L143">
        <f t="shared" si="30"/>
        <v>110</v>
      </c>
      <c r="M143">
        <f t="shared" si="31"/>
        <v>47</v>
      </c>
      <c r="N143">
        <f t="shared" si="32"/>
        <v>0.44181818181818178</v>
      </c>
      <c r="O143">
        <v>0.48220000000000002</v>
      </c>
      <c r="V143">
        <v>195</v>
      </c>
      <c r="W143">
        <f t="shared" si="33"/>
        <v>137.5</v>
      </c>
      <c r="X143">
        <f t="shared" si="34"/>
        <v>181.25</v>
      </c>
      <c r="Y143">
        <f t="shared" si="35"/>
        <v>-86.871367197371754</v>
      </c>
      <c r="Z143">
        <f t="shared" si="36"/>
        <v>164.51778493808442</v>
      </c>
      <c r="AA143">
        <f t="shared" si="37"/>
        <v>195</v>
      </c>
      <c r="AB143">
        <f t="shared" si="38"/>
        <v>0.1</v>
      </c>
      <c r="AC143">
        <f t="shared" si="39"/>
        <v>0.77146000000000003</v>
      </c>
      <c r="AD143">
        <f t="shared" si="40"/>
        <v>54908.66550000001</v>
      </c>
      <c r="AE143" s="4">
        <f t="shared" si="41"/>
        <v>38436.065850000006</v>
      </c>
    </row>
    <row r="144" spans="1:31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3">
        <f t="shared" si="28"/>
        <v>0.97297297297297303</v>
      </c>
      <c r="G144" s="3">
        <f t="shared" si="29"/>
        <v>689.83783783783792</v>
      </c>
      <c r="H144">
        <v>158</v>
      </c>
      <c r="I144">
        <v>0.22189999999999999</v>
      </c>
      <c r="J144">
        <v>86</v>
      </c>
      <c r="K144">
        <v>192</v>
      </c>
      <c r="L144">
        <f t="shared" si="30"/>
        <v>106</v>
      </c>
      <c r="M144">
        <f t="shared" si="31"/>
        <v>72</v>
      </c>
      <c r="N144">
        <f t="shared" si="32"/>
        <v>0.64339622641509431</v>
      </c>
      <c r="O144">
        <v>0.22189999999999999</v>
      </c>
      <c r="V144">
        <v>86</v>
      </c>
      <c r="W144">
        <f t="shared" si="33"/>
        <v>132.5</v>
      </c>
      <c r="X144">
        <f t="shared" si="34"/>
        <v>72.75</v>
      </c>
      <c r="Y144">
        <f t="shared" si="35"/>
        <v>-83.712408390194597</v>
      </c>
      <c r="Z144">
        <f t="shared" si="36"/>
        <v>107.58077457669954</v>
      </c>
      <c r="AA144">
        <f t="shared" si="37"/>
        <v>107.58077457669954</v>
      </c>
      <c r="AB144">
        <f t="shared" si="38"/>
        <v>0.26287377039018522</v>
      </c>
      <c r="AC144">
        <f t="shared" si="39"/>
        <v>0.6425616981132074</v>
      </c>
      <c r="AD144">
        <f t="shared" si="40"/>
        <v>25231.45909666345</v>
      </c>
      <c r="AE144" s="4">
        <f t="shared" si="41"/>
        <v>17662.021367664413</v>
      </c>
    </row>
    <row r="145" spans="1:31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3">
        <f t="shared" si="28"/>
        <v>0.97297297297297303</v>
      </c>
      <c r="G145" s="3">
        <f t="shared" si="29"/>
        <v>845.51351351351354</v>
      </c>
      <c r="H145">
        <v>246</v>
      </c>
      <c r="I145">
        <v>0.38900000000000001</v>
      </c>
      <c r="J145">
        <v>135</v>
      </c>
      <c r="K145">
        <v>305</v>
      </c>
      <c r="L145">
        <f t="shared" si="30"/>
        <v>170</v>
      </c>
      <c r="M145">
        <f t="shared" si="31"/>
        <v>111</v>
      </c>
      <c r="N145">
        <f t="shared" si="32"/>
        <v>0.62235294117647055</v>
      </c>
      <c r="O145">
        <v>0.38900000000000001</v>
      </c>
      <c r="V145">
        <v>135</v>
      </c>
      <c r="W145">
        <f t="shared" si="33"/>
        <v>212.5</v>
      </c>
      <c r="X145">
        <f t="shared" si="34"/>
        <v>113.75</v>
      </c>
      <c r="Y145">
        <f t="shared" si="35"/>
        <v>-134.25574930502907</v>
      </c>
      <c r="Z145">
        <f t="shared" si="36"/>
        <v>171.07294035885772</v>
      </c>
      <c r="AA145">
        <f t="shared" si="37"/>
        <v>171.07294035885772</v>
      </c>
      <c r="AB145">
        <f t="shared" si="38"/>
        <v>0.2697550134534481</v>
      </c>
      <c r="AC145">
        <f t="shared" si="39"/>
        <v>0.63711588235294125</v>
      </c>
      <c r="AD145">
        <f t="shared" si="40"/>
        <v>39782.549880357692</v>
      </c>
      <c r="AE145" s="4">
        <f t="shared" si="41"/>
        <v>27847.784916250384</v>
      </c>
    </row>
    <row r="146" spans="1:31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3">
        <f t="shared" si="28"/>
        <v>0.97297297297297303</v>
      </c>
      <c r="G146" s="3">
        <f t="shared" si="29"/>
        <v>900</v>
      </c>
      <c r="H146">
        <v>207</v>
      </c>
      <c r="I146">
        <v>0.41639999999999999</v>
      </c>
      <c r="J146">
        <v>125</v>
      </c>
      <c r="K146">
        <v>288</v>
      </c>
      <c r="L146">
        <f t="shared" si="30"/>
        <v>163</v>
      </c>
      <c r="M146">
        <f t="shared" si="31"/>
        <v>82</v>
      </c>
      <c r="N146">
        <f t="shared" si="32"/>
        <v>0.50245398773006134</v>
      </c>
      <c r="O146">
        <v>0.41639999999999999</v>
      </c>
      <c r="V146">
        <v>125</v>
      </c>
      <c r="W146">
        <f t="shared" si="33"/>
        <v>203.75</v>
      </c>
      <c r="X146">
        <f t="shared" si="34"/>
        <v>104.625</v>
      </c>
      <c r="Y146">
        <f t="shared" si="35"/>
        <v>-128.72757139246903</v>
      </c>
      <c r="Z146">
        <f t="shared" si="36"/>
        <v>161.80817222643415</v>
      </c>
      <c r="AA146">
        <f t="shared" si="37"/>
        <v>161.80817222643415</v>
      </c>
      <c r="AB146">
        <f t="shared" si="38"/>
        <v>0.28065360601930872</v>
      </c>
      <c r="AC146">
        <f t="shared" si="39"/>
        <v>0.62849073619631912</v>
      </c>
      <c r="AD146">
        <f t="shared" si="40"/>
        <v>37118.652109087925</v>
      </c>
      <c r="AE146" s="4">
        <f t="shared" si="41"/>
        <v>25983.056476361548</v>
      </c>
    </row>
    <row r="147" spans="1:31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3">
        <f t="shared" si="28"/>
        <v>0.97297297297297303</v>
      </c>
      <c r="G147" s="3">
        <f t="shared" si="29"/>
        <v>1313.5135135135135</v>
      </c>
      <c r="H147">
        <v>224</v>
      </c>
      <c r="I147">
        <v>0.4849</v>
      </c>
      <c r="J147">
        <v>119</v>
      </c>
      <c r="K147">
        <v>360</v>
      </c>
      <c r="L147">
        <f t="shared" si="30"/>
        <v>241</v>
      </c>
      <c r="M147">
        <f t="shared" si="31"/>
        <v>105</v>
      </c>
      <c r="N147">
        <f t="shared" si="32"/>
        <v>0.44854771784232372</v>
      </c>
      <c r="O147">
        <v>0.4849</v>
      </c>
      <c r="V147">
        <v>119</v>
      </c>
      <c r="W147">
        <f t="shared" si="33"/>
        <v>301.25</v>
      </c>
      <c r="X147">
        <f t="shared" si="34"/>
        <v>88.875</v>
      </c>
      <c r="Y147">
        <f t="shared" si="35"/>
        <v>-190.32726813242357</v>
      </c>
      <c r="Z147">
        <f t="shared" si="36"/>
        <v>206.32987427343951</v>
      </c>
      <c r="AA147">
        <f t="shared" si="37"/>
        <v>206.32987427343951</v>
      </c>
      <c r="AB147">
        <f t="shared" si="38"/>
        <v>0.38989169883299424</v>
      </c>
      <c r="AC147">
        <f t="shared" si="39"/>
        <v>0.54203970954356839</v>
      </c>
      <c r="AD147">
        <f t="shared" si="40"/>
        <v>40821.229569287687</v>
      </c>
      <c r="AE147" s="4">
        <f t="shared" si="41"/>
        <v>28574.860698501379</v>
      </c>
    </row>
    <row r="148" spans="1:31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3">
        <f t="shared" si="28"/>
        <v>0.97297297297297303</v>
      </c>
      <c r="G148" s="3">
        <f t="shared" si="29"/>
        <v>875.67567567567573</v>
      </c>
      <c r="H148">
        <v>139</v>
      </c>
      <c r="I148">
        <v>0.55069999999999997</v>
      </c>
      <c r="J148">
        <v>89</v>
      </c>
      <c r="K148">
        <v>177</v>
      </c>
      <c r="L148">
        <f t="shared" si="30"/>
        <v>88</v>
      </c>
      <c r="M148">
        <f t="shared" si="31"/>
        <v>50</v>
      </c>
      <c r="N148">
        <f t="shared" si="32"/>
        <v>0.55454545454545456</v>
      </c>
      <c r="O148">
        <v>0.55069999999999997</v>
      </c>
      <c r="V148">
        <v>89</v>
      </c>
      <c r="W148">
        <f t="shared" si="33"/>
        <v>110</v>
      </c>
      <c r="X148">
        <f t="shared" si="34"/>
        <v>78</v>
      </c>
      <c r="Y148">
        <f t="shared" si="35"/>
        <v>-69.497093757897403</v>
      </c>
      <c r="Z148">
        <f t="shared" si="36"/>
        <v>98.114227950467537</v>
      </c>
      <c r="AA148">
        <f t="shared" si="37"/>
        <v>98.114227950467537</v>
      </c>
      <c r="AB148">
        <f t="shared" si="38"/>
        <v>0.18285661773152306</v>
      </c>
      <c r="AC148">
        <f t="shared" si="39"/>
        <v>0.7058872727272727</v>
      </c>
      <c r="AD148">
        <f t="shared" si="40"/>
        <v>25279.01844604958</v>
      </c>
      <c r="AE148" s="4">
        <f t="shared" si="41"/>
        <v>17695.312912234705</v>
      </c>
    </row>
    <row r="149" spans="1:31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3">
        <f t="shared" si="28"/>
        <v>0.97297297297297303</v>
      </c>
      <c r="G149" s="3">
        <f t="shared" si="29"/>
        <v>3113.5135135135138</v>
      </c>
      <c r="H149">
        <v>325</v>
      </c>
      <c r="I149">
        <v>0.81640000000000001</v>
      </c>
      <c r="J149">
        <v>195</v>
      </c>
      <c r="K149">
        <v>844</v>
      </c>
      <c r="L149">
        <f t="shared" si="30"/>
        <v>649</v>
      </c>
      <c r="M149">
        <f t="shared" si="31"/>
        <v>130</v>
      </c>
      <c r="N149">
        <f t="shared" si="32"/>
        <v>0.26024653312788903</v>
      </c>
      <c r="O149">
        <v>0.81640000000000001</v>
      </c>
      <c r="V149">
        <v>195</v>
      </c>
      <c r="W149">
        <f t="shared" si="33"/>
        <v>811.25</v>
      </c>
      <c r="X149">
        <f t="shared" si="34"/>
        <v>113.875</v>
      </c>
      <c r="Y149">
        <f t="shared" si="35"/>
        <v>-512.54106646449327</v>
      </c>
      <c r="Z149">
        <f t="shared" si="36"/>
        <v>492.90493113469802</v>
      </c>
      <c r="AA149">
        <f t="shared" si="37"/>
        <v>492.90493113469802</v>
      </c>
      <c r="AB149">
        <f t="shared" si="38"/>
        <v>0.46721717243106076</v>
      </c>
      <c r="AC149">
        <f t="shared" si="39"/>
        <v>0.48084432973805852</v>
      </c>
      <c r="AD149">
        <f t="shared" si="40"/>
        <v>86508.847551157436</v>
      </c>
      <c r="AE149" s="4">
        <f t="shared" si="41"/>
        <v>60556.193285810201</v>
      </c>
    </row>
    <row r="150" spans="1:31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3">
        <f t="shared" si="28"/>
        <v>0.97297297297297303</v>
      </c>
      <c r="G150" s="3">
        <f t="shared" si="29"/>
        <v>1289.1891891891892</v>
      </c>
      <c r="H150">
        <v>283</v>
      </c>
      <c r="I150">
        <v>0.29320000000000002</v>
      </c>
      <c r="J150">
        <v>161</v>
      </c>
      <c r="K150">
        <v>319</v>
      </c>
      <c r="L150">
        <f t="shared" si="30"/>
        <v>158</v>
      </c>
      <c r="M150">
        <f t="shared" si="31"/>
        <v>122</v>
      </c>
      <c r="N150">
        <f t="shared" si="32"/>
        <v>0.71772151898734182</v>
      </c>
      <c r="O150">
        <v>0.29320000000000002</v>
      </c>
      <c r="V150">
        <v>161</v>
      </c>
      <c r="W150">
        <f t="shared" si="33"/>
        <v>197.5</v>
      </c>
      <c r="X150">
        <f t="shared" si="34"/>
        <v>141.25</v>
      </c>
      <c r="Y150">
        <f t="shared" si="35"/>
        <v>-124.7788728834976</v>
      </c>
      <c r="Z150">
        <f t="shared" si="36"/>
        <v>176.76190927470307</v>
      </c>
      <c r="AA150">
        <f t="shared" si="37"/>
        <v>176.76190927470307</v>
      </c>
      <c r="AB150">
        <f t="shared" si="38"/>
        <v>0.17980713556811681</v>
      </c>
      <c r="AC150">
        <f t="shared" si="39"/>
        <v>0.70830063291139234</v>
      </c>
      <c r="AD150">
        <f t="shared" si="40"/>
        <v>45698.208858072881</v>
      </c>
      <c r="AE150" s="4">
        <f t="shared" si="41"/>
        <v>31988.746200651014</v>
      </c>
    </row>
    <row r="151" spans="1:31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3">
        <f t="shared" si="28"/>
        <v>0.97297297297297303</v>
      </c>
      <c r="G151" s="3">
        <f t="shared" si="29"/>
        <v>948.64864864864865</v>
      </c>
      <c r="H151">
        <v>192</v>
      </c>
      <c r="I151">
        <v>0.50139999999999996</v>
      </c>
      <c r="J151">
        <v>145</v>
      </c>
      <c r="K151">
        <v>300</v>
      </c>
      <c r="L151">
        <f t="shared" si="30"/>
        <v>155</v>
      </c>
      <c r="M151">
        <f t="shared" si="31"/>
        <v>47</v>
      </c>
      <c r="N151">
        <f t="shared" si="32"/>
        <v>0.34258064516129033</v>
      </c>
      <c r="O151">
        <v>0.50139999999999996</v>
      </c>
      <c r="V151">
        <v>145</v>
      </c>
      <c r="W151">
        <f t="shared" si="33"/>
        <v>193.75</v>
      </c>
      <c r="X151">
        <f t="shared" si="34"/>
        <v>125.625</v>
      </c>
      <c r="Y151">
        <f t="shared" si="35"/>
        <v>-122.40965377811473</v>
      </c>
      <c r="Z151">
        <f t="shared" si="36"/>
        <v>166.9341515036644</v>
      </c>
      <c r="AA151">
        <f t="shared" si="37"/>
        <v>166.9341515036644</v>
      </c>
      <c r="AB151">
        <f t="shared" si="38"/>
        <v>0.21320852388988076</v>
      </c>
      <c r="AC151">
        <f t="shared" si="39"/>
        <v>0.68186677419354835</v>
      </c>
      <c r="AD151">
        <f t="shared" si="40"/>
        <v>41546.800756817363</v>
      </c>
      <c r="AE151" s="4">
        <f t="shared" si="41"/>
        <v>29082.760529772153</v>
      </c>
    </row>
    <row r="152" spans="1:31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3">
        <f t="shared" si="28"/>
        <v>0.97297297297297303</v>
      </c>
      <c r="G152" s="3">
        <f t="shared" si="29"/>
        <v>1508.1081081081081</v>
      </c>
      <c r="H152">
        <v>307</v>
      </c>
      <c r="I152">
        <v>0.3014</v>
      </c>
      <c r="J152">
        <v>185</v>
      </c>
      <c r="K152">
        <v>376</v>
      </c>
      <c r="L152">
        <f t="shared" si="30"/>
        <v>191</v>
      </c>
      <c r="M152">
        <f t="shared" si="31"/>
        <v>122</v>
      </c>
      <c r="N152">
        <f t="shared" si="32"/>
        <v>0.61099476439790579</v>
      </c>
      <c r="O152">
        <v>0.3014</v>
      </c>
      <c r="V152">
        <v>185</v>
      </c>
      <c r="W152">
        <f t="shared" si="33"/>
        <v>238.75</v>
      </c>
      <c r="X152">
        <f t="shared" si="34"/>
        <v>161.125</v>
      </c>
      <c r="Y152">
        <f t="shared" si="35"/>
        <v>-150.84028304270913</v>
      </c>
      <c r="Z152">
        <f t="shared" si="36"/>
        <v>208.8672447561284</v>
      </c>
      <c r="AA152">
        <f t="shared" si="37"/>
        <v>208.8672447561284</v>
      </c>
      <c r="AB152">
        <f t="shared" si="38"/>
        <v>0.1999675173031556</v>
      </c>
      <c r="AC152">
        <f t="shared" si="39"/>
        <v>0.69234570680628271</v>
      </c>
      <c r="AD152">
        <f t="shared" si="40"/>
        <v>52782.044172767339</v>
      </c>
      <c r="AE152" s="4">
        <f t="shared" si="41"/>
        <v>36947.430920937135</v>
      </c>
    </row>
    <row r="153" spans="1:31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3">
        <f t="shared" si="28"/>
        <v>0.97297297297297303</v>
      </c>
      <c r="G153" s="3">
        <f t="shared" si="29"/>
        <v>1133.5135135135135</v>
      </c>
      <c r="H153">
        <v>180</v>
      </c>
      <c r="I153">
        <v>0.34250000000000003</v>
      </c>
      <c r="J153">
        <v>135</v>
      </c>
      <c r="K153">
        <v>220</v>
      </c>
      <c r="L153">
        <f t="shared" si="30"/>
        <v>85</v>
      </c>
      <c r="M153">
        <f t="shared" si="31"/>
        <v>45</v>
      </c>
      <c r="N153">
        <f t="shared" si="32"/>
        <v>0.52352941176470591</v>
      </c>
      <c r="O153">
        <v>0.34250000000000003</v>
      </c>
      <c r="V153">
        <v>135</v>
      </c>
      <c r="W153">
        <f t="shared" si="33"/>
        <v>106.25</v>
      </c>
      <c r="X153">
        <f t="shared" si="34"/>
        <v>124.375</v>
      </c>
      <c r="Y153">
        <f t="shared" si="35"/>
        <v>-67.127874652514535</v>
      </c>
      <c r="Z153">
        <f t="shared" si="36"/>
        <v>119.28647017942887</v>
      </c>
      <c r="AA153">
        <f t="shared" si="37"/>
        <v>135</v>
      </c>
      <c r="AB153">
        <f t="shared" si="38"/>
        <v>0.1</v>
      </c>
      <c r="AC153">
        <f t="shared" si="39"/>
        <v>0.77146000000000003</v>
      </c>
      <c r="AD153">
        <f t="shared" si="40"/>
        <v>38013.691500000001</v>
      </c>
      <c r="AE153" s="4">
        <f t="shared" si="41"/>
        <v>26609.584049999998</v>
      </c>
    </row>
    <row r="154" spans="1:31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3">
        <f t="shared" si="28"/>
        <v>0.97297297297297303</v>
      </c>
      <c r="G154" s="3">
        <f t="shared" si="29"/>
        <v>1581.0810810810813</v>
      </c>
      <c r="H154">
        <v>260</v>
      </c>
      <c r="I154">
        <v>0.6</v>
      </c>
      <c r="J154">
        <v>220</v>
      </c>
      <c r="K154">
        <v>312</v>
      </c>
      <c r="L154">
        <f t="shared" si="30"/>
        <v>92</v>
      </c>
      <c r="M154">
        <f t="shared" si="31"/>
        <v>40</v>
      </c>
      <c r="N154">
        <f t="shared" si="32"/>
        <v>0.44782608695652171</v>
      </c>
      <c r="O154">
        <v>0.6</v>
      </c>
      <c r="V154">
        <v>220</v>
      </c>
      <c r="W154">
        <f t="shared" si="33"/>
        <v>115</v>
      </c>
      <c r="X154">
        <f t="shared" si="34"/>
        <v>208.5</v>
      </c>
      <c r="Y154">
        <f t="shared" si="35"/>
        <v>-72.656052565074546</v>
      </c>
      <c r="Z154">
        <f t="shared" si="36"/>
        <v>166.05123831185242</v>
      </c>
      <c r="AA154">
        <f t="shared" si="37"/>
        <v>220</v>
      </c>
      <c r="AB154">
        <f t="shared" si="38"/>
        <v>0.1</v>
      </c>
      <c r="AC154">
        <f t="shared" si="39"/>
        <v>0.77146000000000003</v>
      </c>
      <c r="AD154">
        <f t="shared" si="40"/>
        <v>61948.238000000005</v>
      </c>
      <c r="AE154" s="4">
        <f t="shared" si="41"/>
        <v>43363.766600000003</v>
      </c>
    </row>
    <row r="155" spans="1:31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3">
        <f t="shared" si="28"/>
        <v>0.97297297297297303</v>
      </c>
      <c r="G155" s="3">
        <f t="shared" si="29"/>
        <v>1362.1621621621623</v>
      </c>
      <c r="H155">
        <v>232</v>
      </c>
      <c r="I155">
        <v>0.49859999999999999</v>
      </c>
      <c r="J155">
        <v>135</v>
      </c>
      <c r="K155">
        <v>287</v>
      </c>
      <c r="L155">
        <f t="shared" si="30"/>
        <v>152</v>
      </c>
      <c r="M155">
        <f t="shared" si="31"/>
        <v>97</v>
      </c>
      <c r="N155">
        <f t="shared" si="32"/>
        <v>0.61052631578947369</v>
      </c>
      <c r="O155">
        <v>0.49859999999999999</v>
      </c>
      <c r="V155">
        <v>135</v>
      </c>
      <c r="W155">
        <f t="shared" si="33"/>
        <v>190</v>
      </c>
      <c r="X155">
        <f t="shared" si="34"/>
        <v>116</v>
      </c>
      <c r="Y155">
        <f t="shared" si="35"/>
        <v>-120.04043467273186</v>
      </c>
      <c r="Z155">
        <f t="shared" si="36"/>
        <v>160.10639373262572</v>
      </c>
      <c r="AA155">
        <f t="shared" si="37"/>
        <v>160.10639373262572</v>
      </c>
      <c r="AB155">
        <f t="shared" si="38"/>
        <v>0.23213891438224063</v>
      </c>
      <c r="AC155">
        <f t="shared" si="39"/>
        <v>0.66688526315789476</v>
      </c>
      <c r="AD155">
        <f t="shared" si="40"/>
        <v>38971.996998939918</v>
      </c>
      <c r="AE155" s="4">
        <f t="shared" si="41"/>
        <v>27280.39789925794</v>
      </c>
    </row>
    <row r="156" spans="1:31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3">
        <f t="shared" si="28"/>
        <v>0.97297297297297303</v>
      </c>
      <c r="G156" s="3">
        <f t="shared" si="29"/>
        <v>1941.0810810810813</v>
      </c>
      <c r="H156">
        <v>292</v>
      </c>
      <c r="I156">
        <v>0.63839999999999997</v>
      </c>
      <c r="J156">
        <v>224</v>
      </c>
      <c r="K156">
        <v>331</v>
      </c>
      <c r="L156">
        <f t="shared" si="30"/>
        <v>107</v>
      </c>
      <c r="M156">
        <f t="shared" si="31"/>
        <v>68</v>
      </c>
      <c r="N156">
        <f t="shared" si="32"/>
        <v>0.608411214953271</v>
      </c>
      <c r="O156">
        <v>0.63839999999999997</v>
      </c>
      <c r="V156">
        <v>224</v>
      </c>
      <c r="W156">
        <f t="shared" si="33"/>
        <v>133.75</v>
      </c>
      <c r="X156">
        <f t="shared" si="34"/>
        <v>210.625</v>
      </c>
      <c r="Y156">
        <f t="shared" si="35"/>
        <v>-84.502148091988886</v>
      </c>
      <c r="Z156">
        <f t="shared" si="36"/>
        <v>177.19002716704577</v>
      </c>
      <c r="AA156">
        <f t="shared" si="37"/>
        <v>224</v>
      </c>
      <c r="AB156">
        <f t="shared" si="38"/>
        <v>0.1</v>
      </c>
      <c r="AC156">
        <f t="shared" si="39"/>
        <v>0.77146000000000003</v>
      </c>
      <c r="AD156">
        <f t="shared" si="40"/>
        <v>63074.569600000003</v>
      </c>
      <c r="AE156" s="4">
        <f t="shared" si="41"/>
        <v>44152.19872</v>
      </c>
    </row>
    <row r="157" spans="1:31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3">
        <f t="shared" si="28"/>
        <v>0.97297297297297303</v>
      </c>
      <c r="G157" s="3">
        <f t="shared" si="29"/>
        <v>739.45945945945948</v>
      </c>
      <c r="H157">
        <v>169</v>
      </c>
      <c r="I157">
        <v>0.29039999999999999</v>
      </c>
      <c r="J157">
        <v>100</v>
      </c>
      <c r="K157">
        <v>195</v>
      </c>
      <c r="L157">
        <f t="shared" si="30"/>
        <v>95</v>
      </c>
      <c r="M157">
        <f t="shared" si="31"/>
        <v>69</v>
      </c>
      <c r="N157">
        <f t="shared" si="32"/>
        <v>0.68105263157894735</v>
      </c>
      <c r="O157">
        <v>0.29039999999999999</v>
      </c>
      <c r="V157">
        <v>100</v>
      </c>
      <c r="W157">
        <f t="shared" si="33"/>
        <v>118.75</v>
      </c>
      <c r="X157">
        <f t="shared" si="34"/>
        <v>88.125</v>
      </c>
      <c r="Y157">
        <f t="shared" si="35"/>
        <v>-75.025271670457414</v>
      </c>
      <c r="Z157">
        <f t="shared" si="36"/>
        <v>107.87899608289108</v>
      </c>
      <c r="AA157">
        <f t="shared" si="37"/>
        <v>107.87899608289108</v>
      </c>
      <c r="AB157">
        <f t="shared" si="38"/>
        <v>0.16634944069803012</v>
      </c>
      <c r="AC157">
        <f t="shared" si="39"/>
        <v>0.71895105263157899</v>
      </c>
      <c r="AD157">
        <f t="shared" si="40"/>
        <v>28309.296993580876</v>
      </c>
      <c r="AE157" s="4">
        <f t="shared" si="41"/>
        <v>19816.507895506613</v>
      </c>
    </row>
    <row r="158" spans="1:31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3">
        <f t="shared" si="28"/>
        <v>0.97297297297297303</v>
      </c>
      <c r="G158" s="3">
        <f t="shared" si="29"/>
        <v>938.91891891891896</v>
      </c>
      <c r="H158">
        <v>189</v>
      </c>
      <c r="I158">
        <v>0.53969999999999996</v>
      </c>
      <c r="J158">
        <v>135</v>
      </c>
      <c r="K158">
        <v>284</v>
      </c>
      <c r="L158">
        <f t="shared" si="30"/>
        <v>149</v>
      </c>
      <c r="M158">
        <f t="shared" si="31"/>
        <v>54</v>
      </c>
      <c r="N158">
        <f t="shared" si="32"/>
        <v>0.38993288590604025</v>
      </c>
      <c r="O158">
        <v>0.53969999999999996</v>
      </c>
      <c r="V158">
        <v>135</v>
      </c>
      <c r="W158">
        <f t="shared" si="33"/>
        <v>186.25</v>
      </c>
      <c r="X158">
        <f t="shared" si="34"/>
        <v>116.375</v>
      </c>
      <c r="Y158">
        <f t="shared" si="35"/>
        <v>-117.67121556734901</v>
      </c>
      <c r="Z158">
        <f t="shared" si="36"/>
        <v>158.27863596158707</v>
      </c>
      <c r="AA158">
        <f t="shared" si="37"/>
        <v>158.27863596158707</v>
      </c>
      <c r="AB158">
        <f t="shared" si="38"/>
        <v>0.22498596489442724</v>
      </c>
      <c r="AC158">
        <f t="shared" si="39"/>
        <v>0.67254610738255027</v>
      </c>
      <c r="AD158">
        <f t="shared" si="40"/>
        <v>38854.133381691572</v>
      </c>
      <c r="AE158" s="4">
        <f t="shared" si="41"/>
        <v>27197.8933671841</v>
      </c>
    </row>
    <row r="159" spans="1:31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3">
        <f t="shared" si="28"/>
        <v>0.97297297297297303</v>
      </c>
      <c r="G159" s="3">
        <f t="shared" si="29"/>
        <v>1152.9729729729731</v>
      </c>
      <c r="H159">
        <v>289</v>
      </c>
      <c r="I159">
        <v>0.27950000000000003</v>
      </c>
      <c r="J159">
        <v>157</v>
      </c>
      <c r="K159">
        <v>320</v>
      </c>
      <c r="L159">
        <f t="shared" si="30"/>
        <v>163</v>
      </c>
      <c r="M159">
        <f t="shared" si="31"/>
        <v>132</v>
      </c>
      <c r="N159">
        <f t="shared" si="32"/>
        <v>0.74785276073619633</v>
      </c>
      <c r="O159">
        <v>0.27950000000000003</v>
      </c>
      <c r="V159">
        <v>157</v>
      </c>
      <c r="W159">
        <f t="shared" si="33"/>
        <v>203.75</v>
      </c>
      <c r="X159">
        <f t="shared" si="34"/>
        <v>136.625</v>
      </c>
      <c r="Y159">
        <f t="shared" si="35"/>
        <v>-128.72757139246903</v>
      </c>
      <c r="Z159">
        <f t="shared" si="36"/>
        <v>177.80817222643415</v>
      </c>
      <c r="AA159">
        <f t="shared" si="37"/>
        <v>177.80817222643415</v>
      </c>
      <c r="AB159">
        <f t="shared" si="38"/>
        <v>0.20212599865734554</v>
      </c>
      <c r="AC159">
        <f t="shared" si="39"/>
        <v>0.69063748466257679</v>
      </c>
      <c r="AD159">
        <f t="shared" si="40"/>
        <v>44822.360918903876</v>
      </c>
      <c r="AE159" s="4">
        <f t="shared" si="41"/>
        <v>31375.652643232712</v>
      </c>
    </row>
    <row r="160" spans="1:31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3">
        <f t="shared" si="28"/>
        <v>0.97297297297297303</v>
      </c>
      <c r="G160" s="3">
        <f t="shared" si="29"/>
        <v>1654.0540540540542</v>
      </c>
      <c r="H160">
        <v>239</v>
      </c>
      <c r="I160">
        <v>0.67669999999999997</v>
      </c>
      <c r="J160">
        <v>98</v>
      </c>
      <c r="K160">
        <v>430</v>
      </c>
      <c r="L160">
        <f t="shared" si="30"/>
        <v>332</v>
      </c>
      <c r="M160">
        <f t="shared" si="31"/>
        <v>141</v>
      </c>
      <c r="N160">
        <f t="shared" si="32"/>
        <v>0.43975903614457834</v>
      </c>
      <c r="O160">
        <v>0.67669999999999997</v>
      </c>
      <c r="V160">
        <v>98</v>
      </c>
      <c r="W160">
        <f t="shared" si="33"/>
        <v>415</v>
      </c>
      <c r="X160">
        <f t="shared" si="34"/>
        <v>56.5</v>
      </c>
      <c r="Y160">
        <f t="shared" si="35"/>
        <v>-262.19358099570383</v>
      </c>
      <c r="Z160">
        <f t="shared" si="36"/>
        <v>251.27185999494569</v>
      </c>
      <c r="AA160">
        <f t="shared" si="37"/>
        <v>251.27185999494569</v>
      </c>
      <c r="AB160">
        <f t="shared" si="38"/>
        <v>0.46932978312035106</v>
      </c>
      <c r="AC160">
        <f t="shared" si="39"/>
        <v>0.47917240963855418</v>
      </c>
      <c r="AD160">
        <f t="shared" si="40"/>
        <v>43946.928059270933</v>
      </c>
      <c r="AE160" s="4">
        <f t="shared" si="41"/>
        <v>30762.849641489651</v>
      </c>
    </row>
    <row r="161" spans="1:31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3">
        <f t="shared" si="28"/>
        <v>0.97297297297297303</v>
      </c>
      <c r="G161" s="3">
        <f t="shared" si="29"/>
        <v>1303.7837837837837</v>
      </c>
      <c r="H161">
        <v>278</v>
      </c>
      <c r="I161">
        <v>0.38900000000000001</v>
      </c>
      <c r="J161">
        <v>135</v>
      </c>
      <c r="K161">
        <v>347</v>
      </c>
      <c r="L161">
        <f t="shared" si="30"/>
        <v>212</v>
      </c>
      <c r="M161">
        <f t="shared" si="31"/>
        <v>143</v>
      </c>
      <c r="N161">
        <f t="shared" si="32"/>
        <v>0.63962264150943393</v>
      </c>
      <c r="O161">
        <v>0.38900000000000001</v>
      </c>
      <c r="V161">
        <v>135</v>
      </c>
      <c r="W161">
        <f t="shared" si="33"/>
        <v>265</v>
      </c>
      <c r="X161">
        <f t="shared" si="34"/>
        <v>108.5</v>
      </c>
      <c r="Y161">
        <f t="shared" si="35"/>
        <v>-167.42481678038919</v>
      </c>
      <c r="Z161">
        <f t="shared" si="36"/>
        <v>196.66154915339905</v>
      </c>
      <c r="AA161">
        <f t="shared" si="37"/>
        <v>196.66154915339905</v>
      </c>
      <c r="AB161">
        <f t="shared" si="38"/>
        <v>0.33268509114490208</v>
      </c>
      <c r="AC161">
        <f t="shared" si="39"/>
        <v>0.58731301886792453</v>
      </c>
      <c r="AD161">
        <f t="shared" si="40"/>
        <v>42158.189166911812</v>
      </c>
      <c r="AE161" s="4">
        <f t="shared" si="41"/>
        <v>29510.732416838266</v>
      </c>
    </row>
    <row r="162" spans="1:31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3">
        <f t="shared" si="28"/>
        <v>0.97297297297297303</v>
      </c>
      <c r="G162" s="3">
        <f t="shared" si="29"/>
        <v>1118.918918918919</v>
      </c>
      <c r="H162">
        <v>183</v>
      </c>
      <c r="I162">
        <v>0.57530000000000003</v>
      </c>
      <c r="J162">
        <v>80</v>
      </c>
      <c r="K162">
        <v>267</v>
      </c>
      <c r="L162">
        <f t="shared" si="30"/>
        <v>187</v>
      </c>
      <c r="M162">
        <f t="shared" si="31"/>
        <v>103</v>
      </c>
      <c r="N162">
        <f t="shared" si="32"/>
        <v>0.54064171122994653</v>
      </c>
      <c r="O162">
        <v>0.57530000000000003</v>
      </c>
      <c r="V162">
        <v>80</v>
      </c>
      <c r="W162">
        <f t="shared" si="33"/>
        <v>233.75</v>
      </c>
      <c r="X162">
        <f t="shared" si="34"/>
        <v>56.625</v>
      </c>
      <c r="Y162">
        <f t="shared" si="35"/>
        <v>-147.68132423553197</v>
      </c>
      <c r="Z162">
        <f t="shared" si="36"/>
        <v>153.93023439474348</v>
      </c>
      <c r="AA162">
        <f t="shared" si="37"/>
        <v>153.93023439474348</v>
      </c>
      <c r="AB162">
        <f t="shared" si="38"/>
        <v>0.41627907762457106</v>
      </c>
      <c r="AC162">
        <f t="shared" si="39"/>
        <v>0.52115673796791451</v>
      </c>
      <c r="AD162">
        <f t="shared" si="40"/>
        <v>29280.949273607363</v>
      </c>
      <c r="AE162" s="4">
        <f t="shared" si="41"/>
        <v>20496.664491525153</v>
      </c>
    </row>
    <row r="163" spans="1:31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3">
        <f t="shared" si="28"/>
        <v>0.97297297297297303</v>
      </c>
      <c r="G163" s="3">
        <f t="shared" si="29"/>
        <v>1945.9459459459461</v>
      </c>
      <c r="H163">
        <v>237</v>
      </c>
      <c r="I163">
        <v>0.31230000000000002</v>
      </c>
      <c r="J163">
        <v>160</v>
      </c>
      <c r="K163">
        <v>323</v>
      </c>
      <c r="L163">
        <f t="shared" si="30"/>
        <v>163</v>
      </c>
      <c r="M163">
        <f t="shared" si="31"/>
        <v>77</v>
      </c>
      <c r="N163">
        <f t="shared" si="32"/>
        <v>0.47791411042944787</v>
      </c>
      <c r="O163">
        <v>0.31230000000000002</v>
      </c>
      <c r="V163">
        <v>160</v>
      </c>
      <c r="W163">
        <f t="shared" si="33"/>
        <v>203.75</v>
      </c>
      <c r="X163">
        <f t="shared" si="34"/>
        <v>139.625</v>
      </c>
      <c r="Y163">
        <f t="shared" si="35"/>
        <v>-128.72757139246903</v>
      </c>
      <c r="Z163">
        <f t="shared" si="36"/>
        <v>179.30817222643412</v>
      </c>
      <c r="AA163">
        <f t="shared" si="37"/>
        <v>179.30817222643412</v>
      </c>
      <c r="AB163">
        <f t="shared" si="38"/>
        <v>0.19476403546716134</v>
      </c>
      <c r="AC163">
        <f t="shared" si="39"/>
        <v>0.69646374233128849</v>
      </c>
      <c r="AD163">
        <f t="shared" si="40"/>
        <v>45581.798840683012</v>
      </c>
      <c r="AE163" s="4">
        <f t="shared" si="41"/>
        <v>31907.259188478107</v>
      </c>
    </row>
    <row r="164" spans="1:31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3">
        <f t="shared" si="28"/>
        <v>0.97297297297297303</v>
      </c>
      <c r="G164" s="3">
        <f t="shared" si="29"/>
        <v>1556.7567567567569</v>
      </c>
      <c r="H164">
        <v>297</v>
      </c>
      <c r="I164">
        <v>0.4521</v>
      </c>
      <c r="J164">
        <v>225</v>
      </c>
      <c r="K164">
        <v>406</v>
      </c>
      <c r="L164">
        <f t="shared" si="30"/>
        <v>181</v>
      </c>
      <c r="M164">
        <f t="shared" si="31"/>
        <v>72</v>
      </c>
      <c r="N164">
        <f t="shared" si="32"/>
        <v>0.41823204419889504</v>
      </c>
      <c r="O164">
        <v>0.4521</v>
      </c>
      <c r="V164">
        <v>225</v>
      </c>
      <c r="W164">
        <f t="shared" si="33"/>
        <v>226.25</v>
      </c>
      <c r="X164">
        <f t="shared" si="34"/>
        <v>202.375</v>
      </c>
      <c r="Y164">
        <f t="shared" si="35"/>
        <v>-142.94288602476624</v>
      </c>
      <c r="Z164">
        <f t="shared" si="36"/>
        <v>222.77471885266615</v>
      </c>
      <c r="AA164">
        <f t="shared" si="37"/>
        <v>225</v>
      </c>
      <c r="AB164">
        <f t="shared" si="38"/>
        <v>0.1</v>
      </c>
      <c r="AC164">
        <f t="shared" si="39"/>
        <v>0.77146000000000003</v>
      </c>
      <c r="AD164">
        <f t="shared" si="40"/>
        <v>63356.152500000004</v>
      </c>
      <c r="AE164" s="4">
        <f t="shared" si="41"/>
        <v>44349.306750000003</v>
      </c>
    </row>
    <row r="165" spans="1:31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3">
        <f t="shared" si="28"/>
        <v>0.97297297297297303</v>
      </c>
      <c r="G165" s="3">
        <f t="shared" si="29"/>
        <v>2091.8918918918921</v>
      </c>
      <c r="H165">
        <v>360</v>
      </c>
      <c r="I165">
        <v>0.53149999999999997</v>
      </c>
      <c r="J165">
        <v>170</v>
      </c>
      <c r="K165">
        <v>447</v>
      </c>
      <c r="L165">
        <f t="shared" si="30"/>
        <v>277</v>
      </c>
      <c r="M165">
        <f t="shared" si="31"/>
        <v>190</v>
      </c>
      <c r="N165">
        <f t="shared" si="32"/>
        <v>0.64873646209386282</v>
      </c>
      <c r="O165">
        <v>0.53149999999999997</v>
      </c>
      <c r="V165">
        <v>170</v>
      </c>
      <c r="W165">
        <f t="shared" si="33"/>
        <v>346.25</v>
      </c>
      <c r="X165">
        <f t="shared" si="34"/>
        <v>135.375</v>
      </c>
      <c r="Y165">
        <f t="shared" si="35"/>
        <v>-218.75789739701796</v>
      </c>
      <c r="Z165">
        <f t="shared" si="36"/>
        <v>253.76296752590346</v>
      </c>
      <c r="AA165">
        <f t="shared" si="37"/>
        <v>253.76296752590346</v>
      </c>
      <c r="AB165">
        <f t="shared" si="38"/>
        <v>0.34191470765603887</v>
      </c>
      <c r="AC165">
        <f t="shared" si="39"/>
        <v>0.58000870036101082</v>
      </c>
      <c r="AD165">
        <f t="shared" si="40"/>
        <v>53722.426082975217</v>
      </c>
      <c r="AE165" s="4">
        <f t="shared" si="41"/>
        <v>37605.698258082652</v>
      </c>
    </row>
    <row r="166" spans="1:31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3">
        <f t="shared" si="28"/>
        <v>0.97297297297297303</v>
      </c>
      <c r="G166" s="3">
        <f t="shared" si="29"/>
        <v>1556.7567567567569</v>
      </c>
      <c r="H166">
        <v>209</v>
      </c>
      <c r="I166">
        <v>0.53969999999999996</v>
      </c>
      <c r="J166">
        <v>94</v>
      </c>
      <c r="K166">
        <v>411</v>
      </c>
      <c r="L166">
        <f t="shared" si="30"/>
        <v>317</v>
      </c>
      <c r="M166">
        <f t="shared" si="31"/>
        <v>115</v>
      </c>
      <c r="N166">
        <f t="shared" si="32"/>
        <v>0.39022082018927451</v>
      </c>
      <c r="O166">
        <v>0.53969999999999996</v>
      </c>
      <c r="V166">
        <v>94</v>
      </c>
      <c r="W166">
        <f t="shared" si="33"/>
        <v>396.25</v>
      </c>
      <c r="X166">
        <f t="shared" si="34"/>
        <v>54.375</v>
      </c>
      <c r="Y166">
        <f t="shared" si="35"/>
        <v>-250.3474854687895</v>
      </c>
      <c r="Z166">
        <f t="shared" si="36"/>
        <v>240.13307113975236</v>
      </c>
      <c r="AA166">
        <f t="shared" si="37"/>
        <v>240.13307113975236</v>
      </c>
      <c r="AB166">
        <f t="shared" si="38"/>
        <v>0.46879008489527407</v>
      </c>
      <c r="AC166">
        <f t="shared" si="39"/>
        <v>0.47959952681388013</v>
      </c>
      <c r="AD166">
        <f t="shared" si="40"/>
        <v>42036.213161211002</v>
      </c>
      <c r="AE166" s="4">
        <f t="shared" si="41"/>
        <v>29425.349212847701</v>
      </c>
    </row>
    <row r="167" spans="1:31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3">
        <f t="shared" si="28"/>
        <v>0.97297297297297303</v>
      </c>
      <c r="G167" s="3">
        <f t="shared" si="29"/>
        <v>2043.2432432432433</v>
      </c>
      <c r="H167">
        <v>265</v>
      </c>
      <c r="I167">
        <v>0.4027</v>
      </c>
      <c r="J167">
        <v>130</v>
      </c>
      <c r="K167">
        <v>438</v>
      </c>
      <c r="L167">
        <f t="shared" si="30"/>
        <v>308</v>
      </c>
      <c r="M167">
        <f t="shared" si="31"/>
        <v>135</v>
      </c>
      <c r="N167">
        <f t="shared" si="32"/>
        <v>0.45064935064935063</v>
      </c>
      <c r="O167">
        <v>0.4027</v>
      </c>
      <c r="V167">
        <v>130</v>
      </c>
      <c r="W167">
        <f t="shared" si="33"/>
        <v>385</v>
      </c>
      <c r="X167">
        <f t="shared" si="34"/>
        <v>91.5</v>
      </c>
      <c r="Y167">
        <f t="shared" si="35"/>
        <v>-243.23982815264088</v>
      </c>
      <c r="Z167">
        <f t="shared" si="36"/>
        <v>252.64979782663633</v>
      </c>
      <c r="AA167">
        <f t="shared" si="37"/>
        <v>252.64979782663633</v>
      </c>
      <c r="AB167">
        <f t="shared" si="38"/>
        <v>0.41857090344580866</v>
      </c>
      <c r="AC167">
        <f t="shared" si="39"/>
        <v>0.51934298701298709</v>
      </c>
      <c r="AD167">
        <f t="shared" si="40"/>
        <v>47892.343745102102</v>
      </c>
      <c r="AE167" s="4">
        <f t="shared" si="41"/>
        <v>33524.640621571467</v>
      </c>
    </row>
    <row r="168" spans="1:31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3">
        <f t="shared" si="28"/>
        <v>0.97297297297297303</v>
      </c>
      <c r="G168" s="3">
        <f t="shared" si="29"/>
        <v>1167.5675675675677</v>
      </c>
      <c r="H168">
        <v>435</v>
      </c>
      <c r="I168">
        <v>0.4</v>
      </c>
      <c r="J168">
        <v>162</v>
      </c>
      <c r="K168">
        <v>504</v>
      </c>
      <c r="L168">
        <f t="shared" si="30"/>
        <v>342</v>
      </c>
      <c r="M168">
        <f t="shared" si="31"/>
        <v>273</v>
      </c>
      <c r="N168">
        <f t="shared" si="32"/>
        <v>0.73859649122807025</v>
      </c>
      <c r="O168">
        <v>0.4</v>
      </c>
      <c r="V168">
        <v>162</v>
      </c>
      <c r="W168">
        <f t="shared" si="33"/>
        <v>427.5</v>
      </c>
      <c r="X168">
        <f t="shared" si="34"/>
        <v>119.25</v>
      </c>
      <c r="Y168">
        <f t="shared" si="35"/>
        <v>-270.09097801364669</v>
      </c>
      <c r="Z168">
        <f t="shared" si="36"/>
        <v>289.36438589840787</v>
      </c>
      <c r="AA168">
        <f t="shared" si="37"/>
        <v>289.36438589840787</v>
      </c>
      <c r="AB168">
        <f t="shared" si="38"/>
        <v>0.39792838806645114</v>
      </c>
      <c r="AC168">
        <f t="shared" si="39"/>
        <v>0.53567947368421054</v>
      </c>
      <c r="AD168">
        <f t="shared" si="40"/>
        <v>56577.395108470082</v>
      </c>
      <c r="AE168" s="4">
        <f t="shared" si="41"/>
        <v>39604.176575929057</v>
      </c>
    </row>
    <row r="169" spans="1:31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3">
        <f t="shared" si="28"/>
        <v>0.97297297297297303</v>
      </c>
      <c r="G169" s="3">
        <f t="shared" si="29"/>
        <v>2043.2432432432433</v>
      </c>
      <c r="H169">
        <v>487</v>
      </c>
      <c r="I169">
        <v>0.43009999999999998</v>
      </c>
      <c r="J169">
        <v>175</v>
      </c>
      <c r="K169">
        <v>755</v>
      </c>
      <c r="L169">
        <f t="shared" si="30"/>
        <v>580</v>
      </c>
      <c r="M169">
        <f t="shared" si="31"/>
        <v>312</v>
      </c>
      <c r="N169">
        <f t="shared" si="32"/>
        <v>0.53034482758620693</v>
      </c>
      <c r="O169">
        <v>0.43009999999999998</v>
      </c>
      <c r="V169">
        <v>175</v>
      </c>
      <c r="W169">
        <f t="shared" si="33"/>
        <v>725</v>
      </c>
      <c r="X169">
        <f t="shared" si="34"/>
        <v>102.5</v>
      </c>
      <c r="Y169">
        <f t="shared" si="35"/>
        <v>-458.04902704068741</v>
      </c>
      <c r="Z169">
        <f t="shared" si="36"/>
        <v>440.86650240080871</v>
      </c>
      <c r="AA169">
        <f t="shared" si="37"/>
        <v>440.86650240080871</v>
      </c>
      <c r="AB169">
        <f t="shared" si="38"/>
        <v>0.46671241710456374</v>
      </c>
      <c r="AC169">
        <f t="shared" si="39"/>
        <v>0.48124379310344828</v>
      </c>
      <c r="AD169">
        <f t="shared" si="40"/>
        <v>77439.957771679721</v>
      </c>
      <c r="AE169" s="4">
        <f t="shared" si="41"/>
        <v>54207.970440175799</v>
      </c>
    </row>
    <row r="170" spans="1:31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3">
        <f t="shared" si="28"/>
        <v>0.97297297297297303</v>
      </c>
      <c r="G170" s="3">
        <f t="shared" si="29"/>
        <v>2432.4324324324325</v>
      </c>
      <c r="H170">
        <v>231</v>
      </c>
      <c r="I170">
        <v>0.4027</v>
      </c>
      <c r="J170">
        <v>129</v>
      </c>
      <c r="K170">
        <v>431</v>
      </c>
      <c r="L170">
        <f t="shared" si="30"/>
        <v>302</v>
      </c>
      <c r="M170">
        <f t="shared" si="31"/>
        <v>102</v>
      </c>
      <c r="N170">
        <f t="shared" si="32"/>
        <v>0.37019867549668872</v>
      </c>
      <c r="O170">
        <v>0.4027</v>
      </c>
      <c r="V170">
        <v>129</v>
      </c>
      <c r="W170">
        <f t="shared" si="33"/>
        <v>377.5</v>
      </c>
      <c r="X170">
        <f t="shared" si="34"/>
        <v>91.25</v>
      </c>
      <c r="Y170">
        <f t="shared" si="35"/>
        <v>-238.50138994187515</v>
      </c>
      <c r="Z170">
        <f t="shared" si="36"/>
        <v>248.49428228455901</v>
      </c>
      <c r="AA170">
        <f t="shared" si="37"/>
        <v>248.49428228455901</v>
      </c>
      <c r="AB170">
        <f t="shared" si="38"/>
        <v>0.41654114512465962</v>
      </c>
      <c r="AC170">
        <f t="shared" si="39"/>
        <v>0.5209493377483444</v>
      </c>
      <c r="AD170">
        <f t="shared" si="40"/>
        <v>47250.320103492777</v>
      </c>
      <c r="AE170" s="4">
        <f t="shared" si="41"/>
        <v>33075.224072444944</v>
      </c>
    </row>
    <row r="171" spans="1:31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3">
        <f t="shared" si="28"/>
        <v>0.97297297297297303</v>
      </c>
      <c r="G171" s="3">
        <f t="shared" si="29"/>
        <v>1945.9459459459461</v>
      </c>
      <c r="H171">
        <v>199</v>
      </c>
      <c r="I171">
        <v>0.31230000000000002</v>
      </c>
      <c r="J171">
        <v>97</v>
      </c>
      <c r="K171">
        <v>240</v>
      </c>
      <c r="L171">
        <f t="shared" si="30"/>
        <v>143</v>
      </c>
      <c r="M171">
        <f t="shared" si="31"/>
        <v>102</v>
      </c>
      <c r="N171">
        <f t="shared" si="32"/>
        <v>0.67062937062937067</v>
      </c>
      <c r="O171">
        <v>0.31230000000000002</v>
      </c>
      <c r="V171">
        <v>97</v>
      </c>
      <c r="W171">
        <f t="shared" si="33"/>
        <v>178.75</v>
      </c>
      <c r="X171">
        <f t="shared" si="34"/>
        <v>79.125</v>
      </c>
      <c r="Y171">
        <f t="shared" si="35"/>
        <v>-112.93277735658327</v>
      </c>
      <c r="Z171">
        <f t="shared" si="36"/>
        <v>135.62312041950975</v>
      </c>
      <c r="AA171">
        <f t="shared" si="37"/>
        <v>135.62312041950975</v>
      </c>
      <c r="AB171">
        <f t="shared" si="38"/>
        <v>0.31607340094830627</v>
      </c>
      <c r="AC171">
        <f t="shared" si="39"/>
        <v>0.60045951048951052</v>
      </c>
      <c r="AD171">
        <f t="shared" si="40"/>
        <v>29724.210261827946</v>
      </c>
      <c r="AE171" s="4">
        <f t="shared" si="41"/>
        <v>20806.947183279561</v>
      </c>
    </row>
    <row r="172" spans="1:31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3">
        <f t="shared" si="28"/>
        <v>0.97297297297297303</v>
      </c>
      <c r="G172" s="3">
        <f t="shared" si="29"/>
        <v>2432.4324324324325</v>
      </c>
      <c r="H172">
        <v>490</v>
      </c>
      <c r="I172">
        <v>0.2301</v>
      </c>
      <c r="J172">
        <v>186</v>
      </c>
      <c r="K172">
        <v>578</v>
      </c>
      <c r="L172">
        <f t="shared" si="30"/>
        <v>392</v>
      </c>
      <c r="M172">
        <f t="shared" si="31"/>
        <v>304</v>
      </c>
      <c r="N172">
        <f t="shared" si="32"/>
        <v>0.7204081632653061</v>
      </c>
      <c r="O172">
        <v>0.2301</v>
      </c>
      <c r="V172">
        <v>186</v>
      </c>
      <c r="W172">
        <f t="shared" si="33"/>
        <v>490</v>
      </c>
      <c r="X172">
        <f t="shared" si="34"/>
        <v>137</v>
      </c>
      <c r="Y172">
        <f t="shared" si="35"/>
        <v>-309.57796310336113</v>
      </c>
      <c r="Z172">
        <f t="shared" si="36"/>
        <v>331.82701541571902</v>
      </c>
      <c r="AA172">
        <f t="shared" si="37"/>
        <v>331.82701541571902</v>
      </c>
      <c r="AB172">
        <f t="shared" si="38"/>
        <v>0.39760615390963067</v>
      </c>
      <c r="AC172">
        <f t="shared" si="39"/>
        <v>0.53593448979591829</v>
      </c>
      <c r="AD172">
        <f t="shared" si="40"/>
        <v>64910.702905673883</v>
      </c>
      <c r="AE172" s="4">
        <f t="shared" si="41"/>
        <v>45437.492033971714</v>
      </c>
    </row>
    <row r="173" spans="1:31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3">
        <f t="shared" si="28"/>
        <v>0.97297297297297303</v>
      </c>
      <c r="G173" s="3">
        <f t="shared" si="29"/>
        <v>2675.6756756756758</v>
      </c>
      <c r="H173">
        <v>538</v>
      </c>
      <c r="I173">
        <v>0.6</v>
      </c>
      <c r="J173">
        <v>188</v>
      </c>
      <c r="K173">
        <v>810</v>
      </c>
      <c r="L173">
        <f t="shared" si="30"/>
        <v>622</v>
      </c>
      <c r="M173">
        <f t="shared" si="31"/>
        <v>350</v>
      </c>
      <c r="N173">
        <f t="shared" si="32"/>
        <v>0.5501607717041801</v>
      </c>
      <c r="O173">
        <v>0.6</v>
      </c>
      <c r="V173">
        <v>188</v>
      </c>
      <c r="W173">
        <f t="shared" si="33"/>
        <v>777.5</v>
      </c>
      <c r="X173">
        <f t="shared" si="34"/>
        <v>110.25</v>
      </c>
      <c r="Y173">
        <f t="shared" si="35"/>
        <v>-491.21809451604753</v>
      </c>
      <c r="Z173">
        <f t="shared" si="36"/>
        <v>472.95511119535001</v>
      </c>
      <c r="AA173">
        <f t="shared" si="37"/>
        <v>472.95511119535001</v>
      </c>
      <c r="AB173">
        <f t="shared" si="38"/>
        <v>0.46650175073356914</v>
      </c>
      <c r="AC173">
        <f t="shared" si="39"/>
        <v>0.48141051446945343</v>
      </c>
      <c r="AD173">
        <f t="shared" si="40"/>
        <v>83105.23064155152</v>
      </c>
      <c r="AE173" s="4">
        <f t="shared" si="41"/>
        <v>58173.661449086059</v>
      </c>
    </row>
    <row r="174" spans="1:31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3">
        <f t="shared" si="28"/>
        <v>0.97297297297297303</v>
      </c>
      <c r="G174" s="3">
        <f t="shared" si="29"/>
        <v>1751.3513513513515</v>
      </c>
      <c r="H174">
        <v>288</v>
      </c>
      <c r="I174">
        <v>0.2329</v>
      </c>
      <c r="J174">
        <v>89</v>
      </c>
      <c r="K174">
        <v>390</v>
      </c>
      <c r="L174">
        <f t="shared" si="30"/>
        <v>301</v>
      </c>
      <c r="M174">
        <f t="shared" si="31"/>
        <v>199</v>
      </c>
      <c r="N174">
        <f t="shared" si="32"/>
        <v>0.62890365448504981</v>
      </c>
      <c r="O174">
        <v>0.2329</v>
      </c>
      <c r="V174">
        <v>89</v>
      </c>
      <c r="W174">
        <f t="shared" si="33"/>
        <v>376.25</v>
      </c>
      <c r="X174">
        <f t="shared" si="34"/>
        <v>51.375</v>
      </c>
      <c r="Y174">
        <f t="shared" si="35"/>
        <v>-237.71165024008087</v>
      </c>
      <c r="Z174">
        <f t="shared" si="36"/>
        <v>227.88502969421279</v>
      </c>
      <c r="AA174">
        <f t="shared" si="37"/>
        <v>227.88502969421279</v>
      </c>
      <c r="AB174">
        <f t="shared" si="38"/>
        <v>0.46912964702780807</v>
      </c>
      <c r="AC174">
        <f t="shared" si="39"/>
        <v>0.47933079734219269</v>
      </c>
      <c r="AD174">
        <f t="shared" si="40"/>
        <v>39869.794239771836</v>
      </c>
      <c r="AE174" s="4">
        <f t="shared" si="41"/>
        <v>27908.855967840285</v>
      </c>
    </row>
    <row r="175" spans="1:31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3">
        <f t="shared" si="28"/>
        <v>0.97297297297297303</v>
      </c>
      <c r="G175" s="3">
        <f t="shared" si="29"/>
        <v>2918.9189189189192</v>
      </c>
      <c r="H175">
        <v>415</v>
      </c>
      <c r="I175">
        <v>0.40820000000000001</v>
      </c>
      <c r="J175">
        <v>193</v>
      </c>
      <c r="K175">
        <v>648</v>
      </c>
      <c r="L175">
        <f t="shared" si="30"/>
        <v>455</v>
      </c>
      <c r="M175">
        <f t="shared" si="31"/>
        <v>222</v>
      </c>
      <c r="N175">
        <f t="shared" si="32"/>
        <v>0.49032967032967034</v>
      </c>
      <c r="O175">
        <v>0.40820000000000001</v>
      </c>
      <c r="V175">
        <v>193</v>
      </c>
      <c r="W175">
        <f t="shared" si="33"/>
        <v>568.75</v>
      </c>
      <c r="X175">
        <f t="shared" si="34"/>
        <v>136.125</v>
      </c>
      <c r="Y175">
        <f t="shared" si="35"/>
        <v>-359.33156431640134</v>
      </c>
      <c r="Z175">
        <f t="shared" si="36"/>
        <v>373.70992860753103</v>
      </c>
      <c r="AA175">
        <f t="shared" si="37"/>
        <v>373.70992860753103</v>
      </c>
      <c r="AB175">
        <f t="shared" si="38"/>
        <v>0.41773174260664797</v>
      </c>
      <c r="AC175">
        <f t="shared" si="39"/>
        <v>0.52000709890109875</v>
      </c>
      <c r="AD175">
        <f t="shared" si="40"/>
        <v>70931.112769094703</v>
      </c>
      <c r="AE175" s="4">
        <f t="shared" si="41"/>
        <v>49651.778938366289</v>
      </c>
    </row>
    <row r="176" spans="1:31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3">
        <f t="shared" si="28"/>
        <v>0.97297297297297303</v>
      </c>
      <c r="G176" s="3">
        <f t="shared" si="29"/>
        <v>1945.9459459459461</v>
      </c>
      <c r="H176">
        <v>387</v>
      </c>
      <c r="I176">
        <v>0.32600000000000001</v>
      </c>
      <c r="J176">
        <v>193</v>
      </c>
      <c r="K176">
        <v>600</v>
      </c>
      <c r="L176">
        <f t="shared" si="30"/>
        <v>407</v>
      </c>
      <c r="M176">
        <f t="shared" si="31"/>
        <v>194</v>
      </c>
      <c r="N176">
        <f t="shared" si="32"/>
        <v>0.48132678132678131</v>
      </c>
      <c r="O176">
        <v>0.32600000000000001</v>
      </c>
      <c r="V176">
        <v>193</v>
      </c>
      <c r="W176">
        <f t="shared" si="33"/>
        <v>508.75</v>
      </c>
      <c r="X176">
        <f t="shared" si="34"/>
        <v>142.125</v>
      </c>
      <c r="Y176">
        <f t="shared" si="35"/>
        <v>-321.42405863027545</v>
      </c>
      <c r="Z176">
        <f t="shared" si="36"/>
        <v>344.46580427091232</v>
      </c>
      <c r="AA176">
        <f t="shared" si="37"/>
        <v>344.46580427091232</v>
      </c>
      <c r="AB176">
        <f t="shared" si="38"/>
        <v>0.39772148259638784</v>
      </c>
      <c r="AC176">
        <f t="shared" si="39"/>
        <v>0.53584321867321871</v>
      </c>
      <c r="AD176">
        <f t="shared" si="40"/>
        <v>67371.577828435387</v>
      </c>
      <c r="AE176" s="4">
        <f t="shared" si="41"/>
        <v>47160.104479904767</v>
      </c>
    </row>
    <row r="177" spans="1:31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3">
        <f t="shared" si="28"/>
        <v>0.97297297297297303</v>
      </c>
      <c r="G177" s="3">
        <f t="shared" si="29"/>
        <v>2870.2702702702704</v>
      </c>
      <c r="H177">
        <v>575</v>
      </c>
      <c r="I177">
        <v>0.38900000000000001</v>
      </c>
      <c r="J177">
        <v>192</v>
      </c>
      <c r="K177">
        <v>829</v>
      </c>
      <c r="L177">
        <f t="shared" si="30"/>
        <v>637</v>
      </c>
      <c r="M177">
        <f t="shared" si="31"/>
        <v>383</v>
      </c>
      <c r="N177">
        <f t="shared" si="32"/>
        <v>0.58100470957613826</v>
      </c>
      <c r="O177">
        <v>0.38900000000000001</v>
      </c>
      <c r="V177">
        <v>192</v>
      </c>
      <c r="W177">
        <f t="shared" si="33"/>
        <v>796.25</v>
      </c>
      <c r="X177">
        <f t="shared" si="34"/>
        <v>112.375</v>
      </c>
      <c r="Y177">
        <f t="shared" si="35"/>
        <v>-503.06419004296185</v>
      </c>
      <c r="Z177">
        <f t="shared" si="36"/>
        <v>484.09390005054337</v>
      </c>
      <c r="AA177">
        <f t="shared" si="37"/>
        <v>484.09390005054337</v>
      </c>
      <c r="AB177">
        <f t="shared" si="38"/>
        <v>0.46683692314039982</v>
      </c>
      <c r="AC177">
        <f t="shared" si="39"/>
        <v>0.48114525902668759</v>
      </c>
      <c r="AD177">
        <f t="shared" si="40"/>
        <v>85015.612000566209</v>
      </c>
      <c r="AE177" s="4">
        <f t="shared" si="41"/>
        <v>59510.92840039634</v>
      </c>
    </row>
    <row r="178" spans="1:31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3">
        <f t="shared" si="28"/>
        <v>0.97297297297297303</v>
      </c>
      <c r="G178" s="3">
        <f t="shared" si="29"/>
        <v>1654.0540540540542</v>
      </c>
      <c r="H178">
        <v>228</v>
      </c>
      <c r="I178">
        <v>0.52049999999999996</v>
      </c>
      <c r="J178">
        <v>98</v>
      </c>
      <c r="K178">
        <v>432</v>
      </c>
      <c r="L178">
        <f t="shared" si="30"/>
        <v>334</v>
      </c>
      <c r="M178">
        <f t="shared" si="31"/>
        <v>130</v>
      </c>
      <c r="N178">
        <f t="shared" si="32"/>
        <v>0.41137724550898203</v>
      </c>
      <c r="O178">
        <v>0.52049999999999996</v>
      </c>
      <c r="V178">
        <v>98</v>
      </c>
      <c r="W178">
        <f t="shared" si="33"/>
        <v>417.5</v>
      </c>
      <c r="X178">
        <f t="shared" si="34"/>
        <v>56.25</v>
      </c>
      <c r="Y178">
        <f t="shared" si="35"/>
        <v>-263.77306039929238</v>
      </c>
      <c r="Z178">
        <f t="shared" si="36"/>
        <v>252.49036517563809</v>
      </c>
      <c r="AA178">
        <f t="shared" si="37"/>
        <v>252.49036517563809</v>
      </c>
      <c r="AB178">
        <f t="shared" si="38"/>
        <v>0.4700368028158996</v>
      </c>
      <c r="AC178">
        <f t="shared" si="39"/>
        <v>0.47861287425149707</v>
      </c>
      <c r="AD178">
        <f t="shared" si="40"/>
        <v>44108.475880095619</v>
      </c>
      <c r="AE178" s="4">
        <f t="shared" si="41"/>
        <v>30875.933116066932</v>
      </c>
    </row>
    <row r="179" spans="1:31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3">
        <f t="shared" si="28"/>
        <v>0.97297297297297303</v>
      </c>
      <c r="G179" s="3">
        <f t="shared" si="29"/>
        <v>2918.9189189189192</v>
      </c>
      <c r="H179">
        <v>337</v>
      </c>
      <c r="I179">
        <v>0.46300000000000002</v>
      </c>
      <c r="J179">
        <v>87</v>
      </c>
      <c r="K179">
        <v>512</v>
      </c>
      <c r="L179">
        <f t="shared" si="30"/>
        <v>425</v>
      </c>
      <c r="M179">
        <f t="shared" si="31"/>
        <v>250</v>
      </c>
      <c r="N179">
        <f t="shared" si="32"/>
        <v>0.57058823529411773</v>
      </c>
      <c r="O179">
        <v>0.46300000000000002</v>
      </c>
      <c r="V179">
        <v>87</v>
      </c>
      <c r="W179">
        <f t="shared" si="33"/>
        <v>531.25</v>
      </c>
      <c r="X179">
        <f t="shared" si="34"/>
        <v>33.875</v>
      </c>
      <c r="Y179">
        <f t="shared" si="35"/>
        <v>-335.63937326257263</v>
      </c>
      <c r="Z179">
        <f t="shared" si="36"/>
        <v>302.43235089714432</v>
      </c>
      <c r="AA179">
        <f t="shared" si="37"/>
        <v>302.43235089714432</v>
      </c>
      <c r="AB179">
        <f t="shared" si="38"/>
        <v>0.50551971933580109</v>
      </c>
      <c r="AC179">
        <f t="shared" si="39"/>
        <v>0.45053169411764704</v>
      </c>
      <c r="AD179">
        <f t="shared" si="40"/>
        <v>49733.206183070688</v>
      </c>
      <c r="AE179" s="4">
        <f t="shared" si="41"/>
        <v>34813.244328149478</v>
      </c>
    </row>
    <row r="180" spans="1:31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3">
        <f t="shared" si="28"/>
        <v>0.97297297297297303</v>
      </c>
      <c r="G180" s="3">
        <f t="shared" si="29"/>
        <v>3113.5135135135138</v>
      </c>
      <c r="H180">
        <v>154</v>
      </c>
      <c r="I180">
        <v>0.67949999999999999</v>
      </c>
      <c r="J180">
        <v>154</v>
      </c>
      <c r="K180">
        <v>480</v>
      </c>
      <c r="L180">
        <f t="shared" si="30"/>
        <v>326</v>
      </c>
      <c r="M180">
        <f t="shared" si="31"/>
        <v>0</v>
      </c>
      <c r="N180">
        <f t="shared" si="32"/>
        <v>0.1</v>
      </c>
      <c r="O180">
        <v>0.67949999999999999</v>
      </c>
      <c r="V180">
        <v>154</v>
      </c>
      <c r="W180">
        <f t="shared" si="33"/>
        <v>407.5</v>
      </c>
      <c r="X180">
        <f t="shared" si="34"/>
        <v>113.25</v>
      </c>
      <c r="Y180">
        <f t="shared" si="35"/>
        <v>-257.45514278493806</v>
      </c>
      <c r="Z180">
        <f t="shared" si="36"/>
        <v>275.6163444528683</v>
      </c>
      <c r="AA180">
        <f t="shared" si="37"/>
        <v>275.6163444528683</v>
      </c>
      <c r="AB180">
        <f t="shared" si="38"/>
        <v>0.39844501706225349</v>
      </c>
      <c r="AC180">
        <f t="shared" si="39"/>
        <v>0.53527061349693261</v>
      </c>
      <c r="AD180">
        <f t="shared" si="40"/>
        <v>53848.205371550081</v>
      </c>
      <c r="AE180" s="4">
        <f t="shared" si="41"/>
        <v>37693.743760085054</v>
      </c>
    </row>
    <row r="181" spans="1:31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3">
        <f t="shared" si="28"/>
        <v>0.97297297297297303</v>
      </c>
      <c r="G181" s="3">
        <f t="shared" si="29"/>
        <v>4378.3783783783783</v>
      </c>
      <c r="H181">
        <v>432</v>
      </c>
      <c r="I181">
        <v>0.68220000000000003</v>
      </c>
      <c r="J181">
        <v>273</v>
      </c>
      <c r="K181">
        <v>853</v>
      </c>
      <c r="L181">
        <f t="shared" si="30"/>
        <v>580</v>
      </c>
      <c r="M181">
        <f t="shared" si="31"/>
        <v>159</v>
      </c>
      <c r="N181">
        <f t="shared" si="32"/>
        <v>0.31931034482758625</v>
      </c>
      <c r="O181">
        <v>0.68220000000000003</v>
      </c>
      <c r="V181">
        <v>273</v>
      </c>
      <c r="W181">
        <f t="shared" si="33"/>
        <v>725</v>
      </c>
      <c r="X181">
        <f t="shared" si="34"/>
        <v>200.5</v>
      </c>
      <c r="Y181">
        <f t="shared" si="35"/>
        <v>-458.04902704068741</v>
      </c>
      <c r="Z181">
        <f t="shared" si="36"/>
        <v>489.86650240080877</v>
      </c>
      <c r="AA181">
        <f t="shared" si="37"/>
        <v>489.86650240080877</v>
      </c>
      <c r="AB181">
        <f t="shared" si="38"/>
        <v>0.39912621020801209</v>
      </c>
      <c r="AC181">
        <f t="shared" si="39"/>
        <v>0.53473151724137924</v>
      </c>
      <c r="AD181">
        <f t="shared" si="40"/>
        <v>95610.676197196954</v>
      </c>
      <c r="AE181" s="4">
        <f t="shared" si="41"/>
        <v>66927.47333803786</v>
      </c>
    </row>
    <row r="182" spans="1:31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3">
        <f t="shared" si="28"/>
        <v>0.97297297297297303</v>
      </c>
      <c r="G182" s="3">
        <f t="shared" si="29"/>
        <v>778.37837837837844</v>
      </c>
      <c r="H182">
        <v>104</v>
      </c>
      <c r="I182">
        <v>0.56989999999999996</v>
      </c>
      <c r="J182">
        <v>53</v>
      </c>
      <c r="K182">
        <v>188</v>
      </c>
      <c r="L182">
        <f t="shared" si="30"/>
        <v>135</v>
      </c>
      <c r="M182">
        <f t="shared" si="31"/>
        <v>51</v>
      </c>
      <c r="N182">
        <f t="shared" si="32"/>
        <v>0.40222222222222226</v>
      </c>
      <c r="O182">
        <v>0.56989999999999996</v>
      </c>
      <c r="V182">
        <v>53</v>
      </c>
      <c r="W182">
        <f t="shared" si="33"/>
        <v>168.75</v>
      </c>
      <c r="X182">
        <f t="shared" si="34"/>
        <v>36.125</v>
      </c>
      <c r="Y182">
        <f t="shared" si="35"/>
        <v>-106.61485974222896</v>
      </c>
      <c r="Z182">
        <f t="shared" si="36"/>
        <v>108.74909969673996</v>
      </c>
      <c r="AA182">
        <f t="shared" si="37"/>
        <v>108.74909969673996</v>
      </c>
      <c r="AB182">
        <f t="shared" si="38"/>
        <v>0.43036503523994052</v>
      </c>
      <c r="AC182">
        <f t="shared" si="39"/>
        <v>0.51000911111111114</v>
      </c>
      <c r="AD182">
        <f t="shared" si="40"/>
        <v>20244.006559720805</v>
      </c>
      <c r="AE182" s="4">
        <f t="shared" si="41"/>
        <v>14170.804591804563</v>
      </c>
    </row>
    <row r="183" spans="1:31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3">
        <f t="shared" si="28"/>
        <v>0.97297297297297303</v>
      </c>
      <c r="G183" s="3">
        <f t="shared" si="29"/>
        <v>4378.3783783783783</v>
      </c>
      <c r="H183">
        <v>200</v>
      </c>
      <c r="I183">
        <v>0.86850000000000005</v>
      </c>
      <c r="J183">
        <v>103</v>
      </c>
      <c r="K183">
        <v>807</v>
      </c>
      <c r="L183">
        <f t="shared" si="30"/>
        <v>704</v>
      </c>
      <c r="M183">
        <f t="shared" si="31"/>
        <v>97</v>
      </c>
      <c r="N183">
        <f t="shared" si="32"/>
        <v>0.21022727272727273</v>
      </c>
      <c r="O183">
        <v>0.86850000000000005</v>
      </c>
      <c r="V183">
        <v>103</v>
      </c>
      <c r="W183">
        <f t="shared" si="33"/>
        <v>880</v>
      </c>
      <c r="X183">
        <f t="shared" si="34"/>
        <v>15</v>
      </c>
      <c r="Y183">
        <f t="shared" si="35"/>
        <v>-555.97675006317922</v>
      </c>
      <c r="Z183">
        <f t="shared" si="36"/>
        <v>480.41382360374024</v>
      </c>
      <c r="AA183">
        <f t="shared" si="37"/>
        <v>480.41382360374024</v>
      </c>
      <c r="AB183">
        <f t="shared" si="38"/>
        <v>0.52887934500425027</v>
      </c>
      <c r="AC183">
        <f t="shared" si="39"/>
        <v>0.43204488636363636</v>
      </c>
      <c r="AD183">
        <f t="shared" si="40"/>
        <v>75759.522576635267</v>
      </c>
      <c r="AE183" s="4">
        <f t="shared" si="41"/>
        <v>53031.665803644682</v>
      </c>
    </row>
    <row r="184" spans="1:31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3">
        <f t="shared" si="28"/>
        <v>0.97297297297297303</v>
      </c>
      <c r="G184" s="3">
        <f t="shared" si="29"/>
        <v>5351.3513513513517</v>
      </c>
      <c r="H184">
        <v>428</v>
      </c>
      <c r="I184">
        <v>0.52329999999999999</v>
      </c>
      <c r="J184">
        <v>200</v>
      </c>
      <c r="K184">
        <v>770</v>
      </c>
      <c r="L184">
        <f t="shared" si="30"/>
        <v>570</v>
      </c>
      <c r="M184">
        <f t="shared" si="31"/>
        <v>228</v>
      </c>
      <c r="N184">
        <f t="shared" si="32"/>
        <v>0.42000000000000004</v>
      </c>
      <c r="O184">
        <v>0.52329999999999999</v>
      </c>
      <c r="V184">
        <v>200</v>
      </c>
      <c r="W184">
        <f t="shared" si="33"/>
        <v>712.5</v>
      </c>
      <c r="X184">
        <f t="shared" si="34"/>
        <v>128.75</v>
      </c>
      <c r="Y184">
        <f t="shared" si="35"/>
        <v>-450.15163002274448</v>
      </c>
      <c r="Z184">
        <f t="shared" si="36"/>
        <v>447.2739764973465</v>
      </c>
      <c r="AA184">
        <f t="shared" si="37"/>
        <v>447.2739764973465</v>
      </c>
      <c r="AB184">
        <f t="shared" si="38"/>
        <v>0.4470511950839951</v>
      </c>
      <c r="AC184">
        <f t="shared" si="39"/>
        <v>0.49680368421052629</v>
      </c>
      <c r="AD184">
        <f t="shared" si="40"/>
        <v>81105.686172011541</v>
      </c>
      <c r="AE184" s="4">
        <f t="shared" si="41"/>
        <v>56773.980320408074</v>
      </c>
    </row>
    <row r="185" spans="1:31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3">
        <f t="shared" si="28"/>
        <v>0.97297297297297303</v>
      </c>
      <c r="G185" s="3">
        <f t="shared" si="29"/>
        <v>3405.4054054054054</v>
      </c>
      <c r="H185">
        <v>576</v>
      </c>
      <c r="I185">
        <v>0.46029999999999999</v>
      </c>
      <c r="J185">
        <v>151</v>
      </c>
      <c r="K185">
        <v>890</v>
      </c>
      <c r="L185">
        <f t="shared" si="30"/>
        <v>739</v>
      </c>
      <c r="M185">
        <f t="shared" si="31"/>
        <v>425</v>
      </c>
      <c r="N185">
        <f t="shared" si="32"/>
        <v>0.56008119079837626</v>
      </c>
      <c r="O185">
        <v>0.46029999999999999</v>
      </c>
      <c r="V185">
        <v>151</v>
      </c>
      <c r="W185">
        <f t="shared" si="33"/>
        <v>923.75</v>
      </c>
      <c r="X185">
        <f t="shared" si="34"/>
        <v>58.625</v>
      </c>
      <c r="Y185">
        <f t="shared" si="35"/>
        <v>-583.61763962597934</v>
      </c>
      <c r="Z185">
        <f t="shared" si="36"/>
        <v>525.73766426585803</v>
      </c>
      <c r="AA185">
        <f t="shared" si="37"/>
        <v>525.73766426585803</v>
      </c>
      <c r="AB185">
        <f t="shared" si="38"/>
        <v>0.50567000191161893</v>
      </c>
      <c r="AC185">
        <f t="shared" si="39"/>
        <v>0.45041276048714479</v>
      </c>
      <c r="AD185">
        <f t="shared" si="40"/>
        <v>86431.617718727837</v>
      </c>
      <c r="AE185" s="4">
        <f t="shared" si="41"/>
        <v>60502.132403109485</v>
      </c>
    </row>
    <row r="186" spans="1:31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3">
        <f t="shared" si="28"/>
        <v>0.97297297297297303</v>
      </c>
      <c r="G186" s="3">
        <f t="shared" si="29"/>
        <v>3891.8918918918921</v>
      </c>
      <c r="H186">
        <v>560</v>
      </c>
      <c r="I186">
        <v>0.35339999999999999</v>
      </c>
      <c r="J186">
        <v>218</v>
      </c>
      <c r="K186">
        <v>681</v>
      </c>
      <c r="L186">
        <f t="shared" si="30"/>
        <v>463</v>
      </c>
      <c r="M186">
        <f t="shared" si="31"/>
        <v>342</v>
      </c>
      <c r="N186">
        <f t="shared" si="32"/>
        <v>0.69092872570194386</v>
      </c>
      <c r="O186">
        <v>0.35339999999999999</v>
      </c>
      <c r="V186">
        <v>218</v>
      </c>
      <c r="W186">
        <f t="shared" si="33"/>
        <v>578.75</v>
      </c>
      <c r="X186">
        <f t="shared" si="34"/>
        <v>160.125</v>
      </c>
      <c r="Y186">
        <f t="shared" si="35"/>
        <v>-365.6494819307556</v>
      </c>
      <c r="Z186">
        <f t="shared" si="36"/>
        <v>391.08394933030075</v>
      </c>
      <c r="AA186">
        <f t="shared" si="37"/>
        <v>391.08394933030075</v>
      </c>
      <c r="AB186">
        <f t="shared" si="38"/>
        <v>0.39906513923162118</v>
      </c>
      <c r="AC186">
        <f t="shared" si="39"/>
        <v>0.53477984881209495</v>
      </c>
      <c r="AD186">
        <f t="shared" si="40"/>
        <v>76337.492582928768</v>
      </c>
      <c r="AE186" s="4">
        <f t="shared" si="41"/>
        <v>53436.244808050134</v>
      </c>
    </row>
    <row r="187" spans="1:31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3">
        <f t="shared" si="28"/>
        <v>0.97297297297297303</v>
      </c>
      <c r="G187" s="3">
        <f t="shared" si="29"/>
        <v>2918.9189189189192</v>
      </c>
      <c r="H187">
        <v>288</v>
      </c>
      <c r="I187">
        <v>0.49859999999999999</v>
      </c>
      <c r="J187">
        <v>109</v>
      </c>
      <c r="K187">
        <v>640</v>
      </c>
      <c r="L187">
        <f t="shared" si="30"/>
        <v>531</v>
      </c>
      <c r="M187">
        <f t="shared" si="31"/>
        <v>179</v>
      </c>
      <c r="N187">
        <f t="shared" si="32"/>
        <v>0.36967984934086628</v>
      </c>
      <c r="O187">
        <v>0.49859999999999999</v>
      </c>
      <c r="V187">
        <v>109</v>
      </c>
      <c r="W187">
        <f t="shared" si="33"/>
        <v>663.75</v>
      </c>
      <c r="X187">
        <f t="shared" si="34"/>
        <v>42.625</v>
      </c>
      <c r="Y187">
        <f t="shared" si="35"/>
        <v>-419.35178165276727</v>
      </c>
      <c r="Z187">
        <f t="shared" si="36"/>
        <v>378.01312547384384</v>
      </c>
      <c r="AA187">
        <f t="shared" si="37"/>
        <v>378.01312547384384</v>
      </c>
      <c r="AB187">
        <f t="shared" si="38"/>
        <v>0.50529284440503786</v>
      </c>
      <c r="AC187">
        <f t="shared" si="39"/>
        <v>0.45071124293785308</v>
      </c>
      <c r="AD187">
        <f t="shared" si="40"/>
        <v>62186.789454635655</v>
      </c>
      <c r="AE187" s="4">
        <f t="shared" si="41"/>
        <v>43530.752618244958</v>
      </c>
    </row>
    <row r="188" spans="1:31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3">
        <f t="shared" si="28"/>
        <v>0.97297297297297303</v>
      </c>
      <c r="G188" s="3">
        <f t="shared" si="29"/>
        <v>5448.6486486486492</v>
      </c>
      <c r="H188">
        <v>373</v>
      </c>
      <c r="I188">
        <v>0.5151</v>
      </c>
      <c r="J188">
        <v>196</v>
      </c>
      <c r="K188">
        <v>612</v>
      </c>
      <c r="L188">
        <f t="shared" si="30"/>
        <v>416</v>
      </c>
      <c r="M188">
        <f t="shared" si="31"/>
        <v>177</v>
      </c>
      <c r="N188">
        <f t="shared" si="32"/>
        <v>0.44038461538461537</v>
      </c>
      <c r="O188">
        <v>0.5151</v>
      </c>
      <c r="V188">
        <v>196</v>
      </c>
      <c r="W188">
        <f t="shared" si="33"/>
        <v>520</v>
      </c>
      <c r="X188">
        <f t="shared" si="34"/>
        <v>144</v>
      </c>
      <c r="Y188">
        <f t="shared" si="35"/>
        <v>-328.53171594642407</v>
      </c>
      <c r="Z188">
        <f t="shared" si="36"/>
        <v>351.44907758402832</v>
      </c>
      <c r="AA188">
        <f t="shared" si="37"/>
        <v>351.44907758402832</v>
      </c>
      <c r="AB188">
        <f t="shared" si="38"/>
        <v>0.39894053381543909</v>
      </c>
      <c r="AC188">
        <f t="shared" si="39"/>
        <v>0.53487846153846152</v>
      </c>
      <c r="AD188">
        <f t="shared" si="40"/>
        <v>68613.627803448617</v>
      </c>
      <c r="AE188" s="4">
        <f t="shared" si="41"/>
        <v>48029.539462414032</v>
      </c>
    </row>
    <row r="189" spans="1:31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3">
        <f t="shared" si="28"/>
        <v>0.97297297297297303</v>
      </c>
      <c r="G189" s="3">
        <f t="shared" si="29"/>
        <v>3113.5135135135138</v>
      </c>
      <c r="H189">
        <v>420</v>
      </c>
      <c r="I189">
        <v>0.87119999999999997</v>
      </c>
      <c r="J189">
        <v>165</v>
      </c>
      <c r="K189">
        <v>1296</v>
      </c>
      <c r="L189">
        <f t="shared" si="30"/>
        <v>1131</v>
      </c>
      <c r="M189">
        <f t="shared" si="31"/>
        <v>255</v>
      </c>
      <c r="N189">
        <f t="shared" si="32"/>
        <v>0.28037135278514591</v>
      </c>
      <c r="O189">
        <v>0.87119999999999997</v>
      </c>
      <c r="V189">
        <v>165</v>
      </c>
      <c r="W189">
        <f t="shared" si="33"/>
        <v>1413.75</v>
      </c>
      <c r="X189">
        <f t="shared" si="34"/>
        <v>23.625</v>
      </c>
      <c r="Y189">
        <f t="shared" si="35"/>
        <v>-893.19560272934041</v>
      </c>
      <c r="Z189">
        <f t="shared" si="36"/>
        <v>771.56467968157699</v>
      </c>
      <c r="AA189">
        <f t="shared" si="37"/>
        <v>771.56467968157699</v>
      </c>
      <c r="AB189">
        <f t="shared" si="38"/>
        <v>0.52904663461119505</v>
      </c>
      <c r="AC189">
        <f t="shared" si="39"/>
        <v>0.43191249336870025</v>
      </c>
      <c r="AD189">
        <f t="shared" si="40"/>
        <v>121635.67497771974</v>
      </c>
      <c r="AE189" s="4">
        <f t="shared" si="41"/>
        <v>85144.972484403814</v>
      </c>
    </row>
    <row r="190" spans="1:31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3">
        <f t="shared" si="28"/>
        <v>0.97297297297297303</v>
      </c>
      <c r="G190" s="3">
        <f t="shared" si="29"/>
        <v>3405.4054054054054</v>
      </c>
      <c r="H190">
        <v>593</v>
      </c>
      <c r="I190">
        <v>0.50680000000000003</v>
      </c>
      <c r="J190">
        <v>268</v>
      </c>
      <c r="K190">
        <v>1032</v>
      </c>
      <c r="L190">
        <f t="shared" si="30"/>
        <v>764</v>
      </c>
      <c r="M190">
        <f t="shared" si="31"/>
        <v>325</v>
      </c>
      <c r="N190">
        <f t="shared" si="32"/>
        <v>0.44031413612565451</v>
      </c>
      <c r="O190">
        <v>0.50680000000000003</v>
      </c>
      <c r="V190">
        <v>268</v>
      </c>
      <c r="W190">
        <f t="shared" si="33"/>
        <v>955</v>
      </c>
      <c r="X190">
        <f t="shared" si="34"/>
        <v>172.5</v>
      </c>
      <c r="Y190">
        <f t="shared" si="35"/>
        <v>-603.36113217083653</v>
      </c>
      <c r="Z190">
        <f t="shared" si="36"/>
        <v>599.4689790245136</v>
      </c>
      <c r="AA190">
        <f t="shared" si="37"/>
        <v>599.4689790245136</v>
      </c>
      <c r="AB190">
        <f t="shared" si="38"/>
        <v>0.44708793615132314</v>
      </c>
      <c r="AC190">
        <f t="shared" si="39"/>
        <v>0.49677460732984291</v>
      </c>
      <c r="AD190">
        <f t="shared" si="40"/>
        <v>108697.35283138348</v>
      </c>
      <c r="AE190" s="4">
        <f t="shared" si="41"/>
        <v>76088.146981968428</v>
      </c>
    </row>
    <row r="191" spans="1:31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3">
        <f t="shared" si="28"/>
        <v>0.97297297297297303</v>
      </c>
      <c r="G191" s="3">
        <f t="shared" si="29"/>
        <v>3308.1081081081084</v>
      </c>
      <c r="H191">
        <v>436</v>
      </c>
      <c r="I191">
        <v>0.28220000000000001</v>
      </c>
      <c r="J191">
        <v>106</v>
      </c>
      <c r="K191">
        <v>624</v>
      </c>
      <c r="L191">
        <f t="shared" si="30"/>
        <v>518</v>
      </c>
      <c r="M191">
        <f t="shared" si="31"/>
        <v>330</v>
      </c>
      <c r="N191">
        <f t="shared" si="32"/>
        <v>0.60965250965250961</v>
      </c>
      <c r="O191">
        <v>0.28220000000000001</v>
      </c>
      <c r="V191">
        <v>106</v>
      </c>
      <c r="W191">
        <f t="shared" si="33"/>
        <v>647.5</v>
      </c>
      <c r="X191">
        <f t="shared" si="34"/>
        <v>41.25</v>
      </c>
      <c r="Y191">
        <f t="shared" si="35"/>
        <v>-409.0851655294415</v>
      </c>
      <c r="Z191">
        <f t="shared" si="36"/>
        <v>368.59284179934292</v>
      </c>
      <c r="AA191">
        <f t="shared" si="37"/>
        <v>368.59284179934292</v>
      </c>
      <c r="AB191">
        <f t="shared" si="38"/>
        <v>0.5055487904236956</v>
      </c>
      <c r="AC191">
        <f t="shared" si="39"/>
        <v>0.45050868725868731</v>
      </c>
      <c r="AD191">
        <f t="shared" si="40"/>
        <v>60609.811211569409</v>
      </c>
      <c r="AE191" s="4">
        <f t="shared" si="41"/>
        <v>42426.867848098584</v>
      </c>
    </row>
    <row r="192" spans="1:31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3">
        <f t="shared" si="28"/>
        <v>0.97297297297297303</v>
      </c>
      <c r="G192" s="3">
        <f t="shared" si="29"/>
        <v>4086.4864864864867</v>
      </c>
      <c r="H192">
        <v>426</v>
      </c>
      <c r="I192">
        <v>0.54249999999999998</v>
      </c>
      <c r="J192">
        <v>210</v>
      </c>
      <c r="K192">
        <v>654</v>
      </c>
      <c r="L192">
        <f t="shared" si="30"/>
        <v>444</v>
      </c>
      <c r="M192">
        <f t="shared" si="31"/>
        <v>216</v>
      </c>
      <c r="N192">
        <f t="shared" si="32"/>
        <v>0.48918918918918919</v>
      </c>
      <c r="O192">
        <v>0.54249999999999998</v>
      </c>
      <c r="V192">
        <v>210</v>
      </c>
      <c r="W192">
        <f t="shared" si="33"/>
        <v>555</v>
      </c>
      <c r="X192">
        <f t="shared" si="34"/>
        <v>154.5</v>
      </c>
      <c r="Y192">
        <f t="shared" si="35"/>
        <v>-350.64442759666412</v>
      </c>
      <c r="Z192">
        <f t="shared" si="36"/>
        <v>375.50815011372254</v>
      </c>
      <c r="AA192">
        <f t="shared" si="37"/>
        <v>375.50815011372254</v>
      </c>
      <c r="AB192">
        <f t="shared" si="38"/>
        <v>0.39821288308778835</v>
      </c>
      <c r="AC192">
        <f t="shared" si="39"/>
        <v>0.53545432432432438</v>
      </c>
      <c r="AD192">
        <f t="shared" si="40"/>
        <v>73389.623921058403</v>
      </c>
      <c r="AE192" s="4">
        <f t="shared" si="41"/>
        <v>51372.736744740876</v>
      </c>
    </row>
    <row r="193" spans="1:31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3">
        <f t="shared" si="28"/>
        <v>0.97297297297297303</v>
      </c>
      <c r="G193" s="3">
        <f t="shared" si="29"/>
        <v>1070.2702702702704</v>
      </c>
      <c r="H193">
        <v>142</v>
      </c>
      <c r="I193">
        <v>8.2199999999999995E-2</v>
      </c>
      <c r="J193">
        <v>111</v>
      </c>
      <c r="K193">
        <v>148</v>
      </c>
      <c r="L193">
        <f t="shared" si="30"/>
        <v>37</v>
      </c>
      <c r="M193">
        <f t="shared" si="31"/>
        <v>31</v>
      </c>
      <c r="N193">
        <f t="shared" si="32"/>
        <v>0.77027027027027029</v>
      </c>
      <c r="O193">
        <v>8.2199999999999995E-2</v>
      </c>
      <c r="V193">
        <v>111</v>
      </c>
      <c r="W193">
        <f t="shared" si="33"/>
        <v>46.25</v>
      </c>
      <c r="X193">
        <f t="shared" si="34"/>
        <v>106.375</v>
      </c>
      <c r="Y193">
        <f t="shared" si="35"/>
        <v>-29.22036896638868</v>
      </c>
      <c r="Z193">
        <f t="shared" si="36"/>
        <v>78.042345842810207</v>
      </c>
      <c r="AA193">
        <f t="shared" si="37"/>
        <v>111</v>
      </c>
      <c r="AB193">
        <f t="shared" si="38"/>
        <v>0.1</v>
      </c>
      <c r="AC193">
        <f t="shared" si="39"/>
        <v>0.77146000000000003</v>
      </c>
      <c r="AD193">
        <f t="shared" si="40"/>
        <v>31255.701900000004</v>
      </c>
      <c r="AE193" s="4">
        <f t="shared" si="41"/>
        <v>21878.991330000001</v>
      </c>
    </row>
    <row r="194" spans="1:31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3">
        <f t="shared" si="28"/>
        <v>0.97297297297297303</v>
      </c>
      <c r="G194" s="3">
        <f t="shared" si="29"/>
        <v>2918.9189189189192</v>
      </c>
      <c r="H194">
        <v>621</v>
      </c>
      <c r="I194">
        <v>0.34789999999999999</v>
      </c>
      <c r="J194">
        <v>133</v>
      </c>
      <c r="K194">
        <v>1040</v>
      </c>
      <c r="L194">
        <f t="shared" si="30"/>
        <v>907</v>
      </c>
      <c r="M194">
        <f t="shared" si="31"/>
        <v>488</v>
      </c>
      <c r="N194">
        <f t="shared" si="32"/>
        <v>0.53042998897464166</v>
      </c>
      <c r="O194">
        <v>0.34789999999999999</v>
      </c>
      <c r="V194">
        <v>133</v>
      </c>
      <c r="W194">
        <f t="shared" si="33"/>
        <v>1133.75</v>
      </c>
      <c r="X194">
        <f t="shared" si="34"/>
        <v>19.625</v>
      </c>
      <c r="Y194">
        <f t="shared" si="35"/>
        <v>-716.29390952741971</v>
      </c>
      <c r="Z194">
        <f t="shared" si="36"/>
        <v>619.09209944402323</v>
      </c>
      <c r="AA194">
        <f t="shared" si="37"/>
        <v>619.09209944402323</v>
      </c>
      <c r="AB194">
        <f t="shared" si="38"/>
        <v>0.52874716599252325</v>
      </c>
      <c r="AC194">
        <f t="shared" si="39"/>
        <v>0.43214949283351711</v>
      </c>
      <c r="AD194">
        <f t="shared" si="40"/>
        <v>97652.222929069772</v>
      </c>
      <c r="AE194" s="4">
        <f t="shared" si="41"/>
        <v>68356.556050348838</v>
      </c>
    </row>
    <row r="195" spans="1:31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3">
        <f t="shared" si="28"/>
        <v>0.97297297297297303</v>
      </c>
      <c r="G195" s="3">
        <f t="shared" si="29"/>
        <v>3794.5945945945946</v>
      </c>
      <c r="H195">
        <v>535</v>
      </c>
      <c r="I195">
        <v>0.47670000000000001</v>
      </c>
      <c r="J195">
        <v>231</v>
      </c>
      <c r="K195">
        <v>888</v>
      </c>
      <c r="L195">
        <f t="shared" si="30"/>
        <v>657</v>
      </c>
      <c r="M195">
        <f t="shared" si="31"/>
        <v>304</v>
      </c>
      <c r="N195">
        <f t="shared" si="32"/>
        <v>0.4701674277016743</v>
      </c>
      <c r="O195">
        <v>0.47670000000000001</v>
      </c>
      <c r="V195">
        <v>231</v>
      </c>
      <c r="W195">
        <f t="shared" si="33"/>
        <v>821.25</v>
      </c>
      <c r="X195">
        <f t="shared" si="34"/>
        <v>148.875</v>
      </c>
      <c r="Y195">
        <f t="shared" si="35"/>
        <v>-518.85898407884758</v>
      </c>
      <c r="Z195">
        <f t="shared" si="36"/>
        <v>515.77895185746775</v>
      </c>
      <c r="AA195">
        <f t="shared" si="37"/>
        <v>515.77895185746775</v>
      </c>
      <c r="AB195">
        <f t="shared" si="38"/>
        <v>0.44676280287058479</v>
      </c>
      <c r="AC195">
        <f t="shared" si="39"/>
        <v>0.4970319178082192</v>
      </c>
      <c r="AD195">
        <f t="shared" si="40"/>
        <v>93570.889586493082</v>
      </c>
      <c r="AE195" s="4">
        <f t="shared" si="41"/>
        <v>65499.622710545154</v>
      </c>
    </row>
    <row r="196" spans="1:31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3">
        <f t="shared" si="28"/>
        <v>0.97297297297297303</v>
      </c>
      <c r="G196" s="3">
        <f t="shared" si="29"/>
        <v>3502.7027027027029</v>
      </c>
      <c r="H196">
        <v>196</v>
      </c>
      <c r="I196">
        <v>0.77810000000000001</v>
      </c>
      <c r="J196">
        <v>137</v>
      </c>
      <c r="K196">
        <v>808</v>
      </c>
      <c r="L196">
        <f t="shared" si="30"/>
        <v>671</v>
      </c>
      <c r="M196">
        <f t="shared" si="31"/>
        <v>59</v>
      </c>
      <c r="N196">
        <f t="shared" si="32"/>
        <v>0.17034277198211625</v>
      </c>
      <c r="O196">
        <v>0.77810000000000001</v>
      </c>
      <c r="V196">
        <v>137</v>
      </c>
      <c r="W196">
        <f t="shared" si="33"/>
        <v>838.75</v>
      </c>
      <c r="X196">
        <f t="shared" si="34"/>
        <v>53.125</v>
      </c>
      <c r="Y196">
        <f t="shared" si="35"/>
        <v>-529.91533990396761</v>
      </c>
      <c r="Z196">
        <f t="shared" si="36"/>
        <v>477.30848812231488</v>
      </c>
      <c r="AA196">
        <f t="shared" si="37"/>
        <v>477.30848812231488</v>
      </c>
      <c r="AB196">
        <f t="shared" si="38"/>
        <v>0.50573292175536799</v>
      </c>
      <c r="AC196">
        <f t="shared" si="39"/>
        <v>0.45036296572280182</v>
      </c>
      <c r="AD196">
        <f t="shared" si="40"/>
        <v>78461.154190532849</v>
      </c>
      <c r="AE196" s="4">
        <f t="shared" si="41"/>
        <v>54922.807933372991</v>
      </c>
    </row>
    <row r="197" spans="1:31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3">
        <f t="shared" ref="F197:F247" si="42">36/37</f>
        <v>0.97297297297297303</v>
      </c>
      <c r="G197" s="3">
        <f t="shared" ref="G197:G247" si="43">E197*F197</f>
        <v>3405.4054054054054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44">K197-J197</f>
        <v>328</v>
      </c>
      <c r="M197">
        <f t="shared" ref="M197:M247" si="45">H197-J197</f>
        <v>139</v>
      </c>
      <c r="N197">
        <f t="shared" ref="N197:N247" si="46">0.8*(M197/L197)+0.1</f>
        <v>0.4390243902439025</v>
      </c>
      <c r="O197">
        <v>0.39729999999999999</v>
      </c>
      <c r="V197">
        <v>155</v>
      </c>
      <c r="W197">
        <f t="shared" ref="W197:W247" si="47">1.25*(K197-J197)</f>
        <v>410</v>
      </c>
      <c r="X197">
        <f t="shared" ref="X197:X247" si="48">J197-(K197-J197)/8</f>
        <v>114</v>
      </c>
      <c r="Y197">
        <f t="shared" ref="Y197:Y247" si="49">1.25*(K197-J197)/(2*(-0.7914))</f>
        <v>-259.03462218852667</v>
      </c>
      <c r="Z197">
        <f t="shared" ref="Z197:Z247" si="50">((-0.7914*X197)/W197-0.8506)*Y197</f>
        <v>277.33484963356079</v>
      </c>
      <c r="AA197">
        <f t="shared" ref="AA197:AA247" si="51">IF(Z197&gt;V197,Z197,V197)</f>
        <v>277.33484963356079</v>
      </c>
      <c r="AB197">
        <f t="shared" ref="AB197:AB247" si="52">(AA197-X197)/W197</f>
        <v>0.39837768203307511</v>
      </c>
      <c r="AC197">
        <f t="shared" ref="AC197:AC247" si="53">-0.7914*AB197+0.8506</f>
        <v>0.53532390243902439</v>
      </c>
      <c r="AD197">
        <f t="shared" ref="AD197:AD247" si="54">AA197*AC197*365</f>
        <v>54189.350505684895</v>
      </c>
      <c r="AE197" s="4">
        <f t="shared" ref="AE197:AE247" si="55">AD197*0.7</f>
        <v>37932.545353979425</v>
      </c>
    </row>
    <row r="198" spans="1:31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3">
        <f t="shared" si="42"/>
        <v>0.97297297297297303</v>
      </c>
      <c r="G198" s="3">
        <f t="shared" si="43"/>
        <v>2432.4324324324325</v>
      </c>
      <c r="H198">
        <v>471</v>
      </c>
      <c r="I198">
        <v>0.6</v>
      </c>
      <c r="J198">
        <v>111</v>
      </c>
      <c r="K198">
        <v>868</v>
      </c>
      <c r="L198">
        <f t="shared" si="44"/>
        <v>757</v>
      </c>
      <c r="M198">
        <f t="shared" si="45"/>
        <v>360</v>
      </c>
      <c r="N198">
        <f t="shared" si="46"/>
        <v>0.480449141347424</v>
      </c>
      <c r="O198">
        <v>0.6</v>
      </c>
      <c r="V198">
        <v>111</v>
      </c>
      <c r="W198">
        <f t="shared" si="47"/>
        <v>946.25</v>
      </c>
      <c r="X198">
        <f t="shared" si="48"/>
        <v>16.375</v>
      </c>
      <c r="Y198">
        <f t="shared" si="49"/>
        <v>-597.83295425827646</v>
      </c>
      <c r="Z198">
        <f t="shared" si="50"/>
        <v>516.70421089209003</v>
      </c>
      <c r="AA198">
        <f t="shared" si="51"/>
        <v>516.70421089209003</v>
      </c>
      <c r="AB198">
        <f t="shared" si="52"/>
        <v>0.52874949631924972</v>
      </c>
      <c r="AC198">
        <f t="shared" si="53"/>
        <v>0.4321476486129458</v>
      </c>
      <c r="AD198">
        <f t="shared" si="54"/>
        <v>81501.766064379888</v>
      </c>
      <c r="AE198" s="4">
        <f t="shared" si="55"/>
        <v>57051.23624506592</v>
      </c>
    </row>
    <row r="199" spans="1:31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3">
        <f t="shared" si="42"/>
        <v>0.97297297297297303</v>
      </c>
      <c r="G199" s="3">
        <f t="shared" si="43"/>
        <v>2918.9189189189192</v>
      </c>
      <c r="H199">
        <v>620</v>
      </c>
      <c r="I199">
        <v>0.29320000000000002</v>
      </c>
      <c r="J199">
        <v>195</v>
      </c>
      <c r="K199">
        <v>752</v>
      </c>
      <c r="L199">
        <f t="shared" si="44"/>
        <v>557</v>
      </c>
      <c r="M199">
        <f t="shared" si="45"/>
        <v>425</v>
      </c>
      <c r="N199">
        <f t="shared" si="46"/>
        <v>0.71041292639138243</v>
      </c>
      <c r="O199">
        <v>0.29320000000000002</v>
      </c>
      <c r="V199">
        <v>195</v>
      </c>
      <c r="W199">
        <f t="shared" si="47"/>
        <v>696.25</v>
      </c>
      <c r="X199">
        <f t="shared" si="48"/>
        <v>125.375</v>
      </c>
      <c r="Y199">
        <f t="shared" si="49"/>
        <v>-439.88501389941877</v>
      </c>
      <c r="Z199">
        <f t="shared" si="50"/>
        <v>436.85369282284563</v>
      </c>
      <c r="AA199">
        <f t="shared" si="51"/>
        <v>436.85369282284563</v>
      </c>
      <c r="AB199">
        <f t="shared" si="52"/>
        <v>0.44736616563424864</v>
      </c>
      <c r="AC199">
        <f t="shared" si="53"/>
        <v>0.49655441651705567</v>
      </c>
      <c r="AD199">
        <f t="shared" si="54"/>
        <v>79176.395148183758</v>
      </c>
      <c r="AE199" s="4">
        <f t="shared" si="55"/>
        <v>55423.476603728624</v>
      </c>
    </row>
    <row r="200" spans="1:31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3">
        <f t="shared" si="42"/>
        <v>0.97297297297297303</v>
      </c>
      <c r="G200" s="3">
        <f t="shared" si="43"/>
        <v>2918.9189189189192</v>
      </c>
      <c r="H200">
        <v>235</v>
      </c>
      <c r="I200">
        <v>0.6411</v>
      </c>
      <c r="J200">
        <v>80</v>
      </c>
      <c r="K200">
        <v>469</v>
      </c>
      <c r="L200">
        <f t="shared" si="44"/>
        <v>389</v>
      </c>
      <c r="M200">
        <f t="shared" si="45"/>
        <v>155</v>
      </c>
      <c r="N200">
        <f t="shared" si="46"/>
        <v>0.41876606683804629</v>
      </c>
      <c r="O200">
        <v>0.6411</v>
      </c>
      <c r="V200">
        <v>80</v>
      </c>
      <c r="W200">
        <f t="shared" si="47"/>
        <v>486.25</v>
      </c>
      <c r="X200">
        <f t="shared" si="48"/>
        <v>31.375</v>
      </c>
      <c r="Y200">
        <f t="shared" si="49"/>
        <v>-307.20874399797827</v>
      </c>
      <c r="Z200">
        <f t="shared" si="50"/>
        <v>276.99925764468031</v>
      </c>
      <c r="AA200">
        <f t="shared" si="51"/>
        <v>276.99925764468031</v>
      </c>
      <c r="AB200">
        <f t="shared" si="52"/>
        <v>0.50513986148006229</v>
      </c>
      <c r="AC200">
        <f t="shared" si="53"/>
        <v>0.45083231362467874</v>
      </c>
      <c r="AD200">
        <f t="shared" si="54"/>
        <v>45581.278911638437</v>
      </c>
      <c r="AE200" s="4">
        <f t="shared" si="55"/>
        <v>31906.895238146903</v>
      </c>
    </row>
    <row r="201" spans="1:31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3">
        <f t="shared" si="42"/>
        <v>0.97297297297297303</v>
      </c>
      <c r="G201" s="3">
        <f t="shared" si="43"/>
        <v>3794.5945945945946</v>
      </c>
      <c r="H201">
        <v>284</v>
      </c>
      <c r="I201">
        <v>0.50409999999999999</v>
      </c>
      <c r="J201">
        <v>116</v>
      </c>
      <c r="K201">
        <v>361</v>
      </c>
      <c r="L201">
        <f t="shared" si="44"/>
        <v>245</v>
      </c>
      <c r="M201">
        <f t="shared" si="45"/>
        <v>168</v>
      </c>
      <c r="N201">
        <f t="shared" si="46"/>
        <v>0.64857142857142858</v>
      </c>
      <c r="O201">
        <v>0.50409999999999999</v>
      </c>
      <c r="V201">
        <v>116</v>
      </c>
      <c r="W201">
        <f t="shared" si="47"/>
        <v>306.25</v>
      </c>
      <c r="X201">
        <f t="shared" si="48"/>
        <v>85.375</v>
      </c>
      <c r="Y201">
        <f t="shared" si="49"/>
        <v>-193.4862269396007</v>
      </c>
      <c r="Z201">
        <f t="shared" si="50"/>
        <v>207.26688463482438</v>
      </c>
      <c r="AA201">
        <f t="shared" si="51"/>
        <v>207.26688463482438</v>
      </c>
      <c r="AB201">
        <f t="shared" si="52"/>
        <v>0.39801431717493674</v>
      </c>
      <c r="AC201">
        <f t="shared" si="53"/>
        <v>0.53561146938775517</v>
      </c>
      <c r="AD201">
        <f t="shared" si="54"/>
        <v>40520.300031658429</v>
      </c>
      <c r="AE201" s="4">
        <f t="shared" si="55"/>
        <v>28364.2100221609</v>
      </c>
    </row>
    <row r="202" spans="1:31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3">
        <f t="shared" si="42"/>
        <v>0.97297297297297303</v>
      </c>
      <c r="G202" s="3">
        <f t="shared" si="43"/>
        <v>2724.3243243243246</v>
      </c>
      <c r="H202">
        <v>355</v>
      </c>
      <c r="I202">
        <v>0.4027</v>
      </c>
      <c r="J202">
        <v>102</v>
      </c>
      <c r="K202">
        <v>799</v>
      </c>
      <c r="L202">
        <f t="shared" si="44"/>
        <v>697</v>
      </c>
      <c r="M202">
        <f t="shared" si="45"/>
        <v>253</v>
      </c>
      <c r="N202">
        <f t="shared" si="46"/>
        <v>0.39038737446197991</v>
      </c>
      <c r="O202">
        <v>0.4027</v>
      </c>
      <c r="V202">
        <v>102</v>
      </c>
      <c r="W202">
        <f t="shared" si="47"/>
        <v>871.25</v>
      </c>
      <c r="X202">
        <f t="shared" si="48"/>
        <v>14.875</v>
      </c>
      <c r="Y202">
        <f t="shared" si="49"/>
        <v>-550.44857215061916</v>
      </c>
      <c r="Z202">
        <f t="shared" si="50"/>
        <v>475.64905547131667</v>
      </c>
      <c r="AA202">
        <f t="shared" si="51"/>
        <v>475.64905547131667</v>
      </c>
      <c r="AB202">
        <f t="shared" si="52"/>
        <v>0.52886548691112389</v>
      </c>
      <c r="AC202">
        <f t="shared" si="53"/>
        <v>0.4320558536585366</v>
      </c>
      <c r="AD202">
        <f t="shared" si="54"/>
        <v>75010.039926790763</v>
      </c>
      <c r="AE202" s="4">
        <f t="shared" si="55"/>
        <v>52507.02794875353</v>
      </c>
    </row>
    <row r="203" spans="1:31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3">
        <f t="shared" si="42"/>
        <v>0.97297297297297303</v>
      </c>
      <c r="G203" s="3">
        <f t="shared" si="43"/>
        <v>3405.4054054054054</v>
      </c>
      <c r="H203">
        <v>436</v>
      </c>
      <c r="I203">
        <v>0.50680000000000003</v>
      </c>
      <c r="J203">
        <v>188</v>
      </c>
      <c r="K203">
        <v>724</v>
      </c>
      <c r="L203">
        <f t="shared" si="44"/>
        <v>536</v>
      </c>
      <c r="M203">
        <f t="shared" si="45"/>
        <v>248</v>
      </c>
      <c r="N203">
        <f t="shared" si="46"/>
        <v>0.47014925373134331</v>
      </c>
      <c r="O203">
        <v>0.50680000000000003</v>
      </c>
      <c r="V203">
        <v>188</v>
      </c>
      <c r="W203">
        <f t="shared" si="47"/>
        <v>670</v>
      </c>
      <c r="X203">
        <f t="shared" si="48"/>
        <v>121</v>
      </c>
      <c r="Y203">
        <f t="shared" si="49"/>
        <v>-423.30048016173868</v>
      </c>
      <c r="Z203">
        <f t="shared" si="50"/>
        <v>420.55938842557492</v>
      </c>
      <c r="AA203">
        <f t="shared" si="51"/>
        <v>420.55938842557492</v>
      </c>
      <c r="AB203">
        <f t="shared" si="52"/>
        <v>0.44710356481429092</v>
      </c>
      <c r="AC203">
        <f t="shared" si="53"/>
        <v>0.4967622388059702</v>
      </c>
      <c r="AD203">
        <f t="shared" si="54"/>
        <v>76255.078520982745</v>
      </c>
      <c r="AE203" s="4">
        <f t="shared" si="55"/>
        <v>53378.554964687915</v>
      </c>
    </row>
    <row r="204" spans="1:31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3">
        <f t="shared" si="42"/>
        <v>0.97297297297297303</v>
      </c>
      <c r="G204" s="3">
        <f t="shared" si="43"/>
        <v>875.67567567567573</v>
      </c>
      <c r="H204">
        <v>141</v>
      </c>
      <c r="I204">
        <v>0.54790000000000005</v>
      </c>
      <c r="J204">
        <v>116</v>
      </c>
      <c r="K204">
        <v>296</v>
      </c>
      <c r="L204">
        <f t="shared" si="44"/>
        <v>180</v>
      </c>
      <c r="M204">
        <f t="shared" si="45"/>
        <v>25</v>
      </c>
      <c r="N204">
        <f t="shared" si="46"/>
        <v>0.21111111111111114</v>
      </c>
      <c r="O204">
        <v>0.54790000000000005</v>
      </c>
      <c r="V204">
        <v>116</v>
      </c>
      <c r="W204">
        <f t="shared" si="47"/>
        <v>225</v>
      </c>
      <c r="X204">
        <f t="shared" si="48"/>
        <v>93.5</v>
      </c>
      <c r="Y204">
        <f t="shared" si="49"/>
        <v>-142.15314632297196</v>
      </c>
      <c r="Z204">
        <f t="shared" si="50"/>
        <v>167.66546626231997</v>
      </c>
      <c r="AA204">
        <f t="shared" si="51"/>
        <v>167.66546626231997</v>
      </c>
      <c r="AB204">
        <f t="shared" si="52"/>
        <v>0.32962429449919983</v>
      </c>
      <c r="AC204">
        <f t="shared" si="53"/>
        <v>0.58973533333333328</v>
      </c>
      <c r="AD204">
        <f t="shared" si="54"/>
        <v>36090.561116664772</v>
      </c>
      <c r="AE204" s="4">
        <f t="shared" si="55"/>
        <v>25263.392781665338</v>
      </c>
    </row>
    <row r="205" spans="1:31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3">
        <f t="shared" si="42"/>
        <v>0.97297297297297303</v>
      </c>
      <c r="G205" s="3">
        <f t="shared" si="43"/>
        <v>2529.72972972973</v>
      </c>
      <c r="H205">
        <v>250</v>
      </c>
      <c r="I205">
        <v>0.36990000000000001</v>
      </c>
      <c r="J205">
        <v>69</v>
      </c>
      <c r="K205">
        <v>406</v>
      </c>
      <c r="L205">
        <f t="shared" si="44"/>
        <v>337</v>
      </c>
      <c r="M205">
        <f t="shared" si="45"/>
        <v>181</v>
      </c>
      <c r="N205">
        <f t="shared" si="46"/>
        <v>0.52967359050445106</v>
      </c>
      <c r="O205">
        <v>0.36990000000000001</v>
      </c>
      <c r="V205">
        <v>69</v>
      </c>
      <c r="W205">
        <f t="shared" si="47"/>
        <v>421.25</v>
      </c>
      <c r="X205">
        <f t="shared" si="48"/>
        <v>26.875</v>
      </c>
      <c r="Y205">
        <f t="shared" si="49"/>
        <v>-266.14227950467529</v>
      </c>
      <c r="Z205">
        <f t="shared" si="50"/>
        <v>239.81812294667682</v>
      </c>
      <c r="AA205">
        <f t="shared" si="51"/>
        <v>239.81812294667682</v>
      </c>
      <c r="AB205">
        <f t="shared" si="52"/>
        <v>0.50550296248469273</v>
      </c>
      <c r="AC205">
        <f t="shared" si="53"/>
        <v>0.45054495548961421</v>
      </c>
      <c r="AD205">
        <f t="shared" si="54"/>
        <v>39437.828617943873</v>
      </c>
      <c r="AE205" s="4">
        <f t="shared" si="55"/>
        <v>27606.48003256071</v>
      </c>
    </row>
    <row r="206" spans="1:31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3">
        <f t="shared" si="42"/>
        <v>0.97297297297297303</v>
      </c>
      <c r="G206" s="3">
        <f t="shared" si="43"/>
        <v>2622.1621621621625</v>
      </c>
      <c r="H206">
        <v>443</v>
      </c>
      <c r="I206">
        <v>0.2356</v>
      </c>
      <c r="J206">
        <v>265</v>
      </c>
      <c r="K206">
        <v>534</v>
      </c>
      <c r="L206">
        <f t="shared" si="44"/>
        <v>269</v>
      </c>
      <c r="M206">
        <f t="shared" si="45"/>
        <v>178</v>
      </c>
      <c r="N206">
        <f t="shared" si="46"/>
        <v>0.62936802973977701</v>
      </c>
      <c r="O206">
        <v>0.2356</v>
      </c>
      <c r="V206">
        <v>265</v>
      </c>
      <c r="W206">
        <f t="shared" si="47"/>
        <v>336.25</v>
      </c>
      <c r="X206">
        <f t="shared" si="48"/>
        <v>231.375</v>
      </c>
      <c r="Y206">
        <f t="shared" si="49"/>
        <v>-212.43997978266364</v>
      </c>
      <c r="Z206">
        <f t="shared" si="50"/>
        <v>296.38894680313371</v>
      </c>
      <c r="AA206">
        <f t="shared" si="51"/>
        <v>296.38894680313371</v>
      </c>
      <c r="AB206">
        <f t="shared" si="52"/>
        <v>0.19335002766731213</v>
      </c>
      <c r="AC206">
        <f t="shared" si="53"/>
        <v>0.69758278810408925</v>
      </c>
      <c r="AD206">
        <f t="shared" si="54"/>
        <v>75465.877174070076</v>
      </c>
      <c r="AE206" s="4">
        <f t="shared" si="55"/>
        <v>52826.114021849047</v>
      </c>
    </row>
    <row r="207" spans="1:31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3">
        <f t="shared" si="42"/>
        <v>0.97297297297297303</v>
      </c>
      <c r="G207" s="3">
        <f t="shared" si="43"/>
        <v>2918.9189189189192</v>
      </c>
      <c r="H207">
        <v>343</v>
      </c>
      <c r="I207">
        <v>0.58079999999999998</v>
      </c>
      <c r="J207">
        <v>158</v>
      </c>
      <c r="K207">
        <v>706</v>
      </c>
      <c r="L207">
        <f t="shared" si="44"/>
        <v>548</v>
      </c>
      <c r="M207">
        <f t="shared" si="45"/>
        <v>185</v>
      </c>
      <c r="N207">
        <f t="shared" si="46"/>
        <v>0.37007299270072991</v>
      </c>
      <c r="O207">
        <v>0.58079999999999998</v>
      </c>
      <c r="V207">
        <v>158</v>
      </c>
      <c r="W207">
        <f t="shared" si="47"/>
        <v>685</v>
      </c>
      <c r="X207">
        <f t="shared" si="48"/>
        <v>89.5</v>
      </c>
      <c r="Y207">
        <f t="shared" si="49"/>
        <v>-432.77735658327015</v>
      </c>
      <c r="Z207">
        <f t="shared" si="50"/>
        <v>412.87041950972957</v>
      </c>
      <c r="AA207">
        <f t="shared" si="51"/>
        <v>412.87041950972957</v>
      </c>
      <c r="AB207">
        <f t="shared" si="52"/>
        <v>0.47207360512369279</v>
      </c>
      <c r="AC207">
        <f t="shared" si="53"/>
        <v>0.47700094890510958</v>
      </c>
      <c r="AD207">
        <f t="shared" si="54"/>
        <v>71882.947386561966</v>
      </c>
      <c r="AE207" s="4">
        <f t="shared" si="55"/>
        <v>50318.06317059337</v>
      </c>
    </row>
    <row r="208" spans="1:31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3">
        <f t="shared" si="42"/>
        <v>0.97297297297297303</v>
      </c>
      <c r="G208" s="3">
        <f t="shared" si="43"/>
        <v>3891.8918918918921</v>
      </c>
      <c r="H208">
        <v>739</v>
      </c>
      <c r="I208">
        <v>1.9199999999999998E-2</v>
      </c>
      <c r="J208">
        <v>306</v>
      </c>
      <c r="K208">
        <v>781</v>
      </c>
      <c r="L208">
        <f t="shared" si="44"/>
        <v>475</v>
      </c>
      <c r="M208">
        <f t="shared" si="45"/>
        <v>433</v>
      </c>
      <c r="N208">
        <f t="shared" si="46"/>
        <v>0.82926315789473681</v>
      </c>
      <c r="O208">
        <v>1.9199999999999998E-2</v>
      </c>
      <c r="V208">
        <v>306</v>
      </c>
      <c r="W208">
        <f t="shared" si="47"/>
        <v>593.75</v>
      </c>
      <c r="X208">
        <f t="shared" si="48"/>
        <v>246.625</v>
      </c>
      <c r="Y208">
        <f t="shared" si="49"/>
        <v>-375.12635835228707</v>
      </c>
      <c r="Z208">
        <f t="shared" si="50"/>
        <v>442.3949804144554</v>
      </c>
      <c r="AA208">
        <f t="shared" si="51"/>
        <v>442.3949804144554</v>
      </c>
      <c r="AB208">
        <f t="shared" si="52"/>
        <v>0.32971786175066176</v>
      </c>
      <c r="AC208">
        <f t="shared" si="53"/>
        <v>0.58966128421052633</v>
      </c>
      <c r="AD208">
        <f t="shared" si="54"/>
        <v>95215.065182009625</v>
      </c>
      <c r="AE208" s="4">
        <f t="shared" si="55"/>
        <v>66650.54562740674</v>
      </c>
    </row>
    <row r="209" spans="1:31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3">
        <f t="shared" si="42"/>
        <v>0.97297297297297303</v>
      </c>
      <c r="G209" s="3">
        <f t="shared" si="43"/>
        <v>2232.9729729729729</v>
      </c>
      <c r="H209">
        <v>270</v>
      </c>
      <c r="I209">
        <v>0.46850000000000003</v>
      </c>
      <c r="J209">
        <v>100</v>
      </c>
      <c r="K209">
        <v>469</v>
      </c>
      <c r="L209">
        <f t="shared" si="44"/>
        <v>369</v>
      </c>
      <c r="M209">
        <f t="shared" si="45"/>
        <v>170</v>
      </c>
      <c r="N209">
        <f t="shared" si="46"/>
        <v>0.46856368563685635</v>
      </c>
      <c r="O209">
        <v>0.46850000000000003</v>
      </c>
      <c r="V209">
        <v>100</v>
      </c>
      <c r="W209">
        <f t="shared" si="47"/>
        <v>461.25</v>
      </c>
      <c r="X209">
        <f t="shared" si="48"/>
        <v>53.875</v>
      </c>
      <c r="Y209">
        <f t="shared" si="49"/>
        <v>-291.41394996209249</v>
      </c>
      <c r="Z209">
        <f t="shared" si="50"/>
        <v>274.81420583775588</v>
      </c>
      <c r="AA209">
        <f t="shared" si="51"/>
        <v>274.81420583775588</v>
      </c>
      <c r="AB209">
        <f t="shared" si="52"/>
        <v>0.47900098826613741</v>
      </c>
      <c r="AC209">
        <f t="shared" si="53"/>
        <v>0.47151861788617888</v>
      </c>
      <c r="AD209">
        <f t="shared" si="54"/>
        <v>47296.705296918881</v>
      </c>
      <c r="AE209" s="4">
        <f t="shared" si="55"/>
        <v>33107.693707843217</v>
      </c>
    </row>
    <row r="210" spans="1:31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3">
        <f t="shared" si="42"/>
        <v>0.97297297297297303</v>
      </c>
      <c r="G210" s="3">
        <f t="shared" si="43"/>
        <v>2918.9189189189192</v>
      </c>
      <c r="H210">
        <v>424</v>
      </c>
      <c r="I210">
        <v>0.34250000000000003</v>
      </c>
      <c r="J210">
        <v>270</v>
      </c>
      <c r="K210">
        <v>543</v>
      </c>
      <c r="L210">
        <f t="shared" si="44"/>
        <v>273</v>
      </c>
      <c r="M210">
        <f t="shared" si="45"/>
        <v>154</v>
      </c>
      <c r="N210">
        <f t="shared" si="46"/>
        <v>0.55128205128205132</v>
      </c>
      <c r="O210">
        <v>0.34250000000000003</v>
      </c>
      <c r="V210">
        <v>270</v>
      </c>
      <c r="W210">
        <f t="shared" si="47"/>
        <v>341.25</v>
      </c>
      <c r="X210">
        <f t="shared" si="48"/>
        <v>235.875</v>
      </c>
      <c r="Y210">
        <f t="shared" si="49"/>
        <v>-215.5989385898408</v>
      </c>
      <c r="Z210">
        <f t="shared" si="50"/>
        <v>301.32595716451863</v>
      </c>
      <c r="AA210">
        <f t="shared" si="51"/>
        <v>301.32595716451863</v>
      </c>
      <c r="AB210">
        <f t="shared" si="52"/>
        <v>0.19179767667258205</v>
      </c>
      <c r="AC210">
        <f t="shared" si="53"/>
        <v>0.69881131868131863</v>
      </c>
      <c r="AD210">
        <f t="shared" si="54"/>
        <v>76858.046159852442</v>
      </c>
      <c r="AE210" s="4">
        <f t="shared" si="55"/>
        <v>53800.632311896705</v>
      </c>
    </row>
    <row r="211" spans="1:31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3">
        <f t="shared" si="42"/>
        <v>0.97297297297297303</v>
      </c>
      <c r="G211" s="3">
        <f t="shared" si="43"/>
        <v>3210.8108108108108</v>
      </c>
      <c r="H211">
        <v>980</v>
      </c>
      <c r="I211">
        <v>0.2712</v>
      </c>
      <c r="J211">
        <v>283</v>
      </c>
      <c r="K211">
        <v>1261</v>
      </c>
      <c r="L211">
        <f t="shared" si="44"/>
        <v>978</v>
      </c>
      <c r="M211">
        <f t="shared" si="45"/>
        <v>697</v>
      </c>
      <c r="N211">
        <f t="shared" si="46"/>
        <v>0.67014314928425356</v>
      </c>
      <c r="O211">
        <v>0.2712</v>
      </c>
      <c r="V211">
        <v>283</v>
      </c>
      <c r="W211">
        <f t="shared" si="47"/>
        <v>1222.5</v>
      </c>
      <c r="X211">
        <f t="shared" si="48"/>
        <v>160.75</v>
      </c>
      <c r="Y211">
        <f t="shared" si="49"/>
        <v>-772.3654283548143</v>
      </c>
      <c r="Z211">
        <f t="shared" si="50"/>
        <v>737.34903335860508</v>
      </c>
      <c r="AA211">
        <f t="shared" si="51"/>
        <v>737.34903335860508</v>
      </c>
      <c r="AB211">
        <f t="shared" si="52"/>
        <v>0.47165565100908391</v>
      </c>
      <c r="AC211">
        <f t="shared" si="53"/>
        <v>0.47733171779141104</v>
      </c>
      <c r="AD211">
        <f t="shared" si="54"/>
        <v>128465.42945728828</v>
      </c>
      <c r="AE211" s="4">
        <f t="shared" si="55"/>
        <v>89925.800620101785</v>
      </c>
    </row>
    <row r="212" spans="1:31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3">
        <f t="shared" si="42"/>
        <v>0.97297297297297303</v>
      </c>
      <c r="G212" s="3">
        <f t="shared" si="43"/>
        <v>4378.3783783783783</v>
      </c>
      <c r="H212">
        <v>994</v>
      </c>
      <c r="I212">
        <v>0.43009999999999998</v>
      </c>
      <c r="J212">
        <v>530</v>
      </c>
      <c r="K212">
        <v>1354</v>
      </c>
      <c r="L212">
        <f t="shared" si="44"/>
        <v>824</v>
      </c>
      <c r="M212">
        <f t="shared" si="45"/>
        <v>464</v>
      </c>
      <c r="N212">
        <f t="shared" si="46"/>
        <v>0.55048543689320384</v>
      </c>
      <c r="O212">
        <v>0.43009999999999998</v>
      </c>
      <c r="V212">
        <v>530</v>
      </c>
      <c r="W212">
        <f t="shared" si="47"/>
        <v>1030</v>
      </c>
      <c r="X212">
        <f t="shared" si="48"/>
        <v>427</v>
      </c>
      <c r="Y212">
        <f t="shared" si="49"/>
        <v>-650.74551427849383</v>
      </c>
      <c r="Z212">
        <f t="shared" si="50"/>
        <v>767.0241344452869</v>
      </c>
      <c r="AA212">
        <f t="shared" si="51"/>
        <v>767.0241344452869</v>
      </c>
      <c r="AB212">
        <f t="shared" si="52"/>
        <v>0.3301205188789193</v>
      </c>
      <c r="AC212">
        <f t="shared" si="53"/>
        <v>0.58934262135922322</v>
      </c>
      <c r="AD212">
        <f t="shared" si="54"/>
        <v>164994.60512451775</v>
      </c>
      <c r="AE212" s="4">
        <f t="shared" si="55"/>
        <v>115496.22358716241</v>
      </c>
    </row>
    <row r="213" spans="1:31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3">
        <f t="shared" si="42"/>
        <v>0.97297297297297303</v>
      </c>
      <c r="G213" s="3">
        <f t="shared" si="43"/>
        <v>2627.0270270270271</v>
      </c>
      <c r="H213">
        <v>284</v>
      </c>
      <c r="I213">
        <v>0.60550000000000004</v>
      </c>
      <c r="J213">
        <v>103</v>
      </c>
      <c r="K213">
        <v>483</v>
      </c>
      <c r="L213">
        <f t="shared" si="44"/>
        <v>380</v>
      </c>
      <c r="M213">
        <f t="shared" si="45"/>
        <v>181</v>
      </c>
      <c r="N213">
        <f t="shared" si="46"/>
        <v>0.4810526315789474</v>
      </c>
      <c r="O213">
        <v>0.60550000000000004</v>
      </c>
      <c r="V213">
        <v>103</v>
      </c>
      <c r="W213">
        <f t="shared" si="47"/>
        <v>475</v>
      </c>
      <c r="X213">
        <f t="shared" si="48"/>
        <v>55.5</v>
      </c>
      <c r="Y213">
        <f t="shared" si="49"/>
        <v>-300.10108668182966</v>
      </c>
      <c r="Z213">
        <f t="shared" si="50"/>
        <v>283.01598433156431</v>
      </c>
      <c r="AA213">
        <f t="shared" si="51"/>
        <v>283.01598433156431</v>
      </c>
      <c r="AB213">
        <f t="shared" si="52"/>
        <v>0.47898101964539858</v>
      </c>
      <c r="AC213">
        <f t="shared" si="53"/>
        <v>0.4715344210526316</v>
      </c>
      <c r="AD213">
        <f t="shared" si="54"/>
        <v>48709.899086955062</v>
      </c>
      <c r="AE213" s="4">
        <f t="shared" si="55"/>
        <v>34096.92936086854</v>
      </c>
    </row>
    <row r="214" spans="1:31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3">
        <f t="shared" si="42"/>
        <v>0.97297297297297303</v>
      </c>
      <c r="G214" s="3">
        <f t="shared" si="43"/>
        <v>2627.0270270270271</v>
      </c>
      <c r="H214">
        <v>236</v>
      </c>
      <c r="I214">
        <v>0.56710000000000005</v>
      </c>
      <c r="J214">
        <v>110</v>
      </c>
      <c r="K214">
        <v>515</v>
      </c>
      <c r="L214">
        <f t="shared" si="44"/>
        <v>405</v>
      </c>
      <c r="M214">
        <f t="shared" si="45"/>
        <v>126</v>
      </c>
      <c r="N214">
        <f t="shared" si="46"/>
        <v>0.34888888888888892</v>
      </c>
      <c r="O214">
        <v>0.56710000000000005</v>
      </c>
      <c r="V214">
        <v>110</v>
      </c>
      <c r="W214">
        <f t="shared" si="47"/>
        <v>506.25</v>
      </c>
      <c r="X214">
        <f t="shared" si="48"/>
        <v>59.375</v>
      </c>
      <c r="Y214">
        <f t="shared" si="49"/>
        <v>-319.8445792266869</v>
      </c>
      <c r="Z214">
        <f t="shared" si="50"/>
        <v>301.74729909021988</v>
      </c>
      <c r="AA214">
        <f t="shared" si="51"/>
        <v>301.74729909021988</v>
      </c>
      <c r="AB214">
        <f t="shared" si="52"/>
        <v>0.47876009696833555</v>
      </c>
      <c r="AC214">
        <f t="shared" si="53"/>
        <v>0.47170925925925927</v>
      </c>
      <c r="AD214">
        <f t="shared" si="54"/>
        <v>51953.003152125377</v>
      </c>
      <c r="AE214" s="4">
        <f t="shared" si="55"/>
        <v>36367.102206487762</v>
      </c>
    </row>
    <row r="215" spans="1:31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3">
        <f t="shared" si="42"/>
        <v>0.97297297297297303</v>
      </c>
      <c r="G215" s="3">
        <f t="shared" si="43"/>
        <v>1070.2702702702704</v>
      </c>
      <c r="H215">
        <v>188</v>
      </c>
      <c r="I215">
        <v>0.61919999999999997</v>
      </c>
      <c r="J215">
        <v>136</v>
      </c>
      <c r="K215">
        <v>335</v>
      </c>
      <c r="L215">
        <f t="shared" si="44"/>
        <v>199</v>
      </c>
      <c r="M215">
        <f t="shared" si="45"/>
        <v>52</v>
      </c>
      <c r="N215">
        <f t="shared" si="46"/>
        <v>0.30904522613065333</v>
      </c>
      <c r="O215">
        <v>0.61919999999999997</v>
      </c>
      <c r="V215">
        <v>136</v>
      </c>
      <c r="W215">
        <f t="shared" si="47"/>
        <v>248.75</v>
      </c>
      <c r="X215">
        <f t="shared" si="48"/>
        <v>111.125</v>
      </c>
      <c r="Y215">
        <f t="shared" si="49"/>
        <v>-157.15820065706345</v>
      </c>
      <c r="Z215">
        <f t="shared" si="50"/>
        <v>189.24126547889819</v>
      </c>
      <c r="AA215">
        <f t="shared" si="51"/>
        <v>189.24126547889819</v>
      </c>
      <c r="AB215">
        <f t="shared" si="52"/>
        <v>0.31403523810612338</v>
      </c>
      <c r="AC215">
        <f t="shared" si="53"/>
        <v>0.60207251256281402</v>
      </c>
      <c r="AD215">
        <f t="shared" si="54"/>
        <v>41586.991928418065</v>
      </c>
      <c r="AE215" s="4">
        <f t="shared" si="55"/>
        <v>29110.894349892642</v>
      </c>
    </row>
    <row r="216" spans="1:31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3">
        <f t="shared" si="42"/>
        <v>0.97297297297297303</v>
      </c>
      <c r="G216" s="3">
        <f t="shared" si="43"/>
        <v>2918.9189189189192</v>
      </c>
      <c r="H216">
        <v>329</v>
      </c>
      <c r="I216">
        <v>0.70409999999999995</v>
      </c>
      <c r="J216">
        <v>270</v>
      </c>
      <c r="K216">
        <v>544</v>
      </c>
      <c r="L216">
        <f t="shared" si="44"/>
        <v>274</v>
      </c>
      <c r="M216">
        <f t="shared" si="45"/>
        <v>59</v>
      </c>
      <c r="N216">
        <f t="shared" si="46"/>
        <v>0.27226277372262775</v>
      </c>
      <c r="O216">
        <v>0.70409999999999995</v>
      </c>
      <c r="V216">
        <v>270</v>
      </c>
      <c r="W216">
        <f t="shared" si="47"/>
        <v>342.5</v>
      </c>
      <c r="X216">
        <f t="shared" si="48"/>
        <v>235.75</v>
      </c>
      <c r="Y216">
        <f t="shared" si="49"/>
        <v>-216.38867829163507</v>
      </c>
      <c r="Z216">
        <f t="shared" si="50"/>
        <v>301.93520975486479</v>
      </c>
      <c r="AA216">
        <f t="shared" si="51"/>
        <v>301.93520975486479</v>
      </c>
      <c r="AB216">
        <f t="shared" si="52"/>
        <v>0.19324148833537164</v>
      </c>
      <c r="AC216">
        <f t="shared" si="53"/>
        <v>0.69766868613138688</v>
      </c>
      <c r="AD216">
        <f t="shared" si="54"/>
        <v>76887.520496565645</v>
      </c>
      <c r="AE216" s="4">
        <f t="shared" si="55"/>
        <v>53821.264347595948</v>
      </c>
    </row>
    <row r="217" spans="1:31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3">
        <f t="shared" si="42"/>
        <v>0.97297297297297303</v>
      </c>
      <c r="G217" s="3">
        <f t="shared" si="43"/>
        <v>4378.3783783783783</v>
      </c>
      <c r="H217">
        <v>549</v>
      </c>
      <c r="I217">
        <v>0.44379999999999997</v>
      </c>
      <c r="J217">
        <v>231</v>
      </c>
      <c r="K217">
        <v>1027</v>
      </c>
      <c r="L217">
        <f t="shared" si="44"/>
        <v>796</v>
      </c>
      <c r="M217">
        <f t="shared" si="45"/>
        <v>318</v>
      </c>
      <c r="N217">
        <f t="shared" si="46"/>
        <v>0.41959798994974873</v>
      </c>
      <c r="O217">
        <v>0.44379999999999997</v>
      </c>
      <c r="V217">
        <v>231</v>
      </c>
      <c r="W217">
        <f t="shared" si="47"/>
        <v>995</v>
      </c>
      <c r="X217">
        <f t="shared" si="48"/>
        <v>131.5</v>
      </c>
      <c r="Y217">
        <f t="shared" si="49"/>
        <v>-628.63280262825378</v>
      </c>
      <c r="Z217">
        <f t="shared" si="50"/>
        <v>600.46506191559274</v>
      </c>
      <c r="AA217">
        <f t="shared" si="51"/>
        <v>600.46506191559274</v>
      </c>
      <c r="AB217">
        <f t="shared" si="52"/>
        <v>0.47132167026692739</v>
      </c>
      <c r="AC217">
        <f t="shared" si="53"/>
        <v>0.47759603015075369</v>
      </c>
      <c r="AD217">
        <f t="shared" si="54"/>
        <v>104674.60138251647</v>
      </c>
      <c r="AE217" s="4">
        <f t="shared" si="55"/>
        <v>73272.220967761517</v>
      </c>
    </row>
    <row r="218" spans="1:31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3">
        <f t="shared" si="42"/>
        <v>0.97297297297297303</v>
      </c>
      <c r="G218" s="3">
        <f t="shared" si="43"/>
        <v>4767.5675675675675</v>
      </c>
      <c r="H218">
        <v>652</v>
      </c>
      <c r="I218">
        <v>0.4466</v>
      </c>
      <c r="J218">
        <v>379</v>
      </c>
      <c r="K218">
        <v>969</v>
      </c>
      <c r="L218">
        <f t="shared" si="44"/>
        <v>590</v>
      </c>
      <c r="M218">
        <f t="shared" si="45"/>
        <v>273</v>
      </c>
      <c r="N218">
        <f t="shared" si="46"/>
        <v>0.47016949152542376</v>
      </c>
      <c r="O218">
        <v>0.4466</v>
      </c>
      <c r="V218">
        <v>379</v>
      </c>
      <c r="W218">
        <f t="shared" si="47"/>
        <v>737.5</v>
      </c>
      <c r="X218">
        <f t="shared" si="48"/>
        <v>305.25</v>
      </c>
      <c r="Y218">
        <f t="shared" si="49"/>
        <v>-465.94642405863027</v>
      </c>
      <c r="Z218">
        <f t="shared" si="50"/>
        <v>548.95902830427099</v>
      </c>
      <c r="AA218">
        <f t="shared" si="51"/>
        <v>548.95902830427099</v>
      </c>
      <c r="AB218">
        <f t="shared" si="52"/>
        <v>0.33045291973460472</v>
      </c>
      <c r="AC218">
        <f t="shared" si="53"/>
        <v>0.58907955932203393</v>
      </c>
      <c r="AD218">
        <f t="shared" si="54"/>
        <v>118033.89800495614</v>
      </c>
      <c r="AE218" s="4">
        <f t="shared" si="55"/>
        <v>82623.728603469295</v>
      </c>
    </row>
    <row r="219" spans="1:31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3">
        <f t="shared" si="42"/>
        <v>0.97297297297297303</v>
      </c>
      <c r="G219" s="3">
        <f t="shared" si="43"/>
        <v>3210.8108108108108</v>
      </c>
      <c r="H219">
        <v>378</v>
      </c>
      <c r="I219">
        <v>0.4219</v>
      </c>
      <c r="J219">
        <v>264</v>
      </c>
      <c r="K219">
        <v>532</v>
      </c>
      <c r="L219">
        <f t="shared" si="44"/>
        <v>268</v>
      </c>
      <c r="M219">
        <f t="shared" si="45"/>
        <v>114</v>
      </c>
      <c r="N219">
        <f t="shared" si="46"/>
        <v>0.44029850746268662</v>
      </c>
      <c r="O219">
        <v>0.4219</v>
      </c>
      <c r="V219">
        <v>264</v>
      </c>
      <c r="W219">
        <f t="shared" si="47"/>
        <v>335</v>
      </c>
      <c r="X219">
        <f t="shared" si="48"/>
        <v>230.5</v>
      </c>
      <c r="Y219">
        <f t="shared" si="49"/>
        <v>-211.65024008086934</v>
      </c>
      <c r="Z219">
        <f t="shared" si="50"/>
        <v>295.27969421278743</v>
      </c>
      <c r="AA219">
        <f t="shared" si="51"/>
        <v>295.27969421278743</v>
      </c>
      <c r="AB219">
        <f t="shared" si="52"/>
        <v>0.19337222153070877</v>
      </c>
      <c r="AC219">
        <f t="shared" si="53"/>
        <v>0.69756522388059716</v>
      </c>
      <c r="AD219">
        <f t="shared" si="54"/>
        <v>75181.548790342131</v>
      </c>
      <c r="AE219" s="4">
        <f t="shared" si="55"/>
        <v>52627.084153239492</v>
      </c>
    </row>
    <row r="220" spans="1:31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3">
        <f t="shared" si="42"/>
        <v>0.97297297297297303</v>
      </c>
      <c r="G220" s="3">
        <f t="shared" si="43"/>
        <v>4378.3783783783783</v>
      </c>
      <c r="H220">
        <v>255</v>
      </c>
      <c r="I220">
        <v>0.59179999999999999</v>
      </c>
      <c r="J220">
        <v>151</v>
      </c>
      <c r="K220">
        <v>673</v>
      </c>
      <c r="L220">
        <f t="shared" si="44"/>
        <v>522</v>
      </c>
      <c r="M220">
        <f t="shared" si="45"/>
        <v>104</v>
      </c>
      <c r="N220">
        <f t="shared" si="46"/>
        <v>0.25938697318007664</v>
      </c>
      <c r="O220">
        <v>0.59179999999999999</v>
      </c>
      <c r="V220">
        <v>151</v>
      </c>
      <c r="W220">
        <f t="shared" si="47"/>
        <v>652.5</v>
      </c>
      <c r="X220">
        <f t="shared" si="48"/>
        <v>85.75</v>
      </c>
      <c r="Y220">
        <f t="shared" si="49"/>
        <v>-412.24412433661865</v>
      </c>
      <c r="Z220">
        <f t="shared" si="50"/>
        <v>393.52985216072784</v>
      </c>
      <c r="AA220">
        <f t="shared" si="51"/>
        <v>393.52985216072784</v>
      </c>
      <c r="AB220">
        <f t="shared" si="52"/>
        <v>0.47169326001644113</v>
      </c>
      <c r="AC220">
        <f t="shared" si="53"/>
        <v>0.47730195402298853</v>
      </c>
      <c r="AD220">
        <f t="shared" si="54"/>
        <v>68558.887101983011</v>
      </c>
      <c r="AE220" s="4">
        <f t="shared" si="55"/>
        <v>47991.220971388102</v>
      </c>
    </row>
    <row r="221" spans="1:31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3">
        <f t="shared" si="42"/>
        <v>0.97297297297297303</v>
      </c>
      <c r="G221" s="3">
        <f t="shared" si="43"/>
        <v>4086.4864864864867</v>
      </c>
      <c r="H221">
        <v>441</v>
      </c>
      <c r="I221">
        <v>0.5726</v>
      </c>
      <c r="J221">
        <v>278</v>
      </c>
      <c r="K221">
        <v>711</v>
      </c>
      <c r="L221">
        <f t="shared" si="44"/>
        <v>433</v>
      </c>
      <c r="M221">
        <f t="shared" si="45"/>
        <v>163</v>
      </c>
      <c r="N221">
        <f t="shared" si="46"/>
        <v>0.40115473441108551</v>
      </c>
      <c r="O221">
        <v>0.5726</v>
      </c>
      <c r="V221">
        <v>278</v>
      </c>
      <c r="W221">
        <f t="shared" si="47"/>
        <v>541.25</v>
      </c>
      <c r="X221">
        <f t="shared" si="48"/>
        <v>223.875</v>
      </c>
      <c r="Y221">
        <f t="shared" si="49"/>
        <v>-341.95729087692695</v>
      </c>
      <c r="Z221">
        <f t="shared" si="50"/>
        <v>402.80637161991405</v>
      </c>
      <c r="AA221">
        <f t="shared" si="51"/>
        <v>402.80637161991405</v>
      </c>
      <c r="AB221">
        <f t="shared" si="52"/>
        <v>0.33058913925157329</v>
      </c>
      <c r="AC221">
        <f t="shared" si="53"/>
        <v>0.58897175519630496</v>
      </c>
      <c r="AD221">
        <f t="shared" si="54"/>
        <v>86593.175129491079</v>
      </c>
      <c r="AE221" s="4">
        <f t="shared" si="55"/>
        <v>60615.222590643752</v>
      </c>
    </row>
    <row r="222" spans="1:31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3">
        <f t="shared" si="42"/>
        <v>0.97297297297297303</v>
      </c>
      <c r="G222" s="3">
        <f t="shared" si="43"/>
        <v>2432.4324324324325</v>
      </c>
      <c r="H222">
        <v>356</v>
      </c>
      <c r="I222">
        <v>0.42470000000000002</v>
      </c>
      <c r="J222">
        <v>98</v>
      </c>
      <c r="K222">
        <v>460</v>
      </c>
      <c r="L222">
        <f t="shared" si="44"/>
        <v>362</v>
      </c>
      <c r="M222">
        <f t="shared" si="45"/>
        <v>258</v>
      </c>
      <c r="N222">
        <f t="shared" si="46"/>
        <v>0.67016574585635358</v>
      </c>
      <c r="O222">
        <v>0.42470000000000002</v>
      </c>
      <c r="V222">
        <v>98</v>
      </c>
      <c r="W222">
        <f t="shared" si="47"/>
        <v>452.5</v>
      </c>
      <c r="X222">
        <f t="shared" si="48"/>
        <v>52.75</v>
      </c>
      <c r="Y222">
        <f t="shared" si="49"/>
        <v>-285.88577204953248</v>
      </c>
      <c r="Z222">
        <f t="shared" si="50"/>
        <v>269.54943770533231</v>
      </c>
      <c r="AA222">
        <f t="shared" si="51"/>
        <v>269.54943770533231</v>
      </c>
      <c r="AB222">
        <f t="shared" si="52"/>
        <v>0.47911477945929792</v>
      </c>
      <c r="AC222">
        <f t="shared" si="53"/>
        <v>0.47142856353591167</v>
      </c>
      <c r="AD222">
        <f t="shared" si="54"/>
        <v>46381.756040058193</v>
      </c>
      <c r="AE222" s="4">
        <f t="shared" si="55"/>
        <v>32467.229228040735</v>
      </c>
    </row>
    <row r="223" spans="1:31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3">
        <f t="shared" si="42"/>
        <v>0.97297297297297303</v>
      </c>
      <c r="G223" s="3">
        <f t="shared" si="43"/>
        <v>2432.4324324324325</v>
      </c>
      <c r="H223">
        <v>437</v>
      </c>
      <c r="I223">
        <v>7.9500000000000001E-2</v>
      </c>
      <c r="J223">
        <v>108</v>
      </c>
      <c r="K223">
        <v>507</v>
      </c>
      <c r="L223">
        <f t="shared" si="44"/>
        <v>399</v>
      </c>
      <c r="M223">
        <f t="shared" si="45"/>
        <v>329</v>
      </c>
      <c r="N223">
        <f t="shared" si="46"/>
        <v>0.75964912280701757</v>
      </c>
      <c r="O223">
        <v>7.9500000000000001E-2</v>
      </c>
      <c r="V223">
        <v>108</v>
      </c>
      <c r="W223">
        <f t="shared" si="47"/>
        <v>498.75</v>
      </c>
      <c r="X223">
        <f t="shared" si="48"/>
        <v>58.125</v>
      </c>
      <c r="Y223">
        <f t="shared" si="49"/>
        <v>-315.10614101592114</v>
      </c>
      <c r="Z223">
        <f t="shared" si="50"/>
        <v>297.09178354814253</v>
      </c>
      <c r="AA223">
        <f t="shared" si="51"/>
        <v>297.09178354814253</v>
      </c>
      <c r="AB223">
        <f t="shared" si="52"/>
        <v>0.4791313955852482</v>
      </c>
      <c r="AC223">
        <f t="shared" si="53"/>
        <v>0.47141541353383459</v>
      </c>
      <c r="AD223">
        <f t="shared" si="54"/>
        <v>51119.580789581014</v>
      </c>
      <c r="AE223" s="4">
        <f t="shared" si="55"/>
        <v>35783.70655270671</v>
      </c>
    </row>
    <row r="224" spans="1:31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3">
        <f t="shared" si="42"/>
        <v>0.97297297297297303</v>
      </c>
      <c r="G224" s="3">
        <f t="shared" si="43"/>
        <v>3210.8108108108108</v>
      </c>
      <c r="H224">
        <v>461</v>
      </c>
      <c r="I224">
        <v>0.31780000000000003</v>
      </c>
      <c r="J224">
        <v>270</v>
      </c>
      <c r="K224">
        <v>543</v>
      </c>
      <c r="L224">
        <f t="shared" si="44"/>
        <v>273</v>
      </c>
      <c r="M224">
        <f t="shared" si="45"/>
        <v>191</v>
      </c>
      <c r="N224">
        <f t="shared" si="46"/>
        <v>0.65970695970695969</v>
      </c>
      <c r="O224">
        <v>0.31780000000000003</v>
      </c>
      <c r="V224">
        <v>270</v>
      </c>
      <c r="W224">
        <f t="shared" si="47"/>
        <v>341.25</v>
      </c>
      <c r="X224">
        <f t="shared" si="48"/>
        <v>235.875</v>
      </c>
      <c r="Y224">
        <f t="shared" si="49"/>
        <v>-215.5989385898408</v>
      </c>
      <c r="Z224">
        <f t="shared" si="50"/>
        <v>301.32595716451863</v>
      </c>
      <c r="AA224">
        <f t="shared" si="51"/>
        <v>301.32595716451863</v>
      </c>
      <c r="AB224">
        <f t="shared" si="52"/>
        <v>0.19179767667258205</v>
      </c>
      <c r="AC224">
        <f t="shared" si="53"/>
        <v>0.69881131868131863</v>
      </c>
      <c r="AD224">
        <f t="shared" si="54"/>
        <v>76858.046159852442</v>
      </c>
      <c r="AE224" s="4">
        <f t="shared" si="55"/>
        <v>53800.632311896705</v>
      </c>
    </row>
    <row r="225" spans="1:31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3">
        <f t="shared" si="42"/>
        <v>0.97297297297297303</v>
      </c>
      <c r="G225" s="3">
        <f t="shared" si="43"/>
        <v>4378.3783783783783</v>
      </c>
      <c r="H225">
        <v>669</v>
      </c>
      <c r="I225">
        <v>0.31230000000000002</v>
      </c>
      <c r="J225">
        <v>186</v>
      </c>
      <c r="K225">
        <v>829</v>
      </c>
      <c r="L225">
        <f t="shared" si="44"/>
        <v>643</v>
      </c>
      <c r="M225">
        <f t="shared" si="45"/>
        <v>483</v>
      </c>
      <c r="N225">
        <f t="shared" si="46"/>
        <v>0.70093312597200619</v>
      </c>
      <c r="O225">
        <v>0.31230000000000002</v>
      </c>
      <c r="V225">
        <v>186</v>
      </c>
      <c r="W225">
        <f t="shared" si="47"/>
        <v>803.75</v>
      </c>
      <c r="X225">
        <f t="shared" si="48"/>
        <v>105.625</v>
      </c>
      <c r="Y225">
        <f t="shared" si="49"/>
        <v>-507.80262825372756</v>
      </c>
      <c r="Z225">
        <f t="shared" si="50"/>
        <v>484.74941559262066</v>
      </c>
      <c r="AA225">
        <f t="shared" si="51"/>
        <v>484.74941559262066</v>
      </c>
      <c r="AB225">
        <f t="shared" si="52"/>
        <v>0.47169445174820612</v>
      </c>
      <c r="AC225">
        <f t="shared" si="53"/>
        <v>0.4773010108864697</v>
      </c>
      <c r="AD225">
        <f t="shared" si="54"/>
        <v>84450.555922478889</v>
      </c>
      <c r="AE225" s="4">
        <f t="shared" si="55"/>
        <v>59115.389145735215</v>
      </c>
    </row>
    <row r="226" spans="1:31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3">
        <f t="shared" si="42"/>
        <v>0.97297297297297303</v>
      </c>
      <c r="G226" s="3">
        <f t="shared" si="43"/>
        <v>486.48648648648651</v>
      </c>
      <c r="H226">
        <v>121</v>
      </c>
      <c r="I226">
        <v>0.39729999999999999</v>
      </c>
      <c r="J226">
        <v>50</v>
      </c>
      <c r="K226">
        <v>174</v>
      </c>
      <c r="L226">
        <f t="shared" si="44"/>
        <v>124</v>
      </c>
      <c r="M226">
        <f t="shared" si="45"/>
        <v>71</v>
      </c>
      <c r="N226">
        <f t="shared" si="46"/>
        <v>0.5580645161290323</v>
      </c>
      <c r="O226">
        <v>0.39729999999999999</v>
      </c>
      <c r="V226">
        <v>50</v>
      </c>
      <c r="W226">
        <f t="shared" si="47"/>
        <v>155</v>
      </c>
      <c r="X226">
        <f t="shared" si="48"/>
        <v>34.5</v>
      </c>
      <c r="Y226">
        <f t="shared" si="49"/>
        <v>-97.92772302249179</v>
      </c>
      <c r="Z226">
        <f t="shared" si="50"/>
        <v>100.54732120293151</v>
      </c>
      <c r="AA226">
        <f t="shared" si="51"/>
        <v>100.54732120293151</v>
      </c>
      <c r="AB226">
        <f t="shared" si="52"/>
        <v>0.42611174969633236</v>
      </c>
      <c r="AC226">
        <f t="shared" si="53"/>
        <v>0.51337516129032257</v>
      </c>
      <c r="AD226">
        <f t="shared" si="54"/>
        <v>18840.751492550666</v>
      </c>
      <c r="AE226" s="4">
        <f t="shared" si="55"/>
        <v>13188.526044785465</v>
      </c>
    </row>
    <row r="227" spans="1:31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3">
        <f t="shared" si="42"/>
        <v>0.97297297297297303</v>
      </c>
      <c r="G227" s="3">
        <f t="shared" si="43"/>
        <v>4086.4864864864867</v>
      </c>
      <c r="H227">
        <v>437</v>
      </c>
      <c r="I227">
        <v>0.61099999999999999</v>
      </c>
      <c r="J227">
        <v>319</v>
      </c>
      <c r="K227">
        <v>815</v>
      </c>
      <c r="L227">
        <f t="shared" si="44"/>
        <v>496</v>
      </c>
      <c r="M227">
        <f t="shared" si="45"/>
        <v>118</v>
      </c>
      <c r="N227">
        <f t="shared" si="46"/>
        <v>0.29032258064516131</v>
      </c>
      <c r="O227">
        <v>0.61099999999999999</v>
      </c>
      <c r="V227">
        <v>319</v>
      </c>
      <c r="W227">
        <f t="shared" si="47"/>
        <v>620</v>
      </c>
      <c r="X227">
        <f t="shared" si="48"/>
        <v>257</v>
      </c>
      <c r="Y227">
        <f t="shared" si="49"/>
        <v>-391.71089208996716</v>
      </c>
      <c r="Z227">
        <f t="shared" si="50"/>
        <v>461.68928481172605</v>
      </c>
      <c r="AA227">
        <f t="shared" si="51"/>
        <v>461.68928481172605</v>
      </c>
      <c r="AB227">
        <f t="shared" si="52"/>
        <v>0.33014400776084846</v>
      </c>
      <c r="AC227">
        <f t="shared" si="53"/>
        <v>0.58932403225806462</v>
      </c>
      <c r="AD227">
        <f t="shared" si="54"/>
        <v>99310.875706089777</v>
      </c>
      <c r="AE227" s="4">
        <f t="shared" si="55"/>
        <v>69517.612994262832</v>
      </c>
    </row>
    <row r="228" spans="1:31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3">
        <f t="shared" si="42"/>
        <v>0.97297297297297303</v>
      </c>
      <c r="G228" s="3">
        <f t="shared" si="43"/>
        <v>3502.7027027027029</v>
      </c>
      <c r="H228">
        <v>663</v>
      </c>
      <c r="I228">
        <v>0.2329</v>
      </c>
      <c r="J228">
        <v>332</v>
      </c>
      <c r="K228">
        <v>805</v>
      </c>
      <c r="L228">
        <f t="shared" si="44"/>
        <v>473</v>
      </c>
      <c r="M228">
        <f t="shared" si="45"/>
        <v>331</v>
      </c>
      <c r="N228">
        <f t="shared" si="46"/>
        <v>0.65983086680761105</v>
      </c>
      <c r="O228">
        <v>0.2329</v>
      </c>
      <c r="V228">
        <v>332</v>
      </c>
      <c r="W228">
        <f t="shared" si="47"/>
        <v>591.25</v>
      </c>
      <c r="X228">
        <f t="shared" si="48"/>
        <v>272.875</v>
      </c>
      <c r="Y228">
        <f t="shared" si="49"/>
        <v>-373.54687894869852</v>
      </c>
      <c r="Z228">
        <f t="shared" si="50"/>
        <v>454.17647523376291</v>
      </c>
      <c r="AA228">
        <f t="shared" si="51"/>
        <v>454.17647523376291</v>
      </c>
      <c r="AB228">
        <f t="shared" si="52"/>
        <v>0.30664097291122694</v>
      </c>
      <c r="AC228">
        <f t="shared" si="53"/>
        <v>0.60792433403805501</v>
      </c>
      <c r="AD228">
        <f t="shared" si="54"/>
        <v>100778.29990341632</v>
      </c>
      <c r="AE228" s="4">
        <f t="shared" si="55"/>
        <v>70544.809932391421</v>
      </c>
    </row>
    <row r="229" spans="1:31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3">
        <f t="shared" si="42"/>
        <v>0.97297297297297303</v>
      </c>
      <c r="G229" s="3">
        <f t="shared" si="43"/>
        <v>3891.8918918918921</v>
      </c>
      <c r="H229">
        <v>337</v>
      </c>
      <c r="I229">
        <v>0.50680000000000003</v>
      </c>
      <c r="J229">
        <v>179</v>
      </c>
      <c r="K229">
        <v>629</v>
      </c>
      <c r="L229">
        <f t="shared" si="44"/>
        <v>450</v>
      </c>
      <c r="M229">
        <f t="shared" si="45"/>
        <v>158</v>
      </c>
      <c r="N229">
        <f t="shared" si="46"/>
        <v>0.38088888888888894</v>
      </c>
      <c r="O229">
        <v>0.50680000000000003</v>
      </c>
      <c r="V229">
        <v>179</v>
      </c>
      <c r="W229">
        <f t="shared" si="47"/>
        <v>562.5</v>
      </c>
      <c r="X229">
        <f t="shared" si="48"/>
        <v>122.75</v>
      </c>
      <c r="Y229">
        <f t="shared" si="49"/>
        <v>-355.38286580742988</v>
      </c>
      <c r="Z229">
        <f t="shared" si="50"/>
        <v>363.66366565579983</v>
      </c>
      <c r="AA229">
        <f t="shared" si="51"/>
        <v>363.66366565579983</v>
      </c>
      <c r="AB229">
        <f t="shared" si="52"/>
        <v>0.42829096116586635</v>
      </c>
      <c r="AC229">
        <f t="shared" si="53"/>
        <v>0.51165053333333343</v>
      </c>
      <c r="AD229">
        <f t="shared" si="54"/>
        <v>67915.078597661937</v>
      </c>
      <c r="AE229" s="4">
        <f t="shared" si="55"/>
        <v>47540.555018363353</v>
      </c>
    </row>
    <row r="230" spans="1:31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3">
        <f t="shared" si="42"/>
        <v>0.97297297297297303</v>
      </c>
      <c r="G230" s="3">
        <f t="shared" si="43"/>
        <v>5351.3513513513517</v>
      </c>
      <c r="H230">
        <v>447</v>
      </c>
      <c r="I230">
        <v>0.61639999999999995</v>
      </c>
      <c r="J230">
        <v>227</v>
      </c>
      <c r="K230">
        <v>813</v>
      </c>
      <c r="L230">
        <f t="shared" si="44"/>
        <v>586</v>
      </c>
      <c r="M230">
        <f t="shared" si="45"/>
        <v>220</v>
      </c>
      <c r="N230">
        <f t="shared" si="46"/>
        <v>0.40034129692832765</v>
      </c>
      <c r="O230">
        <v>0.61639999999999995</v>
      </c>
      <c r="V230">
        <v>227</v>
      </c>
      <c r="W230">
        <f t="shared" si="47"/>
        <v>732.5</v>
      </c>
      <c r="X230">
        <f t="shared" si="48"/>
        <v>153.75</v>
      </c>
      <c r="Y230">
        <f t="shared" si="49"/>
        <v>-462.78746525145311</v>
      </c>
      <c r="Z230">
        <f t="shared" si="50"/>
        <v>470.52201794288595</v>
      </c>
      <c r="AA230">
        <f t="shared" si="51"/>
        <v>470.52201794288595</v>
      </c>
      <c r="AB230">
        <f t="shared" si="52"/>
        <v>0.43245326681622653</v>
      </c>
      <c r="AC230">
        <f t="shared" si="53"/>
        <v>0.50835648464163841</v>
      </c>
      <c r="AD230">
        <f t="shared" si="54"/>
        <v>87305.415430596418</v>
      </c>
      <c r="AE230" s="4">
        <f t="shared" si="55"/>
        <v>61113.79080141749</v>
      </c>
    </row>
    <row r="231" spans="1:31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3">
        <f t="shared" si="42"/>
        <v>0.97297297297297303</v>
      </c>
      <c r="G231" s="3">
        <f t="shared" si="43"/>
        <v>2918.9189189189192</v>
      </c>
      <c r="H231">
        <v>610</v>
      </c>
      <c r="I231">
        <v>0.1014</v>
      </c>
      <c r="J231">
        <v>115</v>
      </c>
      <c r="K231">
        <v>650</v>
      </c>
      <c r="L231">
        <f t="shared" si="44"/>
        <v>535</v>
      </c>
      <c r="M231">
        <f t="shared" si="45"/>
        <v>495</v>
      </c>
      <c r="N231">
        <f t="shared" si="46"/>
        <v>0.84018691588785044</v>
      </c>
      <c r="O231">
        <v>0.1014</v>
      </c>
      <c r="V231">
        <v>115</v>
      </c>
      <c r="W231">
        <f t="shared" si="47"/>
        <v>668.75</v>
      </c>
      <c r="X231">
        <f t="shared" si="48"/>
        <v>48.125</v>
      </c>
      <c r="Y231">
        <f t="shared" si="49"/>
        <v>-422.51074045994443</v>
      </c>
      <c r="Z231">
        <f t="shared" si="50"/>
        <v>383.45013583522876</v>
      </c>
      <c r="AA231">
        <f t="shared" si="51"/>
        <v>383.45013583522876</v>
      </c>
      <c r="AB231">
        <f t="shared" si="52"/>
        <v>0.50142076386576262</v>
      </c>
      <c r="AC231">
        <f t="shared" si="53"/>
        <v>0.45377560747663548</v>
      </c>
      <c r="AD231">
        <f t="shared" si="54"/>
        <v>63510.116188854707</v>
      </c>
      <c r="AE231" s="4">
        <f t="shared" si="55"/>
        <v>44457.081332198293</v>
      </c>
    </row>
    <row r="232" spans="1:31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3">
        <f t="shared" si="42"/>
        <v>0.97297297297297303</v>
      </c>
      <c r="G232" s="3">
        <f t="shared" si="43"/>
        <v>3891.8918918918921</v>
      </c>
      <c r="H232">
        <v>302</v>
      </c>
      <c r="I232">
        <v>0.31509999999999999</v>
      </c>
      <c r="J232">
        <v>220</v>
      </c>
      <c r="K232">
        <v>534</v>
      </c>
      <c r="L232">
        <f t="shared" si="44"/>
        <v>314</v>
      </c>
      <c r="M232">
        <f t="shared" si="45"/>
        <v>82</v>
      </c>
      <c r="N232">
        <f t="shared" si="46"/>
        <v>0.30891719745222934</v>
      </c>
      <c r="O232">
        <v>0.31509999999999999</v>
      </c>
      <c r="V232">
        <v>220</v>
      </c>
      <c r="W232">
        <f t="shared" si="47"/>
        <v>392.5</v>
      </c>
      <c r="X232">
        <f t="shared" si="48"/>
        <v>180.75</v>
      </c>
      <c r="Y232">
        <f t="shared" si="49"/>
        <v>-247.97826636340662</v>
      </c>
      <c r="Z232">
        <f t="shared" si="50"/>
        <v>301.30531336871366</v>
      </c>
      <c r="AA232">
        <f t="shared" si="51"/>
        <v>301.30531336871366</v>
      </c>
      <c r="AB232">
        <f t="shared" si="52"/>
        <v>0.30714729520691375</v>
      </c>
      <c r="AC232">
        <f t="shared" si="53"/>
        <v>0.60752363057324854</v>
      </c>
      <c r="AD232">
        <f t="shared" si="54"/>
        <v>66813.285729401527</v>
      </c>
      <c r="AE232" s="4">
        <f t="shared" si="55"/>
        <v>46769.300010581064</v>
      </c>
    </row>
    <row r="233" spans="1:31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3">
        <f t="shared" si="42"/>
        <v>0.97297297297297303</v>
      </c>
      <c r="G233" s="3">
        <f t="shared" si="43"/>
        <v>3891.8918918918921</v>
      </c>
      <c r="H233">
        <v>213</v>
      </c>
      <c r="I233">
        <v>0.65210000000000001</v>
      </c>
      <c r="J233">
        <v>128</v>
      </c>
      <c r="K233">
        <v>450</v>
      </c>
      <c r="L233">
        <f t="shared" si="44"/>
        <v>322</v>
      </c>
      <c r="M233">
        <f t="shared" si="45"/>
        <v>85</v>
      </c>
      <c r="N233">
        <f t="shared" si="46"/>
        <v>0.31118012422360253</v>
      </c>
      <c r="O233">
        <v>0.65210000000000001</v>
      </c>
      <c r="V233">
        <v>128</v>
      </c>
      <c r="W233">
        <f t="shared" si="47"/>
        <v>402.5</v>
      </c>
      <c r="X233">
        <f t="shared" si="48"/>
        <v>87.75</v>
      </c>
      <c r="Y233">
        <f t="shared" si="49"/>
        <v>-254.29618397776093</v>
      </c>
      <c r="Z233">
        <f t="shared" si="50"/>
        <v>260.17933409148344</v>
      </c>
      <c r="AA233">
        <f t="shared" si="51"/>
        <v>260.17933409148344</v>
      </c>
      <c r="AB233">
        <f t="shared" si="52"/>
        <v>0.42839586109685329</v>
      </c>
      <c r="AC233">
        <f t="shared" si="53"/>
        <v>0.51156751552795032</v>
      </c>
      <c r="AD233">
        <f t="shared" si="54"/>
        <v>48581.242869507303</v>
      </c>
      <c r="AE233" s="4">
        <f t="shared" si="55"/>
        <v>34006.870008655111</v>
      </c>
    </row>
    <row r="234" spans="1:31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3">
        <f t="shared" si="42"/>
        <v>0.97297297297297303</v>
      </c>
      <c r="G234" s="3">
        <f t="shared" si="43"/>
        <v>4864.864864864865</v>
      </c>
      <c r="H234">
        <v>364</v>
      </c>
      <c r="I234">
        <v>0.51229999999999998</v>
      </c>
      <c r="J234">
        <v>152</v>
      </c>
      <c r="K234">
        <v>546</v>
      </c>
      <c r="L234">
        <f t="shared" si="44"/>
        <v>394</v>
      </c>
      <c r="M234">
        <f t="shared" si="45"/>
        <v>212</v>
      </c>
      <c r="N234">
        <f t="shared" si="46"/>
        <v>0.53045685279187815</v>
      </c>
      <c r="O234">
        <v>0.51229999999999998</v>
      </c>
      <c r="V234">
        <v>152</v>
      </c>
      <c r="W234">
        <f t="shared" si="47"/>
        <v>492.5</v>
      </c>
      <c r="X234">
        <f t="shared" si="48"/>
        <v>102.75</v>
      </c>
      <c r="Y234">
        <f t="shared" si="49"/>
        <v>-311.15744250694974</v>
      </c>
      <c r="Z234">
        <f t="shared" si="50"/>
        <v>316.04552059641145</v>
      </c>
      <c r="AA234">
        <f t="shared" si="51"/>
        <v>316.04552059641145</v>
      </c>
      <c r="AB234">
        <f t="shared" si="52"/>
        <v>0.43308735146479482</v>
      </c>
      <c r="AC234">
        <f t="shared" si="53"/>
        <v>0.50785467005076135</v>
      </c>
      <c r="AD234">
        <f t="shared" si="54"/>
        <v>58584.395657981746</v>
      </c>
      <c r="AE234" s="4">
        <f t="shared" si="55"/>
        <v>41009.076960587219</v>
      </c>
    </row>
    <row r="235" spans="1:31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3">
        <f t="shared" si="42"/>
        <v>0.97297297297297303</v>
      </c>
      <c r="G235" s="3">
        <f t="shared" si="43"/>
        <v>3113.5135135135138</v>
      </c>
      <c r="H235">
        <v>251</v>
      </c>
      <c r="I235">
        <v>0.62739999999999996</v>
      </c>
      <c r="J235">
        <v>94</v>
      </c>
      <c r="K235">
        <v>528</v>
      </c>
      <c r="L235">
        <f t="shared" si="44"/>
        <v>434</v>
      </c>
      <c r="M235">
        <f t="shared" si="45"/>
        <v>157</v>
      </c>
      <c r="N235">
        <f t="shared" si="46"/>
        <v>0.38940092165898621</v>
      </c>
      <c r="O235">
        <v>0.62739999999999996</v>
      </c>
      <c r="V235">
        <v>94</v>
      </c>
      <c r="W235">
        <f t="shared" si="47"/>
        <v>542.5</v>
      </c>
      <c r="X235">
        <f t="shared" si="48"/>
        <v>39.75</v>
      </c>
      <c r="Y235">
        <f t="shared" si="49"/>
        <v>-342.74703057872125</v>
      </c>
      <c r="Z235">
        <f t="shared" si="50"/>
        <v>311.41562421026032</v>
      </c>
      <c r="AA235">
        <f t="shared" si="51"/>
        <v>311.41562421026032</v>
      </c>
      <c r="AB235">
        <f t="shared" si="52"/>
        <v>0.50076612757651673</v>
      </c>
      <c r="AC235">
        <f t="shared" si="53"/>
        <v>0.45429368663594466</v>
      </c>
      <c r="AD235">
        <f t="shared" si="54"/>
        <v>51638.065479457277</v>
      </c>
      <c r="AE235" s="4">
        <f t="shared" si="55"/>
        <v>36146.645835620089</v>
      </c>
    </row>
    <row r="236" spans="1:31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3">
        <f t="shared" si="42"/>
        <v>0.97297297297297303</v>
      </c>
      <c r="G236" s="3">
        <f t="shared" si="43"/>
        <v>3405.4054054054054</v>
      </c>
      <c r="H236">
        <v>343</v>
      </c>
      <c r="I236">
        <v>0.39729999999999999</v>
      </c>
      <c r="J236">
        <v>194</v>
      </c>
      <c r="K236">
        <v>471</v>
      </c>
      <c r="L236">
        <f t="shared" si="44"/>
        <v>277</v>
      </c>
      <c r="M236">
        <f t="shared" si="45"/>
        <v>149</v>
      </c>
      <c r="N236">
        <f t="shared" si="46"/>
        <v>0.53032490974729241</v>
      </c>
      <c r="O236">
        <v>0.39729999999999999</v>
      </c>
      <c r="V236">
        <v>194</v>
      </c>
      <c r="W236">
        <f t="shared" si="47"/>
        <v>346.25</v>
      </c>
      <c r="X236">
        <f t="shared" si="48"/>
        <v>159.375</v>
      </c>
      <c r="Y236">
        <f t="shared" si="49"/>
        <v>-218.75789739701796</v>
      </c>
      <c r="Z236">
        <f t="shared" si="50"/>
        <v>265.76296752590349</v>
      </c>
      <c r="AA236">
        <f t="shared" si="51"/>
        <v>265.76296752590349</v>
      </c>
      <c r="AB236">
        <f t="shared" si="52"/>
        <v>0.3072576679448476</v>
      </c>
      <c r="AC236">
        <f t="shared" si="53"/>
        <v>0.60743628158844765</v>
      </c>
      <c r="AD236">
        <f t="shared" si="54"/>
        <v>58923.435103913864</v>
      </c>
      <c r="AE236" s="4">
        <f t="shared" si="55"/>
        <v>41246.404572739702</v>
      </c>
    </row>
    <row r="237" spans="1:31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3">
        <f t="shared" si="42"/>
        <v>0.97297297297297303</v>
      </c>
      <c r="G237" s="3">
        <f t="shared" si="43"/>
        <v>938.91891891891896</v>
      </c>
      <c r="H237">
        <v>125</v>
      </c>
      <c r="I237">
        <v>0.37530000000000002</v>
      </c>
      <c r="J237">
        <v>50</v>
      </c>
      <c r="K237">
        <v>174</v>
      </c>
      <c r="L237">
        <f t="shared" si="44"/>
        <v>124</v>
      </c>
      <c r="M237">
        <f t="shared" si="45"/>
        <v>75</v>
      </c>
      <c r="N237">
        <f t="shared" si="46"/>
        <v>0.58387096774193548</v>
      </c>
      <c r="O237">
        <v>0.37530000000000002</v>
      </c>
      <c r="V237">
        <v>50</v>
      </c>
      <c r="W237">
        <f t="shared" si="47"/>
        <v>155</v>
      </c>
      <c r="X237">
        <f t="shared" si="48"/>
        <v>34.5</v>
      </c>
      <c r="Y237">
        <f t="shared" si="49"/>
        <v>-97.92772302249179</v>
      </c>
      <c r="Z237">
        <f t="shared" si="50"/>
        <v>100.54732120293151</v>
      </c>
      <c r="AA237">
        <f t="shared" si="51"/>
        <v>100.54732120293151</v>
      </c>
      <c r="AB237">
        <f t="shared" si="52"/>
        <v>0.42611174969633236</v>
      </c>
      <c r="AC237">
        <f t="shared" si="53"/>
        <v>0.51337516129032257</v>
      </c>
      <c r="AD237">
        <f t="shared" si="54"/>
        <v>18840.751492550666</v>
      </c>
      <c r="AE237" s="4">
        <f t="shared" si="55"/>
        <v>13188.526044785465</v>
      </c>
    </row>
    <row r="238" spans="1:31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3">
        <f t="shared" si="42"/>
        <v>0.97297297297297303</v>
      </c>
      <c r="G238" s="3">
        <f t="shared" si="43"/>
        <v>3113.5135135135138</v>
      </c>
      <c r="H238">
        <v>251</v>
      </c>
      <c r="I238">
        <v>0.3342</v>
      </c>
      <c r="J238">
        <v>138</v>
      </c>
      <c r="K238">
        <v>485</v>
      </c>
      <c r="L238">
        <f t="shared" si="44"/>
        <v>347</v>
      </c>
      <c r="M238">
        <f t="shared" si="45"/>
        <v>113</v>
      </c>
      <c r="N238">
        <f t="shared" si="46"/>
        <v>0.36051873198847262</v>
      </c>
      <c r="O238">
        <v>0.3342</v>
      </c>
      <c r="V238">
        <v>138</v>
      </c>
      <c r="W238">
        <f t="shared" si="47"/>
        <v>433.75</v>
      </c>
      <c r="X238">
        <f t="shared" si="48"/>
        <v>94.625</v>
      </c>
      <c r="Y238">
        <f t="shared" si="49"/>
        <v>-274.03967652261815</v>
      </c>
      <c r="Z238">
        <f t="shared" si="50"/>
        <v>280.41064885013901</v>
      </c>
      <c r="AA238">
        <f t="shared" si="51"/>
        <v>280.41064885013901</v>
      </c>
      <c r="AB238">
        <f t="shared" si="52"/>
        <v>0.42832426247870664</v>
      </c>
      <c r="AC238">
        <f t="shared" si="53"/>
        <v>0.51162417867435162</v>
      </c>
      <c r="AD238">
        <f t="shared" si="54"/>
        <v>52364.67678696545</v>
      </c>
      <c r="AE238" s="4">
        <f t="shared" si="55"/>
        <v>36655.273750875815</v>
      </c>
    </row>
    <row r="239" spans="1:31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3">
        <f t="shared" si="42"/>
        <v>0.97297297297297303</v>
      </c>
      <c r="G239" s="3">
        <f t="shared" si="43"/>
        <v>3405.4054054054054</v>
      </c>
      <c r="H239">
        <v>404</v>
      </c>
      <c r="I239">
        <v>0.36159999999999998</v>
      </c>
      <c r="J239">
        <v>152</v>
      </c>
      <c r="K239">
        <v>547</v>
      </c>
      <c r="L239">
        <f t="shared" si="44"/>
        <v>395</v>
      </c>
      <c r="M239">
        <f t="shared" si="45"/>
        <v>252</v>
      </c>
      <c r="N239">
        <f t="shared" si="46"/>
        <v>0.61037974683544305</v>
      </c>
      <c r="O239">
        <v>0.36159999999999998</v>
      </c>
      <c r="V239">
        <v>152</v>
      </c>
      <c r="W239">
        <f t="shared" si="47"/>
        <v>493.75</v>
      </c>
      <c r="X239">
        <f t="shared" si="48"/>
        <v>102.625</v>
      </c>
      <c r="Y239">
        <f t="shared" si="49"/>
        <v>-311.94718220874398</v>
      </c>
      <c r="Z239">
        <f t="shared" si="50"/>
        <v>316.65477318675761</v>
      </c>
      <c r="AA239">
        <f t="shared" si="51"/>
        <v>316.65477318675761</v>
      </c>
      <c r="AB239">
        <f t="shared" si="52"/>
        <v>0.43347802164406607</v>
      </c>
      <c r="AC239">
        <f t="shared" si="53"/>
        <v>0.50754549367088608</v>
      </c>
      <c r="AD239">
        <f t="shared" si="54"/>
        <v>58661.596660815107</v>
      </c>
      <c r="AE239" s="4">
        <f t="shared" si="55"/>
        <v>41063.11766257057</v>
      </c>
    </row>
    <row r="240" spans="1:31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3">
        <f t="shared" si="42"/>
        <v>0.97297297297297303</v>
      </c>
      <c r="G240" s="3">
        <f t="shared" si="43"/>
        <v>2918.9189189189192</v>
      </c>
      <c r="H240">
        <v>161</v>
      </c>
      <c r="I240">
        <v>0.26579999999999998</v>
      </c>
      <c r="J240">
        <v>77</v>
      </c>
      <c r="K240">
        <v>432</v>
      </c>
      <c r="L240">
        <f t="shared" si="44"/>
        <v>355</v>
      </c>
      <c r="M240">
        <f t="shared" si="45"/>
        <v>84</v>
      </c>
      <c r="N240">
        <f t="shared" si="46"/>
        <v>0.28929577464788736</v>
      </c>
      <c r="O240">
        <v>0.26579999999999998</v>
      </c>
      <c r="V240">
        <v>77</v>
      </c>
      <c r="W240">
        <f t="shared" si="47"/>
        <v>443.75</v>
      </c>
      <c r="X240">
        <f t="shared" si="48"/>
        <v>32.625</v>
      </c>
      <c r="Y240">
        <f t="shared" si="49"/>
        <v>-280.35759413697247</v>
      </c>
      <c r="Z240">
        <f t="shared" si="50"/>
        <v>254.7846695729088</v>
      </c>
      <c r="AA240">
        <f t="shared" si="51"/>
        <v>254.7846695729088</v>
      </c>
      <c r="AB240">
        <f t="shared" si="52"/>
        <v>0.5006415088966959</v>
      </c>
      <c r="AC240">
        <f t="shared" si="53"/>
        <v>0.45439230985915491</v>
      </c>
      <c r="AD240">
        <f t="shared" si="54"/>
        <v>42256.851001236479</v>
      </c>
      <c r="AE240" s="4">
        <f t="shared" si="55"/>
        <v>29579.795700865532</v>
      </c>
    </row>
    <row r="241" spans="1:31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3">
        <f t="shared" si="42"/>
        <v>0.97297297297297303</v>
      </c>
      <c r="G241" s="3">
        <f t="shared" si="43"/>
        <v>2529.72972972973</v>
      </c>
      <c r="H241">
        <v>408</v>
      </c>
      <c r="I241">
        <v>0.38629999999999998</v>
      </c>
      <c r="J241">
        <v>100</v>
      </c>
      <c r="K241">
        <v>565</v>
      </c>
      <c r="L241">
        <f t="shared" si="44"/>
        <v>465</v>
      </c>
      <c r="M241">
        <f t="shared" si="45"/>
        <v>308</v>
      </c>
      <c r="N241">
        <f t="shared" si="46"/>
        <v>0.62989247311827956</v>
      </c>
      <c r="O241">
        <v>0.38629999999999998</v>
      </c>
      <c r="V241">
        <v>100</v>
      </c>
      <c r="W241">
        <f t="shared" si="47"/>
        <v>581.25</v>
      </c>
      <c r="X241">
        <f t="shared" si="48"/>
        <v>41.875</v>
      </c>
      <c r="Y241">
        <f t="shared" si="49"/>
        <v>-367.22896133434421</v>
      </c>
      <c r="Z241">
        <f t="shared" si="50"/>
        <v>333.30245451099319</v>
      </c>
      <c r="AA241">
        <f t="shared" si="51"/>
        <v>333.30245451099319</v>
      </c>
      <c r="AB241">
        <f t="shared" si="52"/>
        <v>0.50138056690063348</v>
      </c>
      <c r="AC241">
        <f t="shared" si="53"/>
        <v>0.4538074193548387</v>
      </c>
      <c r="AD241">
        <f t="shared" si="54"/>
        <v>55208.121262387576</v>
      </c>
      <c r="AE241" s="4">
        <f t="shared" si="55"/>
        <v>38645.684883671303</v>
      </c>
    </row>
    <row r="242" spans="1:31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3">
        <f t="shared" si="42"/>
        <v>0.97297297297297303</v>
      </c>
      <c r="G242" s="3">
        <f t="shared" si="43"/>
        <v>3891.8918918918921</v>
      </c>
      <c r="H242">
        <v>284</v>
      </c>
      <c r="I242">
        <v>0.31509999999999999</v>
      </c>
      <c r="J242">
        <v>204</v>
      </c>
      <c r="K242">
        <v>494</v>
      </c>
      <c r="L242">
        <f t="shared" si="44"/>
        <v>290</v>
      </c>
      <c r="M242">
        <f t="shared" si="45"/>
        <v>80</v>
      </c>
      <c r="N242">
        <f t="shared" si="46"/>
        <v>0.32068965517241377</v>
      </c>
      <c r="O242">
        <v>0.31509999999999999</v>
      </c>
      <c r="V242">
        <v>204</v>
      </c>
      <c r="W242">
        <f t="shared" si="47"/>
        <v>362.5</v>
      </c>
      <c r="X242">
        <f t="shared" si="48"/>
        <v>167.75</v>
      </c>
      <c r="Y242">
        <f t="shared" si="49"/>
        <v>-229.0245135203437</v>
      </c>
      <c r="Z242">
        <f t="shared" si="50"/>
        <v>278.68325120040436</v>
      </c>
      <c r="AA242">
        <f t="shared" si="51"/>
        <v>278.68325120040436</v>
      </c>
      <c r="AB242">
        <f t="shared" si="52"/>
        <v>0.30602276193214994</v>
      </c>
      <c r="AC242">
        <f t="shared" si="53"/>
        <v>0.60841358620689656</v>
      </c>
      <c r="AD242">
        <f t="shared" si="54"/>
        <v>61887.456841701925</v>
      </c>
      <c r="AE242" s="4">
        <f t="shared" si="55"/>
        <v>43321.219789191346</v>
      </c>
    </row>
    <row r="243" spans="1:31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3">
        <f t="shared" si="42"/>
        <v>0.97297297297297303</v>
      </c>
      <c r="G243" s="3">
        <f t="shared" si="43"/>
        <v>3891.8918918918921</v>
      </c>
      <c r="H243">
        <v>443</v>
      </c>
      <c r="I243">
        <v>0.55620000000000003</v>
      </c>
      <c r="J243">
        <v>257</v>
      </c>
      <c r="K243">
        <v>903</v>
      </c>
      <c r="L243">
        <f t="shared" si="44"/>
        <v>646</v>
      </c>
      <c r="M243">
        <f t="shared" si="45"/>
        <v>186</v>
      </c>
      <c r="N243">
        <f t="shared" si="46"/>
        <v>0.33034055727554179</v>
      </c>
      <c r="O243">
        <v>0.55620000000000003</v>
      </c>
      <c r="V243">
        <v>257</v>
      </c>
      <c r="W243">
        <f t="shared" si="47"/>
        <v>807.5</v>
      </c>
      <c r="X243">
        <f t="shared" si="48"/>
        <v>176.25</v>
      </c>
      <c r="Y243">
        <f t="shared" si="49"/>
        <v>-510.17184735911042</v>
      </c>
      <c r="Z243">
        <f t="shared" si="50"/>
        <v>522.07717336365931</v>
      </c>
      <c r="AA243">
        <f t="shared" si="51"/>
        <v>522.07717336365931</v>
      </c>
      <c r="AB243">
        <f t="shared" si="52"/>
        <v>0.42826894534199295</v>
      </c>
      <c r="AC243">
        <f t="shared" si="53"/>
        <v>0.51166795665634679</v>
      </c>
      <c r="AD243">
        <f t="shared" si="54"/>
        <v>97502.508586845273</v>
      </c>
      <c r="AE243" s="4">
        <f t="shared" si="55"/>
        <v>68251.756010791694</v>
      </c>
    </row>
    <row r="244" spans="1:31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3">
        <f t="shared" si="42"/>
        <v>0.97297297297297303</v>
      </c>
      <c r="G244" s="3">
        <f t="shared" si="43"/>
        <v>4962.1621621621625</v>
      </c>
      <c r="H244">
        <v>718</v>
      </c>
      <c r="I244">
        <v>0.44929999999999998</v>
      </c>
      <c r="J244">
        <v>256</v>
      </c>
      <c r="K244">
        <v>916</v>
      </c>
      <c r="L244">
        <f t="shared" si="44"/>
        <v>660</v>
      </c>
      <c r="M244">
        <f t="shared" si="45"/>
        <v>462</v>
      </c>
      <c r="N244">
        <f t="shared" si="46"/>
        <v>0.65999999999999992</v>
      </c>
      <c r="O244">
        <v>0.44929999999999998</v>
      </c>
      <c r="V244">
        <v>256</v>
      </c>
      <c r="W244">
        <f t="shared" si="47"/>
        <v>825</v>
      </c>
      <c r="X244">
        <f t="shared" si="48"/>
        <v>173.5</v>
      </c>
      <c r="Y244">
        <f t="shared" si="49"/>
        <v>-521.22820318423044</v>
      </c>
      <c r="Z244">
        <f t="shared" si="50"/>
        <v>530.10670962850634</v>
      </c>
      <c r="AA244">
        <f t="shared" si="51"/>
        <v>530.10670962850634</v>
      </c>
      <c r="AB244">
        <f t="shared" si="52"/>
        <v>0.43225055712546223</v>
      </c>
      <c r="AC244">
        <f t="shared" si="53"/>
        <v>0.50851690909090919</v>
      </c>
      <c r="AD244">
        <f t="shared" si="54"/>
        <v>98392.402296053653</v>
      </c>
      <c r="AE244" s="4">
        <f t="shared" si="55"/>
        <v>68874.681607237551</v>
      </c>
    </row>
    <row r="245" spans="1:31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3">
        <f t="shared" si="42"/>
        <v>0.97297297297297303</v>
      </c>
      <c r="G245" s="3">
        <f t="shared" si="43"/>
        <v>5448.6486486486492</v>
      </c>
      <c r="H245">
        <v>478</v>
      </c>
      <c r="I245">
        <v>0.31780000000000003</v>
      </c>
      <c r="J245">
        <v>265</v>
      </c>
      <c r="K245">
        <v>644</v>
      </c>
      <c r="L245">
        <f t="shared" si="44"/>
        <v>379</v>
      </c>
      <c r="M245">
        <f t="shared" si="45"/>
        <v>213</v>
      </c>
      <c r="N245">
        <f t="shared" si="46"/>
        <v>0.54960422163588396</v>
      </c>
      <c r="O245">
        <v>0.31780000000000003</v>
      </c>
      <c r="V245">
        <v>265</v>
      </c>
      <c r="W245">
        <f t="shared" si="47"/>
        <v>473.75</v>
      </c>
      <c r="X245">
        <f t="shared" si="48"/>
        <v>217.625</v>
      </c>
      <c r="Y245">
        <f t="shared" si="49"/>
        <v>-299.31134698003541</v>
      </c>
      <c r="Z245">
        <f t="shared" si="50"/>
        <v>363.40673174121815</v>
      </c>
      <c r="AA245">
        <f t="shared" si="51"/>
        <v>363.40673174121815</v>
      </c>
      <c r="AB245">
        <f t="shared" si="52"/>
        <v>0.30771869496827048</v>
      </c>
      <c r="AC245">
        <f t="shared" si="53"/>
        <v>0.60707142480211074</v>
      </c>
      <c r="AD245">
        <f t="shared" si="54"/>
        <v>80524.052483599211</v>
      </c>
      <c r="AE245" s="4">
        <f t="shared" si="55"/>
        <v>56366.836738519443</v>
      </c>
    </row>
    <row r="246" spans="1:31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3">
        <f t="shared" si="42"/>
        <v>0.97297297297297303</v>
      </c>
      <c r="G246" s="3">
        <f t="shared" si="43"/>
        <v>4864.864864864865</v>
      </c>
      <c r="H246">
        <v>533</v>
      </c>
      <c r="I246">
        <v>0.51229999999999998</v>
      </c>
      <c r="J246">
        <v>236</v>
      </c>
      <c r="K246">
        <v>829</v>
      </c>
      <c r="L246">
        <f t="shared" si="44"/>
        <v>593</v>
      </c>
      <c r="M246">
        <f t="shared" si="45"/>
        <v>297</v>
      </c>
      <c r="N246">
        <f t="shared" si="46"/>
        <v>0.50067453625632374</v>
      </c>
      <c r="O246">
        <v>0.51229999999999998</v>
      </c>
      <c r="V246">
        <v>236</v>
      </c>
      <c r="W246">
        <f t="shared" si="47"/>
        <v>741.25</v>
      </c>
      <c r="X246">
        <f t="shared" si="48"/>
        <v>161.875</v>
      </c>
      <c r="Y246">
        <f t="shared" si="49"/>
        <v>-468.31564316401312</v>
      </c>
      <c r="Z246">
        <f t="shared" si="50"/>
        <v>479.28678607530964</v>
      </c>
      <c r="AA246">
        <f t="shared" si="51"/>
        <v>479.28678607530964</v>
      </c>
      <c r="AB246">
        <f t="shared" si="52"/>
        <v>0.42821151578456612</v>
      </c>
      <c r="AC246">
        <f t="shared" si="53"/>
        <v>0.51171340640809437</v>
      </c>
      <c r="AD246">
        <f t="shared" si="54"/>
        <v>89518.977991379274</v>
      </c>
      <c r="AE246" s="4">
        <f t="shared" si="55"/>
        <v>62663.284593965487</v>
      </c>
    </row>
    <row r="247" spans="1:31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3">
        <f t="shared" si="42"/>
        <v>0.97297297297297303</v>
      </c>
      <c r="G247" s="3">
        <f t="shared" si="43"/>
        <v>5837.8378378378384</v>
      </c>
      <c r="H247">
        <v>566</v>
      </c>
      <c r="I247">
        <v>0.36990000000000001</v>
      </c>
      <c r="J247">
        <v>244</v>
      </c>
      <c r="K247">
        <v>872</v>
      </c>
      <c r="L247">
        <f t="shared" si="44"/>
        <v>628</v>
      </c>
      <c r="M247">
        <f t="shared" si="45"/>
        <v>322</v>
      </c>
      <c r="N247">
        <f t="shared" si="46"/>
        <v>0.51019108280254777</v>
      </c>
      <c r="O247">
        <v>0.36990000000000001</v>
      </c>
      <c r="V247">
        <v>244</v>
      </c>
      <c r="W247">
        <f t="shared" si="47"/>
        <v>785</v>
      </c>
      <c r="X247">
        <f t="shared" si="48"/>
        <v>165.5</v>
      </c>
      <c r="Y247">
        <f t="shared" si="49"/>
        <v>-495.95653272681324</v>
      </c>
      <c r="Z247">
        <f t="shared" si="50"/>
        <v>504.61062673742731</v>
      </c>
      <c r="AA247">
        <f t="shared" si="51"/>
        <v>504.61062673742731</v>
      </c>
      <c r="AB247">
        <f t="shared" si="52"/>
        <v>0.43198805953812397</v>
      </c>
      <c r="AC247">
        <f t="shared" si="53"/>
        <v>0.50872464968152875</v>
      </c>
      <c r="AD247">
        <f t="shared" si="54"/>
        <v>93698.37047408965</v>
      </c>
      <c r="AE247" s="4">
        <f t="shared" si="55"/>
        <v>65588.859331862754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1 - First Best-Fit Line</vt:lpstr>
      <vt:lpstr>raw data</vt:lpstr>
      <vt:lpstr>2 - Normalized Data and Model</vt:lpstr>
      <vt:lpstr>3 - "Solver" Rent Optimization</vt:lpstr>
      <vt:lpstr> 4- Alternative to "Solver"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Microsoft Office User</cp:lastModifiedBy>
  <dcterms:created xsi:type="dcterms:W3CDTF">2016-02-26T18:41:34Z</dcterms:created>
  <dcterms:modified xsi:type="dcterms:W3CDTF">2017-11-10T10:58:21Z</dcterms:modified>
</cp:coreProperties>
</file>