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AVERIAS LINEA 1\"/>
    </mc:Choice>
  </mc:AlternateContent>
  <xr:revisionPtr revIDLastSave="0" documentId="13_ncr:1_{7AA691B9-FFC9-42EA-8610-4D6D8A42555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VERÍAS LINEA 1" sheetId="6" r:id="rId1"/>
    <sheet name="GRAFICAS" sheetId="8" r:id="rId2"/>
    <sheet name="RESUMEN POR DIA" sheetId="10" r:id="rId3"/>
    <sheet name="RESUMEN FIN DE SEMANA" sheetId="9" r:id="rId4"/>
    <sheet name="Hoja1" sheetId="7" state="hidden" r:id="rId5"/>
  </sheets>
  <definedNames>
    <definedName name="SEMANAS" localSheetId="3">#REF!</definedName>
    <definedName name="SEMANAS" localSheetId="2">#REF!</definedName>
    <definedName name="SEMANAS">#REF!</definedName>
    <definedName name="SEMS" localSheetId="3">#REF!</definedName>
    <definedName name="SEMS" localSheetId="2">#REF!</definedName>
    <definedName name="SEM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9" l="1"/>
  <c r="P163" i="9"/>
  <c r="O163" i="9"/>
  <c r="N163" i="9"/>
  <c r="M163" i="9"/>
  <c r="K163" i="9"/>
  <c r="J163" i="9"/>
  <c r="I163" i="9"/>
  <c r="H163" i="9"/>
  <c r="F163" i="9"/>
  <c r="E163" i="9"/>
  <c r="D163" i="9"/>
  <c r="C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F925" i="10"/>
  <c r="C925" i="10"/>
  <c r="F898" i="10"/>
  <c r="C898" i="10"/>
  <c r="F871" i="10"/>
  <c r="C871" i="10"/>
  <c r="F818" i="10"/>
  <c r="C818" i="10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51" i="6"/>
  <c r="JG9" i="6"/>
  <c r="JG10" i="6"/>
  <c r="JG11" i="6"/>
  <c r="JG12" i="6"/>
  <c r="JG13" i="6"/>
  <c r="JG14" i="6"/>
  <c r="JG15" i="6"/>
  <c r="JG16" i="6"/>
  <c r="JG17" i="6"/>
  <c r="JG18" i="6"/>
  <c r="JG19" i="6"/>
  <c r="JG20" i="6"/>
  <c r="JG21" i="6"/>
  <c r="JG22" i="6"/>
  <c r="JG23" i="6"/>
  <c r="JG24" i="6"/>
  <c r="JG25" i="6"/>
  <c r="JG26" i="6"/>
  <c r="JG27" i="6"/>
  <c r="JG28" i="6"/>
  <c r="JG29" i="6"/>
  <c r="JF9" i="6"/>
  <c r="JF10" i="6"/>
  <c r="JF11" i="6"/>
  <c r="JF12" i="6"/>
  <c r="JF13" i="6"/>
  <c r="JF14" i="6"/>
  <c r="JF15" i="6"/>
  <c r="JF16" i="6"/>
  <c r="JF17" i="6"/>
  <c r="JF18" i="6"/>
  <c r="JF19" i="6"/>
  <c r="JF20" i="6"/>
  <c r="JF21" i="6"/>
  <c r="JF22" i="6"/>
  <c r="JF23" i="6"/>
  <c r="JF24" i="6"/>
  <c r="JF25" i="6"/>
  <c r="JF26" i="6"/>
  <c r="JF27" i="6"/>
  <c r="JF28" i="6"/>
  <c r="JF29" i="6"/>
  <c r="JG8" i="6"/>
  <c r="JF8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G30" i="6"/>
  <c r="IF30" i="6"/>
  <c r="IE30" i="6"/>
  <c r="ID30" i="6"/>
  <c r="IC30" i="6"/>
  <c r="IB30" i="6"/>
  <c r="IA30" i="6"/>
  <c r="HZ30" i="6"/>
  <c r="HY30" i="6"/>
  <c r="HX30" i="6"/>
  <c r="HW30" i="6"/>
  <c r="HV30" i="6"/>
  <c r="HU30" i="6"/>
  <c r="HT30" i="6"/>
  <c r="HS30" i="6"/>
  <c r="HR30" i="6"/>
  <c r="HQ30" i="6"/>
  <c r="HP30" i="6"/>
  <c r="HO30" i="6"/>
  <c r="HN30" i="6"/>
  <c r="HM30" i="6"/>
  <c r="HL30" i="6"/>
  <c r="HK30" i="6"/>
  <c r="HJ30" i="6"/>
  <c r="F790" i="10"/>
  <c r="C790" i="10"/>
  <c r="F763" i="10"/>
  <c r="C763" i="10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S109" i="9"/>
  <c r="R109" i="9"/>
  <c r="P133" i="9"/>
  <c r="O133" i="9"/>
  <c r="N133" i="9"/>
  <c r="M133" i="9"/>
  <c r="K133" i="9"/>
  <c r="J133" i="9"/>
  <c r="I133" i="9"/>
  <c r="H133" i="9"/>
  <c r="F133" i="9"/>
  <c r="E133" i="9"/>
  <c r="D133" i="9"/>
  <c r="C133" i="9"/>
  <c r="F59" i="10"/>
  <c r="C59" i="10"/>
  <c r="F736" i="10"/>
  <c r="C736" i="10"/>
  <c r="F709" i="10"/>
  <c r="C709" i="10"/>
  <c r="F32" i="10"/>
  <c r="F682" i="10"/>
  <c r="C682" i="10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51" i="6"/>
  <c r="F655" i="10"/>
  <c r="C655" i="10"/>
  <c r="F628" i="10"/>
  <c r="C628" i="10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S75" i="9"/>
  <c r="R75" i="9"/>
  <c r="P99" i="9"/>
  <c r="O99" i="9"/>
  <c r="N99" i="9"/>
  <c r="M99" i="9"/>
  <c r="K99" i="9"/>
  <c r="J99" i="9"/>
  <c r="I99" i="9"/>
  <c r="H99" i="9"/>
  <c r="F99" i="9"/>
  <c r="E99" i="9"/>
  <c r="D99" i="9"/>
  <c r="C99" i="9"/>
  <c r="F601" i="10"/>
  <c r="C601" i="10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574" i="10"/>
  <c r="C574" i="10"/>
  <c r="F547" i="10"/>
  <c r="C547" i="10"/>
  <c r="F519" i="10"/>
  <c r="C519" i="10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X41" i="9"/>
  <c r="W41" i="9"/>
  <c r="S163" i="9" l="1"/>
  <c r="R163" i="9"/>
  <c r="R133" i="9"/>
  <c r="S133" i="9"/>
  <c r="O73" i="6"/>
  <c r="N73" i="6"/>
  <c r="R99" i="9"/>
  <c r="S99" i="9"/>
  <c r="F65" i="9"/>
  <c r="E65" i="9"/>
  <c r="D65" i="9"/>
  <c r="C65" i="9"/>
  <c r="F491" i="10"/>
  <c r="C491" i="10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F30" i="6"/>
  <c r="FG30" i="6"/>
  <c r="F462" i="10"/>
  <c r="C462" i="10"/>
  <c r="F446" i="10"/>
  <c r="C446" i="10"/>
  <c r="F418" i="10"/>
  <c r="C418" i="10"/>
  <c r="FE30" i="6"/>
  <c r="FD30" i="6"/>
  <c r="FC30" i="6"/>
  <c r="FB30" i="6"/>
  <c r="FA30" i="6"/>
  <c r="EZ30" i="6"/>
  <c r="EY30" i="6"/>
  <c r="EX30" i="6"/>
  <c r="EW30" i="6"/>
  <c r="EV30" i="6"/>
  <c r="C388" i="10"/>
  <c r="F388" i="10"/>
  <c r="F360" i="10"/>
  <c r="C360" i="10"/>
  <c r="F331" i="10"/>
  <c r="C331" i="10"/>
  <c r="EU30" i="6"/>
  <c r="ET30" i="6"/>
  <c r="ES30" i="6"/>
  <c r="ER30" i="6"/>
  <c r="EQ30" i="6"/>
  <c r="EP30" i="6"/>
  <c r="K65" i="9"/>
  <c r="J65" i="9"/>
  <c r="I65" i="9"/>
  <c r="H65" i="9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R66" i="6" s="1"/>
  <c r="F67" i="6"/>
  <c r="F68" i="6"/>
  <c r="F69" i="6"/>
  <c r="F70" i="6"/>
  <c r="F71" i="6"/>
  <c r="F72" i="6"/>
  <c r="F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Q64" i="6" s="1"/>
  <c r="B65" i="6"/>
  <c r="B66" i="6"/>
  <c r="B67" i="6"/>
  <c r="B68" i="6"/>
  <c r="B69" i="6"/>
  <c r="B70" i="6"/>
  <c r="B71" i="6"/>
  <c r="B72" i="6"/>
  <c r="Q72" i="6" s="1"/>
  <c r="B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51" i="6"/>
  <c r="Q56" i="6" l="1"/>
  <c r="R51" i="6"/>
  <c r="R65" i="6"/>
  <c r="R55" i="6"/>
  <c r="R61" i="6"/>
  <c r="R68" i="6"/>
  <c r="R52" i="6"/>
  <c r="Q71" i="6"/>
  <c r="Q63" i="6"/>
  <c r="R59" i="6"/>
  <c r="R53" i="6"/>
  <c r="Q55" i="6"/>
  <c r="Q70" i="6"/>
  <c r="Q62" i="6"/>
  <c r="Q54" i="6"/>
  <c r="R58" i="6"/>
  <c r="Q69" i="6"/>
  <c r="Q53" i="6"/>
  <c r="R57" i="6"/>
  <c r="Q68" i="6"/>
  <c r="Q60" i="6"/>
  <c r="Q52" i="6"/>
  <c r="R72" i="6"/>
  <c r="R64" i="6"/>
  <c r="R56" i="6"/>
  <c r="Q67" i="6"/>
  <c r="Q59" i="6"/>
  <c r="R71" i="6"/>
  <c r="R63" i="6"/>
  <c r="R67" i="6"/>
  <c r="Q66" i="6"/>
  <c r="Q58" i="6"/>
  <c r="R62" i="6"/>
  <c r="R54" i="6"/>
  <c r="Q51" i="6"/>
  <c r="Q65" i="6"/>
  <c r="Q57" i="6"/>
  <c r="R69" i="6"/>
  <c r="Q61" i="6"/>
  <c r="R70" i="6"/>
  <c r="R60" i="6"/>
  <c r="B73" i="6"/>
  <c r="C73" i="6"/>
  <c r="K73" i="6"/>
  <c r="L73" i="6"/>
  <c r="N65" i="9"/>
  <c r="O65" i="9"/>
  <c r="P65" i="9"/>
  <c r="M65" i="9"/>
  <c r="S65" i="9"/>
  <c r="T65" i="9"/>
  <c r="U65" i="9"/>
  <c r="R65" i="9"/>
  <c r="X65" i="9" l="1"/>
  <c r="EO30" i="6" l="1"/>
  <c r="EN30" i="6"/>
  <c r="EM30" i="6"/>
  <c r="EL30" i="6"/>
  <c r="EK30" i="6"/>
  <c r="EJ30" i="6"/>
  <c r="C301" i="10"/>
  <c r="C280" i="10"/>
  <c r="Q45" i="6"/>
  <c r="C155" i="10" l="1"/>
  <c r="C101" i="10" l="1"/>
  <c r="C82" i="10"/>
  <c r="C136" i="10"/>
  <c r="C118" i="10"/>
  <c r="CR30" i="6"/>
  <c r="C64" i="10"/>
  <c r="C32" i="10"/>
  <c r="O36" i="8"/>
  <c r="O37" i="8"/>
  <c r="O38" i="8"/>
  <c r="O39" i="8"/>
  <c r="O40" i="8"/>
  <c r="O41" i="8"/>
  <c r="O42" i="8"/>
  <c r="O43" i="8"/>
  <c r="O44" i="8"/>
  <c r="O35" i="8"/>
  <c r="BN29" i="8"/>
  <c r="BO29" i="8"/>
  <c r="BP29" i="8"/>
  <c r="BQ29" i="8"/>
  <c r="BR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B29" i="8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C30" i="6"/>
  <c r="B30" i="6"/>
  <c r="J218" i="8"/>
  <c r="AD36" i="6"/>
  <c r="AD37" i="6"/>
  <c r="AD38" i="6"/>
  <c r="AD39" i="6"/>
  <c r="AD40" i="6"/>
  <c r="AD41" i="6"/>
  <c r="AD42" i="6"/>
  <c r="AD43" i="6"/>
  <c r="AD44" i="6"/>
  <c r="AD35" i="6"/>
  <c r="AE36" i="6"/>
  <c r="AE37" i="6"/>
  <c r="AE38" i="6"/>
  <c r="AE39" i="6"/>
  <c r="AE40" i="6"/>
  <c r="AE41" i="6"/>
  <c r="AE42" i="6"/>
  <c r="AE43" i="6"/>
  <c r="AE44" i="6"/>
  <c r="AE35" i="6"/>
  <c r="AB45" i="6"/>
  <c r="AC45" i="6"/>
  <c r="C29" i="9"/>
  <c r="JG30" i="6" l="1"/>
  <c r="JF30" i="6"/>
  <c r="H218" i="8"/>
  <c r="BS29" i="8"/>
  <c r="B90" i="8" s="1"/>
  <c r="O45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8" i="8"/>
  <c r="BL9" i="8"/>
  <c r="BL10" i="8"/>
  <c r="BL11" i="8"/>
  <c r="BL12" i="8"/>
  <c r="BL13" i="8"/>
  <c r="BL14" i="8"/>
  <c r="BL15" i="8"/>
  <c r="BL16" i="8"/>
  <c r="BL17" i="8"/>
  <c r="BL18" i="8"/>
  <c r="BL19" i="8"/>
  <c r="BL20" i="8"/>
  <c r="BL21" i="8"/>
  <c r="BL22" i="8"/>
  <c r="BL23" i="8"/>
  <c r="BL24" i="8"/>
  <c r="BL25" i="8"/>
  <c r="BL26" i="8"/>
  <c r="BL27" i="8"/>
  <c r="BL28" i="8"/>
  <c r="BL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8" i="8"/>
  <c r="N36" i="8"/>
  <c r="N37" i="8"/>
  <c r="N38" i="8"/>
  <c r="N39" i="8"/>
  <c r="N40" i="8"/>
  <c r="N41" i="8"/>
  <c r="N42" i="8"/>
  <c r="N43" i="8"/>
  <c r="N44" i="8"/>
  <c r="N35" i="8"/>
  <c r="M36" i="8"/>
  <c r="M37" i="8"/>
  <c r="M38" i="8"/>
  <c r="M39" i="8"/>
  <c r="M40" i="8"/>
  <c r="M41" i="8"/>
  <c r="M42" i="8"/>
  <c r="M43" i="8"/>
  <c r="M44" i="8"/>
  <c r="M35" i="8"/>
  <c r="L36" i="8"/>
  <c r="L37" i="8"/>
  <c r="L38" i="8"/>
  <c r="L39" i="8"/>
  <c r="L40" i="8"/>
  <c r="L41" i="8"/>
  <c r="L42" i="8"/>
  <c r="L43" i="8"/>
  <c r="L44" i="8"/>
  <c r="L35" i="8"/>
  <c r="K36" i="8"/>
  <c r="K37" i="8"/>
  <c r="K38" i="8"/>
  <c r="K39" i="8"/>
  <c r="K40" i="8"/>
  <c r="K41" i="8"/>
  <c r="K42" i="8"/>
  <c r="K43" i="8"/>
  <c r="K44" i="8"/>
  <c r="K35" i="8"/>
  <c r="J36" i="8"/>
  <c r="J37" i="8"/>
  <c r="J38" i="8"/>
  <c r="J39" i="8"/>
  <c r="J40" i="8"/>
  <c r="J41" i="8"/>
  <c r="J42" i="8"/>
  <c r="J43" i="8"/>
  <c r="J44" i="8"/>
  <c r="J35" i="8"/>
  <c r="I36" i="8"/>
  <c r="I37" i="8"/>
  <c r="I38" i="8"/>
  <c r="I39" i="8"/>
  <c r="I40" i="8"/>
  <c r="I41" i="8"/>
  <c r="I42" i="8"/>
  <c r="I43" i="8"/>
  <c r="I44" i="8"/>
  <c r="I35" i="8"/>
  <c r="H36" i="8"/>
  <c r="H37" i="8"/>
  <c r="H38" i="8"/>
  <c r="H39" i="8"/>
  <c r="H40" i="8"/>
  <c r="H41" i="8"/>
  <c r="H42" i="8"/>
  <c r="H43" i="8"/>
  <c r="H44" i="8"/>
  <c r="H35" i="8"/>
  <c r="G36" i="8"/>
  <c r="G37" i="8"/>
  <c r="G38" i="8"/>
  <c r="G39" i="8"/>
  <c r="G40" i="8"/>
  <c r="G41" i="8"/>
  <c r="G42" i="8"/>
  <c r="G43" i="8"/>
  <c r="G44" i="8"/>
  <c r="G35" i="8"/>
  <c r="F36" i="8"/>
  <c r="F37" i="8"/>
  <c r="F38" i="8"/>
  <c r="F39" i="8"/>
  <c r="F40" i="8"/>
  <c r="F41" i="8"/>
  <c r="F42" i="8"/>
  <c r="F43" i="8"/>
  <c r="F44" i="8"/>
  <c r="F35" i="8"/>
  <c r="E36" i="8"/>
  <c r="E37" i="8"/>
  <c r="E38" i="8"/>
  <c r="E39" i="8"/>
  <c r="E40" i="8"/>
  <c r="E41" i="8"/>
  <c r="E42" i="8"/>
  <c r="E43" i="8"/>
  <c r="E44" i="8"/>
  <c r="E35" i="8"/>
  <c r="D36" i="8"/>
  <c r="D37" i="8"/>
  <c r="D38" i="8"/>
  <c r="D39" i="8"/>
  <c r="D40" i="8"/>
  <c r="D41" i="8"/>
  <c r="D42" i="8"/>
  <c r="D43" i="8"/>
  <c r="D44" i="8"/>
  <c r="D35" i="8"/>
  <c r="C36" i="8"/>
  <c r="C37" i="8"/>
  <c r="C38" i="8"/>
  <c r="C39" i="8"/>
  <c r="C40" i="8"/>
  <c r="C41" i="8"/>
  <c r="C42" i="8"/>
  <c r="C43" i="8"/>
  <c r="C44" i="8"/>
  <c r="C35" i="8"/>
  <c r="B36" i="8"/>
  <c r="B37" i="8"/>
  <c r="B38" i="8"/>
  <c r="B39" i="8"/>
  <c r="B40" i="8"/>
  <c r="B41" i="8"/>
  <c r="B42" i="8"/>
  <c r="B43" i="8"/>
  <c r="B44" i="8"/>
  <c r="B35" i="8"/>
  <c r="AG30" i="8"/>
  <c r="AH30" i="8"/>
  <c r="AI30" i="8"/>
  <c r="AJ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K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R45" i="6"/>
  <c r="S45" i="6"/>
  <c r="T45" i="6"/>
  <c r="U45" i="6"/>
  <c r="V45" i="6"/>
  <c r="W45" i="6"/>
  <c r="X45" i="6"/>
  <c r="Y45" i="6"/>
  <c r="Z45" i="6"/>
  <c r="AA45" i="6"/>
  <c r="P42" i="8" l="1"/>
  <c r="P41" i="8"/>
  <c r="P40" i="8"/>
  <c r="P37" i="8"/>
  <c r="P36" i="8"/>
  <c r="P44" i="8"/>
  <c r="P35" i="8"/>
  <c r="P38" i="8"/>
  <c r="P43" i="8"/>
  <c r="P39" i="8"/>
  <c r="AE45" i="6"/>
  <c r="R73" i="6"/>
  <c r="I73" i="6"/>
  <c r="Q73" i="6"/>
  <c r="BS23" i="8"/>
  <c r="B80" i="8" s="1"/>
  <c r="BS26" i="8"/>
  <c r="B86" i="8" s="1"/>
  <c r="BS27" i="8"/>
  <c r="BS15" i="8"/>
  <c r="B64" i="8" s="1"/>
  <c r="AR30" i="8"/>
  <c r="BS8" i="8"/>
  <c r="B50" i="8" s="1"/>
  <c r="BS24" i="8"/>
  <c r="B82" i="8" s="1"/>
  <c r="BS16" i="8"/>
  <c r="B66" i="8" s="1"/>
  <c r="BS22" i="8"/>
  <c r="B78" i="8" s="1"/>
  <c r="BS10" i="8"/>
  <c r="B54" i="8" s="1"/>
  <c r="BS9" i="8"/>
  <c r="BS18" i="8"/>
  <c r="B70" i="8" s="1"/>
  <c r="BS21" i="8"/>
  <c r="B76" i="8" s="1"/>
  <c r="BS17" i="8"/>
  <c r="B68" i="8" s="1"/>
  <c r="BS14" i="8"/>
  <c r="B62" i="8" s="1"/>
  <c r="BS19" i="8"/>
  <c r="B72" i="8" s="1"/>
  <c r="BS13" i="8"/>
  <c r="B60" i="8" s="1"/>
  <c r="H73" i="6"/>
  <c r="BS25" i="8"/>
  <c r="B84" i="8" s="1"/>
  <c r="BS28" i="8"/>
  <c r="B88" i="8" s="1"/>
  <c r="BS20" i="8"/>
  <c r="B74" i="8" s="1"/>
  <c r="BS12" i="8"/>
  <c r="B58" i="8" s="1"/>
  <c r="BS11" i="8"/>
  <c r="B56" i="8" s="1"/>
  <c r="AM30" i="8"/>
  <c r="AL30" i="8"/>
  <c r="BR30" i="8"/>
  <c r="BQ30" i="8"/>
  <c r="AO30" i="8"/>
  <c r="BN30" i="8"/>
  <c r="BP30" i="8"/>
  <c r="BO30" i="8"/>
  <c r="AK30" i="8"/>
  <c r="BL30" i="8"/>
  <c r="AN30" i="8"/>
  <c r="AP30" i="8"/>
  <c r="BF30" i="8"/>
  <c r="BI30" i="8"/>
  <c r="BJ30" i="8"/>
  <c r="AX30" i="8"/>
  <c r="BB30" i="8"/>
  <c r="B30" i="8"/>
  <c r="BK30" i="8"/>
  <c r="AS30" i="8"/>
  <c r="AZ30" i="8"/>
  <c r="BA30" i="8"/>
  <c r="BC30" i="8"/>
  <c r="BE30" i="8"/>
  <c r="BH30" i="8"/>
  <c r="BG30" i="8"/>
  <c r="AU30" i="8"/>
  <c r="AY30" i="8"/>
  <c r="AW30" i="8"/>
  <c r="BM30" i="8"/>
  <c r="BD30" i="8"/>
  <c r="AV30" i="8"/>
  <c r="AT30" i="8"/>
  <c r="AQ30" i="8"/>
  <c r="J214" i="8"/>
  <c r="H217" i="8"/>
  <c r="J206" i="8"/>
  <c r="E45" i="8"/>
  <c r="F45" i="8"/>
  <c r="M45" i="8"/>
  <c r="N45" i="8"/>
  <c r="H200" i="8"/>
  <c r="H215" i="8"/>
  <c r="H207" i="8"/>
  <c r="H199" i="8"/>
  <c r="H208" i="8"/>
  <c r="H214" i="8"/>
  <c r="H206" i="8"/>
  <c r="H198" i="8"/>
  <c r="H213" i="8"/>
  <c r="H205" i="8"/>
  <c r="G45" i="8"/>
  <c r="H212" i="8"/>
  <c r="H204" i="8"/>
  <c r="H211" i="8"/>
  <c r="H203" i="8"/>
  <c r="H216" i="8"/>
  <c r="H197" i="8"/>
  <c r="H210" i="8"/>
  <c r="H202" i="8"/>
  <c r="K45" i="8"/>
  <c r="B45" i="8"/>
  <c r="J45" i="8"/>
  <c r="H209" i="8"/>
  <c r="H201" i="8"/>
  <c r="D45" i="8"/>
  <c r="J213" i="8"/>
  <c r="J205" i="8"/>
  <c r="J217" i="8"/>
  <c r="J209" i="8"/>
  <c r="J201" i="8"/>
  <c r="J200" i="8"/>
  <c r="J215" i="8"/>
  <c r="J207" i="8"/>
  <c r="J199" i="8"/>
  <c r="J198" i="8"/>
  <c r="J208" i="8"/>
  <c r="J212" i="8"/>
  <c r="J204" i="8"/>
  <c r="J211" i="8"/>
  <c r="J203" i="8"/>
  <c r="J197" i="8"/>
  <c r="J210" i="8"/>
  <c r="J202" i="8"/>
  <c r="J216" i="8"/>
  <c r="L45" i="8"/>
  <c r="I45" i="8"/>
  <c r="H45" i="8"/>
  <c r="C45" i="8"/>
  <c r="F73" i="6"/>
  <c r="E73" i="6"/>
  <c r="P45" i="8" l="1"/>
  <c r="J219" i="8"/>
  <c r="H219" i="8"/>
  <c r="I210" i="8" s="1"/>
  <c r="B52" i="8"/>
  <c r="BS30" i="8"/>
  <c r="B91" i="8" s="1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8" i="7" s="1"/>
  <c r="R27" i="7"/>
  <c r="R26" i="7"/>
  <c r="R25" i="7"/>
  <c r="R24" i="7"/>
  <c r="R23" i="7"/>
  <c r="R22" i="7"/>
  <c r="R21" i="7"/>
  <c r="R20" i="7"/>
  <c r="R19" i="7"/>
  <c r="R18" i="7"/>
  <c r="B45" i="6"/>
  <c r="AD45" i="6" s="1"/>
  <c r="I205" i="8" l="1"/>
  <c r="I206" i="8"/>
  <c r="I201" i="8"/>
  <c r="I202" i="8"/>
  <c r="I204" i="8"/>
  <c r="I219" i="8"/>
  <c r="I214" i="8"/>
  <c r="I211" i="8"/>
  <c r="I197" i="8"/>
  <c r="I209" i="8"/>
  <c r="I215" i="8"/>
  <c r="I218" i="8"/>
  <c r="I213" i="8"/>
  <c r="I200" i="8"/>
  <c r="I216" i="8"/>
  <c r="I203" i="8"/>
  <c r="I207" i="8"/>
  <c r="I198" i="8"/>
  <c r="I212" i="8"/>
  <c r="I217" i="8"/>
  <c r="I199" i="8"/>
  <c r="I208" i="8"/>
  <c r="I13" i="7" l="1"/>
  <c r="J13" i="7"/>
  <c r="K13" i="7"/>
  <c r="L13" i="7"/>
  <c r="M10" i="7"/>
  <c r="H13" i="7"/>
  <c r="G13" i="7"/>
  <c r="F13" i="7"/>
  <c r="E13" i="7"/>
  <c r="D13" i="7"/>
  <c r="C13" i="7"/>
  <c r="B13" i="7"/>
  <c r="M12" i="7"/>
  <c r="M11" i="7"/>
  <c r="M9" i="7"/>
  <c r="M8" i="7"/>
  <c r="M7" i="7"/>
  <c r="M6" i="7"/>
  <c r="M5" i="7"/>
  <c r="M4" i="7"/>
  <c r="M3" i="7"/>
  <c r="M13" i="7" l="1"/>
  <c r="W65" i="9"/>
</calcChain>
</file>

<file path=xl/sharedStrings.xml><?xml version="1.0" encoding="utf-8"?>
<sst xmlns="http://schemas.openxmlformats.org/spreadsheetml/2006/main" count="3830" uniqueCount="588">
  <si>
    <t>RESUMEN DE AVERÍAS PRESENTADAS</t>
  </si>
  <si>
    <t>TOTAL</t>
  </si>
  <si>
    <t>PNP CORTO</t>
  </si>
  <si>
    <t>PNP LARGO</t>
  </si>
  <si>
    <t>OBCU</t>
  </si>
  <si>
    <t>VÍAS (ADV´S)</t>
  </si>
  <si>
    <t>CHISPORROTEOS</t>
  </si>
  <si>
    <t>CLT-2</t>
  </si>
  <si>
    <t>PUERTAS</t>
  </si>
  <si>
    <t>PANTALLAS IHM (CCTV)</t>
  </si>
  <si>
    <t>DBO´S</t>
  </si>
  <si>
    <t>OTROS</t>
  </si>
  <si>
    <t>AVERÍAS POR TREN NM-16 DEL 17 AL 20 DE NOVIEMBRE DEL 2023</t>
  </si>
  <si>
    <t>PNPC</t>
  </si>
  <si>
    <t>PNPL</t>
  </si>
  <si>
    <t>SMC</t>
  </si>
  <si>
    <t>CLT2</t>
  </si>
  <si>
    <t>PTAS.</t>
  </si>
  <si>
    <t>OBCU.</t>
  </si>
  <si>
    <t>CMR1</t>
  </si>
  <si>
    <t>T01 (#672-673)</t>
  </si>
  <si>
    <t>T02 (#674-675)</t>
  </si>
  <si>
    <t>T03 (#678-679)</t>
  </si>
  <si>
    <t>T04 (#680-681)</t>
  </si>
  <si>
    <t>T05 ( #684-685)</t>
  </si>
  <si>
    <t>T06 (#686-687)</t>
  </si>
  <si>
    <t>T07 (#688-689)</t>
  </si>
  <si>
    <t>T08 (#690-691)</t>
  </si>
  <si>
    <t>T09 (#682-683)</t>
  </si>
  <si>
    <t>T10 (#676-677)</t>
  </si>
  <si>
    <t xml:space="preserve">TOTAL: </t>
  </si>
  <si>
    <t>-</t>
  </si>
  <si>
    <t>FU</t>
  </si>
  <si>
    <t>EMD'S</t>
  </si>
  <si>
    <t>EBT</t>
  </si>
  <si>
    <t>DBO'S</t>
  </si>
  <si>
    <t>MOTOCOMPRESORES</t>
  </si>
  <si>
    <t>MOTRIZ INACTIVA</t>
  </si>
  <si>
    <t>COMANDO EN EL TRAZO Y DESTRUCIÓN DE ITINERARIOS</t>
  </si>
  <si>
    <t>AUTÓMATA EN FALLA (AF)</t>
  </si>
  <si>
    <t>CIRCUITOS DE VÍA (CDV)</t>
  </si>
  <si>
    <t>RESTRICCIÓN TEMPORAL DE VELOCIDAD (RTV)</t>
  </si>
  <si>
    <t>SIN MODOS DE CONDUCCIÓN (SMC)</t>
  </si>
  <si>
    <t>REDUNDANCIA (REDUN)</t>
  </si>
  <si>
    <t>CMR</t>
  </si>
  <si>
    <t>REDUN</t>
  </si>
  <si>
    <t>AF</t>
  </si>
  <si>
    <t>CCTV</t>
  </si>
  <si>
    <t>MOTOC.</t>
  </si>
  <si>
    <t>AVERÍAS POR TREN NM-16 DEL 29 DE OCTUBRE AL 26 DE NOVIEMBRE DEL 2023</t>
  </si>
  <si>
    <t>CONCENTRADO DE AVERÍAS en Línea 1
29 DE OCTUBRE AL 26 DE NOVIEMBRE DEL 2023</t>
  </si>
  <si>
    <t>RETARDO</t>
  </si>
  <si>
    <t>Total Min</t>
  </si>
  <si>
    <t>TRENES QUE SEÑALIZAN DETECCIÓN DE FUEGO</t>
  </si>
  <si>
    <t>RETARDO EN MIN.</t>
  </si>
  <si>
    <t>RESUMEN DE INCIDENCIAS PRESENTADAS</t>
  </si>
  <si>
    <t>FRENO DE EMERGENCIA (FU)</t>
  </si>
  <si>
    <t>CCTV NO COINCIDIRÁ EN TOTALES PORQUE HAY FALLAS EN TABLEROS TMB…</t>
  </si>
  <si>
    <t>CLT2 29/11/20203 CON FALLA GENERAL, NO COINCIDE CON LOS TOTALES</t>
  </si>
  <si>
    <t>CIRCUITOS DE VÍA 
(CDV)</t>
  </si>
  <si>
    <t>RESTRICCIÓN TEMPORAL DE VELOCIDAD
 (RTV)</t>
  </si>
  <si>
    <t>INCIDENCIAS POR TIPO Y DIA</t>
  </si>
  <si>
    <t>INCIDENCIAS POR TREN Y TIPO</t>
  </si>
  <si>
    <t>%%%%%</t>
  </si>
  <si>
    <t>T01 (M672-673)</t>
  </si>
  <si>
    <t>T02 (M674-675)</t>
  </si>
  <si>
    <t>T03 (M678-679)</t>
  </si>
  <si>
    <t>T04 (M680-681)</t>
  </si>
  <si>
    <t>T05 (M684-685)</t>
  </si>
  <si>
    <t>T06 (M686-687)</t>
  </si>
  <si>
    <t>T07 (M688-689)</t>
  </si>
  <si>
    <t>T08 (M690-691)</t>
  </si>
  <si>
    <t>T09 (M682-683)</t>
  </si>
  <si>
    <t>T10 (M676-677)</t>
  </si>
  <si>
    <t>INCIDENCIAS</t>
  </si>
  <si>
    <t>TOTAL INCIDENCIAS</t>
  </si>
  <si>
    <t>TOTAL RETARDO</t>
  </si>
  <si>
    <t>TOTALES</t>
  </si>
  <si>
    <t>CONCENTRADO DE INCIDENCIAS EN LÍNEA 1</t>
  </si>
  <si>
    <t>Total</t>
  </si>
  <si>
    <t>MOTOCOMPRESORES (MOTOC.)</t>
  </si>
  <si>
    <t>CONCENTRADO DE AVERÍAS en Línea 1
29 DE OCTUBRE AL 06 DE DICIEMBRE DEL 2023</t>
  </si>
  <si>
    <t>UBICACIÓN</t>
  </si>
  <si>
    <t>MOTRICES</t>
  </si>
  <si>
    <t>Zaragoza</t>
  </si>
  <si>
    <t>M-0672/0673</t>
  </si>
  <si>
    <t>M-0684/0685</t>
  </si>
  <si>
    <t>M-0674/0675</t>
  </si>
  <si>
    <t>Moctezuma</t>
  </si>
  <si>
    <t>M-0680/0681</t>
  </si>
  <si>
    <t>MACHOTE</t>
  </si>
  <si>
    <t>INCIDENCIAS POR TREN NM-16 DEL 29 DE OCTUBRE AL 11 DE DICIEMBRE DEL 2023</t>
  </si>
  <si>
    <t>FALLA ATO Y ATP</t>
  </si>
  <si>
    <t>CONCENTRADO DE INCIDENCIAS EN LÍNEA 1 DEL 29 DE OCTUBRE AL 11 DE DICIEMBRE DEL 2023</t>
  </si>
  <si>
    <t>T01 (M0672-0673)</t>
  </si>
  <si>
    <t>T02 (M0674-0675)</t>
  </si>
  <si>
    <t>T03 (M0678-0679)</t>
  </si>
  <si>
    <t>T04 (M0680-0681)</t>
  </si>
  <si>
    <t>T05 ( M0684-0685)</t>
  </si>
  <si>
    <t>T07 (M0688-0689)</t>
  </si>
  <si>
    <t>T08 (M0690-0691)</t>
  </si>
  <si>
    <t>T09 (M0682-0683)</t>
  </si>
  <si>
    <t>T10 (M0676-0677)</t>
  </si>
  <si>
    <t>T06 (M0686-0687)</t>
  </si>
  <si>
    <t>RESUMEN DE INCIDENCIAS EN LÍNEA 1</t>
  </si>
  <si>
    <t>M-0691/0690</t>
  </si>
  <si>
    <t>Pino Suárez</t>
  </si>
  <si>
    <t>Isabel la Católica, carro N-2287</t>
  </si>
  <si>
    <t>M-0682/0683</t>
  </si>
  <si>
    <t>M-0682/0683
M-0678/0679</t>
  </si>
  <si>
    <t>Interestación Zaragoza – Pantitlán</t>
  </si>
  <si>
    <t>M-0672/0673 (5)
M-0680/0681 (5)</t>
  </si>
  <si>
    <t>Merced</t>
  </si>
  <si>
    <t>M-0688/0689</t>
  </si>
  <si>
    <t>Gómez Farías, San Lázaro</t>
  </si>
  <si>
    <t>AUMENTE UN EVENTO DE FU PARA CUADRARLO A LA MOTRIZ M-0672</t>
  </si>
  <si>
    <t>Gómez Farías (3)
Moctezuma (3)
San Lazaro / Calndelaria (3)</t>
  </si>
  <si>
    <t>Pino Suarez
Zaragoza
Isabel La Católica</t>
  </si>
  <si>
    <t>M-0684/0685
M-0678/0679
M-0677/0676</t>
  </si>
  <si>
    <t xml:space="preserve"> M-0678/0679
M-0628/0629
 M-0691/0690 (2)
M-0688/0689 (2)
 M-0677/0676 (2)
M-0686/0687
M-0682/0683 (4)
</t>
  </si>
  <si>
    <t xml:space="preserve">Zaragoza – Pantitlán (20)
</t>
  </si>
  <si>
    <t>Isabel La Católica (1)
Merced (3)
Boulevard Puerto Aéreo (7)
Gómez Farias (7)
Pantitlan (3)
San Lázaro (2)
Candelaria
Pino Suarez
Moctezuma</t>
  </si>
  <si>
    <t>Boulevard Puerto Aéreo (2)
Merced
Zaragoza 
Pino Suarez (3)
Candelaria (2)
Pino Suarez
San Lázaro</t>
  </si>
  <si>
    <t xml:space="preserve">M-0677/0676
M-0688/0689 (2)
M-0691/0690 (2)
M-0680/0681
M-0682/0683
M-0674/0675 (2)
</t>
  </si>
  <si>
    <t>M-0672/0673 (7)
M-0680/0681 (9)
M-0686/0687
 M-0674/0675  (2)
M-0680/0681</t>
  </si>
  <si>
    <t>Pino Suarez</t>
  </si>
  <si>
    <t>Gómez Farías
Moctezuma
San Lázaro / Candelaria</t>
  </si>
  <si>
    <t>Zaragoza – Pantitlán</t>
  </si>
  <si>
    <t>Boulevard Puerto Aéreo (10)
Gómez Farías (6)
Candelaria
Merced (2)
Pino Suárez (2)</t>
  </si>
  <si>
    <t>M-0674/0675 (9)
M-0672/0673
M-0682/0683 (2)
M-0691/0690 (3)
M-0678/0679
M-0688/0689 (2)
M-0684/0685
M-0686/0687</t>
  </si>
  <si>
    <t>Gómez Farías
Candelaria (2)
Boulevard Puerto Aéreo (2)
Zaragoza</t>
  </si>
  <si>
    <t>M-0674/0675 (3)
M-0688/0689 (2)
M-0684/0685</t>
  </si>
  <si>
    <t>Zaragoza – Pantitlán (11)</t>
  </si>
  <si>
    <t>M-0680/0681 (8)
M-0672/0673 (3)</t>
  </si>
  <si>
    <t>Gómez Farias (1)
San Lázaro (1)</t>
  </si>
  <si>
    <t>M-0674/0675 (2)</t>
  </si>
  <si>
    <t>Gómez Farías , Moctezuma , Todas las estaciones , Interestación San Lázaro - Candelaria</t>
  </si>
  <si>
    <t>Pantitlan (2), Gómez Farías(4), Isabel la Católica , Boulevard Pto. Aéreo(8), Moctezuma,  Merced(3), San Lazaro(2),Merced, Pino Suarez</t>
  </si>
  <si>
    <t>M-0682/0683 (7)
M-0686/0687(4)
M-0678/0679(2)
M-0688/0689(5)
M-0677/0676()
M-0680/0681(3)
M-0691/0690</t>
  </si>
  <si>
    <t>Gómez Farias, Candelaria, Boulevard Puerto Aéreo(3), San Lázaro, Merced(3),  Pino Suárez(3)</t>
  </si>
  <si>
    <t xml:space="preserve">M-0691/0690(2)
 M-0686/0687(4)
M-0680/0681
M-0672/0673(2)
M-0688/0689(2) 
</t>
  </si>
  <si>
    <t>Pantitlán, Zaragoza(3), Candelaria</t>
  </si>
  <si>
    <t>M-0691/0690
M-0678/0679
M-0680/0681
M-0682/0683(2)</t>
  </si>
  <si>
    <t xml:space="preserve">Pantitlán(2), Interestación Zaragoza – Pantitlán(19), Zaragoza,  Gómez Farías,  Interestación Merced – Candelaria  </t>
  </si>
  <si>
    <t>M-0680/0681 (10)
M-0672/0673(11)
M-0677/0676
M-0688/0689
M-0682/0683</t>
  </si>
  <si>
    <t>interestación Pantitlán – Zaragoza</t>
  </si>
  <si>
    <t xml:space="preserve">M-0688/0689 </t>
  </si>
  <si>
    <t>Zaragoza – Pantitlán(13)</t>
  </si>
  <si>
    <t>Balbuena</t>
  </si>
  <si>
    <t>Gómez Farías,  Boulevard Pto. Aéreo(2),Moctezuma,San Lazaro</t>
  </si>
  <si>
    <t xml:space="preserve">M-0672/0673
M-0674/0675
M-0677/0676(3)
</t>
  </si>
  <si>
    <t>Pantitlan, Merced(2), Pino Suárez (2)</t>
  </si>
  <si>
    <t>M-0688/0688(2)
M-0672/0673
M-0691/0690
M-0682/0683</t>
  </si>
  <si>
    <t>M-0677/0676(2)</t>
  </si>
  <si>
    <t>Candelaria, Isabel la Católica</t>
  </si>
  <si>
    <t>Interestación Zaragoza – Pantitlán(14), Boulevard Puerto Aéreo, Pino Suárez, Merced</t>
  </si>
  <si>
    <t>M-0677/0676 
M-0691/0690
M-0682/0683
M-0672/0673(6)
M-0680/0681(8)</t>
  </si>
  <si>
    <t>Moctezuma, Gómez Farías, todas las Estaciones</t>
  </si>
  <si>
    <t>Zaragoza – Pantitlán(42)</t>
  </si>
  <si>
    <t xml:space="preserve"> M-0677/0676 </t>
  </si>
  <si>
    <t>Pino Suárez(2), interestación Pantitlán – Zaragoza</t>
  </si>
  <si>
    <t>M-0678/0679(2)
M-0682/0683</t>
  </si>
  <si>
    <t xml:space="preserve"> Isabel la Católica(2)</t>
  </si>
  <si>
    <t>M-0678/0679(2)</t>
  </si>
  <si>
    <t>M-0680/0681(3)
M-0672/0673(8)</t>
  </si>
  <si>
    <t>Interestación Zaragoza – Pantitlán(10), Pino Suárez</t>
  </si>
  <si>
    <t xml:space="preserve">M-0684/0685 </t>
  </si>
  <si>
    <t>Boulevard Puerto Aéreo</t>
  </si>
  <si>
    <t xml:space="preserve">M-0672/0673 </t>
  </si>
  <si>
    <t xml:space="preserve"> Candelaria</t>
  </si>
  <si>
    <t>Moctezuma(2)</t>
  </si>
  <si>
    <t>M-0686/0687
M-0690/0691</t>
  </si>
  <si>
    <t xml:space="preserve">Gómez Farías(2), Moctezuma(2), todas las Estaciones(2) </t>
  </si>
  <si>
    <t>Pantitlán(2), Zaragoza – Pantitlán(3)</t>
  </si>
  <si>
    <t>M-0686/0687
 M-0678/0679
M-0677/0676(3)
M-0672/0673(2)
M-0688/0689</t>
  </si>
  <si>
    <t>Boulevard Puerto Aéreo(4), San Lázaro, Gómez Farías, Merced, Pino Suárez</t>
  </si>
  <si>
    <t>M-0672/0673(2)
M-0688/0689(2)
M-0691/0690(2)
M-0678/0679</t>
  </si>
  <si>
    <t>San Lázaro, Merced, Boulevard Puerto Aéreo(2), Pino Suárez, Merced, Candelaria</t>
  </si>
  <si>
    <t xml:space="preserve"> M-0680/0681</t>
  </si>
  <si>
    <t>Candelaria</t>
  </si>
  <si>
    <t>Balbuena, Merced</t>
  </si>
  <si>
    <t>M-0672/0673
M-0674/0675</t>
  </si>
  <si>
    <t>Interestación Zaragoza – Pantitlán(6)</t>
  </si>
  <si>
    <t>M-0672/0673(5)
M-0680/0681</t>
  </si>
  <si>
    <t>Pantitlán(2)</t>
  </si>
  <si>
    <t>M-0677/0676
M-0682/0683</t>
  </si>
  <si>
    <t>ATP NO VA A CONINCIDIR  POR EL REPORTE DEL DIA 20/12/23 NO TRAE MOTRICES</t>
  </si>
  <si>
    <t xml:space="preserve"> Interestación Zaragoza – Pantitlán(4)</t>
  </si>
  <si>
    <t>Boulevard Puerto Aéreo(3), Merced, Gómez Farías(3), Candelaria</t>
  </si>
  <si>
    <t>M-0682/0683
M-0678/0679
M-0677/0676(2)
M-0691/0690
M-0686/0687
M-0674/0675
M-0684/0685</t>
  </si>
  <si>
    <t>M-0688/0689(3)</t>
  </si>
  <si>
    <t>M-0688/0689
M-0680/0681
 M-0672/0673(7)</t>
  </si>
  <si>
    <t>Todas las estaciones</t>
  </si>
  <si>
    <t>Gómez Farías(2),
 Moctezuma(2), 
todas las Estaciones(2)</t>
  </si>
  <si>
    <t>Boulevard Puerto Aéreo,
 Moctezuma, 
Isabel la Católica</t>
  </si>
  <si>
    <t>Moctezuma,  
Interestación Zaragoza – Pantitlán(7), 
 Interestación Merced – Pino Suárez</t>
  </si>
  <si>
    <t xml:space="preserve">Moctezuma
Gómez Farías
Interestación San Lázaro – Candelaria  </t>
  </si>
  <si>
    <t xml:space="preserve"> Interestación Pantitlán - Zaragoza(6)</t>
  </si>
  <si>
    <t>Gómez Farías(4)
Merced(8)
Moctezuma
Boulevard Puerto Aéreo(5)
San Lázaro
Pino Suárez
Balbuena(2)</t>
  </si>
  <si>
    <t>M-0678/0679(3)
M-0672/0673(2)
M-0688/0689(5)
M-0682/0683
M-0684/0685(4)
M-0677/0676(6)
M-0680/0681</t>
  </si>
  <si>
    <t>San Lázaro
Merced(2)
Pino Suárez
Gómez Farías
Boulevard Puerto Aéreo(2)</t>
  </si>
  <si>
    <t>M-0678/0679
M-0682/0683(2)
M-0674/0675
M-0677/0676
M-0672/0673
M-0691/0690</t>
  </si>
  <si>
    <t xml:space="preserve">Isabel la Católica(2) </t>
  </si>
  <si>
    <t>M-0674/0675
 M-0682/0683</t>
  </si>
  <si>
    <t>M-0672/0673(11)
 M-0686/0687(6)
M-0680/0681(11)
M-0674/0675
M-0677/0676(2)</t>
  </si>
  <si>
    <t>Interestación Zaragoza – Pantitlán(30)
Gómez Farías</t>
  </si>
  <si>
    <t xml:space="preserve"> Isabel la Católica(3)
Pino Suárez </t>
  </si>
  <si>
    <t>M-0680/0681(2)
M-0686/0687
M-0677/0676</t>
  </si>
  <si>
    <t>Pantitlán - Zaragoza</t>
  </si>
  <si>
    <t>Moctezuma
Gómez Farías
San Lázaro – Candelaria</t>
  </si>
  <si>
    <t>Pantitlán</t>
  </si>
  <si>
    <t>DEL 29 OCT 23
 AL 30 NOV 2023</t>
  </si>
  <si>
    <t>RETARDO
EN MIN.</t>
  </si>
  <si>
    <t>TOTAL  RETARDO EN MIN.</t>
  </si>
  <si>
    <t>TOTAL 
FIN DE SEMANA</t>
  </si>
  <si>
    <t>TOTAL
DE RETARDO EN MIN.</t>
  </si>
  <si>
    <t>FALLA
ATO Y ATP</t>
  </si>
  <si>
    <t>Moctezuma(2)
todas las Estaciones
 Interestación San Lázaro – Candelaria
Gómez Farías(2)</t>
  </si>
  <si>
    <t xml:space="preserve"> Interestación Pantitlán - Zaragoza</t>
  </si>
  <si>
    <t>M-0686/0687</t>
  </si>
  <si>
    <t xml:space="preserve">Boulevard Puerto Aéreo(2)
Gómez Farias </t>
  </si>
  <si>
    <t>M-0684/0685
M-0677/0676
M-0682/0683</t>
  </si>
  <si>
    <t>San Lazaro
Zaragoza(2)
Merced(2)</t>
  </si>
  <si>
    <t>M-0672/0673
M-0677/0676
M-0674/0675
 M-0678/0679
M-0688/0689</t>
  </si>
  <si>
    <t>Isabela Católica
Balderas
Merced
Boulevard Puerto Aéreo</t>
  </si>
  <si>
    <t xml:space="preserve">M-0680/0681
M-0677/0676(2)
M-0674/0675 </t>
  </si>
  <si>
    <t>Interestación Zaragoza – Pantitlán(13)
Pino Suárez(2)</t>
  </si>
  <si>
    <t>M-0672/0673(8)
M-0674/0675
M-0686/0687(2) 
M-0680/0681(4)</t>
  </si>
  <si>
    <t>Zaragoza
Balderas
Pino Suárez</t>
  </si>
  <si>
    <t>M-0678/0679
M-0686/0687(2)</t>
  </si>
  <si>
    <t>Candelaria(2)
Pino Suárez</t>
  </si>
  <si>
    <t>M-0678/0679
M-0688/0689 
M-0686/0687</t>
  </si>
  <si>
    <t>Isabel La Católica</t>
  </si>
  <si>
    <t>Boulevard Puerto Aéreo (5)
Gómez Farias (2)
Moctezuma
Pantitlán
Pino Suárez</t>
  </si>
  <si>
    <t>M-0674/0675
M-0672/0673 (3)
M-0691/0690 (5)
M-0680/0681</t>
  </si>
  <si>
    <t>Candelaria (2)
Boulevard Puerto Aéreo (2)
Pino Suárez (3)
Gómez Farias</t>
  </si>
  <si>
    <t>M-0688/0689
M-0677/0676 (2)
M-0684/0685 (3)
M-0672/0673
M-0674/0675</t>
  </si>
  <si>
    <t>M-0672/0673 (5)
M-0680/0681 (8)</t>
  </si>
  <si>
    <t xml:space="preserve">OTROS </t>
  </si>
  <si>
    <t>SIN ESTABLECIMIENTO DE VUELTA AUTOMATICA</t>
  </si>
  <si>
    <t>San Lázaro - Candelaria
Pantitlán
Zaragoza</t>
  </si>
  <si>
    <t>(CAD. 6+160 al 6+320 ángulo B ruidos anormales)
M-0688/0689 (2)</t>
  </si>
  <si>
    <t>Moctezuma (2)
Gómez Farías (2)
San Lázaro – Candelaria
Todas las estaciones</t>
  </si>
  <si>
    <t>San Lázaro - Candelaria
Candelaria</t>
  </si>
  <si>
    <t>Boulevard Puerto Aéreo
Gómez Farias
Merced (2)
Pantitlán (2)
San Lázaro</t>
  </si>
  <si>
    <t>M-0684/0685
M-0672/0673 (2)
M-0688/0689
M-0682/0683 (3)</t>
  </si>
  <si>
    <t>Boulevard Puerto Aéreo (2)
Pino Suárez (3)
Gómez Farias</t>
  </si>
  <si>
    <t>M-0678/0679 (2)
M-0677/0676
M-0686/0687
M-0672/0673
M-0674/0675</t>
  </si>
  <si>
    <t>M-0672/0673 (5)
M-0688/0689 (2)</t>
  </si>
  <si>
    <t>M-0672/0673 (12)
M-0680/0681 (8)
M-0677/0676</t>
  </si>
  <si>
    <t>Interestación Pantitlán – Zaragoza</t>
  </si>
  <si>
    <t>Moctezuma
Interestación San Lázaro – Candelaria
Gómez Farías</t>
  </si>
  <si>
    <t>M-0684/0685
M-0672/0673
M-0686/0687</t>
  </si>
  <si>
    <t>Merced(2)
Pino Suárez</t>
  </si>
  <si>
    <t xml:space="preserve"> M-0674/0675
M-0682/0683</t>
  </si>
  <si>
    <t>Balbuena
Pantitlán</t>
  </si>
  <si>
    <t>M-0674/0675
M-0677/0676
M-0680/0681(2)
M-0672/0673 
M-0684/0685
M-0686/0687
M-0691/0690(3)</t>
  </si>
  <si>
    <t xml:space="preserve"> Pino Suárez(2)
San Lázaro(2)
Zaragoza(2)
Gómez Farias
Boulevard Puerto Aéreo(2) 
Balbuena</t>
  </si>
  <si>
    <t>M-0680/0681(5)
M-0672/0673(7)</t>
  </si>
  <si>
    <t>Interestación Zaragoza – Pantitlán(12)</t>
  </si>
  <si>
    <t xml:space="preserve">Pino Suárez </t>
  </si>
  <si>
    <t>M-0691/0690(2)</t>
  </si>
  <si>
    <t xml:space="preserve"> Isabel La Católica
Pantitlán</t>
  </si>
  <si>
    <t>Moctezuma
todas las Estaciones
Gómez Farías</t>
  </si>
  <si>
    <t>Interestación Zaragoza – Pantitlán(3)</t>
  </si>
  <si>
    <t>M-0674/0675(2)
M-0677/0676
M-0688/0689
M-0682/0683
M-0687/0686
M-0679/0678
 M-0691/0690(2)
M-0684/0685(2)</t>
  </si>
  <si>
    <t>Pantitlán(10)
Gómez Farías</t>
  </si>
  <si>
    <t>M-0680/0681
M-0691/0690
M-0672/0673
M-0674/0675
M-0684/0685(2)
M-0691/0690
M-0678/0679</t>
  </si>
  <si>
    <t>San Lázaro
Merced
Gómez Farías(3)
Pino Suárez(3)</t>
  </si>
  <si>
    <t>M-0680/0681(2)
M-0672/0673(4)</t>
  </si>
  <si>
    <t>Interestación Zaragoza – Pantitlán(25)</t>
  </si>
  <si>
    <t>Interestación Pantitlán - Zaragoza</t>
  </si>
  <si>
    <t>TOTAL ACUMULADO DEL 
29 OCT 2023 AL 08 ENE 2024</t>
  </si>
  <si>
    <t>Moctezuma
todas las Estaciones</t>
  </si>
  <si>
    <t>DEL 01 DIC 23
 AL 08 ENE 2024</t>
  </si>
  <si>
    <t>DEL 01 AL 31 DE DIC 2024</t>
  </si>
  <si>
    <t>DEL 01 AL 30 NOV 2023</t>
  </si>
  <si>
    <t>DEL 29 AL 31 OCT 2023</t>
  </si>
  <si>
    <t>Moctezuma(7)
todas las Estaciones(7)</t>
  </si>
  <si>
    <t>Interestación Zaragoza – Gómez Farías
Zaragoza</t>
  </si>
  <si>
    <t>M-0678/0679</t>
  </si>
  <si>
    <t xml:space="preserve">M-0678/0679(2)
M-0688/0689
</t>
  </si>
  <si>
    <t xml:space="preserve"> Interestación Zaragoza-Pantitlán</t>
  </si>
  <si>
    <t>Pino Suárez(2)
Gómez Farías
Boulevard Puerto Aéreo</t>
  </si>
  <si>
    <t xml:space="preserve">M-0690/0691(2)
 M-0686/0687
M-0672/0673 </t>
  </si>
  <si>
    <t xml:space="preserve"> M-0686/0687
M-0682/0683(2)
M-0674/0675(2)
M-0672/0673
M-0691/0690(2)
M-0680/0681
M-0672/0673 </t>
  </si>
  <si>
    <t>Candelaria(3)
San Lázaro
Isabel la Católica
 Zaragoza
Pino Suárez(2)
Gómez Farías(2)</t>
  </si>
  <si>
    <t>Candelaria
 Isabel la Católica
Boulevard Puerto Aéreo</t>
  </si>
  <si>
    <t xml:space="preserve">M-0686/0687(2)
M-0677/0676 </t>
  </si>
  <si>
    <t>M-0672/0673(9)
M-0680/0681(6)
M-0684/0685(3)
M-0691/0690(3)
M-0678/0679(2)</t>
  </si>
  <si>
    <t>Interestación Zaragoza – Pantitlán(23)</t>
  </si>
  <si>
    <t xml:space="preserve">Boulevard Puerto Aéreo
 San Lázaro
Isabel La Católica </t>
  </si>
  <si>
    <t>M-0677/0676
M-0682/0683
M-0678/0679</t>
  </si>
  <si>
    <t>Interestación Zaragoza – Pantitlán(2)</t>
  </si>
  <si>
    <t>M-0680/0681(2)
M-0672/0673
M-0688/0689
 M-0691/0690</t>
  </si>
  <si>
    <t>Pino Suárez(2)
San Lázaro
Candelaria
Gómez Farías</t>
  </si>
  <si>
    <t>M-0678/0679
M-0686/0687</t>
  </si>
  <si>
    <t>San Lázaro
Balbuena</t>
  </si>
  <si>
    <t>M-0691/0690(2)
M-0684/0685
M-0672/0673(4)
M-0686/0687(5)
M-0680/0681(8)
M-0674/0675
M-0688/0689(4)</t>
  </si>
  <si>
    <t>Balbuena
Interestación Pantitlán-Zaragoza</t>
  </si>
  <si>
    <t>M-0678/0679
M-0688/0689</t>
  </si>
  <si>
    <t>Moctezuma
San Lázaro – Candelaria</t>
  </si>
  <si>
    <t xml:space="preserve"> Isabel la Católica
desactivado Bucle de Ruptores</t>
  </si>
  <si>
    <t>Zaragoza
Merced</t>
  </si>
  <si>
    <t>M-0684/0685 (2)</t>
  </si>
  <si>
    <t xml:space="preserve"> Pino Suárez
Candelaria (2)</t>
  </si>
  <si>
    <t>M-0688/0689
 M-0672/0673 (2)</t>
  </si>
  <si>
    <t>Zaragoza (3)
 Isabel la Católica
 Pino Suárez</t>
  </si>
  <si>
    <t>M-0688/0689 (4)
M-0674/0675</t>
  </si>
  <si>
    <t xml:space="preserve">Zaragoza – Pantitlán (26)
Pino Suarez
</t>
  </si>
  <si>
    <t xml:space="preserve">M-0686/0687 (5)
M-0680/0681 (7)
M-0688/0689 (6)
M-0672/0673 (6)
 M-0691/0690
M-0677/0676 (2)
</t>
  </si>
  <si>
    <t>Moctezuma
Gómez Farías
todas las Estaciones</t>
  </si>
  <si>
    <t>Merced
Balbuena
Gómez Farias</t>
  </si>
  <si>
    <t>M-0684/0685
M-0682/0683(2)</t>
  </si>
  <si>
    <t xml:space="preserve">Pino Suárez(2)
Boulevard Puerto Aéreo(2)
San Lázaro </t>
  </si>
  <si>
    <t>M-0684/0685(3)
M-0688/0689
M-0691/0690</t>
  </si>
  <si>
    <t>M-0672/0673(11)
M-0688/0689(10)
M-0680/0681(10)
M-0674/0675</t>
  </si>
  <si>
    <t>Interestación Zaragoza – Pantitlán(32)</t>
  </si>
  <si>
    <t>M-0677/0676</t>
  </si>
  <si>
    <t>M-0688/0689
M-0686/0687
M-0680/0681(2)
M-0672/0673(2)
M-0684/0685</t>
  </si>
  <si>
    <t xml:space="preserve">
San Lázaro
Pino Suárez(4)
Moctezuma
Candelaria</t>
  </si>
  <si>
    <t>M-0688/0689(9)
M-0680/0681(10)
M-0672/0673(6)</t>
  </si>
  <si>
    <t>M-0678/0679(4)
M-0677/0676
M-0686/0687(2)
M-0691/0690
M-0682/0683
M-0674/0675
M-0684/0685</t>
  </si>
  <si>
    <t>Zaragoza
Boulevard Puerto Aéreo
San Lázaro(5) 
Isabel la Católica
Moctezuma
Merced
Gómez Farias</t>
  </si>
  <si>
    <t>M-0691/0690
M-0682/0683
M-0672/0673</t>
  </si>
  <si>
    <t xml:space="preserve"> Interestación Zaragoza – Pantitlán
San Lázaro
Interestación Isabel la Católica-Pino Suárez</t>
  </si>
  <si>
    <t>Pantitlán - Zaragoza
Pantitlán</t>
  </si>
  <si>
    <t>TRENES QUE SEÑALIZAN CES</t>
  </si>
  <si>
    <t>falla de redundancia impacto medio</t>
  </si>
  <si>
    <t xml:space="preserve">*SR Pablo Fierro continua fuera de servicio hasta nuevo aviso.
*Continúan enlazadas eléctricamente las zonas C y D.
*Continua las SR’s Aeropuerto y Zaragoza con señalización indebida de DMT abiertos.
</t>
  </si>
  <si>
    <t>M-0680/0681 (4)
M-0672/0673 (3)
M-0684/0685</t>
  </si>
  <si>
    <t>Pino Suárez
San Lázaro
Isabel la Católica</t>
  </si>
  <si>
    <t>M-0688/0689 (2)
M-0682/0683</t>
  </si>
  <si>
    <t>Interestación San Lázaro – Candelaria
Interestación Merced – Candelaria
todas las Estaciones</t>
  </si>
  <si>
    <t>M-0672/0673(5)
M-0680/0681(8)</t>
  </si>
  <si>
    <t>Interestación Zaragoza – Pantitlán(13)</t>
  </si>
  <si>
    <t>M-0691/0690
M-0678/0679
M-0682/0683(2)
M-0684/0685(2)
M-0674/0675(3)
M-0678/0679
M-0677/0676</t>
  </si>
  <si>
    <t>Boulevard Puerto Aéreo(4)
Moctezuma
Gómez Farías(4)
Merced
Moctezuma</t>
  </si>
  <si>
    <t>Isabel la Católica</t>
  </si>
  <si>
    <t xml:space="preserve"> Boulevard Puerto Aéreo</t>
  </si>
  <si>
    <t xml:space="preserve">M-0677/0676 </t>
  </si>
  <si>
    <t>Balbuena
Moctezuma</t>
  </si>
  <si>
    <t xml:space="preserve">M-0672/0673
M-0678/0679 </t>
  </si>
  <si>
    <t>interestación Zaragoza/ Pantitlán</t>
  </si>
  <si>
    <t>Interestación Zaragoza – Pantitlán(16)</t>
  </si>
  <si>
    <t>Interestación Zaragoza – Pantitlán(15)</t>
  </si>
  <si>
    <t>Moctezuma
Interestación San Lázaro - Candelaria
Gómez Farías
todas las Estaciones</t>
  </si>
  <si>
    <t>interestación Zaragoza/ Pantitlán(2)</t>
  </si>
  <si>
    <t>M-0677/0676(3)
M-0672/0673
M-0686/0687 
M-0674/0675</t>
  </si>
  <si>
    <t>Boulevard Puerto Aéreo(3)
Gómez Farías(2)
Merced</t>
  </si>
  <si>
    <t>Balbuena
Merced</t>
  </si>
  <si>
    <t>M-0688/0689
 M-0691/0690</t>
  </si>
  <si>
    <t>M-0672/0673(7)
M-0688/0689(4)
M-0680/0681(6)
M-0686/0687
M-0684/0685</t>
  </si>
  <si>
    <t>Merced
Pino Suárez(2)</t>
  </si>
  <si>
    <t>M-0678/0679
M-0680/0681
M-0688/0689</t>
  </si>
  <si>
    <t>M-0677/0676
M-0684/0685(2)
M-0686/0687(2)
M-0680/0681
M-0688/0689(2)
M-0678/0679(4)
M-0674/0675(2)</t>
  </si>
  <si>
    <t>Gómez Farías(4)
Pantitlán(3)
Boulevard Puerto Aéreo(2)
Merced(4)
Pino Suárez</t>
  </si>
  <si>
    <t>M-0678/0679(3)
M-0684/0685
M-0680/0681(2)
 M-0691/0690
M-0686/0687</t>
  </si>
  <si>
    <t>Candelaria
San Lázaro(3)
Pino Suárez(3)
Zaragoza</t>
  </si>
  <si>
    <t>M-0677/0676
M-0680/0681
M-0688/0689(3)</t>
  </si>
  <si>
    <t>Pantitlán
Moctezuma
Gómez Farías(2)
Merced</t>
  </si>
  <si>
    <t>M-0680/0681(8)
 M-0688/0689(8)</t>
  </si>
  <si>
    <t>M-0677/0676
M-0691/0690</t>
  </si>
  <si>
    <t>M-0688/0689(2)
M-0678/0679
M-0672/0673(2)</t>
  </si>
  <si>
    <t>Balbuena
San Lázaro
Pantitlán
Gómez Farías</t>
  </si>
  <si>
    <t>InterEstación San Lázaro - Candelaria
todas las Estaciones</t>
  </si>
  <si>
    <t xml:space="preserve">Merced
Boulevard Puerto Aéreo </t>
  </si>
  <si>
    <t xml:space="preserve"> M-0678/0679
M-0684/0685</t>
  </si>
  <si>
    <t>M-0684/0685
M-0688/0689</t>
  </si>
  <si>
    <t>Isabel la Católica
Merced</t>
  </si>
  <si>
    <t>Gómez Farías</t>
  </si>
  <si>
    <t>M-0688/0689
M-0678/0679
M-0684/0685</t>
  </si>
  <si>
    <t>Pantitlán
Zaragoza
Merced</t>
  </si>
  <si>
    <t>M-0678/0679
M-0680/0681
M-0688/0689(4)
M-0684/0685</t>
  </si>
  <si>
    <t>Interestación Zaragoza – Pantitlán(7)</t>
  </si>
  <si>
    <t>M-0686/0687
M-0678/0679(2)
M-0680/0681</t>
  </si>
  <si>
    <t>San Lázaro(2)
 Boulevard Puerto Aéreo
Gómez Farías</t>
  </si>
  <si>
    <t>Interestación San Lázaro - Candelaria
todas las Estaciones</t>
  </si>
  <si>
    <t>Interestación Pantitlán - Zaragoza(4)</t>
  </si>
  <si>
    <t>M-0688/0689(2)
M-0686/0687(3)
M-0677/0676(2)
M-0691/0690</t>
  </si>
  <si>
    <t>Boulevard Puerto Aéreo(2)
Gómez Farías(3)
Merced
Moctezuma
Zaragoza</t>
  </si>
  <si>
    <t>M-0674/0675
M-0682/0683</t>
  </si>
  <si>
    <t>M-0688/0689(2)
M-0686/0687
M-0684/0685
M-0678/0679</t>
  </si>
  <si>
    <t>Interestación Zaragoza – Pantitlán(5)</t>
  </si>
  <si>
    <t>M-0691/0690
M-0680/0681
M-0672/0673</t>
  </si>
  <si>
    <t>Zaragoza(3)
Pantitlán
Moctezuma</t>
  </si>
  <si>
    <t>M-0677/0676(2)
M-0686/0687(2)
M-0678/0679
M-0680/0681
M-0688/0689</t>
  </si>
  <si>
    <t>Pino Suárez
Pantitlán
Pantitlán(2)
Zaragoza(3)</t>
  </si>
  <si>
    <t>todas las Estaciones
Interestación San Lázaro - Candelaria</t>
  </si>
  <si>
    <t xml:space="preserve"> Interestación Pantitlán – Zaragoza(2)</t>
  </si>
  <si>
    <t>Zaragoza(3)</t>
  </si>
  <si>
    <t xml:space="preserve">M-0677/0676
M-0680/0681 </t>
  </si>
  <si>
    <t>Boulevard Puerto Aéreo
Pino Suárez</t>
  </si>
  <si>
    <t xml:space="preserve"> M-0677/0676</t>
  </si>
  <si>
    <t>Interestación Pino Suárez – Merced</t>
  </si>
  <si>
    <t>26 DE ENE 2024</t>
  </si>
  <si>
    <t>Zaragoza(8)</t>
  </si>
  <si>
    <t>interestación Zaragoza – Pantitlán</t>
  </si>
  <si>
    <t xml:space="preserve"> Interestación San Lázaro - Candelaria
 todas las Estaciones</t>
  </si>
  <si>
    <t>San Lázaro
Boulevard Puerto Aéreo
Gómez Farías</t>
  </si>
  <si>
    <t xml:space="preserve">M-0691/0690 </t>
  </si>
  <si>
    <t xml:space="preserve"> M-0688/0689</t>
  </si>
  <si>
    <t>Interestación Pantitlán – Zaragoza(2)</t>
  </si>
  <si>
    <t xml:space="preserve"> todas las Estaciones
Interestación San Lázaro - Candelaria</t>
  </si>
  <si>
    <t>M-0678/0679
M-0691/0690(2)
M-0686/0687</t>
  </si>
  <si>
    <t>Gómez Farías
Boulevard Puerto Aéreo(3)</t>
  </si>
  <si>
    <t xml:space="preserve">M-0688/0689(5)
M-0680/0681(3)
M-0672/0673(3)
M-0677/0676
M-0674/0675(2)
M-0684/0685 </t>
  </si>
  <si>
    <t>M-0686/0687
M-0677/0676
M-0680/0681</t>
  </si>
  <si>
    <t>Zaragoza
Boulevard Puerto Aéreo
Pino Suárez</t>
  </si>
  <si>
    <t>27 DE ENE 2024</t>
  </si>
  <si>
    <t>28 DE ENE 2024</t>
  </si>
  <si>
    <t>RESUMEN DE INCIDENCIAS EN LÍNEA 1 DEL 26 AL 28 DE ENERO 2024</t>
  </si>
  <si>
    <t>FALLA EN EL EQUIPO DE COMUNICACIÓN TETRA</t>
  </si>
  <si>
    <t>M-0684/0685
M-0680/0681
M-0682/0683</t>
  </si>
  <si>
    <t>M-0677/067</t>
  </si>
  <si>
    <t>Interestación Zaragoza – Pantitlan(3)</t>
  </si>
  <si>
    <t>Pantitlán(3)</t>
  </si>
  <si>
    <t>M-0688/0689(2)
M-0677/0676
M-0674/0675(2)
M-0672/0673</t>
  </si>
  <si>
    <t>Pantitlan(3)
Balbuena
Boulevard Puerto Aereo
Merced</t>
  </si>
  <si>
    <t>M-0688/0689(6)
M-0672/0673(5)
M-0680/0681</t>
  </si>
  <si>
    <t>Interestación Pantitlán - Zaragoza(4)
Pino Suarez</t>
  </si>
  <si>
    <t xml:space="preserve"> M-0674/0675</t>
  </si>
  <si>
    <t xml:space="preserve">M-0677/0676(3)
M-0691/0690(2)
M-0684/0685(4)
M-0686/0687
M-0682/0683 </t>
  </si>
  <si>
    <t>Boulevard Puerto Aéreo(5)
Gómez Farías(2)
Zaragoza
Balbuena
Pantitlán(2)</t>
  </si>
  <si>
    <t>M-0672/0673(4)
M-0688/0689(5)
M-0680/0681(3)
M-0684/0685</t>
  </si>
  <si>
    <t>M-0691/0690
M-0672/0673
M-0684/0685
M-0682/0683(2)
M-0674/0675</t>
  </si>
  <si>
    <t>Boulevard Puerto Aérea 
Candelaria
Moctezuma
Zaragoza
Merced
Pino Suárez</t>
  </si>
  <si>
    <t>DEL 01 AL 31 DE ENE 2024</t>
  </si>
  <si>
    <t>M-0684/0685(2)
M-0672/0673
M-0688/0689
M-0691/0690
M-0678/0679(2)
M-0677/0676</t>
  </si>
  <si>
    <t>Gómez Farías
Boulevard Puerto Aérea(4)
Merced(3)</t>
  </si>
  <si>
    <t>M-0680/0681(4)
M-0672/0673(7)
M-0688/0689(6)</t>
  </si>
  <si>
    <t>Interestación Zaragoza – Pantitlán(17)</t>
  </si>
  <si>
    <t>M-0688/0689
M-0672/0673</t>
  </si>
  <si>
    <t>Merced
Pino Suárez</t>
  </si>
  <si>
    <t>DEL 01 AL 29 DE FEB 2024</t>
  </si>
  <si>
    <t>San Lázaro</t>
  </si>
  <si>
    <t>M-0682/0683
M-0686/0687</t>
  </si>
  <si>
    <t>Gómez Farías
Boulevard Puerto Aérea</t>
  </si>
  <si>
    <t>M-0680/0681
M-0686/0687</t>
  </si>
  <si>
    <t>M-0680/0681(3)
M-0686/0687
M-0688/0689(6)
M-0672/0673(8)</t>
  </si>
  <si>
    <t xml:space="preserve">Interestación Zaragoza – Pantitlán(18) </t>
  </si>
  <si>
    <t>Pino Suárez
Merced</t>
  </si>
  <si>
    <t>Boulevard Pto. Aéreo</t>
  </si>
  <si>
    <t>Interestación Pantitlán - Zaragoza(3)</t>
  </si>
  <si>
    <t>Interestación San Lázaro – Candelaria
todas las Estaciones</t>
  </si>
  <si>
    <t xml:space="preserve">M-0686/0687 </t>
  </si>
  <si>
    <t xml:space="preserve"> M-0674/0675
M-0672/0673(4)
M-0691/0690
M-0680/0681</t>
  </si>
  <si>
    <t>Interestación Pantitlán - Zaragoza(7)</t>
  </si>
  <si>
    <t xml:space="preserve"> M-0678/0679</t>
  </si>
  <si>
    <t>Balderas</t>
  </si>
  <si>
    <t>M-0678/0679
M-0691/0690
M-0682/0683(2)</t>
  </si>
  <si>
    <t>Pino Suarez
Boulevard Puerto Aéreo(2)
Gómez Farías</t>
  </si>
  <si>
    <t>M-0674/0675
M-0672/0673</t>
  </si>
  <si>
    <t xml:space="preserve"> Gómez Farías
Pantitlán</t>
  </si>
  <si>
    <t xml:space="preserve">Interestación San Lázaro – Candelaria
todas las Estaciones </t>
  </si>
  <si>
    <t xml:space="preserve"> Pino Suárez</t>
  </si>
  <si>
    <t>M-0672/0673(3)</t>
  </si>
  <si>
    <t>M-0678/0679
 M-0680/0681
M-0686/0687
M-0674/0675
M-0691/0690</t>
  </si>
  <si>
    <t>Boulevard Puerto Aéreo
Pino Suárez 
San Lázaro(2)
Zaragoza</t>
  </si>
  <si>
    <t>Interestación Pantitlán - Zaragoza(2)</t>
  </si>
  <si>
    <t xml:space="preserve"> Interestación San Lázaro – Candelaria
 todas las Estaciones</t>
  </si>
  <si>
    <t>Pino Suárez(2)
Pantitlán</t>
  </si>
  <si>
    <t>M-0672/0673(3)
M-0680/0681(3)</t>
  </si>
  <si>
    <t>M-0688/0689
M-0684/0685
M-0672/0673</t>
  </si>
  <si>
    <t xml:space="preserve"> Pino Suárez(2)
San Lázaro</t>
  </si>
  <si>
    <t>M-0682/0683
M-0678/0679
M-0675/0676
M-0672/0673 
M-0680/0681
M-0688/0689
M-0676/0677(3)</t>
  </si>
  <si>
    <t>San Lázaro(2)
Boulevard Puerto Aéreo(3)
Moctezuma
Gómez Farías(2)
Merced</t>
  </si>
  <si>
    <t>Moctezuma
 Interestación Pantitlán - Zaragoza(7)
San Lázaro</t>
  </si>
  <si>
    <t>9 DE FEB 2024</t>
  </si>
  <si>
    <t>10 DE FEB 2024</t>
  </si>
  <si>
    <t>11 DE FEB 2024</t>
  </si>
  <si>
    <t xml:space="preserve">Interestación San Lázaro – Candelaria
 todas las Estaciones </t>
  </si>
  <si>
    <t xml:space="preserve"> Interestación Balbuena – Boulevard Puerto Aéreo
Pino Suárez</t>
  </si>
  <si>
    <t>Moctezuma- Balbuena</t>
  </si>
  <si>
    <t xml:space="preserve">Interestación Zaragoza – Pantitlán(6) </t>
  </si>
  <si>
    <t>interestación Isabel la Católica – Pino Suárez</t>
  </si>
  <si>
    <t>M-0686/0687(2)
M-0672/0673</t>
  </si>
  <si>
    <t>Boulevard Puerto Aérea
Gómez Farías(2)</t>
  </si>
  <si>
    <t>Interestación Zaragoza- Pantitlán</t>
  </si>
  <si>
    <t>M-0688/0689(4)</t>
  </si>
  <si>
    <t>M-0688/0689(3)
 M-0691/0690</t>
  </si>
  <si>
    <t>Interestación Zaragoza – Pantitlán(2)
Pantitlán
Pino Suárez</t>
  </si>
  <si>
    <t>M-0680/0681(2)
M-0672/0673
M-0682/0683</t>
  </si>
  <si>
    <t>San Lázaro
Balbuena
Moctezuma
 Gómez Farías</t>
  </si>
  <si>
    <t>M-0677/0676
M-0688/0689
M-0672/0673
M-0678/0679</t>
  </si>
  <si>
    <t>Merced(3)
Gómez Farías</t>
  </si>
  <si>
    <t xml:space="preserve">M-0677/0676(2)
M-0691/0690(3) 
 M-0678/0679
M-0691/0690
M-0688/0689(2)
M-0684/0685(4) </t>
  </si>
  <si>
    <t>Boulevard Puerto Aéreo(6)
 Gómez Farías(2)
Pantitlán
Pino Suárez(2)
Merced(2)</t>
  </si>
  <si>
    <t>Pino Suárez(2)
Zaragoza</t>
  </si>
  <si>
    <t>M-0680/0681
M-0672/0673(5)</t>
  </si>
  <si>
    <t>RESUMEN DE INCIDENCIAS EN LÍNEA 1 DEL 9 AL 11 DE FEBRERO 2024</t>
  </si>
  <si>
    <t>M-0672/0673
M-0678/0679
M-0682/0683
M-0688/0689(3)</t>
  </si>
  <si>
    <t xml:space="preserve"> M-0682/0683 
 M-0688/0689</t>
  </si>
  <si>
    <t>Zaragoza(2)</t>
  </si>
  <si>
    <t>M-0672/0673
M-0691/0690
M-0684/0685(2)
M-0688/0689(2)</t>
  </si>
  <si>
    <t>Pino Suárez
San Lázaro
Gómez Farías
Merced(3)</t>
  </si>
  <si>
    <t xml:space="preserve"> todas las Estaciones
Interestación San Lázaro – Candelaria
Interestación Pino Suárez - Isabel La Católica</t>
  </si>
  <si>
    <t>Pino Suárez(3)</t>
  </si>
  <si>
    <t>M-0684/0685
 M-0682/0683</t>
  </si>
  <si>
    <t>Zaragoza
Isabel la Católica</t>
  </si>
  <si>
    <t>M-0684/0685
M-0686/0687</t>
  </si>
  <si>
    <t>San Lázaro(2)</t>
  </si>
  <si>
    <t>M-0688/0689
M-0677/0676</t>
  </si>
  <si>
    <t xml:space="preserve">Pantitlán
Pino Suárez </t>
  </si>
  <si>
    <t>Interestación Boulevard Puerto Aéreo – Gómez Farías</t>
  </si>
  <si>
    <t>todas las Estaciones
Interestación San Lázaro – Candelaria</t>
  </si>
  <si>
    <t xml:space="preserve">M-0688/0689
M-0680/0681
</t>
  </si>
  <si>
    <t xml:space="preserve"> Interestación Zaragoza – Pantitlán(2)</t>
  </si>
  <si>
    <t>M-0680/0681
M-0678/0679</t>
  </si>
  <si>
    <t xml:space="preserve"> Gómez Farías</t>
  </si>
  <si>
    <t>15 DE FEB 2024</t>
  </si>
  <si>
    <t>16 DE FEB 2024</t>
  </si>
  <si>
    <t>17 DE FEB 2024</t>
  </si>
  <si>
    <t xml:space="preserve"> todas las Estaciones
Interestación San Lázaro – Candelaria</t>
  </si>
  <si>
    <t>M-0688/0689
 M-0686/0687</t>
  </si>
  <si>
    <t>Candelaria
Balbuena</t>
  </si>
  <si>
    <t xml:space="preserve">M-0680/0681(2)
M-0688/0689
</t>
  </si>
  <si>
    <t>M-0688/0689
 M-0686/0687(2)</t>
  </si>
  <si>
    <t>Balbuena(2)
San Lázaro</t>
  </si>
  <si>
    <t>M-0691/0690
M-0688/0689
M-0680/0681
M-0678/0679</t>
  </si>
  <si>
    <t>Boulevard Pto. Aéreo
Pino Suárez(2)
Pantitlán</t>
  </si>
  <si>
    <t>M-0674/0675
M-0690/0691(2)
M-0676/0677(3) 
 M-0680/0681</t>
  </si>
  <si>
    <t>Gómez Farías(4)
Pino Suárez(2)
Moctezuma</t>
  </si>
  <si>
    <t>M-0691/0690 
M-0674/0675</t>
  </si>
  <si>
    <t>Merced(2)</t>
  </si>
  <si>
    <t>M-0672/0673(2)</t>
  </si>
  <si>
    <t>Merced
Boulevard Puerto Aéreo</t>
  </si>
  <si>
    <t>M-0691/0690(6)</t>
  </si>
  <si>
    <t xml:space="preserve"> Interestación Zaragoza – Pantitlán(6) </t>
  </si>
  <si>
    <t xml:space="preserve"> M-0678/0679
M-0686/0687
M-0691/0690(2)
M-0680/0681</t>
  </si>
  <si>
    <t xml:space="preserve">Boulevard Puerto Aéreo(3)
Moctezuma
San Lázaro </t>
  </si>
  <si>
    <t>Gómez Farías
Merced</t>
  </si>
  <si>
    <t>18 DE FEB 2024</t>
  </si>
  <si>
    <t>M-0672/0673(2)
 M-0688/0689</t>
  </si>
  <si>
    <t>Balbuena
Boulevard Puerto Aéreo
Interestación Pantitlán – Zaragoza</t>
  </si>
  <si>
    <t>M-0680/0681(4)
M-0672/0673(3)</t>
  </si>
  <si>
    <t xml:space="preserve"> Interestación Zaragoza – Pantitlán(7)</t>
  </si>
  <si>
    <t>M-0688/0689
M-0682/0683
M-0686/0687
M-0680/0681</t>
  </si>
  <si>
    <t>Merced
San Lázaro(2)
Candelaria</t>
  </si>
  <si>
    <t>RESUMEN DE INCIDENCIAS EN LÍNEA 1 DEL 15 AL 18 DE FEBRERO 2024</t>
  </si>
  <si>
    <t>M-0688/0689(2)
M-0677/0676(2)
M-0682/0683
M-0680/0681</t>
  </si>
  <si>
    <t>Pino Suárez(3)
Boulevard Puerto Aéreo
Gómez Farías
Candelaria</t>
  </si>
  <si>
    <t>M-0678/0679(6)
M-0677/0676(7)
M-0672/0673(2)
M-0674/0675(2)
M-0691/0690(3)
M-0682/0683</t>
  </si>
  <si>
    <t>Merced(4)
Boulevard Puerto Aéreo(11)
 Gómez Farías(3)
Pantitlán
Candelaria(2)</t>
  </si>
  <si>
    <t xml:space="preserve">todas las Estaciones
Interestación San Lázaro – Candelaria </t>
  </si>
  <si>
    <t xml:space="preserve"> M-0680/0681 
M-0682/0683
M-0678/0679
M-0688/0689
M-0691/0690</t>
  </si>
  <si>
    <t>Pino Suárez
San Lázaro 
Merced
 Boulevard Puerto  Aéreo 
Gómez Farías</t>
  </si>
  <si>
    <t>M-0691/0690(2)
M-0672/0673(2)
M-0682/0683
M-0678/0679</t>
  </si>
  <si>
    <t>Pino Suárez
 Boulevard Puerto  Aéreo
Gómez Farías(2)
Pantitlán(2)</t>
  </si>
  <si>
    <t xml:space="preserve">M-0686/0687
M-0688/0689 </t>
  </si>
  <si>
    <t>Boulevard Puerto Aéreo(2)</t>
  </si>
  <si>
    <t>M-0674/0675(3)</t>
  </si>
  <si>
    <t>Balbuena
Interestación Pantitlán - Zaragoza
Zaragoza</t>
  </si>
  <si>
    <t>M-0677/0676
M-0688/0689
M-0691/0690(2)
M-0682/0683</t>
  </si>
  <si>
    <t>San Lázaro(4)
Candelaria</t>
  </si>
  <si>
    <t>M-0691/0690
M-0688/0689(2)</t>
  </si>
  <si>
    <t>Merced
Moctezuma
San Lázaro</t>
  </si>
  <si>
    <t>M-0672/0673
M-0682/0683</t>
  </si>
  <si>
    <t>M-0686/0687(2)
M-0682/0683(2)
M-0672/0673</t>
  </si>
  <si>
    <t xml:space="preserve"> Isabel la Católica
San Lázaro(2)
Balbuena
Boulevard Puerto Aéreo</t>
  </si>
  <si>
    <t>M-0677/0676
M-0680/0681</t>
  </si>
  <si>
    <t>M-0678/0679
M-0691/0690</t>
  </si>
  <si>
    <t>M-0688/0689(2)
M-0680/0681</t>
  </si>
  <si>
    <t>Merced(2)
Gómez Farías</t>
  </si>
  <si>
    <t>23 DE FEB 2024</t>
  </si>
  <si>
    <t>24 DE FEB 2024</t>
  </si>
  <si>
    <t>25 DE FEB 2024</t>
  </si>
  <si>
    <t>M-0686/0687
M-0672/0673</t>
  </si>
  <si>
    <t>M-0682/0683
 M-0691/0690 (2)
M-0678/0679 (2)</t>
  </si>
  <si>
    <t>RESUMEN DE INCIDENCIAS EN LÍNEA 1 DEL 23 AL 25 DE FEBRERO 2024</t>
  </si>
  <si>
    <t xml:space="preserve">Todas las estaciones,  Interestación San Lázaro – Candelaria </t>
  </si>
  <si>
    <t xml:space="preserve"> Estación Boulevard Puerto Aéreo</t>
  </si>
  <si>
    <t>Gómez Farías, Candelaria</t>
  </si>
  <si>
    <t>M-0680/0681
M-0688/0689</t>
  </si>
  <si>
    <t>Merced, San Lázaro, Boulevard Puerto Aéreo, Pino Suárez</t>
  </si>
  <si>
    <t>M-0684/0685
M-0674/0675
 M-0688/0689 (4)
M-0678/0679 (2)</t>
  </si>
  <si>
    <t>M-0684/0685
 M-0688/0689
M-0678/0679</t>
  </si>
  <si>
    <t>Boulevard Puerto Aéreo, Gómez Farías</t>
  </si>
  <si>
    <t>M-0687/0686</t>
  </si>
  <si>
    <t>INCIDENCIAS POR TREN NM-16 DEL 29 DE OCTUBRE 2023 AL 28 DE FEBRERO DEL 2024</t>
  </si>
  <si>
    <t>TOTAL ACUMULADO DEL 
29 OCT 2023 AL 28 FEB 2024</t>
  </si>
  <si>
    <t>todas las Estaciones
Candelaria a la Estación San Lázaro</t>
  </si>
  <si>
    <t>M-0691/0690(2) 
M-0674/0675</t>
  </si>
  <si>
    <t>Merced(2)
Boulevard Puerto Aéreo</t>
  </si>
  <si>
    <t xml:space="preserve">M-0684/0685(2)
M-0672/0673
M-0688/0689
M-0682/0683 </t>
  </si>
  <si>
    <t xml:space="preserve"> Gómez Farías(2)
Pantitlán(2)
Candelaria</t>
  </si>
  <si>
    <t xml:space="preserve">Gómez Farías </t>
  </si>
  <si>
    <t>28 DE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</si>
</sst>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3"/>
      <name val="Calibri"/>
      <family val="2"/>
    </font>
    <font>
      <b/>
      <sz val="2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6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b/>
      <sz val="22"/>
      <color theme="0"/>
      <name val="Arial"/>
      <family val="2"/>
    </font>
    <font>
      <b/>
      <sz val="11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4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BB7E"/>
        <bgColor indexed="64"/>
      </patternFill>
    </fill>
    <fill>
      <patternFill patternType="solid">
        <fgColor rgb="FFE98F2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4" fontId="8" fillId="3" borderId="4" xfId="0" applyNumberFormat="1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1" fillId="0" borderId="0" xfId="0" applyFont="1"/>
    <xf numFmtId="0" fontId="26" fillId="6" borderId="4" xfId="0" applyFont="1" applyFill="1" applyBorder="1" applyAlignment="1">
      <alignment horizontal="center" vertical="center"/>
    </xf>
    <xf numFmtId="14" fontId="29" fillId="7" borderId="4" xfId="0" applyNumberFormat="1" applyFont="1" applyFill="1" applyBorder="1" applyAlignment="1">
      <alignment horizontal="center" vertical="center" wrapText="1"/>
    </xf>
    <xf numFmtId="16" fontId="24" fillId="3" borderId="4" xfId="0" applyNumberFormat="1" applyFont="1" applyFill="1" applyBorder="1" applyAlignment="1">
      <alignment horizontal="center" vertical="center" wrapText="1"/>
    </xf>
    <xf numFmtId="16" fontId="24" fillId="3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2" fontId="23" fillId="3" borderId="4" xfId="1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2" fontId="23" fillId="5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12" borderId="4" xfId="0" applyFont="1" applyFill="1" applyBorder="1" applyAlignment="1">
      <alignment horizontal="center" vertical="center" wrapText="1"/>
    </xf>
    <xf numFmtId="14" fontId="33" fillId="8" borderId="4" xfId="0" applyNumberFormat="1" applyFont="1" applyFill="1" applyBorder="1" applyAlignment="1">
      <alignment horizontal="center" vertical="center"/>
    </xf>
    <xf numFmtId="14" fontId="33" fillId="8" borderId="4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5" fillId="4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14" fontId="39" fillId="8" borderId="12" xfId="0" applyNumberFormat="1" applyFont="1" applyFill="1" applyBorder="1" applyAlignment="1">
      <alignment horizontal="center" vertical="center" wrapText="1"/>
    </xf>
    <xf numFmtId="0" fontId="40" fillId="0" borderId="0" xfId="0" applyFont="1"/>
    <xf numFmtId="14" fontId="39" fillId="8" borderId="12" xfId="0" applyNumberFormat="1" applyFont="1" applyFill="1" applyBorder="1" applyAlignment="1">
      <alignment horizontal="center" vertical="center"/>
    </xf>
    <xf numFmtId="14" fontId="39" fillId="10" borderId="0" xfId="0" applyNumberFormat="1" applyFont="1" applyFill="1" applyAlignment="1">
      <alignment horizontal="center" vertical="center" wrapText="1"/>
    </xf>
    <xf numFmtId="14" fontId="39" fillId="8" borderId="3" xfId="0" applyNumberFormat="1" applyFont="1" applyFill="1" applyBorder="1" applyAlignment="1">
      <alignment horizontal="center" vertical="center" wrapText="1"/>
    </xf>
    <xf numFmtId="14" fontId="39" fillId="8" borderId="1" xfId="0" applyNumberFormat="1" applyFont="1" applyFill="1" applyBorder="1" applyAlignment="1">
      <alignment horizontal="center" vertical="center" wrapText="1"/>
    </xf>
    <xf numFmtId="0" fontId="37" fillId="9" borderId="4" xfId="0" applyFont="1" applyFill="1" applyBorder="1" applyAlignment="1">
      <alignment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10" borderId="0" xfId="0" applyFont="1" applyFill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11" borderId="4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14" fontId="29" fillId="8" borderId="4" xfId="0" applyNumberFormat="1" applyFont="1" applyFill="1" applyBorder="1" applyAlignment="1">
      <alignment horizontal="center" vertical="center"/>
    </xf>
    <xf numFmtId="14" fontId="29" fillId="8" borderId="4" xfId="0" applyNumberFormat="1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vertical="center" wrapText="1"/>
    </xf>
    <xf numFmtId="0" fontId="26" fillId="0" borderId="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wrapText="1"/>
    </xf>
    <xf numFmtId="0" fontId="42" fillId="3" borderId="1" xfId="0" applyFont="1" applyFill="1" applyBorder="1" applyAlignment="1">
      <alignment horizontal="center" vertical="center" wrapText="1"/>
    </xf>
    <xf numFmtId="14" fontId="41" fillId="8" borderId="3" xfId="0" applyNumberFormat="1" applyFont="1" applyFill="1" applyBorder="1" applyAlignment="1">
      <alignment horizontal="center" vertical="center" wrapText="1"/>
    </xf>
    <xf numFmtId="14" fontId="41" fillId="8" borderId="4" xfId="0" applyNumberFormat="1" applyFont="1" applyFill="1" applyBorder="1" applyAlignment="1">
      <alignment horizontal="center" vertical="center" wrapText="1"/>
    </xf>
    <xf numFmtId="0" fontId="42" fillId="9" borderId="1" xfId="0" applyFont="1" applyFill="1" applyBorder="1" applyAlignment="1">
      <alignment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10" borderId="3" xfId="0" applyFont="1" applyFill="1" applyBorder="1" applyAlignment="1">
      <alignment horizontal="center" vertical="center" wrapText="1"/>
    </xf>
    <xf numFmtId="0" fontId="42" fillId="10" borderId="4" xfId="0" applyFont="1" applyFill="1" applyBorder="1" applyAlignment="1">
      <alignment horizontal="center" vertical="center" wrapText="1"/>
    </xf>
    <xf numFmtId="0" fontId="42" fillId="3" borderId="12" xfId="0" applyFont="1" applyFill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37" fillId="11" borderId="11" xfId="0" applyFont="1" applyFill="1" applyBorder="1" applyAlignment="1">
      <alignment horizontal="center" vertical="center" wrapText="1"/>
    </xf>
    <xf numFmtId="0" fontId="15" fillId="0" borderId="0" xfId="0" applyFont="1"/>
    <xf numFmtId="14" fontId="42" fillId="3" borderId="4" xfId="0" applyNumberFormat="1" applyFont="1" applyFill="1" applyBorder="1" applyAlignment="1">
      <alignment horizontal="center" vertical="center"/>
    </xf>
    <xf numFmtId="14" fontId="42" fillId="3" borderId="4" xfId="0" applyNumberFormat="1" applyFont="1" applyFill="1" applyBorder="1" applyAlignment="1">
      <alignment horizontal="center" vertical="center" wrapText="1"/>
    </xf>
    <xf numFmtId="14" fontId="44" fillId="8" borderId="12" xfId="0" applyNumberFormat="1" applyFont="1" applyFill="1" applyBorder="1" applyAlignment="1">
      <alignment horizontal="center" vertical="center" wrapText="1"/>
    </xf>
    <xf numFmtId="14" fontId="41" fillId="8" borderId="15" xfId="0" applyNumberFormat="1" applyFont="1" applyFill="1" applyBorder="1" applyAlignment="1">
      <alignment horizontal="center" vertical="center" wrapText="1"/>
    </xf>
    <xf numFmtId="0" fontId="42" fillId="10" borderId="12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/>
    </xf>
    <xf numFmtId="0" fontId="45" fillId="13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13" borderId="4" xfId="0" applyFont="1" applyFill="1" applyBorder="1" applyAlignment="1">
      <alignment horizontal="center" vertical="center"/>
    </xf>
    <xf numFmtId="0" fontId="48" fillId="13" borderId="4" xfId="0" applyFont="1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39" fillId="10" borderId="0" xfId="0" applyFont="1" applyFill="1" applyAlignment="1">
      <alignment vertical="center" wrapText="1"/>
    </xf>
    <xf numFmtId="0" fontId="27" fillId="10" borderId="4" xfId="0" applyFont="1" applyFill="1" applyBorder="1" applyAlignment="1">
      <alignment horizontal="center" vertical="center"/>
    </xf>
    <xf numFmtId="14" fontId="41" fillId="8" borderId="12" xfId="0" applyNumberFormat="1" applyFont="1" applyFill="1" applyBorder="1" applyAlignment="1">
      <alignment horizontal="center" vertical="center" wrapText="1"/>
    </xf>
    <xf numFmtId="14" fontId="49" fillId="8" borderId="12" xfId="0" applyNumberFormat="1" applyFont="1" applyFill="1" applyBorder="1" applyAlignment="1">
      <alignment horizontal="center" vertical="center" wrapText="1"/>
    </xf>
    <xf numFmtId="0" fontId="50" fillId="0" borderId="0" xfId="0" applyFont="1"/>
    <xf numFmtId="14" fontId="49" fillId="8" borderId="12" xfId="0" applyNumberFormat="1" applyFont="1" applyFill="1" applyBorder="1" applyAlignment="1">
      <alignment horizontal="center" vertical="center"/>
    </xf>
    <xf numFmtId="14" fontId="49" fillId="10" borderId="0" xfId="0" applyNumberFormat="1" applyFont="1" applyFill="1" applyAlignment="1">
      <alignment horizontal="center" vertical="center" wrapText="1"/>
    </xf>
    <xf numFmtId="14" fontId="49" fillId="8" borderId="3" xfId="0" applyNumberFormat="1" applyFont="1" applyFill="1" applyBorder="1" applyAlignment="1">
      <alignment horizontal="center" vertical="center" wrapText="1"/>
    </xf>
    <xf numFmtId="14" fontId="49" fillId="8" borderId="1" xfId="0" applyNumberFormat="1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10" borderId="0" xfId="0" applyFont="1" applyFill="1" applyAlignment="1">
      <alignment horizontal="center" vertical="center" wrapText="1"/>
    </xf>
    <xf numFmtId="0" fontId="38" fillId="11" borderId="4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38" fillId="12" borderId="4" xfId="0" applyFont="1" applyFill="1" applyBorder="1" applyAlignment="1">
      <alignment horizontal="center" vertical="center" wrapText="1"/>
    </xf>
    <xf numFmtId="0" fontId="38" fillId="12" borderId="12" xfId="0" applyFont="1" applyFill="1" applyBorder="1" applyAlignment="1">
      <alignment horizontal="center" vertical="center" wrapText="1"/>
    </xf>
    <xf numFmtId="0" fontId="38" fillId="11" borderId="11" xfId="0" applyFont="1" applyFill="1" applyBorder="1" applyAlignment="1">
      <alignment horizontal="center" vertical="center" wrapText="1"/>
    </xf>
    <xf numFmtId="0" fontId="37" fillId="8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center" vertical="center" wrapText="1"/>
    </xf>
    <xf numFmtId="0" fontId="41" fillId="10" borderId="1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1" fillId="8" borderId="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1" fillId="8" borderId="12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0" fontId="4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4" fontId="32" fillId="8" borderId="5" xfId="0" applyNumberFormat="1" applyFont="1" applyFill="1" applyBorder="1" applyAlignment="1">
      <alignment horizontal="center" vertical="center" wrapText="1"/>
    </xf>
    <xf numFmtId="14" fontId="32" fillId="8" borderId="6" xfId="0" applyNumberFormat="1" applyFont="1" applyFill="1" applyBorder="1" applyAlignment="1">
      <alignment horizontal="center" vertical="center" wrapText="1"/>
    </xf>
    <xf numFmtId="0" fontId="34" fillId="13" borderId="0" xfId="0" applyFont="1" applyFill="1" applyAlignment="1">
      <alignment horizontal="center" vertical="center"/>
    </xf>
    <xf numFmtId="14" fontId="32" fillId="8" borderId="1" xfId="0" applyNumberFormat="1" applyFont="1" applyFill="1" applyBorder="1" applyAlignment="1">
      <alignment horizontal="center" vertical="center" wrapText="1"/>
    </xf>
    <xf numFmtId="14" fontId="32" fillId="8" borderId="2" xfId="0" applyNumberFormat="1" applyFont="1" applyFill="1" applyBorder="1" applyAlignment="1">
      <alignment horizontal="center" vertical="center" wrapText="1"/>
    </xf>
    <xf numFmtId="14" fontId="32" fillId="8" borderId="3" xfId="0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14" fontId="18" fillId="8" borderId="7" xfId="0" applyNumberFormat="1" applyFont="1" applyFill="1" applyBorder="1" applyAlignment="1">
      <alignment horizontal="center" vertical="center" wrapText="1"/>
    </xf>
    <xf numFmtId="14" fontId="18" fillId="8" borderId="0" xfId="0" applyNumberFormat="1" applyFont="1" applyFill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14" fontId="32" fillId="8" borderId="7" xfId="0" applyNumberFormat="1" applyFont="1" applyFill="1" applyBorder="1" applyAlignment="1">
      <alignment horizontal="center" vertical="center" wrapText="1"/>
    </xf>
    <xf numFmtId="14" fontId="32" fillId="8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39" fillId="8" borderId="12" xfId="0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14" fontId="49" fillId="8" borderId="12" xfId="0" applyNumberFormat="1" applyFont="1" applyFill="1" applyBorder="1" applyAlignment="1">
      <alignment horizontal="center" vertical="center" wrapText="1"/>
    </xf>
    <xf numFmtId="14" fontId="49" fillId="8" borderId="7" xfId="0" applyNumberFormat="1" applyFont="1" applyFill="1" applyBorder="1" applyAlignment="1">
      <alignment horizontal="center" vertical="center" wrapText="1"/>
    </xf>
    <xf numFmtId="14" fontId="49" fillId="8" borderId="0" xfId="0" applyNumberFormat="1" applyFont="1" applyFill="1" applyAlignment="1">
      <alignment horizontal="center" vertical="center" wrapText="1"/>
    </xf>
    <xf numFmtId="14" fontId="49" fillId="8" borderId="14" xfId="0" applyNumberFormat="1" applyFont="1" applyFill="1" applyBorder="1" applyAlignment="1">
      <alignment horizontal="center" vertical="center" wrapText="1"/>
    </xf>
    <xf numFmtId="14" fontId="49" fillId="11" borderId="9" xfId="0" applyNumberFormat="1" applyFont="1" applyFill="1" applyBorder="1" applyAlignment="1">
      <alignment horizontal="center" vertical="center" wrapText="1"/>
    </xf>
    <xf numFmtId="14" fontId="49" fillId="11" borderId="5" xfId="0" applyNumberFormat="1" applyFont="1" applyFill="1" applyBorder="1" applyAlignment="1">
      <alignment horizontal="center" vertical="center" wrapText="1"/>
    </xf>
    <xf numFmtId="14" fontId="39" fillId="8" borderId="7" xfId="0" applyNumberFormat="1" applyFont="1" applyFill="1" applyBorder="1" applyAlignment="1">
      <alignment horizontal="center" vertical="center" wrapText="1"/>
    </xf>
    <xf numFmtId="14" fontId="39" fillId="8" borderId="0" xfId="0" applyNumberFormat="1" applyFont="1" applyFill="1" applyAlignment="1">
      <alignment horizontal="center" vertical="center" wrapText="1"/>
    </xf>
    <xf numFmtId="14" fontId="39" fillId="8" borderId="14" xfId="0" applyNumberFormat="1" applyFont="1" applyFill="1" applyBorder="1" applyAlignment="1">
      <alignment horizontal="center" vertical="center" wrapText="1"/>
    </xf>
    <xf numFmtId="14" fontId="39" fillId="11" borderId="9" xfId="0" applyNumberFormat="1" applyFont="1" applyFill="1" applyBorder="1" applyAlignment="1">
      <alignment horizontal="center" vertical="center" wrapText="1"/>
    </xf>
    <xf numFmtId="14" fontId="39" fillId="11" borderId="5" xfId="0" applyNumberFormat="1" applyFont="1" applyFill="1" applyBorder="1" applyAlignment="1">
      <alignment horizontal="center" vertical="center" wrapText="1"/>
    </xf>
    <xf numFmtId="0" fontId="39" fillId="2" borderId="7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31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2BB7E"/>
      <color rgb="FFE98F2B"/>
      <color rgb="FF7C9CD6"/>
      <color rgb="FF486692"/>
      <color rgb="FF647B9C"/>
      <color rgb="FF3D6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D-4AD7-A7F5-BFB65C8DF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D-4AD7-A7F5-BFB65C8DF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D-4AD7-A7F5-BFB65C8DF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D-4AD7-A7F5-BFB65C8DF6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D-4AD7-A7F5-BFB65C8DF6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D-4AD7-A7F5-BFB65C8DF6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8D-4AD7-A7F5-BFB65C8DF6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8D-4AD7-A7F5-BFB65C8DF6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8D-4AD7-A7F5-BFB65C8DF6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8D-4AD7-A7F5-BFB65C8DF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'AVERÍAS LINEA 1'!$A$35:$A$44</c:f>
              <c:strCache>
                <c:ptCount val="10"/>
                <c:pt idx="0">
                  <c:v>T01 (M0672-0673)</c:v>
                </c:pt>
                <c:pt idx="1">
                  <c:v>T02 (M0674-0675)</c:v>
                </c:pt>
                <c:pt idx="2">
                  <c:v>T03 (M0678-0679)</c:v>
                </c:pt>
                <c:pt idx="3">
                  <c:v>T04 (M0680-0681)</c:v>
                </c:pt>
                <c:pt idx="4">
                  <c:v>T05 ( M0684-0685)</c:v>
                </c:pt>
                <c:pt idx="5">
                  <c:v>T06 (M0686-0687)</c:v>
                </c:pt>
                <c:pt idx="6">
                  <c:v>T07 (M0688-0689)</c:v>
                </c:pt>
                <c:pt idx="7">
                  <c:v>T08 (M0690-0691)</c:v>
                </c:pt>
                <c:pt idx="8">
                  <c:v>T09 (M0682-0683)</c:v>
                </c:pt>
                <c:pt idx="9">
                  <c:v>T10 (M0676-0677)</c:v>
                </c:pt>
              </c:strCache>
            </c:strRef>
          </c:cat>
          <c:val>
            <c:numRef>
              <c:f>'AVERÍAS LINEA 1'!$AD$35:$AD$44</c:f>
              <c:numCache>
                <c:formatCode>General</c:formatCode>
                <c:ptCount val="10"/>
                <c:pt idx="0">
                  <c:v>691</c:v>
                </c:pt>
                <c:pt idx="1">
                  <c:v>234</c:v>
                </c:pt>
                <c:pt idx="2">
                  <c:v>281</c:v>
                </c:pt>
                <c:pt idx="3">
                  <c:v>609</c:v>
                </c:pt>
                <c:pt idx="4">
                  <c:v>290</c:v>
                </c:pt>
                <c:pt idx="5">
                  <c:v>353</c:v>
                </c:pt>
                <c:pt idx="6">
                  <c:v>377</c:v>
                </c:pt>
                <c:pt idx="7">
                  <c:v>248</c:v>
                </c:pt>
                <c:pt idx="8">
                  <c:v>268</c:v>
                </c:pt>
                <c:pt idx="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8D-4AD7-A7F5-BFB65C8D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GRAFICAS!$A$37</c:f>
              <c:strCache>
                <c:ptCount val="1"/>
                <c:pt idx="0">
                  <c:v>T03 (M678-679)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GRAFICAS!$B$37:$N$37</c:f>
              <c:numCache>
                <c:formatCode>General</c:formatCode>
                <c:ptCount val="13"/>
                <c:pt idx="0">
                  <c:v>150</c:v>
                </c:pt>
                <c:pt idx="1">
                  <c:v>34</c:v>
                </c:pt>
                <c:pt idx="2">
                  <c:v>11</c:v>
                </c:pt>
                <c:pt idx="3">
                  <c:v>4</c:v>
                </c:pt>
                <c:pt idx="4">
                  <c:v>16</c:v>
                </c:pt>
                <c:pt idx="5">
                  <c:v>8</c:v>
                </c:pt>
                <c:pt idx="6">
                  <c:v>25</c:v>
                </c:pt>
                <c:pt idx="7">
                  <c:v>10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8-4017-A3FE-9BB667DD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GRAFICAS!$A$38</c:f>
              <c:strCache>
                <c:ptCount val="1"/>
                <c:pt idx="0">
                  <c:v>T04 (M680-681)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GRAFICAS!$B$38:$N$38</c:f>
              <c:numCache>
                <c:formatCode>General</c:formatCode>
                <c:ptCount val="13"/>
                <c:pt idx="0">
                  <c:v>43</c:v>
                </c:pt>
                <c:pt idx="1">
                  <c:v>54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18</c:v>
                </c:pt>
                <c:pt idx="7">
                  <c:v>428</c:v>
                </c:pt>
                <c:pt idx="8">
                  <c:v>1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83C-A2D7-3844A625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GRAFICAS!$A$39</c:f>
              <c:strCache>
                <c:ptCount val="1"/>
                <c:pt idx="0">
                  <c:v>T05 (M684-685)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GRAFICAS!$B$39:$N$39</c:f>
              <c:numCache>
                <c:formatCode>General</c:formatCode>
                <c:ptCount val="13"/>
                <c:pt idx="0">
                  <c:v>141</c:v>
                </c:pt>
                <c:pt idx="1">
                  <c:v>52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  <c:pt idx="5">
                  <c:v>2</c:v>
                </c:pt>
                <c:pt idx="6">
                  <c:v>24</c:v>
                </c:pt>
                <c:pt idx="7">
                  <c:v>19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E-4BB9-A47A-0B404F06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GRAFICAS!$A$40</c:f>
              <c:strCache>
                <c:ptCount val="1"/>
                <c:pt idx="0">
                  <c:v>T06 (M686-687)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GRAFICAS!$B$40:$N$40</c:f>
              <c:numCache>
                <c:formatCode>General</c:formatCode>
                <c:ptCount val="13"/>
                <c:pt idx="0">
                  <c:v>138</c:v>
                </c:pt>
                <c:pt idx="1">
                  <c:v>56</c:v>
                </c:pt>
                <c:pt idx="2">
                  <c:v>11</c:v>
                </c:pt>
                <c:pt idx="3">
                  <c:v>5</c:v>
                </c:pt>
                <c:pt idx="4">
                  <c:v>21</c:v>
                </c:pt>
                <c:pt idx="5">
                  <c:v>2</c:v>
                </c:pt>
                <c:pt idx="6">
                  <c:v>19</c:v>
                </c:pt>
                <c:pt idx="7">
                  <c:v>92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7-4F49-8EFC-09993F78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GRAFICAS!$A$41</c:f>
              <c:strCache>
                <c:ptCount val="1"/>
                <c:pt idx="0">
                  <c:v>T07 (M688-689)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GRAFICAS!$B$41:$N$41</c:f>
              <c:numCache>
                <c:formatCode>General</c:formatCode>
                <c:ptCount val="13"/>
                <c:pt idx="0">
                  <c:v>90</c:v>
                </c:pt>
                <c:pt idx="1">
                  <c:v>58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21</c:v>
                </c:pt>
                <c:pt idx="7">
                  <c:v>143</c:v>
                </c:pt>
                <c:pt idx="8">
                  <c:v>3</c:v>
                </c:pt>
                <c:pt idx="9">
                  <c:v>19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7-475D-8CE5-A21D14F2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GRAFICAS!$A$42</c:f>
              <c:strCache>
                <c:ptCount val="1"/>
                <c:pt idx="0">
                  <c:v>T08 (M690-691)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GRAFICAS!$B$42:$N$42</c:f>
              <c:numCache>
                <c:formatCode>General</c:formatCode>
                <c:ptCount val="13"/>
                <c:pt idx="0">
                  <c:v>118</c:v>
                </c:pt>
                <c:pt idx="1">
                  <c:v>66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24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A-4E9C-A67A-9666BB84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GRAFICAS!$A$43</c:f>
              <c:strCache>
                <c:ptCount val="1"/>
                <c:pt idx="0">
                  <c:v>T09 (M682-683)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GRAFICAS!$B$43:$N$43</c:f>
              <c:numCache>
                <c:formatCode>General</c:formatCode>
                <c:ptCount val="13"/>
                <c:pt idx="0">
                  <c:v>135</c:v>
                </c:pt>
                <c:pt idx="1">
                  <c:v>40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D-4C77-9447-2F24D675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GRAFICAS!$A$44</c:f>
              <c:strCache>
                <c:ptCount val="1"/>
                <c:pt idx="0">
                  <c:v>T10 (M676-677)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GRAFICAS!$B$44:$N$44</c:f>
              <c:numCache>
                <c:formatCode>General</c:formatCode>
                <c:ptCount val="13"/>
                <c:pt idx="0">
                  <c:v>161</c:v>
                </c:pt>
                <c:pt idx="1">
                  <c:v>36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14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8A0-9E3A-0EF52ED2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GRAFICAS!$A$13</c:f>
              <c:strCache>
                <c:ptCount val="1"/>
                <c:pt idx="0">
                  <c:v>CMR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GRAFICAS!$B$7:$AG$7</c:f>
              <c:numCache>
                <c:formatCode>m/d/yyyy</c:formatCode>
                <c:ptCount val="32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</c:numCache>
            </c:numRef>
          </c:cat>
          <c:val>
            <c:numRef>
              <c:f>GRAFICAS!$B$13:$AG$13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25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C-40DA-AF41-FE604085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OBCU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GRAFICAS!$A$14</c:f>
              <c:strCache>
                <c:ptCount val="1"/>
                <c:pt idx="0">
                  <c:v>OBCU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GRAFICAS!$B$14:$AH$14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F-4B50-8F2D-3CA3DD41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89-4D01-B738-9A25AC67501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9-4D01-B738-9A25AC6750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89-4D01-B738-9A25AC6750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9-4D01-B738-9A25AC67501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89-4D01-B738-9A25AC67501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9-4D01-B738-9A25AC67501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89-4D01-B738-9A25AC67501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9-4D01-B738-9A25AC67501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9-4D01-B738-9A25AC67501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89-4D01-B738-9A25AC675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GRAFICAS!$A$50:$A$90</c:f>
              <c:strCache>
                <c:ptCount val="41"/>
                <c:pt idx="0">
                  <c:v>CIRCUITOS DE VÍA 
(CDV)</c:v>
                </c:pt>
                <c:pt idx="2">
                  <c:v>RESTRICCIÓN TEMPORAL DE VELOCIDAD
 (RTV)</c:v>
                </c:pt>
                <c:pt idx="4">
                  <c:v>PNP CORTO</c:v>
                </c:pt>
                <c:pt idx="6">
                  <c:v>PNP LARGO</c:v>
                </c:pt>
                <c:pt idx="8">
                  <c:v>SIN MODOS DE CONDUCCIÓN (SMC)</c:v>
                </c:pt>
                <c:pt idx="10">
                  <c:v>CMR</c:v>
                </c:pt>
                <c:pt idx="12">
                  <c:v>OBCU</c:v>
                </c:pt>
                <c:pt idx="14">
                  <c:v>REDUNDANCIA (REDUN)</c:v>
                </c:pt>
                <c:pt idx="16">
                  <c:v>VÍAS (ADV´S)</c:v>
                </c:pt>
                <c:pt idx="18">
                  <c:v>CHISPORROTEOS</c:v>
                </c:pt>
                <c:pt idx="20">
                  <c:v>CLT-2</c:v>
                </c:pt>
                <c:pt idx="22">
                  <c:v>PUERTAS</c:v>
                </c:pt>
                <c:pt idx="24">
                  <c:v>PANTALLAS IHM (CCTV)</c:v>
                </c:pt>
                <c:pt idx="26">
                  <c:v>DBO´S</c:v>
                </c:pt>
                <c:pt idx="28">
                  <c:v>FRENO DE EMERGENCIA (FU)</c:v>
                </c:pt>
                <c:pt idx="30">
                  <c:v>COMANDO EN EL TRAZO Y DESTRUCIÓN DE ITINERARIOS</c:v>
                </c:pt>
                <c:pt idx="32">
                  <c:v>MOTOCOMPRESORES</c:v>
                </c:pt>
                <c:pt idx="34">
                  <c:v>AUTÓMATA EN FALLA (AF)</c:v>
                </c:pt>
                <c:pt idx="36">
                  <c:v>MOTRIZ INACTIVA</c:v>
                </c:pt>
                <c:pt idx="38">
                  <c:v>OTROS</c:v>
                </c:pt>
                <c:pt idx="40">
                  <c:v>FALLA ATO Y ATP</c:v>
                </c:pt>
              </c:strCache>
            </c:strRef>
          </c:cat>
          <c:val>
            <c:numRef>
              <c:f>GRAFICAS!$B$50:$B$90</c:f>
              <c:numCache>
                <c:formatCode>General</c:formatCode>
                <c:ptCount val="41"/>
                <c:pt idx="0">
                  <c:v>471</c:v>
                </c:pt>
                <c:pt idx="2">
                  <c:v>265</c:v>
                </c:pt>
                <c:pt idx="4">
                  <c:v>951</c:v>
                </c:pt>
                <c:pt idx="6">
                  <c:v>275</c:v>
                </c:pt>
                <c:pt idx="8">
                  <c:v>88</c:v>
                </c:pt>
                <c:pt idx="10">
                  <c:v>167</c:v>
                </c:pt>
                <c:pt idx="12">
                  <c:v>29</c:v>
                </c:pt>
                <c:pt idx="14">
                  <c:v>37</c:v>
                </c:pt>
                <c:pt idx="16">
                  <c:v>15</c:v>
                </c:pt>
                <c:pt idx="18">
                  <c:v>6</c:v>
                </c:pt>
                <c:pt idx="20">
                  <c:v>76</c:v>
                </c:pt>
                <c:pt idx="22">
                  <c:v>61</c:v>
                </c:pt>
                <c:pt idx="24">
                  <c:v>60</c:v>
                </c:pt>
                <c:pt idx="26">
                  <c:v>22</c:v>
                </c:pt>
                <c:pt idx="28">
                  <c:v>622</c:v>
                </c:pt>
                <c:pt idx="30">
                  <c:v>23</c:v>
                </c:pt>
                <c:pt idx="32">
                  <c:v>4</c:v>
                </c:pt>
                <c:pt idx="34">
                  <c:v>10</c:v>
                </c:pt>
                <c:pt idx="36">
                  <c:v>1</c:v>
                </c:pt>
                <c:pt idx="38">
                  <c:v>0</c:v>
                </c:pt>
                <c:pt idx="4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8-4C0E-BCFA-B52CF060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100"/>
        <c:axId val="1075404816"/>
        <c:axId val="1452294432"/>
      </c:barChart>
      <c:catAx>
        <c:axId val="10754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Algn val="ctr"/>
        <c:lblOffset val="80"/>
        <c:tickLblSkip val="1"/>
        <c:noMultiLvlLbl val="0"/>
      </c:cat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REDUNDANCIA (REDUN)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GRAFICAS!$A$15</c:f>
              <c:strCache>
                <c:ptCount val="1"/>
                <c:pt idx="0">
                  <c:v>REDUNDANCIA (REDUN)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GRAFICAS!$B$15:$AH$15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7-4249-BE84-6FB9F7D6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VÍAS</a:t>
            </a:r>
            <a:r>
              <a:rPr lang="es-MX" baseline="0">
                <a:solidFill>
                  <a:srgbClr val="C00000"/>
                </a:solidFill>
              </a:rPr>
              <a:t> (ADV's)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GRAFICAS!$A$16</c:f>
              <c:strCache>
                <c:ptCount val="1"/>
                <c:pt idx="0">
                  <c:v>VÍAS (ADV´S)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GRAFICAS!$B$16:$AH$16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B-4BAD-899E-7D07D83F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CHISPORROTEOS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GRAFICAS!$A$17</c:f>
              <c:strCache>
                <c:ptCount val="1"/>
                <c:pt idx="0">
                  <c:v>CHISPORROTEOS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GRAFICAS!$B$17:$AH$17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923-A94A-A3FD4332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CLT-2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GRAFICAS!$A$18</c:f>
              <c:strCache>
                <c:ptCount val="1"/>
                <c:pt idx="0">
                  <c:v>CLT-2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GRAFICAS!$B$18:$AH$18</c:f>
              <c:numCache>
                <c:formatCode>General</c:formatCode>
                <c:ptCount val="33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8-44AD-8488-E04F593D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PUERTAS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GRAFICAS!$A$19</c:f>
              <c:strCache>
                <c:ptCount val="1"/>
                <c:pt idx="0">
                  <c:v>PUERTAS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GRAFICAS!$B$19:$AH$19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2-4EF2-AFFA-DF67799D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PANTALLAS IHM (CCTV)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GRAFICAS!$A$20</c:f>
              <c:strCache>
                <c:ptCount val="1"/>
                <c:pt idx="0">
                  <c:v>PANTALLAS IHM (CCTV)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GRAFICAS!$B$20:$AH$20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6-4C3B-89E7-3E4AFC00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DBO's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GRAFICAS!$A$21</c:f>
              <c:strCache>
                <c:ptCount val="1"/>
                <c:pt idx="0">
                  <c:v>DBO´S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GRAFICAS!$B$21:$AH$21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8C2-80D1-1EB07373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FRENO DE EMERGENCIA (FU)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GRAFICAS!$A$22</c:f>
              <c:strCache>
                <c:ptCount val="1"/>
                <c:pt idx="0">
                  <c:v>FRENO DE EMERGENCIA (FU)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GRAFICAS!$B$22:$AH$22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12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4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DCB-BE14-18FA89D1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COMANDO EN EL TRAZO Y DESTRUCIÓN DE ITINERARIOS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GRAFICAS!$A$23</c:f>
              <c:strCache>
                <c:ptCount val="1"/>
                <c:pt idx="0">
                  <c:v>COMANDO EN EL TRAZO Y DESTRUCIÓN DE ITINERARIOS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GRAFICAS!$B$23:$AH$23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8-4649-968F-64BEDEDA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MOTOCOMPRESORES (MOTOC)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GRAFICAS!$A$24</c:f>
              <c:strCache>
                <c:ptCount val="1"/>
                <c:pt idx="0">
                  <c:v>MOTOCOMPRESORES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GRAFICAS!$B$24:$AH$24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3-486B-9F89-A8790790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CIRCUITOS DE VÍA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CIRCUITOS DE VÍA (CDV)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GRAFICAS!$B$8:$AH$8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26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9</c:v>
                </c:pt>
                <c:pt idx="16">
                  <c:v>10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30</c:v>
                </c:pt>
                <c:pt idx="28">
                  <c:v>3</c:v>
                </c:pt>
                <c:pt idx="29">
                  <c:v>9</c:v>
                </c:pt>
                <c:pt idx="30">
                  <c:v>46</c:v>
                </c:pt>
                <c:pt idx="31">
                  <c:v>5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9E3-B732-F04B2760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AUTÓMATA EN FALLA (AF)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GRAFICAS!$A$25</c:f>
              <c:strCache>
                <c:ptCount val="1"/>
                <c:pt idx="0">
                  <c:v>AUTÓMATA EN FALLA (AF)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GRAFICAS!$B$25:$AH$25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4B3B-8BC5-0FFADA3B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MOTRIZ INACTIVA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GRAFICAS!$A$26</c:f>
              <c:strCache>
                <c:ptCount val="1"/>
                <c:pt idx="0">
                  <c:v>MOTRIZ INACTIVA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GRAFICAS!$B$26:$AH$26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D76-9B97-33CD5344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TRENES QUE SEÑALIZAN DETECCIÓN DE FUEGO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GRAFICAS!$A$27</c:f>
              <c:strCache>
                <c:ptCount val="1"/>
                <c:pt idx="0">
                  <c:v>TRENES QUE SEÑALIZAN DETECCIÓN DE FUEGO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GRAFICAS!$B$27:$AH$27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0EF-BCC1-1B7959C5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OTROS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GRAFICAS!$A$28</c:f>
              <c:strCache>
                <c:ptCount val="1"/>
                <c:pt idx="0">
                  <c:v>OTROS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GRAFICAS!$B$28:$AH$28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7-42AE-968E-3C8C15E4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0-45C2-B575-8F82E843BC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0-45C2-B575-8F82E843BC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0-45C2-B575-8F82E843BC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0-45C2-B575-8F82E843BC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0-45C2-B575-8F82E843BC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90-45C2-B575-8F82E843BC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90-45C2-B575-8F82E843BC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GRAFICAS!$G$197:$G$203</c:f>
              <c:strCache>
                <c:ptCount val="7"/>
                <c:pt idx="0">
                  <c:v>CIRCUITOS DE VÍA (CDV)</c:v>
                </c:pt>
                <c:pt idx="1">
                  <c:v>RESTRICCIÓN TEMPORAL DE VELOCIDAD (RTV)</c:v>
                </c:pt>
                <c:pt idx="2">
                  <c:v>PNP CORTO</c:v>
                </c:pt>
                <c:pt idx="3">
                  <c:v>PNP LARGO</c:v>
                </c:pt>
                <c:pt idx="4">
                  <c:v>SIN MODOS DE CONDUCCIÓN (SMC)</c:v>
                </c:pt>
                <c:pt idx="5">
                  <c:v>CMR</c:v>
                </c:pt>
                <c:pt idx="6">
                  <c:v>OBCU</c:v>
                </c:pt>
              </c:strCache>
            </c:strRef>
          </c:cat>
          <c:val>
            <c:numRef>
              <c:f>GRAFICAS!$H$197:$H$203</c:f>
              <c:numCache>
                <c:formatCode>General</c:formatCode>
                <c:ptCount val="7"/>
                <c:pt idx="0">
                  <c:v>564</c:v>
                </c:pt>
                <c:pt idx="1">
                  <c:v>414</c:v>
                </c:pt>
                <c:pt idx="2">
                  <c:v>1185</c:v>
                </c:pt>
                <c:pt idx="3">
                  <c:v>498</c:v>
                </c:pt>
                <c:pt idx="4">
                  <c:v>124</c:v>
                </c:pt>
                <c:pt idx="5">
                  <c:v>188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4311-B8C8-BDC52B42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1-45D1-9558-FFFDCAC04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1-45D1-9558-FFFDCAC04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1-45D1-9558-FFFDCAC04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61-45D1-9558-FFFDCAC04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61-45D1-9558-FFFDCAC04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61-45D1-9558-FFFDCAC04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62-498E-B111-28759B3825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62-498E-B111-28759B382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(GRAFICAS!$G$204:$H$209,GRAFICAS!$G$217:$H$218)</c:f>
              <c:multiLvlStrCache>
                <c:ptCount val="8"/>
                <c:lvl>
                  <c:pt idx="0">
                    <c:v>86</c:v>
                  </c:pt>
                  <c:pt idx="1">
                    <c:v>47</c:v>
                  </c:pt>
                  <c:pt idx="2">
                    <c:v>10</c:v>
                  </c:pt>
                  <c:pt idx="3">
                    <c:v>89</c:v>
                  </c:pt>
                  <c:pt idx="4">
                    <c:v>122</c:v>
                  </c:pt>
                  <c:pt idx="5">
                    <c:v>64</c:v>
                  </c:pt>
                  <c:pt idx="6">
                    <c:v>146</c:v>
                  </c:pt>
                  <c:pt idx="7">
                    <c:v>34</c:v>
                  </c:pt>
                </c:lvl>
                <c:lvl>
                  <c:pt idx="0">
                    <c:v>REDUNDANCIA (REDUN)</c:v>
                  </c:pt>
                  <c:pt idx="1">
                    <c:v>VÍAS (ADV´S)</c:v>
                  </c:pt>
                  <c:pt idx="2">
                    <c:v>CHISPORROTEOS</c:v>
                  </c:pt>
                  <c:pt idx="3">
                    <c:v>CLT-2</c:v>
                  </c:pt>
                  <c:pt idx="4">
                    <c:v>PUERTAS</c:v>
                  </c:pt>
                  <c:pt idx="5">
                    <c:v>PANTALLAS IHM (CCTV)</c:v>
                  </c:pt>
                  <c:pt idx="6">
                    <c:v>OTROS</c:v>
                  </c:pt>
                  <c:pt idx="7">
                    <c:v>FALLA ATO Y ATP</c:v>
                  </c:pt>
                </c:lvl>
              </c:multiLvlStrCache>
            </c:multiLvlStrRef>
          </c:cat>
          <c:val>
            <c:numRef>
              <c:f>GRAFICAS!$H$204:$H$211</c:f>
              <c:numCache>
                <c:formatCode>General</c:formatCode>
                <c:ptCount val="8"/>
                <c:pt idx="0">
                  <c:v>86</c:v>
                </c:pt>
                <c:pt idx="1">
                  <c:v>47</c:v>
                </c:pt>
                <c:pt idx="2">
                  <c:v>10</c:v>
                </c:pt>
                <c:pt idx="3">
                  <c:v>89</c:v>
                </c:pt>
                <c:pt idx="4">
                  <c:v>122</c:v>
                </c:pt>
                <c:pt idx="5">
                  <c:v>64</c:v>
                </c:pt>
                <c:pt idx="6">
                  <c:v>22</c:v>
                </c:pt>
                <c:pt idx="7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61-45D1-9558-FFFDCAC0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6-4F3A-8771-B5407831B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6-4F3A-8771-B5407831B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46-4F3A-8771-B5407831B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46-4F3A-8771-B5407831B4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46-4F3A-8771-B5407831B4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46-4F3A-8771-B5407831B4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46-4F3A-8771-B5407831B469}"/>
              </c:ext>
            </c:extLst>
          </c:dPt>
          <c:dLbls>
            <c:dLbl>
              <c:idx val="3"/>
              <c:layout>
                <c:manualLayout>
                  <c:x val="-1.0738215962797807E-3"/>
                  <c:y val="8.628117870794598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46-4F3A-8771-B5407831B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GRAFICAS!$G$212:$G$218</c:f>
              <c:strCache>
                <c:ptCount val="7"/>
                <c:pt idx="0">
                  <c:v>COMANDO EN EL TRAZO Y DESTRUCIÓN DE ITINERARIOS</c:v>
                </c:pt>
                <c:pt idx="1">
                  <c:v>MOTOCOMPRESORES</c:v>
                </c:pt>
                <c:pt idx="2">
                  <c:v>AUTÓMATA EN FALLA (AF)</c:v>
                </c:pt>
                <c:pt idx="3">
                  <c:v>MOTRIZ INACTIVA</c:v>
                </c:pt>
                <c:pt idx="4">
                  <c:v>TRENES QUE SEÑALIZAN DETECCIÓN DE FUEGO</c:v>
                </c:pt>
                <c:pt idx="5">
                  <c:v>OTROS</c:v>
                </c:pt>
                <c:pt idx="6">
                  <c:v>FALLA ATO Y ATP</c:v>
                </c:pt>
              </c:strCache>
            </c:strRef>
          </c:cat>
          <c:val>
            <c:numRef>
              <c:f>GRAFICAS!$H$212:$H$218</c:f>
              <c:numCache>
                <c:formatCode>General</c:formatCode>
                <c:ptCount val="7"/>
                <c:pt idx="0">
                  <c:v>23</c:v>
                </c:pt>
                <c:pt idx="1">
                  <c:v>13</c:v>
                </c:pt>
                <c:pt idx="2">
                  <c:v>27</c:v>
                </c:pt>
                <c:pt idx="3">
                  <c:v>9</c:v>
                </c:pt>
                <c:pt idx="4">
                  <c:v>2</c:v>
                </c:pt>
                <c:pt idx="5">
                  <c:v>146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6-4F3A-8771-B5407831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6005181144225"/>
          <c:y val="1.6711213704288665E-2"/>
          <c:w val="0.82544830421745019"/>
          <c:h val="0.447273290197169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GRAFICAS!$A$35</c:f>
              <c:strCache>
                <c:ptCount val="1"/>
                <c:pt idx="0">
                  <c:v>T01 (M672-673)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GRAFICAS!$B$35:$O$35</c:f>
              <c:numCache>
                <c:formatCode>General</c:formatCode>
                <c:ptCount val="14"/>
                <c:pt idx="0">
                  <c:v>102</c:v>
                </c:pt>
                <c:pt idx="1">
                  <c:v>59</c:v>
                </c:pt>
                <c:pt idx="2">
                  <c:v>19</c:v>
                </c:pt>
                <c:pt idx="3">
                  <c:v>9</c:v>
                </c:pt>
                <c:pt idx="4">
                  <c:v>12</c:v>
                </c:pt>
                <c:pt idx="5">
                  <c:v>3</c:v>
                </c:pt>
                <c:pt idx="6">
                  <c:v>17</c:v>
                </c:pt>
                <c:pt idx="7">
                  <c:v>456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92A-B925-A4164F9728B5}"/>
            </c:ext>
          </c:extLst>
        </c:ser>
        <c:ser>
          <c:idx val="1"/>
          <c:order val="1"/>
          <c:tx>
            <c:strRef>
              <c:f>GRAFICAS!$A$36</c:f>
              <c:strCache>
                <c:ptCount val="1"/>
                <c:pt idx="0">
                  <c:v>T02 (M674-675)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GRAFICAS!$B$36:$O$36</c:f>
              <c:numCache>
                <c:formatCode>General</c:formatCode>
                <c:ptCount val="14"/>
                <c:pt idx="0">
                  <c:v>107</c:v>
                </c:pt>
                <c:pt idx="1">
                  <c:v>43</c:v>
                </c:pt>
                <c:pt idx="2">
                  <c:v>17</c:v>
                </c:pt>
                <c:pt idx="3">
                  <c:v>10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92A-B925-A4164F9728B5}"/>
            </c:ext>
          </c:extLst>
        </c:ser>
        <c:ser>
          <c:idx val="2"/>
          <c:order val="2"/>
          <c:tx>
            <c:strRef>
              <c:f>GRAFICAS!$A$37</c:f>
              <c:strCache>
                <c:ptCount val="1"/>
                <c:pt idx="0">
                  <c:v>T03 (M678-679)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GRAFICAS!$B$37:$O$37</c:f>
              <c:numCache>
                <c:formatCode>General</c:formatCode>
                <c:ptCount val="14"/>
                <c:pt idx="0">
                  <c:v>150</c:v>
                </c:pt>
                <c:pt idx="1">
                  <c:v>34</c:v>
                </c:pt>
                <c:pt idx="2">
                  <c:v>11</c:v>
                </c:pt>
                <c:pt idx="3">
                  <c:v>4</c:v>
                </c:pt>
                <c:pt idx="4">
                  <c:v>16</c:v>
                </c:pt>
                <c:pt idx="5">
                  <c:v>8</c:v>
                </c:pt>
                <c:pt idx="6">
                  <c:v>25</c:v>
                </c:pt>
                <c:pt idx="7">
                  <c:v>10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92A-B925-A4164F9728B5}"/>
            </c:ext>
          </c:extLst>
        </c:ser>
        <c:ser>
          <c:idx val="3"/>
          <c:order val="3"/>
          <c:tx>
            <c:strRef>
              <c:f>GRAFICAS!$A$38</c:f>
              <c:strCache>
                <c:ptCount val="1"/>
                <c:pt idx="0">
                  <c:v>T04 (M680-681)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GRAFICAS!$B$38:$O$38</c:f>
              <c:numCache>
                <c:formatCode>General</c:formatCode>
                <c:ptCount val="14"/>
                <c:pt idx="0">
                  <c:v>43</c:v>
                </c:pt>
                <c:pt idx="1">
                  <c:v>54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18</c:v>
                </c:pt>
                <c:pt idx="7">
                  <c:v>428</c:v>
                </c:pt>
                <c:pt idx="8">
                  <c:v>1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92A-B925-A4164F9728B5}"/>
            </c:ext>
          </c:extLst>
        </c:ser>
        <c:ser>
          <c:idx val="4"/>
          <c:order val="4"/>
          <c:tx>
            <c:strRef>
              <c:f>GRAFICAS!$A$39</c:f>
              <c:strCache>
                <c:ptCount val="1"/>
                <c:pt idx="0">
                  <c:v>T05 (M684-685)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GRAFICAS!$B$39:$O$39</c:f>
              <c:numCache>
                <c:formatCode>General</c:formatCode>
                <c:ptCount val="14"/>
                <c:pt idx="0">
                  <c:v>141</c:v>
                </c:pt>
                <c:pt idx="1">
                  <c:v>52</c:v>
                </c:pt>
                <c:pt idx="2">
                  <c:v>6</c:v>
                </c:pt>
                <c:pt idx="3">
                  <c:v>15</c:v>
                </c:pt>
                <c:pt idx="4">
                  <c:v>13</c:v>
                </c:pt>
                <c:pt idx="5">
                  <c:v>2</c:v>
                </c:pt>
                <c:pt idx="6">
                  <c:v>24</c:v>
                </c:pt>
                <c:pt idx="7">
                  <c:v>19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833-B0E0-2735E7AC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403360"/>
        <c:axId val="50971408"/>
      </c:lineChart>
      <c:catAx>
        <c:axId val="939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71408"/>
        <c:crosses val="autoZero"/>
        <c:auto val="1"/>
        <c:lblAlgn val="ctr"/>
        <c:lblOffset val="100"/>
        <c:noMultiLvlLbl val="0"/>
      </c:catAx>
      <c:valAx>
        <c:axId val="50971408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4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6005181144225"/>
          <c:y val="1.6711213704288665E-2"/>
          <c:w val="0.82544830421745019"/>
          <c:h val="0.447273290197169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GRAFICAS!$A$40</c:f>
              <c:strCache>
                <c:ptCount val="1"/>
                <c:pt idx="0">
                  <c:v>T06 (M686-687)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GRAFICAS!$B$40:$O$40</c:f>
              <c:numCache>
                <c:formatCode>General</c:formatCode>
                <c:ptCount val="14"/>
                <c:pt idx="0">
                  <c:v>138</c:v>
                </c:pt>
                <c:pt idx="1">
                  <c:v>56</c:v>
                </c:pt>
                <c:pt idx="2">
                  <c:v>11</c:v>
                </c:pt>
                <c:pt idx="3">
                  <c:v>5</c:v>
                </c:pt>
                <c:pt idx="4">
                  <c:v>21</c:v>
                </c:pt>
                <c:pt idx="5">
                  <c:v>2</c:v>
                </c:pt>
                <c:pt idx="6">
                  <c:v>19</c:v>
                </c:pt>
                <c:pt idx="7">
                  <c:v>92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4EC-8B5F-D07374C05FFD}"/>
            </c:ext>
          </c:extLst>
        </c:ser>
        <c:ser>
          <c:idx val="1"/>
          <c:order val="1"/>
          <c:tx>
            <c:strRef>
              <c:f>GRAFICAS!$A$41</c:f>
              <c:strCache>
                <c:ptCount val="1"/>
                <c:pt idx="0">
                  <c:v>T07 (M688-689)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GRAFICAS!$B$41:$O$41</c:f>
              <c:numCache>
                <c:formatCode>General</c:formatCode>
                <c:ptCount val="14"/>
                <c:pt idx="0">
                  <c:v>90</c:v>
                </c:pt>
                <c:pt idx="1">
                  <c:v>58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21</c:v>
                </c:pt>
                <c:pt idx="7">
                  <c:v>143</c:v>
                </c:pt>
                <c:pt idx="8">
                  <c:v>3</c:v>
                </c:pt>
                <c:pt idx="9">
                  <c:v>19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4-44EC-8B5F-D07374C05FFD}"/>
            </c:ext>
          </c:extLst>
        </c:ser>
        <c:ser>
          <c:idx val="2"/>
          <c:order val="2"/>
          <c:tx>
            <c:strRef>
              <c:f>GRAFICAS!$A$42</c:f>
              <c:strCache>
                <c:ptCount val="1"/>
                <c:pt idx="0">
                  <c:v>T08 (M690-691)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GRAFICAS!$B$42:$O$42</c:f>
              <c:numCache>
                <c:formatCode>General</c:formatCode>
                <c:ptCount val="14"/>
                <c:pt idx="0">
                  <c:v>118</c:v>
                </c:pt>
                <c:pt idx="1">
                  <c:v>66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24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4-44EC-8B5F-D07374C05FFD}"/>
            </c:ext>
          </c:extLst>
        </c:ser>
        <c:ser>
          <c:idx val="3"/>
          <c:order val="3"/>
          <c:tx>
            <c:strRef>
              <c:f>GRAFICAS!$A$43</c:f>
              <c:strCache>
                <c:ptCount val="1"/>
                <c:pt idx="0">
                  <c:v>T09 (M682-683)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GRAFICAS!$B$43:$O$43</c:f>
              <c:numCache>
                <c:formatCode>General</c:formatCode>
                <c:ptCount val="14"/>
                <c:pt idx="0">
                  <c:v>135</c:v>
                </c:pt>
                <c:pt idx="1">
                  <c:v>40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9E8-8482-F0ACDBC614BD}"/>
            </c:ext>
          </c:extLst>
        </c:ser>
        <c:ser>
          <c:idx val="4"/>
          <c:order val="4"/>
          <c:tx>
            <c:strRef>
              <c:f>GRAFICAS!$A$44</c:f>
              <c:strCache>
                <c:ptCount val="1"/>
                <c:pt idx="0">
                  <c:v>T10 (M676-677)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GRAFICAS!$B$44:$O$44</c:f>
              <c:numCache>
                <c:formatCode>General</c:formatCode>
                <c:ptCount val="14"/>
                <c:pt idx="0">
                  <c:v>161</c:v>
                </c:pt>
                <c:pt idx="1">
                  <c:v>36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14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9E8-8482-F0ACDBC6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403360"/>
        <c:axId val="50971408"/>
      </c:lineChart>
      <c:catAx>
        <c:axId val="939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71408"/>
        <c:crosses val="autoZero"/>
        <c:auto val="1"/>
        <c:lblAlgn val="ctr"/>
        <c:lblOffset val="100"/>
        <c:noMultiLvlLbl val="0"/>
      </c:catAx>
      <c:valAx>
        <c:axId val="509714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4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A-42C2-B538-7CBA69DE8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A-42C2-B538-7CBA69DE8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A-42C2-B538-7CBA69DE8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A-42C2-B538-7CBA69DE8A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8A-42C2-B538-7CBA69DE8A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8A-42C2-B538-7CBA69DE8A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8A-42C2-B538-7CBA69DE8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GRAFICAS!$G$197:$G$203</c:f>
              <c:strCache>
                <c:ptCount val="7"/>
                <c:pt idx="0">
                  <c:v>CIRCUITOS DE VÍA (CDV)</c:v>
                </c:pt>
                <c:pt idx="1">
                  <c:v>RESTRICCIÓN TEMPORAL DE VELOCIDAD (RTV)</c:v>
                </c:pt>
                <c:pt idx="2">
                  <c:v>PNP CORTO</c:v>
                </c:pt>
                <c:pt idx="3">
                  <c:v>PNP LARGO</c:v>
                </c:pt>
                <c:pt idx="4">
                  <c:v>SIN MODOS DE CONDUCCIÓN (SMC)</c:v>
                </c:pt>
                <c:pt idx="5">
                  <c:v>CMR</c:v>
                </c:pt>
                <c:pt idx="6">
                  <c:v>OBCU</c:v>
                </c:pt>
              </c:strCache>
            </c:strRef>
          </c:cat>
          <c:val>
            <c:numRef>
              <c:f>GRAFICAS!$H$197:$H$203</c:f>
              <c:numCache>
                <c:formatCode>General</c:formatCode>
                <c:ptCount val="7"/>
                <c:pt idx="0">
                  <c:v>564</c:v>
                </c:pt>
                <c:pt idx="1">
                  <c:v>414</c:v>
                </c:pt>
                <c:pt idx="2">
                  <c:v>1185</c:v>
                </c:pt>
                <c:pt idx="3">
                  <c:v>498</c:v>
                </c:pt>
                <c:pt idx="4">
                  <c:v>124</c:v>
                </c:pt>
                <c:pt idx="5">
                  <c:v>188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8A-42C2-B538-7CBA69DE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52774175176978"/>
          <c:y val="9.1460145274223137E-2"/>
          <c:w val="0.22645906374812394"/>
          <c:h val="0.72369410157109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RESTRICCIÓN TEMPORAL DE VELOCIDAD (RTV)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GRAFICAS!$A$9</c:f>
              <c:strCache>
                <c:ptCount val="1"/>
                <c:pt idx="0">
                  <c:v>RESTRICCIÓN TEMPORAL DE VELOCIDAD (RTV)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GRAFICAS!$B$9:$AH$9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490-9E9A-28C0FB73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3-4B37-8F1B-83CEE4B25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3-4B37-8F1B-83CEE4B25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3-4B37-8F1B-83CEE4B25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3-4B37-8F1B-83CEE4B253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3-4B37-8F1B-83CEE4B253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3-4B37-8F1B-83CEE4B253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9B-42DF-93B3-B037FB7492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9B-42DF-93B3-B037FB749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GRAFICAS!$G$204:$G$211</c:f>
              <c:strCache>
                <c:ptCount val="8"/>
                <c:pt idx="0">
                  <c:v>REDUNDANCIA (REDUN)</c:v>
                </c:pt>
                <c:pt idx="1">
                  <c:v>VÍAS (ADV´S)</c:v>
                </c:pt>
                <c:pt idx="2">
                  <c:v>CHISPORROTEOS</c:v>
                </c:pt>
                <c:pt idx="3">
                  <c:v>CLT-2</c:v>
                </c:pt>
                <c:pt idx="4">
                  <c:v>PUERTAS</c:v>
                </c:pt>
                <c:pt idx="5">
                  <c:v>PANTALLAS IHM (CCTV)</c:v>
                </c:pt>
                <c:pt idx="6">
                  <c:v>DBO´S</c:v>
                </c:pt>
                <c:pt idx="7">
                  <c:v>FRENO DE EMERGENCIA (FU)</c:v>
                </c:pt>
              </c:strCache>
            </c:strRef>
          </c:cat>
          <c:val>
            <c:numRef>
              <c:f>GRAFICAS!$H$204:$H$211</c:f>
              <c:numCache>
                <c:formatCode>General</c:formatCode>
                <c:ptCount val="8"/>
                <c:pt idx="0">
                  <c:v>86</c:v>
                </c:pt>
                <c:pt idx="1">
                  <c:v>47</c:v>
                </c:pt>
                <c:pt idx="2">
                  <c:v>10</c:v>
                </c:pt>
                <c:pt idx="3">
                  <c:v>89</c:v>
                </c:pt>
                <c:pt idx="4">
                  <c:v>122</c:v>
                </c:pt>
                <c:pt idx="5">
                  <c:v>64</c:v>
                </c:pt>
                <c:pt idx="6">
                  <c:v>22</c:v>
                </c:pt>
                <c:pt idx="7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43-4B37-8F1B-83CEE4B2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24236178092242"/>
          <c:y val="0.16642711695968279"/>
          <c:w val="0.1869438591002365"/>
          <c:h val="0.72321525933684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1-488E-89D2-B7573F2FA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1-488E-89D2-B7573F2FA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1-488E-89D2-B7573F2FA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1-488E-89D2-B7573F2FA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91-488E-89D2-B7573F2FA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91-488E-89D2-B7573F2FA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91-488E-89D2-B7573F2FA65E}"/>
              </c:ext>
            </c:extLst>
          </c:dPt>
          <c:dLbls>
            <c:dLbl>
              <c:idx val="3"/>
              <c:layout>
                <c:manualLayout>
                  <c:x val="-1.0738215962797807E-3"/>
                  <c:y val="8.628117870794598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91-488E-89D2-B7573F2FA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GRAFICAS!$G$212:$G$218</c:f>
              <c:strCache>
                <c:ptCount val="7"/>
                <c:pt idx="0">
                  <c:v>COMANDO EN EL TRAZO Y DESTRUCIÓN DE ITINERARIOS</c:v>
                </c:pt>
                <c:pt idx="1">
                  <c:v>MOTOCOMPRESORES</c:v>
                </c:pt>
                <c:pt idx="2">
                  <c:v>AUTÓMATA EN FALLA (AF)</c:v>
                </c:pt>
                <c:pt idx="3">
                  <c:v>MOTRIZ INACTIVA</c:v>
                </c:pt>
                <c:pt idx="4">
                  <c:v>TRENES QUE SEÑALIZAN DETECCIÓN DE FUEGO</c:v>
                </c:pt>
                <c:pt idx="5">
                  <c:v>OTROS</c:v>
                </c:pt>
                <c:pt idx="6">
                  <c:v>FALLA ATO Y ATP</c:v>
                </c:pt>
              </c:strCache>
            </c:strRef>
          </c:cat>
          <c:val>
            <c:numRef>
              <c:f>GRAFICAS!$H$212:$H$218</c:f>
              <c:numCache>
                <c:formatCode>General</c:formatCode>
                <c:ptCount val="7"/>
                <c:pt idx="0">
                  <c:v>23</c:v>
                </c:pt>
                <c:pt idx="1">
                  <c:v>13</c:v>
                </c:pt>
                <c:pt idx="2">
                  <c:v>27</c:v>
                </c:pt>
                <c:pt idx="3">
                  <c:v>9</c:v>
                </c:pt>
                <c:pt idx="4">
                  <c:v>2</c:v>
                </c:pt>
                <c:pt idx="5">
                  <c:v>146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91-488E-89D2-B7573F2F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PNP CORTO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GRAFICAS!$A$10</c:f>
              <c:strCache>
                <c:ptCount val="1"/>
                <c:pt idx="0">
                  <c:v>PNP CORTO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GRAFICAS!$B$7:$AG$7</c:f>
              <c:numCache>
                <c:formatCode>m/d/yyyy</c:formatCode>
                <c:ptCount val="32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</c:numCache>
            </c:numRef>
          </c:cat>
          <c:val>
            <c:numRef>
              <c:f>GRAFICAS!$B$10:$AG$10</c:f>
              <c:numCache>
                <c:formatCode>General</c:formatCode>
                <c:ptCount val="32"/>
                <c:pt idx="0">
                  <c:v>4</c:v>
                </c:pt>
                <c:pt idx="1">
                  <c:v>23</c:v>
                </c:pt>
                <c:pt idx="2">
                  <c:v>29</c:v>
                </c:pt>
                <c:pt idx="3">
                  <c:v>21</c:v>
                </c:pt>
                <c:pt idx="4">
                  <c:v>45</c:v>
                </c:pt>
                <c:pt idx="5">
                  <c:v>40</c:v>
                </c:pt>
                <c:pt idx="6">
                  <c:v>42</c:v>
                </c:pt>
                <c:pt idx="7">
                  <c:v>18</c:v>
                </c:pt>
                <c:pt idx="8">
                  <c:v>29</c:v>
                </c:pt>
                <c:pt idx="9">
                  <c:v>55</c:v>
                </c:pt>
                <c:pt idx="10">
                  <c:v>0</c:v>
                </c:pt>
                <c:pt idx="11">
                  <c:v>13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0</c:v>
                </c:pt>
                <c:pt idx="16">
                  <c:v>23</c:v>
                </c:pt>
                <c:pt idx="17">
                  <c:v>17</c:v>
                </c:pt>
                <c:pt idx="18">
                  <c:v>32</c:v>
                </c:pt>
                <c:pt idx="19">
                  <c:v>11</c:v>
                </c:pt>
                <c:pt idx="20">
                  <c:v>12</c:v>
                </c:pt>
                <c:pt idx="21">
                  <c:v>25</c:v>
                </c:pt>
                <c:pt idx="22">
                  <c:v>8</c:v>
                </c:pt>
                <c:pt idx="23">
                  <c:v>12</c:v>
                </c:pt>
                <c:pt idx="24">
                  <c:v>6</c:v>
                </c:pt>
                <c:pt idx="25">
                  <c:v>20</c:v>
                </c:pt>
                <c:pt idx="26">
                  <c:v>11</c:v>
                </c:pt>
                <c:pt idx="27">
                  <c:v>8</c:v>
                </c:pt>
                <c:pt idx="28">
                  <c:v>13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E29-966B-944EC11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PNP LARGO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  <c:pt idx="0">
                  <c:v>PNP LARGO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GRAFICAS!$B$11:$AH$11</c:f>
              <c:numCache>
                <c:formatCode>General</c:formatCode>
                <c:ptCount val="3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6-424B-B7A3-3D24DB0C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SIN MODOS DE CONDUCCIÓN (SMC)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GRAFICAS!$A$12</c:f>
              <c:strCache>
                <c:ptCount val="1"/>
                <c:pt idx="0">
                  <c:v>SIN MODOS DE CONDUCCIÓN (SMC)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GRAFICAS!$B$12:$AH$12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7AD-9EB5-0DB17B4F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GRAFICAS!$A$35</c:f>
              <c:strCache>
                <c:ptCount val="1"/>
                <c:pt idx="0">
                  <c:v>T01 (M672-673)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GRAFICAS!$B$35:$N$35</c:f>
              <c:numCache>
                <c:formatCode>General</c:formatCode>
                <c:ptCount val="13"/>
                <c:pt idx="0">
                  <c:v>102</c:v>
                </c:pt>
                <c:pt idx="1">
                  <c:v>59</c:v>
                </c:pt>
                <c:pt idx="2">
                  <c:v>19</c:v>
                </c:pt>
                <c:pt idx="3">
                  <c:v>9</c:v>
                </c:pt>
                <c:pt idx="4">
                  <c:v>12</c:v>
                </c:pt>
                <c:pt idx="5">
                  <c:v>3</c:v>
                </c:pt>
                <c:pt idx="6">
                  <c:v>17</c:v>
                </c:pt>
                <c:pt idx="7">
                  <c:v>456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9C7-B85D-974D9B32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GRAFICAS!$A$36</c:f>
              <c:strCache>
                <c:ptCount val="1"/>
                <c:pt idx="0">
                  <c:v>T02 (M674-675)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GRAFICAS!$B$36:$N$36</c:f>
              <c:numCache>
                <c:formatCode>General</c:formatCode>
                <c:ptCount val="13"/>
                <c:pt idx="0">
                  <c:v>107</c:v>
                </c:pt>
                <c:pt idx="1">
                  <c:v>43</c:v>
                </c:pt>
                <c:pt idx="2">
                  <c:v>17</c:v>
                </c:pt>
                <c:pt idx="3">
                  <c:v>10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42B0-9876-F87B433D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580571</xdr:colOff>
      <xdr:row>75</xdr:row>
      <xdr:rowOff>118204</xdr:rowOff>
    </xdr:from>
    <xdr:to>
      <xdr:col>37</xdr:col>
      <xdr:colOff>210154</xdr:colOff>
      <xdr:row>104</xdr:row>
      <xdr:rowOff>165377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1D6E9E-0BE3-401E-8F30-328A03571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556845</xdr:colOff>
      <xdr:row>51</xdr:row>
      <xdr:rowOff>444041</xdr:rowOff>
    </xdr:from>
    <xdr:to>
      <xdr:col>68</xdr:col>
      <xdr:colOff>391086</xdr:colOff>
      <xdr:row>72</xdr:row>
      <xdr:rowOff>191822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1C14BA-D426-4D7A-8529-C6BF3DFC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83</xdr:row>
      <xdr:rowOff>54430</xdr:rowOff>
    </xdr:from>
    <xdr:to>
      <xdr:col>17</xdr:col>
      <xdr:colOff>290286</xdr:colOff>
      <xdr:row>95</xdr:row>
      <xdr:rowOff>27214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E28044-C043-4595-A96D-41B59079C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17</xdr:col>
      <xdr:colOff>290286</xdr:colOff>
      <xdr:row>108</xdr:row>
      <xdr:rowOff>108856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1229BF-ABD2-4AE9-879C-E92159696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17</xdr:col>
      <xdr:colOff>290286</xdr:colOff>
      <xdr:row>121</xdr:row>
      <xdr:rowOff>108855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D3811C-C6FD-4D39-94BC-BE9F0CD4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17</xdr:col>
      <xdr:colOff>290286</xdr:colOff>
      <xdr:row>134</xdr:row>
      <xdr:rowOff>108856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51C0C5-D07A-4ABF-B0D2-BAC5AA60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17</xdr:col>
      <xdr:colOff>290286</xdr:colOff>
      <xdr:row>147</xdr:row>
      <xdr:rowOff>108855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A40639-7637-4E56-8D43-0651BDF01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167593</xdr:colOff>
      <xdr:row>41</xdr:row>
      <xdr:rowOff>196022</xdr:rowOff>
    </xdr:from>
    <xdr:to>
      <xdr:col>27</xdr:col>
      <xdr:colOff>559592</xdr:colOff>
      <xdr:row>50</xdr:row>
      <xdr:rowOff>8283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F14A9C5-AB7E-64EF-3730-96D84194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158750</xdr:colOff>
      <xdr:row>51</xdr:row>
      <xdr:rowOff>158749</xdr:rowOff>
    </xdr:from>
    <xdr:to>
      <xdr:col>27</xdr:col>
      <xdr:colOff>550749</xdr:colOff>
      <xdr:row>61</xdr:row>
      <xdr:rowOff>141100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8D29457-3CA2-4871-AFEF-AB19B251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226785</xdr:colOff>
      <xdr:row>63</xdr:row>
      <xdr:rowOff>68036</xdr:rowOff>
    </xdr:from>
    <xdr:to>
      <xdr:col>28</xdr:col>
      <xdr:colOff>51820</xdr:colOff>
      <xdr:row>76</xdr:row>
      <xdr:rowOff>39048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8FB0C54-BF45-40E0-8FC6-77F2B3926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564469</xdr:colOff>
      <xdr:row>41</xdr:row>
      <xdr:rowOff>0</xdr:rowOff>
    </xdr:from>
    <xdr:to>
      <xdr:col>37</xdr:col>
      <xdr:colOff>226619</xdr:colOff>
      <xdr:row>49</xdr:row>
      <xdr:rowOff>224153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C5409A4-6A8D-4C69-9388-A3C49B0E4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555627</xdr:colOff>
      <xdr:row>50</xdr:row>
      <xdr:rowOff>168673</xdr:rowOff>
    </xdr:from>
    <xdr:to>
      <xdr:col>37</xdr:col>
      <xdr:colOff>217777</xdr:colOff>
      <xdr:row>60</xdr:row>
      <xdr:rowOff>151024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CEE4A359-6DA5-4D40-8157-FE41A73D5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20412</xdr:colOff>
      <xdr:row>62</xdr:row>
      <xdr:rowOff>77960</xdr:rowOff>
    </xdr:from>
    <xdr:to>
      <xdr:col>37</xdr:col>
      <xdr:colOff>285812</xdr:colOff>
      <xdr:row>75</xdr:row>
      <xdr:rowOff>48972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811C9E1-53A1-4F87-9A59-69D8820F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167593</xdr:colOff>
      <xdr:row>42</xdr:row>
      <xdr:rowOff>0</xdr:rowOff>
    </xdr:from>
    <xdr:to>
      <xdr:col>46</xdr:col>
      <xdr:colOff>559592</xdr:colOff>
      <xdr:row>50</xdr:row>
      <xdr:rowOff>50386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4108B39-3779-4388-9775-EE6891984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158750</xdr:colOff>
      <xdr:row>51</xdr:row>
      <xdr:rowOff>169102</xdr:rowOff>
    </xdr:from>
    <xdr:to>
      <xdr:col>46</xdr:col>
      <xdr:colOff>550749</xdr:colOff>
      <xdr:row>61</xdr:row>
      <xdr:rowOff>151453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32D78DFD-7FD8-435A-8945-67517F5D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258535</xdr:colOff>
      <xdr:row>63</xdr:row>
      <xdr:rowOff>78389</xdr:rowOff>
    </xdr:from>
    <xdr:to>
      <xdr:col>47</xdr:col>
      <xdr:colOff>83570</xdr:colOff>
      <xdr:row>76</xdr:row>
      <xdr:rowOff>81151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0A089AC-BDF9-4EA4-BB66-D5BFDCAD3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415192</xdr:colOff>
      <xdr:row>42</xdr:row>
      <xdr:rowOff>12211</xdr:rowOff>
    </xdr:from>
    <xdr:to>
      <xdr:col>56</xdr:col>
      <xdr:colOff>337919</xdr:colOff>
      <xdr:row>50</xdr:row>
      <xdr:rowOff>116329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142118B0-60CB-4E78-BFD6-DC111F35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492303</xdr:colOff>
      <xdr:row>148</xdr:row>
      <xdr:rowOff>96321</xdr:rowOff>
    </xdr:from>
    <xdr:to>
      <xdr:col>17</xdr:col>
      <xdr:colOff>215370</xdr:colOff>
      <xdr:row>160</xdr:row>
      <xdr:rowOff>12535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DA860507-54BB-4E20-98A2-EEF43D81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162</xdr:row>
      <xdr:rowOff>0</xdr:rowOff>
    </xdr:from>
    <xdr:to>
      <xdr:col>17</xdr:col>
      <xdr:colOff>302849</xdr:colOff>
      <xdr:row>173</xdr:row>
      <xdr:rowOff>102573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953B394-BCDE-44C1-8897-3227A8E69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83</xdr:row>
      <xdr:rowOff>0</xdr:rowOff>
    </xdr:from>
    <xdr:to>
      <xdr:col>31</xdr:col>
      <xdr:colOff>302849</xdr:colOff>
      <xdr:row>94</xdr:row>
      <xdr:rowOff>143986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F3629E1-B5DD-4091-A43F-454B3016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97</xdr:row>
      <xdr:rowOff>0</xdr:rowOff>
    </xdr:from>
    <xdr:to>
      <xdr:col>31</xdr:col>
      <xdr:colOff>302849</xdr:colOff>
      <xdr:row>108</xdr:row>
      <xdr:rowOff>102573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1FBE545-B818-4F0A-8D47-B06E9BB9E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31</xdr:col>
      <xdr:colOff>302849</xdr:colOff>
      <xdr:row>123</xdr:row>
      <xdr:rowOff>102573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C40FE812-F0F2-45BA-B2D3-8D2DBA0C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127</xdr:row>
      <xdr:rowOff>0</xdr:rowOff>
    </xdr:from>
    <xdr:to>
      <xdr:col>31</xdr:col>
      <xdr:colOff>302849</xdr:colOff>
      <xdr:row>138</xdr:row>
      <xdr:rowOff>102574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707EBB1F-D8FE-49F1-B7E7-DC1EB45C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141</xdr:row>
      <xdr:rowOff>0</xdr:rowOff>
    </xdr:from>
    <xdr:to>
      <xdr:col>31</xdr:col>
      <xdr:colOff>302849</xdr:colOff>
      <xdr:row>152</xdr:row>
      <xdr:rowOff>102574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38482E1-B822-4C43-B602-0902038C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157</xdr:row>
      <xdr:rowOff>0</xdr:rowOff>
    </xdr:from>
    <xdr:to>
      <xdr:col>31</xdr:col>
      <xdr:colOff>302849</xdr:colOff>
      <xdr:row>168</xdr:row>
      <xdr:rowOff>102574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20EB8A9C-9187-4C55-9C81-2C0A99AA0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24424</xdr:colOff>
      <xdr:row>82</xdr:row>
      <xdr:rowOff>146539</xdr:rowOff>
    </xdr:from>
    <xdr:to>
      <xdr:col>46</xdr:col>
      <xdr:colOff>3932</xdr:colOff>
      <xdr:row>94</xdr:row>
      <xdr:rowOff>95140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18A81B8B-35F6-4973-BBEC-071F6747D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24424</xdr:colOff>
      <xdr:row>97</xdr:row>
      <xdr:rowOff>146538</xdr:rowOff>
    </xdr:from>
    <xdr:to>
      <xdr:col>46</xdr:col>
      <xdr:colOff>3932</xdr:colOff>
      <xdr:row>109</xdr:row>
      <xdr:rowOff>53728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538A4E2-DE50-410F-9FF7-B72F294A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24424</xdr:colOff>
      <xdr:row>111</xdr:row>
      <xdr:rowOff>146539</xdr:rowOff>
    </xdr:from>
    <xdr:to>
      <xdr:col>46</xdr:col>
      <xdr:colOff>3932</xdr:colOff>
      <xdr:row>123</xdr:row>
      <xdr:rowOff>53727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CD201655-8151-4184-843B-D859918E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439616</xdr:colOff>
      <xdr:row>127</xdr:row>
      <xdr:rowOff>146539</xdr:rowOff>
    </xdr:from>
    <xdr:to>
      <xdr:col>46</xdr:col>
      <xdr:colOff>418063</xdr:colOff>
      <xdr:row>139</xdr:row>
      <xdr:rowOff>53728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E4883303-8D52-4F7E-9759-B20185D9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439616</xdr:colOff>
      <xdr:row>143</xdr:row>
      <xdr:rowOff>146539</xdr:rowOff>
    </xdr:from>
    <xdr:to>
      <xdr:col>46</xdr:col>
      <xdr:colOff>418063</xdr:colOff>
      <xdr:row>155</xdr:row>
      <xdr:rowOff>53728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9851F88E-9573-4FD9-B105-F4A93845C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439616</xdr:colOff>
      <xdr:row>158</xdr:row>
      <xdr:rowOff>146539</xdr:rowOff>
    </xdr:from>
    <xdr:to>
      <xdr:col>46</xdr:col>
      <xdr:colOff>418063</xdr:colOff>
      <xdr:row>170</xdr:row>
      <xdr:rowOff>53727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3FDFA3A-B40F-4DE1-A598-B90C844D6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195385</xdr:colOff>
      <xdr:row>83</xdr:row>
      <xdr:rowOff>341923</xdr:rowOff>
    </xdr:from>
    <xdr:to>
      <xdr:col>61</xdr:col>
      <xdr:colOff>71892</xdr:colOff>
      <xdr:row>96</xdr:row>
      <xdr:rowOff>115847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37C3D759-A236-4222-AABD-9C95D8431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195385</xdr:colOff>
      <xdr:row>98</xdr:row>
      <xdr:rowOff>146539</xdr:rowOff>
    </xdr:from>
    <xdr:to>
      <xdr:col>61</xdr:col>
      <xdr:colOff>71892</xdr:colOff>
      <xdr:row>110</xdr:row>
      <xdr:rowOff>53727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50C85A2E-667E-46DE-92AA-D86826B9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94623</xdr:colOff>
      <xdr:row>197</xdr:row>
      <xdr:rowOff>321470</xdr:rowOff>
    </xdr:from>
    <xdr:to>
      <xdr:col>21</xdr:col>
      <xdr:colOff>107156</xdr:colOff>
      <xdr:row>211</xdr:row>
      <xdr:rowOff>567560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BD43F6-645F-B362-C1A9-72C91293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217717</xdr:colOff>
      <xdr:row>238</xdr:row>
      <xdr:rowOff>148828</xdr:rowOff>
    </xdr:from>
    <xdr:to>
      <xdr:col>20</xdr:col>
      <xdr:colOff>297658</xdr:colOff>
      <xdr:row>268</xdr:row>
      <xdr:rowOff>78726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D88E26A-9FE8-4E8F-933E-687B922C7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595311</xdr:colOff>
      <xdr:row>212</xdr:row>
      <xdr:rowOff>119062</xdr:rowOff>
    </xdr:from>
    <xdr:to>
      <xdr:col>23</xdr:col>
      <xdr:colOff>333374</xdr:colOff>
      <xdr:row>238</xdr:row>
      <xdr:rowOff>30070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FE9EA36-A76B-4908-ADB7-C03BBA5B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72</xdr:col>
      <xdr:colOff>464354</xdr:colOff>
      <xdr:row>7</xdr:row>
      <xdr:rowOff>559593</xdr:rowOff>
    </xdr:from>
    <xdr:to>
      <xdr:col>81</xdr:col>
      <xdr:colOff>540032</xdr:colOff>
      <xdr:row>23</xdr:row>
      <xdr:rowOff>35504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3AAD82B-0949-A091-D764-4509BBCC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83</xdr:col>
      <xdr:colOff>0</xdr:colOff>
      <xdr:row>8</xdr:row>
      <xdr:rowOff>0</xdr:rowOff>
    </xdr:from>
    <xdr:to>
      <xdr:col>91</xdr:col>
      <xdr:colOff>551928</xdr:colOff>
      <xdr:row>23</xdr:row>
      <xdr:rowOff>71223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1C90C63-4C7A-4D2B-8015-DE4863DF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559456</xdr:colOff>
      <xdr:row>197</xdr:row>
      <xdr:rowOff>399120</xdr:rowOff>
    </xdr:from>
    <xdr:to>
      <xdr:col>41</xdr:col>
      <xdr:colOff>138906</xdr:colOff>
      <xdr:row>212</xdr:row>
      <xdr:rowOff>41045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9E5C8F-F06E-4F05-BEFB-75BB72D09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482785</xdr:colOff>
      <xdr:row>238</xdr:row>
      <xdr:rowOff>50414</xdr:rowOff>
    </xdr:from>
    <xdr:to>
      <xdr:col>39</xdr:col>
      <xdr:colOff>416719</xdr:colOff>
      <xdr:row>265</xdr:row>
      <xdr:rowOff>169316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8E8BD8-0820-453F-8A86-46856B89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</xdr:col>
      <xdr:colOff>179717</xdr:colOff>
      <xdr:row>212</xdr:row>
      <xdr:rowOff>233633</xdr:rowOff>
    </xdr:from>
    <xdr:to>
      <xdr:col>35</xdr:col>
      <xdr:colOff>546789</xdr:colOff>
      <xdr:row>238</xdr:row>
      <xdr:rowOff>144641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58B9D-A53D-4F63-997A-BD7B59C6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JG104"/>
  <sheetViews>
    <sheetView topLeftCell="A46" zoomScale="55" zoomScaleNormal="55" zoomScaleSheetLayoutView="10" zoomScalePageLayoutView="40" workbookViewId="0">
      <pane xSplit="1" topLeftCell="B1" activePane="topRight" state="frozen"/>
      <selection pane="topRight" activeCell="Q50" sqref="Q50"/>
    </sheetView>
  </sheetViews>
  <sheetFormatPr baseColWidth="10" defaultRowHeight="15" x14ac:dyDescent="0.25"/>
  <cols>
    <col min="1" max="1" width="51.28515625" style="14" customWidth="1"/>
    <col min="2" max="2" width="17.85546875" style="9" customWidth="1"/>
    <col min="3" max="3" width="25.140625" style="9" customWidth="1"/>
    <col min="4" max="4" width="13.85546875" style="9" customWidth="1"/>
    <col min="5" max="5" width="24.28515625" style="9" customWidth="1"/>
    <col min="6" max="6" width="18.42578125" style="9" customWidth="1"/>
    <col min="7" max="7" width="13.7109375" style="9" customWidth="1"/>
    <col min="8" max="8" width="24.42578125" style="9" customWidth="1"/>
    <col min="9" max="9" width="27" style="9" customWidth="1"/>
    <col min="10" max="10" width="13.7109375" style="9" customWidth="1"/>
    <col min="11" max="11" width="24.42578125" style="9" customWidth="1"/>
    <col min="12" max="12" width="21.85546875" style="9" customWidth="1"/>
    <col min="13" max="13" width="13.7109375" style="9" customWidth="1"/>
    <col min="14" max="14" width="24.7109375" style="9" customWidth="1"/>
    <col min="15" max="15" width="26.140625" style="9" customWidth="1"/>
    <col min="16" max="16" width="12.42578125" style="9" customWidth="1"/>
    <col min="17" max="17" width="28.42578125" style="9" customWidth="1"/>
    <col min="18" max="18" width="15.28515625" style="9" customWidth="1"/>
    <col min="19" max="19" width="23.5703125" style="9" customWidth="1"/>
    <col min="20" max="20" width="16.140625" style="9" customWidth="1"/>
    <col min="21" max="21" width="22.5703125" style="9" customWidth="1"/>
    <col min="22" max="22" width="11.140625" style="9" customWidth="1"/>
    <col min="23" max="23" width="24.85546875" style="9" customWidth="1"/>
    <col min="24" max="24" width="12.42578125" style="9" customWidth="1"/>
    <col min="25" max="25" width="27.7109375" style="9" customWidth="1"/>
    <col min="26" max="26" width="16.140625" style="9" customWidth="1"/>
    <col min="27" max="27" width="23.85546875" style="9" customWidth="1"/>
    <col min="28" max="28" width="19.85546875" style="9" customWidth="1"/>
    <col min="29" max="29" width="24.140625" style="9" customWidth="1"/>
    <col min="30" max="30" width="15.85546875" style="9" customWidth="1"/>
    <col min="31" max="31" width="23.140625" style="9" customWidth="1"/>
    <col min="32" max="90" width="8.7109375" style="9" customWidth="1"/>
    <col min="91" max="91" width="11.7109375" style="9" customWidth="1"/>
    <col min="92" max="139" width="8.7109375" style="9" customWidth="1"/>
    <col min="140" max="140" width="8.7109375" style="1" customWidth="1"/>
    <col min="141" max="141" width="8.7109375" customWidth="1"/>
    <col min="142" max="147" width="10.85546875" customWidth="1"/>
  </cols>
  <sheetData>
    <row r="4" spans="1:267" ht="15.75" customHeight="1" x14ac:dyDescent="0.25"/>
    <row r="5" spans="1:267" x14ac:dyDescent="0.25">
      <c r="EK5" s="2"/>
    </row>
    <row r="6" spans="1:267" ht="47.25" customHeight="1" x14ac:dyDescent="0.25">
      <c r="A6" s="127" t="s">
        <v>81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  <c r="CS6" s="128"/>
      <c r="CT6" s="128"/>
      <c r="CU6" s="128"/>
      <c r="CV6" s="128"/>
      <c r="CW6" s="128"/>
      <c r="CX6" s="128"/>
      <c r="CY6" s="128"/>
      <c r="CZ6" s="128"/>
      <c r="DA6" s="128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8"/>
      <c r="DO6" s="128"/>
      <c r="DP6" s="128"/>
      <c r="DQ6" s="128"/>
      <c r="DR6" s="128"/>
      <c r="DS6" s="128"/>
      <c r="DT6" s="128"/>
      <c r="DU6" s="128"/>
      <c r="DV6" s="128"/>
      <c r="DW6" s="128"/>
      <c r="DX6" s="128"/>
      <c r="DY6" s="128"/>
      <c r="DZ6" s="128"/>
      <c r="EA6" s="128"/>
      <c r="EB6" s="128"/>
      <c r="EC6" s="128"/>
      <c r="ED6" s="128"/>
      <c r="EE6" s="128"/>
      <c r="EF6" s="128"/>
      <c r="EG6" s="128"/>
      <c r="EH6" s="128"/>
      <c r="EI6" s="128"/>
      <c r="EJ6" s="128"/>
      <c r="EK6" s="128"/>
      <c r="EL6" s="128"/>
      <c r="EM6" s="128"/>
      <c r="EN6" s="128"/>
      <c r="EO6" s="128"/>
      <c r="EP6" s="128"/>
      <c r="EQ6" s="128"/>
      <c r="ER6" s="128"/>
      <c r="ES6" s="128"/>
      <c r="ET6" s="128"/>
      <c r="EU6" s="128"/>
      <c r="EV6" s="128"/>
      <c r="EW6" s="128"/>
      <c r="EX6" s="128"/>
      <c r="EY6" s="128"/>
      <c r="EZ6" s="128"/>
      <c r="FA6" s="128"/>
      <c r="FB6" s="128"/>
      <c r="FC6" s="128"/>
      <c r="FD6" s="128"/>
      <c r="FE6" s="128"/>
      <c r="FF6" s="128"/>
      <c r="FG6" s="128"/>
      <c r="FH6" s="128"/>
      <c r="FI6" s="128"/>
      <c r="FJ6" s="128"/>
      <c r="FK6" s="128"/>
      <c r="FL6" s="128"/>
      <c r="FM6" s="128"/>
      <c r="FN6" s="128"/>
      <c r="FO6" s="128"/>
      <c r="FP6" s="128"/>
      <c r="FQ6" s="128"/>
      <c r="FR6" s="128"/>
      <c r="FS6" s="128"/>
      <c r="FT6" s="128"/>
      <c r="FU6" s="128"/>
      <c r="FV6" s="128"/>
      <c r="FW6" s="128"/>
      <c r="FX6" s="128"/>
      <c r="FY6" s="128"/>
      <c r="FZ6" s="128"/>
      <c r="GA6" s="128"/>
      <c r="GB6" s="128"/>
      <c r="GC6" s="128"/>
      <c r="GD6" s="128"/>
      <c r="GE6" s="128"/>
      <c r="GF6" s="128"/>
      <c r="GG6" s="128"/>
      <c r="GH6" s="128"/>
      <c r="GI6" s="128"/>
      <c r="GJ6" s="128"/>
      <c r="GK6" s="128"/>
      <c r="GL6" s="128"/>
      <c r="GM6" s="128"/>
      <c r="GN6" s="128"/>
      <c r="GO6" s="128"/>
      <c r="GP6" s="128"/>
      <c r="GQ6" s="128"/>
      <c r="GR6" s="128"/>
      <c r="GS6" s="128"/>
      <c r="GT6" s="128"/>
      <c r="GU6" s="128"/>
      <c r="GV6" s="128"/>
      <c r="GW6" s="128"/>
      <c r="GX6" s="128"/>
      <c r="GY6" s="128"/>
      <c r="GZ6" s="128"/>
      <c r="HA6" s="128"/>
      <c r="HB6" s="128"/>
      <c r="HC6" s="128"/>
      <c r="HD6" s="128"/>
      <c r="HE6" s="128"/>
      <c r="HF6" s="128"/>
      <c r="HG6" s="128"/>
      <c r="HH6" s="128"/>
      <c r="HI6" s="128"/>
      <c r="HJ6" s="128"/>
      <c r="HK6" s="128"/>
    </row>
    <row r="7" spans="1:267" ht="42" x14ac:dyDescent="0.25">
      <c r="A7" s="34" t="s">
        <v>0</v>
      </c>
      <c r="B7" s="44">
        <v>45228</v>
      </c>
      <c r="C7" s="44" t="s">
        <v>51</v>
      </c>
      <c r="D7" s="44">
        <v>45229</v>
      </c>
      <c r="E7" s="44" t="s">
        <v>51</v>
      </c>
      <c r="F7" s="44">
        <v>45230</v>
      </c>
      <c r="G7" s="44" t="s">
        <v>51</v>
      </c>
      <c r="H7" s="44">
        <v>45231</v>
      </c>
      <c r="I7" s="44" t="s">
        <v>51</v>
      </c>
      <c r="J7" s="44">
        <v>45232</v>
      </c>
      <c r="K7" s="44" t="s">
        <v>51</v>
      </c>
      <c r="L7" s="44">
        <v>45233</v>
      </c>
      <c r="M7" s="44" t="s">
        <v>51</v>
      </c>
      <c r="N7" s="44">
        <v>45234</v>
      </c>
      <c r="O7" s="44" t="s">
        <v>51</v>
      </c>
      <c r="P7" s="44">
        <v>45235</v>
      </c>
      <c r="Q7" s="44" t="s">
        <v>51</v>
      </c>
      <c r="R7" s="44">
        <v>45236</v>
      </c>
      <c r="S7" s="44" t="s">
        <v>51</v>
      </c>
      <c r="T7" s="44">
        <v>45237</v>
      </c>
      <c r="U7" s="44" t="s">
        <v>51</v>
      </c>
      <c r="V7" s="44">
        <v>45238</v>
      </c>
      <c r="W7" s="44" t="s">
        <v>51</v>
      </c>
      <c r="X7" s="44">
        <v>45239</v>
      </c>
      <c r="Y7" s="44" t="s">
        <v>51</v>
      </c>
      <c r="Z7" s="44">
        <v>45240</v>
      </c>
      <c r="AA7" s="44" t="s">
        <v>51</v>
      </c>
      <c r="AB7" s="44">
        <v>45241</v>
      </c>
      <c r="AC7" s="44" t="s">
        <v>51</v>
      </c>
      <c r="AD7" s="44">
        <v>45242</v>
      </c>
      <c r="AE7" s="44" t="s">
        <v>51</v>
      </c>
      <c r="AF7" s="44">
        <v>45243</v>
      </c>
      <c r="AG7" s="44" t="s">
        <v>51</v>
      </c>
      <c r="AH7" s="44">
        <v>45244</v>
      </c>
      <c r="AI7" s="44" t="s">
        <v>51</v>
      </c>
      <c r="AJ7" s="44">
        <v>45245</v>
      </c>
      <c r="AK7" s="44" t="s">
        <v>51</v>
      </c>
      <c r="AL7" s="44">
        <v>45246</v>
      </c>
      <c r="AM7" s="44" t="s">
        <v>51</v>
      </c>
      <c r="AN7" s="45">
        <v>45247</v>
      </c>
      <c r="AO7" s="44" t="s">
        <v>51</v>
      </c>
      <c r="AP7" s="45">
        <v>45248</v>
      </c>
      <c r="AQ7" s="44" t="s">
        <v>51</v>
      </c>
      <c r="AR7" s="45">
        <v>45249</v>
      </c>
      <c r="AS7" s="44" t="s">
        <v>51</v>
      </c>
      <c r="AT7" s="45">
        <v>45250</v>
      </c>
      <c r="AU7" s="44" t="s">
        <v>51</v>
      </c>
      <c r="AV7" s="45">
        <v>45251</v>
      </c>
      <c r="AW7" s="44" t="s">
        <v>51</v>
      </c>
      <c r="AX7" s="45">
        <v>45252</v>
      </c>
      <c r="AY7" s="44" t="s">
        <v>51</v>
      </c>
      <c r="AZ7" s="45">
        <v>45253</v>
      </c>
      <c r="BA7" s="44" t="s">
        <v>51</v>
      </c>
      <c r="BB7" s="45">
        <v>45254</v>
      </c>
      <c r="BC7" s="44" t="s">
        <v>51</v>
      </c>
      <c r="BD7" s="45">
        <v>45255</v>
      </c>
      <c r="BE7" s="44" t="s">
        <v>51</v>
      </c>
      <c r="BF7" s="45">
        <v>45256</v>
      </c>
      <c r="BG7" s="44" t="s">
        <v>51</v>
      </c>
      <c r="BH7" s="45">
        <v>45257</v>
      </c>
      <c r="BI7" s="44" t="s">
        <v>51</v>
      </c>
      <c r="BJ7" s="45">
        <v>45258</v>
      </c>
      <c r="BK7" s="45" t="s">
        <v>51</v>
      </c>
      <c r="BL7" s="45">
        <v>45259</v>
      </c>
      <c r="BM7" s="45" t="s">
        <v>51</v>
      </c>
      <c r="BN7" s="45">
        <v>45260</v>
      </c>
      <c r="BO7" s="45" t="s">
        <v>51</v>
      </c>
      <c r="BP7" s="45">
        <v>45261</v>
      </c>
      <c r="BQ7" s="45" t="s">
        <v>51</v>
      </c>
      <c r="BR7" s="45">
        <v>45262</v>
      </c>
      <c r="BS7" s="45" t="s">
        <v>51</v>
      </c>
      <c r="BT7" s="45">
        <v>45263</v>
      </c>
      <c r="BU7" s="45" t="s">
        <v>51</v>
      </c>
      <c r="BV7" s="45">
        <v>45264</v>
      </c>
      <c r="BW7" s="45" t="s">
        <v>51</v>
      </c>
      <c r="BX7" s="45">
        <v>45265</v>
      </c>
      <c r="BY7" s="45" t="s">
        <v>51</v>
      </c>
      <c r="BZ7" s="45">
        <v>45266</v>
      </c>
      <c r="CA7" s="45" t="s">
        <v>51</v>
      </c>
      <c r="CB7" s="45">
        <v>45267</v>
      </c>
      <c r="CC7" s="45" t="s">
        <v>51</v>
      </c>
      <c r="CD7" s="45">
        <v>45268</v>
      </c>
      <c r="CE7" s="45" t="s">
        <v>51</v>
      </c>
      <c r="CF7" s="45">
        <v>45269</v>
      </c>
      <c r="CG7" s="45" t="s">
        <v>51</v>
      </c>
      <c r="CH7" s="45">
        <v>45270</v>
      </c>
      <c r="CI7" s="45" t="s">
        <v>51</v>
      </c>
      <c r="CJ7" s="45">
        <v>45271</v>
      </c>
      <c r="CK7" s="45" t="s">
        <v>51</v>
      </c>
      <c r="CL7" s="45">
        <v>45272</v>
      </c>
      <c r="CM7" s="45" t="s">
        <v>51</v>
      </c>
      <c r="CN7" s="45">
        <v>45273</v>
      </c>
      <c r="CO7" s="45" t="s">
        <v>51</v>
      </c>
      <c r="CP7" s="45">
        <v>45274</v>
      </c>
      <c r="CQ7" s="45" t="s">
        <v>51</v>
      </c>
      <c r="CR7" s="45">
        <v>45275</v>
      </c>
      <c r="CS7" s="45" t="s">
        <v>51</v>
      </c>
      <c r="CT7" s="45">
        <v>45276</v>
      </c>
      <c r="CU7" s="45" t="s">
        <v>51</v>
      </c>
      <c r="CV7" s="45">
        <v>45277</v>
      </c>
      <c r="CW7" s="45" t="s">
        <v>51</v>
      </c>
      <c r="CX7" s="45">
        <v>45278</v>
      </c>
      <c r="CY7" s="45" t="s">
        <v>51</v>
      </c>
      <c r="CZ7" s="45">
        <v>45279</v>
      </c>
      <c r="DA7" s="45" t="s">
        <v>51</v>
      </c>
      <c r="DB7" s="45">
        <v>45280</v>
      </c>
      <c r="DC7" s="45" t="s">
        <v>51</v>
      </c>
      <c r="DD7" s="45">
        <v>45281</v>
      </c>
      <c r="DE7" s="45" t="s">
        <v>51</v>
      </c>
      <c r="DF7" s="45">
        <v>45282</v>
      </c>
      <c r="DG7" s="45" t="s">
        <v>51</v>
      </c>
      <c r="DH7" s="45">
        <v>45283</v>
      </c>
      <c r="DI7" s="45" t="s">
        <v>51</v>
      </c>
      <c r="DJ7" s="45">
        <v>45284</v>
      </c>
      <c r="DK7" s="45" t="s">
        <v>51</v>
      </c>
      <c r="DL7" s="45">
        <v>45285</v>
      </c>
      <c r="DM7" s="45" t="s">
        <v>51</v>
      </c>
      <c r="DN7" s="45">
        <v>45286</v>
      </c>
      <c r="DO7" s="45" t="s">
        <v>51</v>
      </c>
      <c r="DP7" s="45">
        <v>45287</v>
      </c>
      <c r="DQ7" s="45" t="s">
        <v>51</v>
      </c>
      <c r="DR7" s="45">
        <v>45288</v>
      </c>
      <c r="DS7" s="45" t="s">
        <v>51</v>
      </c>
      <c r="DT7" s="45">
        <v>45289</v>
      </c>
      <c r="DU7" s="45" t="s">
        <v>51</v>
      </c>
      <c r="DV7" s="45">
        <v>45290</v>
      </c>
      <c r="DW7" s="45" t="s">
        <v>51</v>
      </c>
      <c r="DX7" s="45">
        <v>45291</v>
      </c>
      <c r="DY7" s="45" t="s">
        <v>51</v>
      </c>
      <c r="DZ7" s="45">
        <v>45292</v>
      </c>
      <c r="EA7" s="45" t="s">
        <v>51</v>
      </c>
      <c r="EB7" s="45">
        <v>45293</v>
      </c>
      <c r="EC7" s="45" t="s">
        <v>51</v>
      </c>
      <c r="ED7" s="45">
        <v>45294</v>
      </c>
      <c r="EE7" s="45" t="s">
        <v>51</v>
      </c>
      <c r="EF7" s="45">
        <v>45295</v>
      </c>
      <c r="EG7" s="45" t="s">
        <v>51</v>
      </c>
      <c r="EH7" s="45">
        <v>45296</v>
      </c>
      <c r="EI7" s="45" t="s">
        <v>51</v>
      </c>
      <c r="EJ7" s="45">
        <v>45297</v>
      </c>
      <c r="EK7" s="45" t="s">
        <v>51</v>
      </c>
      <c r="EL7" s="45">
        <v>45298</v>
      </c>
      <c r="EM7" s="45" t="s">
        <v>51</v>
      </c>
      <c r="EN7" s="45">
        <v>45299</v>
      </c>
      <c r="EO7" s="45" t="s">
        <v>51</v>
      </c>
      <c r="EP7" s="45">
        <v>45300</v>
      </c>
      <c r="EQ7" s="45" t="s">
        <v>51</v>
      </c>
      <c r="ER7" s="45">
        <v>45301</v>
      </c>
      <c r="ES7" s="45" t="s">
        <v>51</v>
      </c>
      <c r="ET7" s="45">
        <v>45302</v>
      </c>
      <c r="EU7" s="45" t="s">
        <v>51</v>
      </c>
      <c r="EV7" s="45">
        <v>45303</v>
      </c>
      <c r="EW7" s="45" t="s">
        <v>51</v>
      </c>
      <c r="EX7" s="45">
        <v>45304</v>
      </c>
      <c r="EY7" s="45" t="s">
        <v>51</v>
      </c>
      <c r="EZ7" s="45">
        <v>45305</v>
      </c>
      <c r="FA7" s="45" t="s">
        <v>51</v>
      </c>
      <c r="FB7" s="45">
        <v>45306</v>
      </c>
      <c r="FC7" s="45" t="s">
        <v>51</v>
      </c>
      <c r="FD7" s="45">
        <v>45307</v>
      </c>
      <c r="FE7" s="45" t="s">
        <v>51</v>
      </c>
      <c r="FF7" s="45">
        <v>45308</v>
      </c>
      <c r="FG7" s="45" t="s">
        <v>51</v>
      </c>
      <c r="FH7" s="45">
        <v>45309</v>
      </c>
      <c r="FI7" s="45" t="s">
        <v>51</v>
      </c>
      <c r="FJ7" s="45">
        <v>45310</v>
      </c>
      <c r="FK7" s="45" t="s">
        <v>51</v>
      </c>
      <c r="FL7" s="45">
        <v>45311</v>
      </c>
      <c r="FM7" s="45" t="s">
        <v>51</v>
      </c>
      <c r="FN7" s="45">
        <v>45312</v>
      </c>
      <c r="FO7" s="45" t="s">
        <v>51</v>
      </c>
      <c r="FP7" s="45">
        <v>45313</v>
      </c>
      <c r="FQ7" s="45" t="s">
        <v>51</v>
      </c>
      <c r="FR7" s="45">
        <v>45314</v>
      </c>
      <c r="FS7" s="45" t="s">
        <v>51</v>
      </c>
      <c r="FT7" s="45">
        <v>45315</v>
      </c>
      <c r="FU7" s="45" t="s">
        <v>51</v>
      </c>
      <c r="FV7" s="45">
        <v>45316</v>
      </c>
      <c r="FW7" s="45" t="s">
        <v>51</v>
      </c>
      <c r="FX7" s="45">
        <v>45317</v>
      </c>
      <c r="FY7" s="45" t="s">
        <v>51</v>
      </c>
      <c r="FZ7" s="45">
        <v>45318</v>
      </c>
      <c r="GA7" s="45" t="s">
        <v>51</v>
      </c>
      <c r="GB7" s="45">
        <v>45319</v>
      </c>
      <c r="GC7" s="45" t="s">
        <v>51</v>
      </c>
      <c r="GD7" s="45">
        <v>45320</v>
      </c>
      <c r="GE7" s="45" t="s">
        <v>51</v>
      </c>
      <c r="GF7" s="45">
        <v>45321</v>
      </c>
      <c r="GG7" s="45" t="s">
        <v>51</v>
      </c>
      <c r="GH7" s="45">
        <v>45322</v>
      </c>
      <c r="GI7" s="45" t="s">
        <v>51</v>
      </c>
      <c r="GJ7" s="45">
        <v>45323</v>
      </c>
      <c r="GK7" s="45" t="s">
        <v>51</v>
      </c>
      <c r="GL7" s="45">
        <v>45324</v>
      </c>
      <c r="GM7" s="45" t="s">
        <v>51</v>
      </c>
      <c r="GN7" s="45">
        <v>45325</v>
      </c>
      <c r="GO7" s="45" t="s">
        <v>51</v>
      </c>
      <c r="GP7" s="45">
        <v>45326</v>
      </c>
      <c r="GQ7" s="45" t="s">
        <v>51</v>
      </c>
      <c r="GR7" s="45">
        <v>45327</v>
      </c>
      <c r="GS7" s="45" t="s">
        <v>51</v>
      </c>
      <c r="GT7" s="45">
        <v>45328</v>
      </c>
      <c r="GU7" s="45" t="s">
        <v>51</v>
      </c>
      <c r="GV7" s="45">
        <v>45329</v>
      </c>
      <c r="GW7" s="45" t="s">
        <v>51</v>
      </c>
      <c r="GX7" s="45">
        <v>45330</v>
      </c>
      <c r="GY7" s="45" t="s">
        <v>51</v>
      </c>
      <c r="GZ7" s="45">
        <v>45331</v>
      </c>
      <c r="HA7" s="45" t="s">
        <v>51</v>
      </c>
      <c r="HB7" s="45">
        <v>45332</v>
      </c>
      <c r="HC7" s="45" t="s">
        <v>51</v>
      </c>
      <c r="HD7" s="45">
        <v>45333</v>
      </c>
      <c r="HE7" s="45" t="s">
        <v>51</v>
      </c>
      <c r="HF7" s="45">
        <v>45334</v>
      </c>
      <c r="HG7" s="45" t="s">
        <v>51</v>
      </c>
      <c r="HH7" s="45">
        <v>45335</v>
      </c>
      <c r="HI7" s="45" t="s">
        <v>51</v>
      </c>
      <c r="HJ7" s="45">
        <v>45336</v>
      </c>
      <c r="HK7" s="45" t="s">
        <v>51</v>
      </c>
      <c r="HL7" s="45">
        <v>45337</v>
      </c>
      <c r="HM7" s="45" t="s">
        <v>51</v>
      </c>
      <c r="HN7" s="45">
        <v>45338</v>
      </c>
      <c r="HO7" s="45" t="s">
        <v>51</v>
      </c>
      <c r="HP7" s="45">
        <v>45339</v>
      </c>
      <c r="HQ7" s="45" t="s">
        <v>51</v>
      </c>
      <c r="HR7" s="45">
        <v>45340</v>
      </c>
      <c r="HS7" s="45" t="s">
        <v>51</v>
      </c>
      <c r="HT7" s="45">
        <v>45341</v>
      </c>
      <c r="HU7" s="45" t="s">
        <v>51</v>
      </c>
      <c r="HV7" s="45">
        <v>45342</v>
      </c>
      <c r="HW7" s="45" t="s">
        <v>51</v>
      </c>
      <c r="HX7" s="45">
        <v>45343</v>
      </c>
      <c r="HY7" s="45" t="s">
        <v>51</v>
      </c>
      <c r="HZ7" s="45">
        <v>45344</v>
      </c>
      <c r="IA7" s="45" t="s">
        <v>51</v>
      </c>
      <c r="IB7" s="45">
        <v>45345</v>
      </c>
      <c r="IC7" s="45" t="s">
        <v>51</v>
      </c>
      <c r="ID7" s="45">
        <v>45346</v>
      </c>
      <c r="IE7" s="45" t="s">
        <v>51</v>
      </c>
      <c r="IF7" s="45">
        <v>45347</v>
      </c>
      <c r="IG7" s="45" t="s">
        <v>51</v>
      </c>
      <c r="IH7" s="45">
        <v>45348</v>
      </c>
      <c r="II7" s="45" t="s">
        <v>51</v>
      </c>
      <c r="IJ7" s="45">
        <v>45349</v>
      </c>
      <c r="IK7" s="45" t="s">
        <v>51</v>
      </c>
      <c r="IL7" s="45">
        <v>45350</v>
      </c>
      <c r="IM7" s="45" t="s">
        <v>51</v>
      </c>
      <c r="IN7" s="45">
        <v>45351</v>
      </c>
      <c r="IO7" s="45" t="s">
        <v>51</v>
      </c>
      <c r="IP7" s="45">
        <v>45352</v>
      </c>
      <c r="IQ7" s="45" t="s">
        <v>51</v>
      </c>
      <c r="IR7" s="45">
        <v>45353</v>
      </c>
      <c r="IS7" s="45" t="s">
        <v>51</v>
      </c>
      <c r="IT7" s="45">
        <v>45354</v>
      </c>
      <c r="IU7" s="45" t="s">
        <v>51</v>
      </c>
      <c r="IV7" s="45">
        <v>45355</v>
      </c>
      <c r="IW7" s="45" t="s">
        <v>51</v>
      </c>
      <c r="IX7" s="45">
        <v>45356</v>
      </c>
      <c r="IY7" s="45" t="s">
        <v>51</v>
      </c>
      <c r="IZ7" s="45">
        <v>45357</v>
      </c>
      <c r="JA7" s="45" t="s">
        <v>51</v>
      </c>
      <c r="JB7" s="45">
        <v>45358</v>
      </c>
      <c r="JC7" s="45" t="s">
        <v>51</v>
      </c>
      <c r="JD7" s="45">
        <v>45359</v>
      </c>
      <c r="JE7" s="45" t="s">
        <v>51</v>
      </c>
      <c r="JF7" s="43" t="s">
        <v>79</v>
      </c>
      <c r="JG7" s="43" t="s">
        <v>52</v>
      </c>
    </row>
    <row r="8" spans="1:267" ht="30.75" customHeight="1" x14ac:dyDescent="0.25">
      <c r="A8" s="35" t="s">
        <v>40</v>
      </c>
      <c r="B8" s="36">
        <v>2</v>
      </c>
      <c r="C8" s="38">
        <v>10</v>
      </c>
      <c r="D8" s="36">
        <v>2</v>
      </c>
      <c r="E8" s="38">
        <v>10</v>
      </c>
      <c r="F8" s="36">
        <v>8</v>
      </c>
      <c r="G8" s="38">
        <v>25</v>
      </c>
      <c r="H8" s="36">
        <v>11</v>
      </c>
      <c r="I8" s="38">
        <v>53</v>
      </c>
      <c r="J8" s="36">
        <v>8</v>
      </c>
      <c r="K8" s="38">
        <v>11</v>
      </c>
      <c r="L8" s="36">
        <v>6</v>
      </c>
      <c r="M8" s="38">
        <v>1</v>
      </c>
      <c r="N8" s="36">
        <v>8</v>
      </c>
      <c r="O8" s="38">
        <v>10</v>
      </c>
      <c r="P8" s="36">
        <v>8</v>
      </c>
      <c r="Q8" s="38">
        <v>20</v>
      </c>
      <c r="R8" s="36">
        <v>3</v>
      </c>
      <c r="S8" s="38">
        <v>4</v>
      </c>
      <c r="T8" s="36">
        <v>26</v>
      </c>
      <c r="U8" s="38">
        <v>92</v>
      </c>
      <c r="V8" s="36">
        <v>0</v>
      </c>
      <c r="W8" s="38">
        <v>0</v>
      </c>
      <c r="X8" s="36">
        <v>6</v>
      </c>
      <c r="Y8" s="38">
        <v>6</v>
      </c>
      <c r="Z8" s="36">
        <v>3</v>
      </c>
      <c r="AA8" s="38">
        <v>4</v>
      </c>
      <c r="AB8" s="36">
        <v>6</v>
      </c>
      <c r="AC8" s="38">
        <v>1</v>
      </c>
      <c r="AD8" s="36">
        <v>18</v>
      </c>
      <c r="AE8" s="38">
        <v>36</v>
      </c>
      <c r="AF8" s="36">
        <v>9</v>
      </c>
      <c r="AG8" s="38">
        <v>16</v>
      </c>
      <c r="AH8" s="36">
        <v>10</v>
      </c>
      <c r="AI8" s="38">
        <v>34</v>
      </c>
      <c r="AJ8" s="36">
        <v>3</v>
      </c>
      <c r="AK8" s="38">
        <v>30</v>
      </c>
      <c r="AL8" s="36">
        <v>3</v>
      </c>
      <c r="AM8" s="38">
        <v>6</v>
      </c>
      <c r="AN8" s="36">
        <v>5</v>
      </c>
      <c r="AO8" s="38">
        <v>1</v>
      </c>
      <c r="AP8" s="36">
        <v>12</v>
      </c>
      <c r="AQ8" s="38">
        <v>0</v>
      </c>
      <c r="AR8" s="36">
        <v>3</v>
      </c>
      <c r="AS8" s="38">
        <v>0</v>
      </c>
      <c r="AT8" s="36">
        <v>3</v>
      </c>
      <c r="AU8" s="38">
        <v>6</v>
      </c>
      <c r="AV8" s="36">
        <v>5</v>
      </c>
      <c r="AW8" s="38">
        <v>0</v>
      </c>
      <c r="AX8" s="36">
        <v>4</v>
      </c>
      <c r="AY8" s="38">
        <v>1</v>
      </c>
      <c r="AZ8" s="36">
        <v>3</v>
      </c>
      <c r="BA8" s="38">
        <v>0</v>
      </c>
      <c r="BB8" s="36">
        <v>3</v>
      </c>
      <c r="BC8" s="38">
        <v>0</v>
      </c>
      <c r="BD8" s="36">
        <v>30</v>
      </c>
      <c r="BE8" s="38">
        <v>3</v>
      </c>
      <c r="BF8" s="36">
        <v>3</v>
      </c>
      <c r="BG8" s="38">
        <v>5</v>
      </c>
      <c r="BH8" s="36">
        <v>9</v>
      </c>
      <c r="BI8" s="38">
        <v>6</v>
      </c>
      <c r="BJ8" s="36">
        <v>46</v>
      </c>
      <c r="BK8" s="38">
        <v>87</v>
      </c>
      <c r="BL8" s="36">
        <v>5</v>
      </c>
      <c r="BM8" s="38">
        <v>8</v>
      </c>
      <c r="BN8" s="36">
        <v>10</v>
      </c>
      <c r="BO8" s="38">
        <v>2</v>
      </c>
      <c r="BP8" s="36">
        <v>24</v>
      </c>
      <c r="BQ8" s="38">
        <v>4</v>
      </c>
      <c r="BR8" s="36">
        <v>45</v>
      </c>
      <c r="BS8" s="38">
        <v>14</v>
      </c>
      <c r="BT8" s="36">
        <v>1</v>
      </c>
      <c r="BU8" s="38">
        <v>9</v>
      </c>
      <c r="BV8" s="36">
        <v>13</v>
      </c>
      <c r="BW8" s="38">
        <v>15</v>
      </c>
      <c r="BX8" s="36">
        <v>1</v>
      </c>
      <c r="BY8" s="38">
        <v>0</v>
      </c>
      <c r="BZ8" s="36">
        <v>1</v>
      </c>
      <c r="CA8" s="38">
        <v>7</v>
      </c>
      <c r="CB8" s="36">
        <v>4</v>
      </c>
      <c r="CC8" s="38">
        <v>10</v>
      </c>
      <c r="CD8" s="36">
        <v>3</v>
      </c>
      <c r="CE8" s="38">
        <v>4</v>
      </c>
      <c r="CF8" s="36">
        <v>1</v>
      </c>
      <c r="CG8" s="38">
        <v>0</v>
      </c>
      <c r="CH8" s="36">
        <v>1</v>
      </c>
      <c r="CI8" s="38">
        <v>0</v>
      </c>
      <c r="CJ8" s="36">
        <v>0</v>
      </c>
      <c r="CK8" s="38">
        <v>0</v>
      </c>
      <c r="CL8" s="36">
        <v>0</v>
      </c>
      <c r="CM8" s="38">
        <v>0</v>
      </c>
      <c r="CN8" s="36">
        <v>0</v>
      </c>
      <c r="CO8" s="38">
        <v>0</v>
      </c>
      <c r="CP8" s="36">
        <v>0</v>
      </c>
      <c r="CQ8" s="38">
        <v>0</v>
      </c>
      <c r="CR8" s="36">
        <v>1</v>
      </c>
      <c r="CS8" s="38">
        <v>0</v>
      </c>
      <c r="CT8" s="36">
        <v>0</v>
      </c>
      <c r="CU8" s="38">
        <v>0</v>
      </c>
      <c r="CV8" s="36">
        <v>13</v>
      </c>
      <c r="CW8" s="38">
        <v>39</v>
      </c>
      <c r="CX8" s="36">
        <v>42</v>
      </c>
      <c r="CY8" s="38">
        <v>45</v>
      </c>
      <c r="CZ8" s="36">
        <v>5</v>
      </c>
      <c r="DA8" s="38">
        <v>11</v>
      </c>
      <c r="DB8" s="36">
        <v>4</v>
      </c>
      <c r="DC8" s="38">
        <v>23</v>
      </c>
      <c r="DD8" s="36">
        <v>6</v>
      </c>
      <c r="DE8" s="38">
        <v>14</v>
      </c>
      <c r="DF8" s="36">
        <v>4</v>
      </c>
      <c r="DG8" s="38">
        <v>5</v>
      </c>
      <c r="DH8" s="36">
        <v>0</v>
      </c>
      <c r="DI8" s="38">
        <v>0</v>
      </c>
      <c r="DJ8" s="36">
        <v>1</v>
      </c>
      <c r="DK8" s="38">
        <v>0</v>
      </c>
      <c r="DL8" s="36">
        <v>1</v>
      </c>
      <c r="DM8" s="38">
        <v>2</v>
      </c>
      <c r="DN8" s="36">
        <v>1</v>
      </c>
      <c r="DO8" s="38">
        <v>2</v>
      </c>
      <c r="DP8" s="36">
        <v>1</v>
      </c>
      <c r="DQ8" s="38">
        <v>3</v>
      </c>
      <c r="DR8" s="36">
        <v>1</v>
      </c>
      <c r="DS8" s="38">
        <v>4</v>
      </c>
      <c r="DT8" s="36">
        <v>3</v>
      </c>
      <c r="DU8" s="38">
        <v>6</v>
      </c>
      <c r="DV8" s="36">
        <v>1</v>
      </c>
      <c r="DW8" s="38">
        <v>0</v>
      </c>
      <c r="DX8" s="36">
        <v>1</v>
      </c>
      <c r="DY8" s="38">
        <v>0</v>
      </c>
      <c r="DZ8" s="36">
        <v>2</v>
      </c>
      <c r="EA8" s="38">
        <v>3</v>
      </c>
      <c r="EB8" s="36">
        <v>4</v>
      </c>
      <c r="EC8" s="38">
        <v>12</v>
      </c>
      <c r="ED8" s="36">
        <v>3</v>
      </c>
      <c r="EE8" s="38">
        <v>3</v>
      </c>
      <c r="EF8" s="36">
        <v>1</v>
      </c>
      <c r="EG8" s="38">
        <v>0</v>
      </c>
      <c r="EH8" s="36">
        <v>1</v>
      </c>
      <c r="EI8" s="38">
        <v>0</v>
      </c>
      <c r="EJ8" s="36">
        <v>3</v>
      </c>
      <c r="EK8" s="38">
        <v>0</v>
      </c>
      <c r="EL8" s="36">
        <v>1</v>
      </c>
      <c r="EM8" s="38">
        <v>0</v>
      </c>
      <c r="EN8" s="36">
        <v>2</v>
      </c>
      <c r="EO8" s="38">
        <v>0</v>
      </c>
      <c r="EP8" s="36">
        <v>1</v>
      </c>
      <c r="EQ8" s="38">
        <v>2</v>
      </c>
      <c r="ER8" s="36">
        <v>2</v>
      </c>
      <c r="ES8" s="38">
        <v>2</v>
      </c>
      <c r="ET8" s="36">
        <v>3</v>
      </c>
      <c r="EU8" s="38">
        <v>4</v>
      </c>
      <c r="EV8" s="36">
        <v>4</v>
      </c>
      <c r="EW8" s="38">
        <v>3</v>
      </c>
      <c r="EX8" s="36">
        <v>1</v>
      </c>
      <c r="EY8" s="38">
        <v>2</v>
      </c>
      <c r="EZ8" s="36">
        <v>2</v>
      </c>
      <c r="FA8" s="38">
        <v>3</v>
      </c>
      <c r="FB8" s="36">
        <v>2</v>
      </c>
      <c r="FC8" s="38">
        <v>0</v>
      </c>
      <c r="FD8" s="36" t="s">
        <v>31</v>
      </c>
      <c r="FE8" s="38" t="s">
        <v>31</v>
      </c>
      <c r="FF8" s="109">
        <v>2</v>
      </c>
      <c r="FG8" s="38">
        <v>2</v>
      </c>
      <c r="FH8" s="109">
        <v>1</v>
      </c>
      <c r="FI8" s="38">
        <v>1</v>
      </c>
      <c r="FJ8" s="109">
        <v>1</v>
      </c>
      <c r="FK8" s="38">
        <v>1</v>
      </c>
      <c r="FL8" s="109">
        <v>2</v>
      </c>
      <c r="FM8" s="38">
        <v>1</v>
      </c>
      <c r="FN8" s="109">
        <v>1</v>
      </c>
      <c r="FO8" s="38">
        <v>0</v>
      </c>
      <c r="FP8" s="109">
        <v>2</v>
      </c>
      <c r="FQ8" s="38">
        <v>0</v>
      </c>
      <c r="FR8" s="109">
        <v>1</v>
      </c>
      <c r="FS8" s="38">
        <v>0</v>
      </c>
      <c r="FT8" s="109">
        <v>2</v>
      </c>
      <c r="FU8" s="38">
        <v>3</v>
      </c>
      <c r="FV8" s="109">
        <v>4</v>
      </c>
      <c r="FW8" s="38">
        <v>6</v>
      </c>
      <c r="FX8" s="109">
        <v>2</v>
      </c>
      <c r="FY8" s="38">
        <v>6</v>
      </c>
      <c r="FZ8" s="109">
        <v>2</v>
      </c>
      <c r="GA8" s="38">
        <v>0</v>
      </c>
      <c r="GB8" s="109">
        <v>3</v>
      </c>
      <c r="GC8" s="38">
        <v>4</v>
      </c>
      <c r="GD8" s="109">
        <v>3</v>
      </c>
      <c r="GE8" s="38">
        <v>3</v>
      </c>
      <c r="GF8" s="109">
        <v>5</v>
      </c>
      <c r="GG8" s="38">
        <v>5</v>
      </c>
      <c r="GH8" s="109">
        <v>2</v>
      </c>
      <c r="GI8" s="38">
        <v>2</v>
      </c>
      <c r="GJ8" s="109">
        <v>1</v>
      </c>
      <c r="GK8" s="38">
        <v>2</v>
      </c>
      <c r="GL8" s="109">
        <v>3</v>
      </c>
      <c r="GM8" s="38">
        <v>2</v>
      </c>
      <c r="GN8" s="109">
        <v>1</v>
      </c>
      <c r="GO8" s="38">
        <v>1</v>
      </c>
      <c r="GP8" s="109">
        <v>2</v>
      </c>
      <c r="GQ8" s="38">
        <v>2</v>
      </c>
      <c r="GR8" s="109"/>
      <c r="GS8" s="38"/>
      <c r="GT8" s="109">
        <v>7</v>
      </c>
      <c r="GU8" s="38">
        <v>14</v>
      </c>
      <c r="GV8" s="109">
        <v>2</v>
      </c>
      <c r="GW8" s="38">
        <v>5</v>
      </c>
      <c r="GX8" s="109">
        <v>10</v>
      </c>
      <c r="GY8" s="38">
        <v>18</v>
      </c>
      <c r="GZ8" s="109">
        <v>1</v>
      </c>
      <c r="HA8" s="38">
        <v>0</v>
      </c>
      <c r="HB8" s="109"/>
      <c r="HC8" s="38"/>
      <c r="HD8" s="109">
        <v>3</v>
      </c>
      <c r="HE8" s="38">
        <v>6</v>
      </c>
      <c r="HF8" s="109">
        <v>2</v>
      </c>
      <c r="HG8" s="38">
        <v>0</v>
      </c>
      <c r="HH8" s="109">
        <v>1</v>
      </c>
      <c r="HI8" s="38">
        <v>0</v>
      </c>
      <c r="HJ8" s="109">
        <v>3</v>
      </c>
      <c r="HK8" s="38">
        <v>9</v>
      </c>
      <c r="HL8" s="109">
        <v>1</v>
      </c>
      <c r="HM8" s="38">
        <v>0</v>
      </c>
      <c r="HN8" s="109">
        <v>1</v>
      </c>
      <c r="HO8" s="38">
        <v>1</v>
      </c>
      <c r="HP8" s="109"/>
      <c r="HQ8" s="38"/>
      <c r="HR8" s="109"/>
      <c r="HS8" s="38"/>
      <c r="HT8" s="109"/>
      <c r="HU8" s="38"/>
      <c r="HV8" s="109"/>
      <c r="HW8" s="38"/>
      <c r="HX8" s="109"/>
      <c r="HY8" s="38"/>
      <c r="HZ8" s="109">
        <v>1</v>
      </c>
      <c r="IA8" s="38">
        <v>6</v>
      </c>
      <c r="IB8" s="109"/>
      <c r="IC8" s="38"/>
      <c r="ID8" s="109"/>
      <c r="IE8" s="38"/>
      <c r="IF8" s="109"/>
      <c r="IG8" s="38"/>
      <c r="IH8" s="109"/>
      <c r="II8" s="38"/>
      <c r="IJ8" s="109"/>
      <c r="IK8" s="38"/>
      <c r="IL8" s="109"/>
      <c r="IM8" s="38"/>
      <c r="IN8" s="109"/>
      <c r="IO8" s="38"/>
      <c r="IP8" s="109"/>
      <c r="IQ8" s="38"/>
      <c r="IR8" s="109"/>
      <c r="IS8" s="38"/>
      <c r="IT8" s="109"/>
      <c r="IU8" s="38"/>
      <c r="IV8" s="109"/>
      <c r="IW8" s="38"/>
      <c r="IX8" s="109"/>
      <c r="IY8" s="38"/>
      <c r="IZ8" s="109"/>
      <c r="JA8" s="38"/>
      <c r="JB8" s="109"/>
      <c r="JC8" s="38"/>
      <c r="JD8" s="109"/>
      <c r="JE8" s="38"/>
      <c r="JF8" s="37">
        <f>SUM(B8,D8,F8,H8,J8,L8,N8,P8,R8,T8,V8,X8,Z8,AB8,AD8,AF8,AH8,AJ8,AL8,AN8,AP8,AR8,AT8,AV8,AX8,AZ8,BB8,BD8,BF8,BH8,BJ8,BL8,BN8,BP8,BR8,BT8,BV8,BX8,BZ8,CB8,CD8,CF8,CH8,CJ8,CL8,CN8,CP8,CR8,CT8,CV8,CX8,CZ8,DB8,DD8,DF8,DH8,DJ8,DL8,DN8,DP8,DR8,DT8,DV8,DX8,DZ8,EB8,ED8,EF8,EH8,EJ8,EL8,EN8,EP8,ER8,ET8,EV8,EX8,EZ8,FB8,FD8,FF8,FH8,FJ8,FL8,FN8,FP8,FR8,FT8,FV8,FX8,FZ8,GB8,GD8,GF8,GH8,GJ8,GL8,GN8,GP8,GR8,GT8,GV8,GX8,GZ8,HB8,HD8,HF8,HH8,HJ8,HL8,HN8,HP8,HR8,HT8,HV8,HX8,HZ8,IB8,ID8,IF8,IH8,IJ8,IL8,IN8,IP8,IR8,IT8,IV8,IX8,IZ8,JB8,JD8)</f>
        <v>564</v>
      </c>
      <c r="JG8" s="42">
        <f>SUM(C8,E8,G8,I8,K8,M8,O8,Q8,S8,U8,W8,Y8,AA8,AC8,AE8,AG8,AI8,AK8,AM8,AO8,AQ8,AS8,AU8,AW8,AY8,BA8,BC8,BE8,BG8,BI8,BK8,BM8,BO8,BQ8,BS8,BU8,BW8,BY8,CA8,CC8,CE8,CG8,CI8,CK8,CM8,CO8,CQ8,CS8,CU8,CW8,CY8,DA8,DC8,DE8,DG8,DI8,DK8,DM8,DO8,DQ8,DS8,DU8,DW8,DY8,EA8,EC8,EE8,EG8,EI8,EK8,EM8,EO8,EQ8,ES8,EU8,EW8,EY8,FA8,FC8,FE8,FG8,FI8,FK8,FM8,FO8,FQ8,FS8,FU8,FW8,FY8,GA8,GC8,GE8,GG8,GI8,GK8,GM8,GO8,GQ8,GS8,GU8,GW8,GY8,HA8,HC8,HE8,HG8,HI8,HK8,HM8,HO8,HQ8,HS8,HU8,HW8,HY8,IA8,IC8,IE8,IG8,II8,IK8,IM8,IO8,IQ8,IS8,IU8,IW8,IY8,JA8,JC8,JE8)</f>
        <v>839</v>
      </c>
    </row>
    <row r="9" spans="1:267" ht="42" x14ac:dyDescent="0.25">
      <c r="A9" s="35" t="s">
        <v>41</v>
      </c>
      <c r="B9" s="36">
        <v>0</v>
      </c>
      <c r="C9" s="38">
        <v>0</v>
      </c>
      <c r="D9" s="36">
        <v>0</v>
      </c>
      <c r="E9" s="38">
        <v>0</v>
      </c>
      <c r="F9" s="36">
        <v>1</v>
      </c>
      <c r="G9" s="38">
        <v>2</v>
      </c>
      <c r="H9" s="36">
        <v>5</v>
      </c>
      <c r="I9" s="38">
        <v>17</v>
      </c>
      <c r="J9" s="36">
        <v>3</v>
      </c>
      <c r="K9" s="38">
        <v>12</v>
      </c>
      <c r="L9" s="36">
        <v>3</v>
      </c>
      <c r="M9" s="38">
        <v>14</v>
      </c>
      <c r="N9" s="36">
        <v>6</v>
      </c>
      <c r="O9" s="38">
        <v>29</v>
      </c>
      <c r="P9" s="36">
        <v>6</v>
      </c>
      <c r="Q9" s="38">
        <v>12</v>
      </c>
      <c r="R9" s="36">
        <v>3</v>
      </c>
      <c r="S9" s="38">
        <v>14</v>
      </c>
      <c r="T9" s="36">
        <v>3</v>
      </c>
      <c r="U9" s="38">
        <v>14</v>
      </c>
      <c r="V9" s="36">
        <v>0</v>
      </c>
      <c r="W9" s="38">
        <v>0</v>
      </c>
      <c r="X9" s="36">
        <v>3</v>
      </c>
      <c r="Y9" s="38">
        <v>14</v>
      </c>
      <c r="Z9" s="36">
        <v>3</v>
      </c>
      <c r="AA9" s="38">
        <v>14</v>
      </c>
      <c r="AB9" s="36">
        <v>9</v>
      </c>
      <c r="AC9" s="38">
        <v>46</v>
      </c>
      <c r="AD9" s="36">
        <v>6</v>
      </c>
      <c r="AE9" s="38">
        <v>28</v>
      </c>
      <c r="AF9" s="36">
        <v>3</v>
      </c>
      <c r="AG9" s="38">
        <v>12</v>
      </c>
      <c r="AH9" s="36">
        <v>3</v>
      </c>
      <c r="AI9" s="38">
        <v>14</v>
      </c>
      <c r="AJ9" s="36">
        <v>3</v>
      </c>
      <c r="AK9" s="38">
        <v>5</v>
      </c>
      <c r="AL9" s="36">
        <v>3</v>
      </c>
      <c r="AM9" s="38">
        <v>14</v>
      </c>
      <c r="AN9" s="36">
        <v>3</v>
      </c>
      <c r="AO9" s="38">
        <v>14</v>
      </c>
      <c r="AP9" s="36">
        <v>3</v>
      </c>
      <c r="AQ9" s="38">
        <v>14</v>
      </c>
      <c r="AR9" s="36">
        <v>3</v>
      </c>
      <c r="AS9" s="38">
        <v>14</v>
      </c>
      <c r="AT9" s="36">
        <v>3</v>
      </c>
      <c r="AU9" s="38">
        <v>14</v>
      </c>
      <c r="AV9" s="36">
        <v>3</v>
      </c>
      <c r="AW9" s="38">
        <v>0</v>
      </c>
      <c r="AX9" s="36">
        <v>9</v>
      </c>
      <c r="AY9" s="38">
        <v>42</v>
      </c>
      <c r="AZ9" s="36">
        <v>3</v>
      </c>
      <c r="BA9" s="38">
        <v>14</v>
      </c>
      <c r="BB9" s="36">
        <v>3</v>
      </c>
      <c r="BC9" s="38">
        <v>12</v>
      </c>
      <c r="BD9" s="36">
        <v>3</v>
      </c>
      <c r="BE9" s="38">
        <v>12</v>
      </c>
      <c r="BF9" s="36">
        <v>3</v>
      </c>
      <c r="BG9" s="38">
        <v>12</v>
      </c>
      <c r="BH9" s="36">
        <v>6</v>
      </c>
      <c r="BI9" s="38">
        <v>25</v>
      </c>
      <c r="BJ9" s="36">
        <v>3</v>
      </c>
      <c r="BK9" s="38">
        <v>11</v>
      </c>
      <c r="BL9" s="36">
        <v>3</v>
      </c>
      <c r="BM9" s="38">
        <v>11</v>
      </c>
      <c r="BN9" s="36">
        <v>3</v>
      </c>
      <c r="BO9" s="38">
        <v>11</v>
      </c>
      <c r="BP9" s="36">
        <v>3</v>
      </c>
      <c r="BQ9" s="38">
        <v>11</v>
      </c>
      <c r="BR9" s="36">
        <v>3</v>
      </c>
      <c r="BS9" s="38">
        <v>14</v>
      </c>
      <c r="BT9" s="36">
        <v>3</v>
      </c>
      <c r="BU9" s="38">
        <v>14</v>
      </c>
      <c r="BV9" s="36">
        <v>3</v>
      </c>
      <c r="BW9" s="38">
        <v>14</v>
      </c>
      <c r="BX9" s="36">
        <v>3</v>
      </c>
      <c r="BY9" s="38">
        <v>14</v>
      </c>
      <c r="BZ9" s="36">
        <v>3</v>
      </c>
      <c r="CA9" s="38">
        <v>14</v>
      </c>
      <c r="CB9" s="36">
        <v>3</v>
      </c>
      <c r="CC9" s="38">
        <v>14</v>
      </c>
      <c r="CD9" s="36">
        <v>3</v>
      </c>
      <c r="CE9" s="38">
        <v>14</v>
      </c>
      <c r="CF9" s="36">
        <v>3</v>
      </c>
      <c r="CG9" s="38">
        <v>14</v>
      </c>
      <c r="CH9" s="36">
        <v>3</v>
      </c>
      <c r="CI9" s="38">
        <v>11</v>
      </c>
      <c r="CJ9" s="36">
        <v>4</v>
      </c>
      <c r="CK9" s="38">
        <v>11</v>
      </c>
      <c r="CL9" s="36">
        <v>8</v>
      </c>
      <c r="CM9" s="38">
        <v>25</v>
      </c>
      <c r="CN9" s="36">
        <v>7</v>
      </c>
      <c r="CO9" s="38">
        <v>22</v>
      </c>
      <c r="CP9" s="36">
        <v>12</v>
      </c>
      <c r="CQ9" s="38">
        <v>33</v>
      </c>
      <c r="CR9" s="36">
        <v>4</v>
      </c>
      <c r="CS9" s="38">
        <v>11</v>
      </c>
      <c r="CT9" s="36">
        <v>4</v>
      </c>
      <c r="CU9" s="38">
        <v>0</v>
      </c>
      <c r="CV9" s="36">
        <v>1</v>
      </c>
      <c r="CW9" s="38">
        <v>6</v>
      </c>
      <c r="CX9" s="36">
        <v>3</v>
      </c>
      <c r="CY9" s="38">
        <v>14</v>
      </c>
      <c r="CZ9" s="36">
        <v>6</v>
      </c>
      <c r="DA9" s="38">
        <v>28</v>
      </c>
      <c r="DB9" s="36">
        <v>6</v>
      </c>
      <c r="DC9" s="38">
        <v>14</v>
      </c>
      <c r="DD9" s="36">
        <v>3</v>
      </c>
      <c r="DE9" s="38">
        <v>14</v>
      </c>
      <c r="DF9" s="36">
        <v>6</v>
      </c>
      <c r="DG9" s="38">
        <v>28</v>
      </c>
      <c r="DH9" s="36">
        <v>3</v>
      </c>
      <c r="DI9" s="38">
        <v>14</v>
      </c>
      <c r="DJ9" s="36">
        <v>3</v>
      </c>
      <c r="DK9" s="38">
        <v>14</v>
      </c>
      <c r="DL9" s="36">
        <v>3</v>
      </c>
      <c r="DM9" s="38">
        <v>14</v>
      </c>
      <c r="DN9" s="36">
        <v>6</v>
      </c>
      <c r="DO9" s="38">
        <v>29</v>
      </c>
      <c r="DP9" s="36">
        <v>3</v>
      </c>
      <c r="DQ9" s="38">
        <v>14</v>
      </c>
      <c r="DR9" s="36">
        <v>6</v>
      </c>
      <c r="DS9" s="38">
        <v>28</v>
      </c>
      <c r="DT9" s="36">
        <v>3</v>
      </c>
      <c r="DU9" s="38">
        <v>0</v>
      </c>
      <c r="DV9" s="36">
        <v>6</v>
      </c>
      <c r="DW9" s="38">
        <v>14</v>
      </c>
      <c r="DX9" s="36">
        <v>3</v>
      </c>
      <c r="DY9" s="38">
        <v>0</v>
      </c>
      <c r="DZ9" s="36">
        <v>9</v>
      </c>
      <c r="EA9" s="38">
        <v>0</v>
      </c>
      <c r="EB9" s="36">
        <v>3</v>
      </c>
      <c r="EC9" s="38">
        <v>14</v>
      </c>
      <c r="ED9" s="36">
        <v>3</v>
      </c>
      <c r="EE9" s="38">
        <v>14</v>
      </c>
      <c r="EF9" s="36">
        <v>3</v>
      </c>
      <c r="EG9" s="38">
        <v>14</v>
      </c>
      <c r="EH9" s="36">
        <v>3</v>
      </c>
      <c r="EI9" s="38">
        <v>14</v>
      </c>
      <c r="EJ9" s="36">
        <v>3</v>
      </c>
      <c r="EK9" s="38">
        <v>14</v>
      </c>
      <c r="EL9" s="36">
        <v>7</v>
      </c>
      <c r="EM9" s="38">
        <v>33</v>
      </c>
      <c r="EN9" s="36">
        <v>2</v>
      </c>
      <c r="EO9" s="38">
        <v>9</v>
      </c>
      <c r="EP9" s="36">
        <v>14</v>
      </c>
      <c r="EQ9" s="38">
        <v>63</v>
      </c>
      <c r="ER9" s="36">
        <v>2</v>
      </c>
      <c r="ES9" s="38">
        <v>9</v>
      </c>
      <c r="ET9" s="36">
        <v>2</v>
      </c>
      <c r="EU9" s="38">
        <v>9</v>
      </c>
      <c r="EV9" s="36" t="s">
        <v>31</v>
      </c>
      <c r="EW9" s="38" t="s">
        <v>31</v>
      </c>
      <c r="EX9" s="36">
        <v>4</v>
      </c>
      <c r="EY9" s="38">
        <v>8</v>
      </c>
      <c r="EZ9" s="36">
        <v>4</v>
      </c>
      <c r="FA9" s="38">
        <v>8</v>
      </c>
      <c r="FB9" s="36">
        <v>3</v>
      </c>
      <c r="FC9" s="38">
        <v>0</v>
      </c>
      <c r="FD9" s="36">
        <v>3</v>
      </c>
      <c r="FE9" s="38">
        <v>0</v>
      </c>
      <c r="FF9" s="109">
        <v>3</v>
      </c>
      <c r="FG9" s="38">
        <v>0</v>
      </c>
      <c r="FH9" s="109">
        <v>3</v>
      </c>
      <c r="FI9" s="38">
        <v>0</v>
      </c>
      <c r="FJ9" s="109">
        <v>3</v>
      </c>
      <c r="FK9" s="38">
        <v>0</v>
      </c>
      <c r="FL9" s="109">
        <v>3</v>
      </c>
      <c r="FM9" s="38">
        <v>0</v>
      </c>
      <c r="FN9" s="109">
        <v>4</v>
      </c>
      <c r="FO9" s="38">
        <v>0</v>
      </c>
      <c r="FP9" s="109">
        <v>4</v>
      </c>
      <c r="FQ9" s="38">
        <v>0</v>
      </c>
      <c r="FR9" s="109">
        <v>4</v>
      </c>
      <c r="FS9" s="38">
        <v>0</v>
      </c>
      <c r="FT9" s="109">
        <v>2</v>
      </c>
      <c r="FU9" s="38">
        <v>0</v>
      </c>
      <c r="FV9" s="109">
        <v>2</v>
      </c>
      <c r="FW9" s="38">
        <v>0</v>
      </c>
      <c r="FX9" s="109">
        <v>2</v>
      </c>
      <c r="FY9" s="38">
        <v>0</v>
      </c>
      <c r="FZ9" s="109">
        <v>9</v>
      </c>
      <c r="GA9" s="38">
        <v>28</v>
      </c>
      <c r="GB9" s="109">
        <v>2</v>
      </c>
      <c r="GC9" s="38">
        <v>10</v>
      </c>
      <c r="GD9" s="109">
        <v>2</v>
      </c>
      <c r="GE9" s="38">
        <v>10</v>
      </c>
      <c r="GF9" s="109">
        <v>2</v>
      </c>
      <c r="GG9" s="38">
        <v>0</v>
      </c>
      <c r="GH9" s="109">
        <v>2</v>
      </c>
      <c r="GI9" s="38">
        <v>0</v>
      </c>
      <c r="GJ9" s="109">
        <v>2</v>
      </c>
      <c r="GK9" s="38">
        <v>0</v>
      </c>
      <c r="GL9" s="109">
        <v>2</v>
      </c>
      <c r="GM9" s="38">
        <v>10</v>
      </c>
      <c r="GN9" s="109">
        <v>2</v>
      </c>
      <c r="GO9" s="38">
        <v>10</v>
      </c>
      <c r="GP9" s="109">
        <v>2</v>
      </c>
      <c r="GQ9" s="38">
        <v>0</v>
      </c>
      <c r="GR9" s="109">
        <v>2</v>
      </c>
      <c r="GS9" s="38">
        <v>0</v>
      </c>
      <c r="GT9" s="109">
        <v>2</v>
      </c>
      <c r="GU9" s="38">
        <v>0</v>
      </c>
      <c r="GV9" s="109">
        <v>2</v>
      </c>
      <c r="GW9" s="38">
        <v>0</v>
      </c>
      <c r="GX9" s="109">
        <v>2</v>
      </c>
      <c r="GY9" s="38">
        <v>0</v>
      </c>
      <c r="GZ9" s="109">
        <v>2</v>
      </c>
      <c r="HA9" s="38">
        <v>0</v>
      </c>
      <c r="HB9" s="109">
        <v>2</v>
      </c>
      <c r="HC9" s="38">
        <v>0</v>
      </c>
      <c r="HD9" s="109">
        <v>2</v>
      </c>
      <c r="HE9" s="38">
        <v>0</v>
      </c>
      <c r="HF9" s="109">
        <v>2</v>
      </c>
      <c r="HG9" s="38">
        <v>0</v>
      </c>
      <c r="HH9" s="109">
        <v>3</v>
      </c>
      <c r="HI9" s="38">
        <v>10</v>
      </c>
      <c r="HJ9" s="109">
        <v>2</v>
      </c>
      <c r="HK9" s="38">
        <v>10</v>
      </c>
      <c r="HL9" s="109">
        <v>2</v>
      </c>
      <c r="HM9" s="38">
        <v>10</v>
      </c>
      <c r="HN9" s="109">
        <v>2</v>
      </c>
      <c r="HO9" s="38">
        <v>10</v>
      </c>
      <c r="HP9" s="109">
        <v>2</v>
      </c>
      <c r="HQ9" s="38">
        <v>10</v>
      </c>
      <c r="HR9" s="109">
        <v>3</v>
      </c>
      <c r="HS9" s="38">
        <v>10</v>
      </c>
      <c r="HT9" s="109">
        <v>2</v>
      </c>
      <c r="HU9" s="38">
        <v>10</v>
      </c>
      <c r="HV9" s="109">
        <v>2</v>
      </c>
      <c r="HW9" s="38">
        <v>10</v>
      </c>
      <c r="HX9" s="109">
        <v>2</v>
      </c>
      <c r="HY9" s="38">
        <v>10</v>
      </c>
      <c r="HZ9" s="109">
        <v>2</v>
      </c>
      <c r="IA9" s="38">
        <v>10</v>
      </c>
      <c r="IB9" s="109">
        <v>2</v>
      </c>
      <c r="IC9" s="38">
        <v>10</v>
      </c>
      <c r="ID9" s="109">
        <v>2</v>
      </c>
      <c r="IE9" s="38"/>
      <c r="IF9" s="109">
        <v>2</v>
      </c>
      <c r="IG9" s="38"/>
      <c r="IH9" s="109">
        <v>2</v>
      </c>
      <c r="II9" s="38">
        <v>0</v>
      </c>
      <c r="IJ9" s="109">
        <v>2</v>
      </c>
      <c r="IK9" s="38">
        <v>10</v>
      </c>
      <c r="IL9" s="109">
        <v>2</v>
      </c>
      <c r="IM9" s="38">
        <v>0</v>
      </c>
      <c r="IN9" s="109"/>
      <c r="IO9" s="38"/>
      <c r="IP9" s="109"/>
      <c r="IQ9" s="38"/>
      <c r="IR9" s="109"/>
      <c r="IS9" s="38"/>
      <c r="IT9" s="109"/>
      <c r="IU9" s="38"/>
      <c r="IV9" s="109"/>
      <c r="IW9" s="38"/>
      <c r="IX9" s="109"/>
      <c r="IY9" s="38"/>
      <c r="IZ9" s="109"/>
      <c r="JA9" s="38"/>
      <c r="JB9" s="109"/>
      <c r="JC9" s="38"/>
      <c r="JD9" s="109"/>
      <c r="JE9" s="38"/>
      <c r="JF9" s="37">
        <f t="shared" ref="JF9:JF29" si="0">SUM(B9,D9,F9,H9,J9,L9,N9,P9,R9,T9,V9,X9,Z9,AB9,AD9,AF9,AH9,AJ9,AL9,AN9,AP9,AR9,AT9,AV9,AX9,AZ9,BB9,BD9,BF9,BH9,BJ9,BL9,BN9,BP9,BR9,BT9,BV9,BX9,BZ9,CB9,CD9,CF9,CH9,CJ9,CL9,CN9,CP9,CR9,CT9,CV9,CX9,CZ9,DB9,DD9,DF9,DH9,DJ9,DL9,DN9,DP9,DR9,DT9,DV9,DX9,DZ9,EB9,ED9,EF9,EH9,EJ9,EL9,EN9,EP9,ER9,ET9,EV9,EX9,EZ9,FB9,FD9,FF9,FH9,FJ9,FL9,FN9,FP9,FR9,FT9,FV9,FX9,FZ9,GB9,GD9,GF9,GH9,GJ9,GL9,GN9,GP9,GR9,GT9,GV9,GX9,GZ9,HB9,HD9,HF9,HH9,HJ9,HL9,HN9,HP9,HR9,HT9,HV9,HX9,HZ9,IB9,ID9,IF9,IH9,IJ9,IL9,IN9,IP9,IR9,IT9,IV9,IX9,IZ9,JB9,JD9)</f>
        <v>414</v>
      </c>
      <c r="JG9" s="42">
        <f t="shared" ref="JG9:JG29" si="1">SUM(C9,E9,G9,I9,K9,M9,O9,Q9,S9,U9,W9,Y9,AA9,AC9,AE9,AG9,AI9,AK9,AM9,AO9,AQ9,AS9,AU9,AW9,AY9,BA9,BC9,BE9,BG9,BI9,BK9,BM9,BO9,BQ9,BS9,BU9,BW9,BY9,CA9,CC9,CE9,CG9,CI9,CK9,CM9,CO9,CQ9,CS9,CU9,CW9,CY9,DA9,DC9,DE9,DG9,DI9,DK9,DM9,DO9,DQ9,DS9,DU9,DW9,DY9,EA9,EC9,EE9,EG9,EI9,EK9,EM9,EO9,EQ9,ES9,EU9,EW9,EY9,FA9,FC9,FE9,FG9,FI9,FK9,FM9,FO9,FQ9,FS9,FU9,FW9,FY9,GA9,GC9,GE9,GG9,GI9,GK9,GM9,GO9,GQ9,GS9,GU9,GW9,GY9,HA9,HC9,HE9,HG9,HI9,HK9,HM9,HO9,HQ9,HS9,HU9,HW9,HY9,IA9,IC9,IE9,IG9,II9,IK9,IM9,IO9,IQ9,IS9,IU9,IW9,IY9,JA9,JC9,JE9)</f>
        <v>1331</v>
      </c>
    </row>
    <row r="10" spans="1:267" ht="36.75" customHeight="1" x14ac:dyDescent="0.25">
      <c r="A10" s="35" t="s">
        <v>2</v>
      </c>
      <c r="B10" s="36">
        <v>4</v>
      </c>
      <c r="C10" s="38">
        <v>4</v>
      </c>
      <c r="D10" s="36">
        <v>23</v>
      </c>
      <c r="E10" s="38">
        <v>23</v>
      </c>
      <c r="F10" s="36">
        <v>29</v>
      </c>
      <c r="G10" s="38">
        <v>53</v>
      </c>
      <c r="H10" s="36">
        <v>21</v>
      </c>
      <c r="I10" s="38">
        <v>33</v>
      </c>
      <c r="J10" s="36">
        <v>45</v>
      </c>
      <c r="K10" s="38">
        <v>31</v>
      </c>
      <c r="L10" s="36">
        <v>40</v>
      </c>
      <c r="M10" s="38">
        <v>28</v>
      </c>
      <c r="N10" s="36">
        <v>42</v>
      </c>
      <c r="O10" s="38">
        <v>53</v>
      </c>
      <c r="P10" s="36">
        <v>18</v>
      </c>
      <c r="Q10" s="38">
        <v>26</v>
      </c>
      <c r="R10" s="36">
        <v>29</v>
      </c>
      <c r="S10" s="38">
        <v>36</v>
      </c>
      <c r="T10" s="36">
        <v>55</v>
      </c>
      <c r="U10" s="38">
        <v>220</v>
      </c>
      <c r="V10" s="36">
        <v>0</v>
      </c>
      <c r="W10" s="38">
        <v>0</v>
      </c>
      <c r="X10" s="36">
        <v>13</v>
      </c>
      <c r="Y10" s="38">
        <v>12</v>
      </c>
      <c r="Z10" s="36">
        <v>21</v>
      </c>
      <c r="AA10" s="38">
        <v>43</v>
      </c>
      <c r="AB10" s="36">
        <v>14</v>
      </c>
      <c r="AC10" s="38">
        <v>18</v>
      </c>
      <c r="AD10" s="36">
        <v>2</v>
      </c>
      <c r="AE10" s="38">
        <v>2</v>
      </c>
      <c r="AF10" s="36">
        <v>0</v>
      </c>
      <c r="AG10" s="38">
        <v>0</v>
      </c>
      <c r="AH10" s="36">
        <v>23</v>
      </c>
      <c r="AI10" s="38">
        <v>14</v>
      </c>
      <c r="AJ10" s="36">
        <v>17</v>
      </c>
      <c r="AK10" s="38">
        <v>40</v>
      </c>
      <c r="AL10" s="36">
        <v>32</v>
      </c>
      <c r="AM10" s="38">
        <v>46</v>
      </c>
      <c r="AN10" s="36">
        <v>11</v>
      </c>
      <c r="AO10" s="38">
        <v>29</v>
      </c>
      <c r="AP10" s="36">
        <v>12</v>
      </c>
      <c r="AQ10" s="38">
        <v>8</v>
      </c>
      <c r="AR10" s="36">
        <v>25</v>
      </c>
      <c r="AS10" s="38">
        <v>2</v>
      </c>
      <c r="AT10" s="36">
        <v>8</v>
      </c>
      <c r="AU10" s="38">
        <v>16</v>
      </c>
      <c r="AV10" s="36">
        <v>12</v>
      </c>
      <c r="AW10" s="38">
        <v>0</v>
      </c>
      <c r="AX10" s="36">
        <v>6</v>
      </c>
      <c r="AY10" s="38">
        <v>12</v>
      </c>
      <c r="AZ10" s="36">
        <v>20</v>
      </c>
      <c r="BA10" s="38">
        <v>40</v>
      </c>
      <c r="BB10" s="36">
        <v>11</v>
      </c>
      <c r="BC10" s="38">
        <v>8</v>
      </c>
      <c r="BD10" s="36">
        <v>8</v>
      </c>
      <c r="BE10" s="38">
        <v>6</v>
      </c>
      <c r="BF10" s="36">
        <v>13</v>
      </c>
      <c r="BG10" s="38">
        <v>14</v>
      </c>
      <c r="BH10" s="36">
        <v>9</v>
      </c>
      <c r="BI10" s="38">
        <v>11</v>
      </c>
      <c r="BJ10" s="36">
        <v>2</v>
      </c>
      <c r="BK10" s="38">
        <v>5</v>
      </c>
      <c r="BL10" s="36">
        <v>6</v>
      </c>
      <c r="BM10" s="38">
        <v>12</v>
      </c>
      <c r="BN10" s="36">
        <v>17</v>
      </c>
      <c r="BO10" s="38">
        <v>22</v>
      </c>
      <c r="BP10" s="36">
        <v>48</v>
      </c>
      <c r="BQ10" s="38">
        <v>46</v>
      </c>
      <c r="BR10" s="36">
        <v>23</v>
      </c>
      <c r="BS10" s="38">
        <v>13</v>
      </c>
      <c r="BT10" s="36">
        <v>11</v>
      </c>
      <c r="BU10" s="38">
        <v>20</v>
      </c>
      <c r="BV10" s="36">
        <v>11</v>
      </c>
      <c r="BW10" s="38">
        <v>11</v>
      </c>
      <c r="BX10" s="36">
        <v>13</v>
      </c>
      <c r="BY10" s="38">
        <v>0</v>
      </c>
      <c r="BZ10" s="36">
        <v>17</v>
      </c>
      <c r="CA10" s="38">
        <v>28</v>
      </c>
      <c r="CB10" s="36">
        <v>31</v>
      </c>
      <c r="CC10" s="38">
        <v>43</v>
      </c>
      <c r="CD10" s="36">
        <v>2</v>
      </c>
      <c r="CE10" s="38">
        <v>2</v>
      </c>
      <c r="CF10" s="36">
        <v>25</v>
      </c>
      <c r="CG10" s="38">
        <v>47</v>
      </c>
      <c r="CH10" s="36">
        <v>11</v>
      </c>
      <c r="CI10" s="38">
        <v>9</v>
      </c>
      <c r="CJ10" s="36">
        <v>5</v>
      </c>
      <c r="CK10" s="38">
        <v>5</v>
      </c>
      <c r="CL10" s="36">
        <v>2</v>
      </c>
      <c r="CM10" s="38">
        <v>4</v>
      </c>
      <c r="CN10" s="36">
        <v>6</v>
      </c>
      <c r="CO10" s="38">
        <v>9</v>
      </c>
      <c r="CP10" s="36">
        <v>26</v>
      </c>
      <c r="CQ10" s="38">
        <v>60</v>
      </c>
      <c r="CR10" s="36">
        <v>21</v>
      </c>
      <c r="CS10" s="38">
        <v>18</v>
      </c>
      <c r="CT10" s="36">
        <v>23</v>
      </c>
      <c r="CU10" s="38">
        <v>23</v>
      </c>
      <c r="CV10" s="36">
        <v>5</v>
      </c>
      <c r="CW10" s="38">
        <v>5</v>
      </c>
      <c r="CX10" s="36">
        <v>0</v>
      </c>
      <c r="CY10" s="38">
        <v>0</v>
      </c>
      <c r="CZ10" s="36">
        <v>8</v>
      </c>
      <c r="DA10" s="38">
        <v>9</v>
      </c>
      <c r="DB10" s="36">
        <v>8</v>
      </c>
      <c r="DC10" s="38">
        <v>11</v>
      </c>
      <c r="DD10" s="36">
        <v>22</v>
      </c>
      <c r="DE10" s="38">
        <v>23</v>
      </c>
      <c r="DF10" s="36">
        <v>0</v>
      </c>
      <c r="DG10" s="38">
        <v>0</v>
      </c>
      <c r="DH10" s="36">
        <v>5</v>
      </c>
      <c r="DI10" s="38">
        <v>5</v>
      </c>
      <c r="DJ10" s="36">
        <v>0</v>
      </c>
      <c r="DK10" s="38">
        <v>0</v>
      </c>
      <c r="DL10" s="36">
        <v>0</v>
      </c>
      <c r="DM10" s="38">
        <v>0</v>
      </c>
      <c r="DN10" s="36">
        <v>3</v>
      </c>
      <c r="DO10" s="38">
        <v>6</v>
      </c>
      <c r="DP10" s="36">
        <v>10</v>
      </c>
      <c r="DQ10" s="38">
        <v>12</v>
      </c>
      <c r="DR10" s="36">
        <v>7</v>
      </c>
      <c r="DS10" s="38">
        <v>13</v>
      </c>
      <c r="DT10" s="36">
        <v>1</v>
      </c>
      <c r="DU10" s="38">
        <v>2</v>
      </c>
      <c r="DV10" s="36" t="s">
        <v>31</v>
      </c>
      <c r="DW10" s="38" t="s">
        <v>31</v>
      </c>
      <c r="DX10" s="36" t="s">
        <v>31</v>
      </c>
      <c r="DY10" s="38" t="s">
        <v>31</v>
      </c>
      <c r="DZ10" s="36">
        <v>2</v>
      </c>
      <c r="EA10" s="38">
        <v>4</v>
      </c>
      <c r="EB10" s="36">
        <v>2</v>
      </c>
      <c r="EC10" s="38">
        <v>2</v>
      </c>
      <c r="ED10" s="36">
        <v>11</v>
      </c>
      <c r="EE10" s="38">
        <v>12</v>
      </c>
      <c r="EF10" s="36">
        <v>2</v>
      </c>
      <c r="EG10" s="38">
        <v>2</v>
      </c>
      <c r="EH10" s="36">
        <v>2</v>
      </c>
      <c r="EI10" s="38">
        <v>2</v>
      </c>
      <c r="EJ10" s="36">
        <v>1</v>
      </c>
      <c r="EK10" s="38">
        <v>1</v>
      </c>
      <c r="EL10" s="36">
        <v>1</v>
      </c>
      <c r="EM10" s="38">
        <v>3</v>
      </c>
      <c r="EN10" s="36">
        <v>0</v>
      </c>
      <c r="EO10" s="38">
        <v>0</v>
      </c>
      <c r="EP10" s="36">
        <v>4</v>
      </c>
      <c r="EQ10" s="38">
        <v>6</v>
      </c>
      <c r="ER10" s="36" t="s">
        <v>31</v>
      </c>
      <c r="ES10" s="38" t="s">
        <v>31</v>
      </c>
      <c r="ET10" s="36" t="s">
        <v>31</v>
      </c>
      <c r="EU10" s="38" t="s">
        <v>31</v>
      </c>
      <c r="EV10" s="36">
        <v>2</v>
      </c>
      <c r="EW10" s="38">
        <v>2</v>
      </c>
      <c r="EX10" s="36" t="s">
        <v>31</v>
      </c>
      <c r="EY10" s="38" t="s">
        <v>31</v>
      </c>
      <c r="EZ10" s="36">
        <v>7</v>
      </c>
      <c r="FA10" s="38">
        <v>5</v>
      </c>
      <c r="FB10" s="36">
        <v>3</v>
      </c>
      <c r="FC10" s="38">
        <v>3</v>
      </c>
      <c r="FD10" s="36">
        <v>1</v>
      </c>
      <c r="FE10" s="38">
        <v>1</v>
      </c>
      <c r="FF10" s="109" t="s">
        <v>31</v>
      </c>
      <c r="FG10" s="38" t="s">
        <v>31</v>
      </c>
      <c r="FH10" s="109">
        <v>11</v>
      </c>
      <c r="FI10" s="38">
        <v>11</v>
      </c>
      <c r="FJ10" s="109">
        <v>17</v>
      </c>
      <c r="FK10" s="38">
        <v>17</v>
      </c>
      <c r="FL10" s="109">
        <v>23</v>
      </c>
      <c r="FM10" s="38">
        <v>23</v>
      </c>
      <c r="FN10" s="109">
        <v>2</v>
      </c>
      <c r="FO10" s="38">
        <v>5</v>
      </c>
      <c r="FP10" s="109">
        <v>6</v>
      </c>
      <c r="FQ10" s="38">
        <v>8</v>
      </c>
      <c r="FR10" s="109">
        <v>14</v>
      </c>
      <c r="FS10" s="38">
        <v>16</v>
      </c>
      <c r="FT10" s="109">
        <v>2</v>
      </c>
      <c r="FU10" s="38">
        <v>4</v>
      </c>
      <c r="FV10" s="109">
        <v>8</v>
      </c>
      <c r="FW10" s="38">
        <v>17</v>
      </c>
      <c r="FX10" s="109"/>
      <c r="FY10" s="38"/>
      <c r="FZ10" s="109">
        <v>3</v>
      </c>
      <c r="GA10" s="38">
        <v>3</v>
      </c>
      <c r="GB10" s="109">
        <v>4</v>
      </c>
      <c r="GC10" s="38">
        <v>4</v>
      </c>
      <c r="GD10" s="109">
        <v>3</v>
      </c>
      <c r="GE10" s="38">
        <v>3</v>
      </c>
      <c r="GF10" s="109">
        <v>11</v>
      </c>
      <c r="GG10" s="38">
        <v>11</v>
      </c>
      <c r="GH10" s="109">
        <v>8</v>
      </c>
      <c r="GI10" s="38">
        <v>8</v>
      </c>
      <c r="GJ10" s="109">
        <v>2</v>
      </c>
      <c r="GK10" s="38">
        <v>2</v>
      </c>
      <c r="GL10" s="109">
        <v>7</v>
      </c>
      <c r="GM10" s="38">
        <v>8</v>
      </c>
      <c r="GN10" s="109">
        <v>2</v>
      </c>
      <c r="GO10" s="38">
        <v>2</v>
      </c>
      <c r="GP10" s="109">
        <v>8</v>
      </c>
      <c r="GQ10" s="38">
        <v>8</v>
      </c>
      <c r="GR10" s="109"/>
      <c r="GS10" s="38"/>
      <c r="GT10" s="109">
        <v>2</v>
      </c>
      <c r="GU10" s="38">
        <v>2</v>
      </c>
      <c r="GV10" s="109"/>
      <c r="GW10" s="38"/>
      <c r="GX10" s="109">
        <v>9</v>
      </c>
      <c r="GY10" s="38">
        <v>9</v>
      </c>
      <c r="GZ10" s="109">
        <v>1</v>
      </c>
      <c r="HA10" s="38">
        <v>1</v>
      </c>
      <c r="HB10" s="109">
        <v>13</v>
      </c>
      <c r="HC10" s="38">
        <v>13</v>
      </c>
      <c r="HD10" s="109">
        <v>1</v>
      </c>
      <c r="HE10" s="38">
        <v>1</v>
      </c>
      <c r="HF10" s="109">
        <v>1</v>
      </c>
      <c r="HG10" s="38">
        <v>1</v>
      </c>
      <c r="HH10" s="109">
        <v>2</v>
      </c>
      <c r="HI10" s="38">
        <v>2</v>
      </c>
      <c r="HJ10" s="109"/>
      <c r="HK10" s="38"/>
      <c r="HL10" s="109">
        <v>7</v>
      </c>
      <c r="HM10" s="38">
        <v>7</v>
      </c>
      <c r="HN10" s="109">
        <v>2</v>
      </c>
      <c r="HO10" s="38">
        <v>2</v>
      </c>
      <c r="HP10" s="109"/>
      <c r="HQ10" s="38"/>
      <c r="HR10" s="109">
        <v>21</v>
      </c>
      <c r="HS10" s="38">
        <v>21</v>
      </c>
      <c r="HT10" s="109">
        <v>6</v>
      </c>
      <c r="HU10" s="38">
        <v>6</v>
      </c>
      <c r="HV10" s="109">
        <v>1</v>
      </c>
      <c r="HW10" s="38">
        <v>1</v>
      </c>
      <c r="HX10" s="109"/>
      <c r="HY10" s="38"/>
      <c r="HZ10" s="109">
        <v>1</v>
      </c>
      <c r="IA10" s="38">
        <v>1</v>
      </c>
      <c r="IB10" s="109">
        <v>5</v>
      </c>
      <c r="IC10" s="38">
        <v>5</v>
      </c>
      <c r="ID10" s="109">
        <v>3</v>
      </c>
      <c r="IE10" s="38">
        <v>3</v>
      </c>
      <c r="IF10" s="109">
        <v>2</v>
      </c>
      <c r="IG10" s="38">
        <v>2</v>
      </c>
      <c r="IH10" s="109">
        <v>1</v>
      </c>
      <c r="II10" s="38">
        <v>1</v>
      </c>
      <c r="IJ10" s="109">
        <v>1</v>
      </c>
      <c r="IK10" s="38">
        <v>1</v>
      </c>
      <c r="IL10" s="109">
        <v>5</v>
      </c>
      <c r="IM10" s="38">
        <v>5</v>
      </c>
      <c r="IN10" s="109"/>
      <c r="IO10" s="38"/>
      <c r="IP10" s="109"/>
      <c r="IQ10" s="38"/>
      <c r="IR10" s="109"/>
      <c r="IS10" s="38"/>
      <c r="IT10" s="109"/>
      <c r="IU10" s="38"/>
      <c r="IV10" s="109"/>
      <c r="IW10" s="38"/>
      <c r="IX10" s="109"/>
      <c r="IY10" s="38"/>
      <c r="IZ10" s="109"/>
      <c r="JA10" s="38"/>
      <c r="JB10" s="109"/>
      <c r="JC10" s="38"/>
      <c r="JD10" s="109"/>
      <c r="JE10" s="38"/>
      <c r="JF10" s="37">
        <f t="shared" si="0"/>
        <v>1185</v>
      </c>
      <c r="JG10" s="42">
        <f t="shared" si="1"/>
        <v>1568</v>
      </c>
    </row>
    <row r="11" spans="1:267" ht="51" customHeight="1" x14ac:dyDescent="0.25">
      <c r="A11" s="35" t="s">
        <v>3</v>
      </c>
      <c r="B11" s="36">
        <v>1</v>
      </c>
      <c r="C11" s="38">
        <v>1</v>
      </c>
      <c r="D11" s="36">
        <v>4</v>
      </c>
      <c r="E11" s="38">
        <v>8</v>
      </c>
      <c r="F11" s="36">
        <v>5</v>
      </c>
      <c r="G11" s="38">
        <v>8</v>
      </c>
      <c r="H11" s="36">
        <v>6</v>
      </c>
      <c r="I11" s="38">
        <v>9</v>
      </c>
      <c r="J11" s="36">
        <v>3</v>
      </c>
      <c r="K11" s="38">
        <v>0</v>
      </c>
      <c r="L11" s="36">
        <v>4</v>
      </c>
      <c r="M11" s="38">
        <v>4</v>
      </c>
      <c r="N11" s="36">
        <v>1</v>
      </c>
      <c r="O11" s="38">
        <v>0</v>
      </c>
      <c r="P11" s="36">
        <v>1</v>
      </c>
      <c r="Q11" s="38">
        <v>3</v>
      </c>
      <c r="R11" s="36">
        <v>5</v>
      </c>
      <c r="S11" s="38">
        <v>7</v>
      </c>
      <c r="T11" s="36">
        <v>3</v>
      </c>
      <c r="U11" s="38">
        <v>12</v>
      </c>
      <c r="V11" s="36">
        <v>0</v>
      </c>
      <c r="W11" s="38">
        <v>0</v>
      </c>
      <c r="X11" s="36">
        <v>1</v>
      </c>
      <c r="Y11" s="38">
        <v>2</v>
      </c>
      <c r="Z11" s="36">
        <v>6</v>
      </c>
      <c r="AA11" s="38">
        <v>14</v>
      </c>
      <c r="AB11" s="36">
        <v>4</v>
      </c>
      <c r="AC11" s="38">
        <v>6</v>
      </c>
      <c r="AD11" s="36">
        <v>2</v>
      </c>
      <c r="AE11" s="38">
        <v>2</v>
      </c>
      <c r="AF11" s="36">
        <v>9</v>
      </c>
      <c r="AG11" s="38">
        <v>9</v>
      </c>
      <c r="AH11" s="36">
        <v>0</v>
      </c>
      <c r="AI11" s="38">
        <v>0</v>
      </c>
      <c r="AJ11" s="36">
        <v>2</v>
      </c>
      <c r="AK11" s="38">
        <v>6</v>
      </c>
      <c r="AL11" s="36">
        <v>4</v>
      </c>
      <c r="AM11" s="38">
        <v>11</v>
      </c>
      <c r="AN11" s="36">
        <v>1</v>
      </c>
      <c r="AO11" s="38">
        <v>3</v>
      </c>
      <c r="AP11" s="36">
        <v>1</v>
      </c>
      <c r="AQ11" s="38">
        <v>0</v>
      </c>
      <c r="AR11" s="36">
        <v>7</v>
      </c>
      <c r="AS11" s="38">
        <v>3</v>
      </c>
      <c r="AT11" s="36">
        <v>3</v>
      </c>
      <c r="AU11" s="38">
        <v>7</v>
      </c>
      <c r="AV11" s="36">
        <v>0</v>
      </c>
      <c r="AW11" s="38">
        <v>0</v>
      </c>
      <c r="AX11" s="36">
        <v>3</v>
      </c>
      <c r="AY11" s="38">
        <v>8</v>
      </c>
      <c r="AZ11" s="36">
        <v>0</v>
      </c>
      <c r="BA11" s="38">
        <v>0</v>
      </c>
      <c r="BB11" s="36">
        <v>5</v>
      </c>
      <c r="BC11" s="38">
        <v>0</v>
      </c>
      <c r="BD11" s="36">
        <v>7</v>
      </c>
      <c r="BE11" s="38">
        <v>8</v>
      </c>
      <c r="BF11" s="36">
        <v>1</v>
      </c>
      <c r="BG11" s="38">
        <v>0</v>
      </c>
      <c r="BH11" s="36">
        <v>1</v>
      </c>
      <c r="BI11" s="38">
        <v>2</v>
      </c>
      <c r="BJ11" s="36">
        <v>3</v>
      </c>
      <c r="BK11" s="38">
        <v>6</v>
      </c>
      <c r="BL11" s="36">
        <v>2</v>
      </c>
      <c r="BM11" s="38">
        <v>4</v>
      </c>
      <c r="BN11" s="36">
        <v>0</v>
      </c>
      <c r="BO11" s="38">
        <v>0</v>
      </c>
      <c r="BP11" s="36">
        <v>5</v>
      </c>
      <c r="BQ11" s="38">
        <v>5</v>
      </c>
      <c r="BR11" s="36">
        <v>6</v>
      </c>
      <c r="BS11" s="38">
        <v>1</v>
      </c>
      <c r="BT11" s="36">
        <v>5</v>
      </c>
      <c r="BU11" s="38">
        <v>10</v>
      </c>
      <c r="BV11" s="36">
        <v>1</v>
      </c>
      <c r="BW11" s="38">
        <v>1</v>
      </c>
      <c r="BX11" s="36">
        <v>1</v>
      </c>
      <c r="BY11" s="38">
        <v>0</v>
      </c>
      <c r="BZ11" s="36">
        <v>5</v>
      </c>
      <c r="CA11" s="38">
        <v>7</v>
      </c>
      <c r="CB11" s="36">
        <v>6</v>
      </c>
      <c r="CC11" s="38">
        <v>10</v>
      </c>
      <c r="CD11" s="36">
        <v>0</v>
      </c>
      <c r="CE11" s="38">
        <v>0</v>
      </c>
      <c r="CF11" s="36">
        <v>4</v>
      </c>
      <c r="CG11" s="38">
        <v>6</v>
      </c>
      <c r="CH11" s="36">
        <v>5</v>
      </c>
      <c r="CI11" s="38">
        <v>2</v>
      </c>
      <c r="CJ11" s="36">
        <v>7</v>
      </c>
      <c r="CK11" s="38">
        <v>11</v>
      </c>
      <c r="CL11" s="36">
        <v>7</v>
      </c>
      <c r="CM11" s="38">
        <v>14</v>
      </c>
      <c r="CN11" s="36">
        <v>8</v>
      </c>
      <c r="CO11" s="38">
        <v>16</v>
      </c>
      <c r="CP11" s="36">
        <v>10</v>
      </c>
      <c r="CQ11" s="38">
        <v>32</v>
      </c>
      <c r="CR11" s="36">
        <v>6</v>
      </c>
      <c r="CS11" s="38">
        <v>5</v>
      </c>
      <c r="CT11" s="36">
        <v>11</v>
      </c>
      <c r="CU11" s="38">
        <v>11</v>
      </c>
      <c r="CV11" s="36">
        <v>5</v>
      </c>
      <c r="CW11" s="38">
        <v>6</v>
      </c>
      <c r="CX11" s="36">
        <v>2</v>
      </c>
      <c r="CY11" s="38">
        <v>2</v>
      </c>
      <c r="CZ11" s="36">
        <v>7</v>
      </c>
      <c r="DA11" s="38">
        <v>6</v>
      </c>
      <c r="DB11" s="36" t="s">
        <v>31</v>
      </c>
      <c r="DC11" s="38" t="s">
        <v>31</v>
      </c>
      <c r="DD11" s="36">
        <v>7</v>
      </c>
      <c r="DE11" s="38">
        <v>7</v>
      </c>
      <c r="DF11" s="36">
        <v>12</v>
      </c>
      <c r="DG11" s="38">
        <v>12</v>
      </c>
      <c r="DH11" s="36">
        <v>2</v>
      </c>
      <c r="DI11" s="38">
        <v>2</v>
      </c>
      <c r="DJ11" s="36">
        <v>2</v>
      </c>
      <c r="DK11" s="38">
        <v>3</v>
      </c>
      <c r="DL11" s="36">
        <v>0</v>
      </c>
      <c r="DM11" s="38">
        <v>0</v>
      </c>
      <c r="DN11" s="36">
        <v>5</v>
      </c>
      <c r="DO11" s="38">
        <v>10</v>
      </c>
      <c r="DP11" s="36">
        <v>8</v>
      </c>
      <c r="DQ11" s="38">
        <v>14</v>
      </c>
      <c r="DR11" s="36">
        <v>6</v>
      </c>
      <c r="DS11" s="38">
        <v>15</v>
      </c>
      <c r="DT11" s="36" t="s">
        <v>31</v>
      </c>
      <c r="DU11" s="38" t="s">
        <v>31</v>
      </c>
      <c r="DV11" s="36">
        <v>7</v>
      </c>
      <c r="DW11" s="38">
        <v>6</v>
      </c>
      <c r="DX11" s="36">
        <v>4</v>
      </c>
      <c r="DY11" s="38">
        <v>0</v>
      </c>
      <c r="DZ11" s="36">
        <v>1</v>
      </c>
      <c r="EA11" s="38">
        <v>2</v>
      </c>
      <c r="EB11" s="36">
        <v>10</v>
      </c>
      <c r="EC11" s="38">
        <v>34</v>
      </c>
      <c r="ED11" s="36">
        <v>8</v>
      </c>
      <c r="EE11" s="38">
        <v>8</v>
      </c>
      <c r="EF11" s="36">
        <v>3</v>
      </c>
      <c r="EG11" s="38">
        <v>0</v>
      </c>
      <c r="EH11" s="36">
        <v>4</v>
      </c>
      <c r="EI11" s="38">
        <v>2</v>
      </c>
      <c r="EJ11" s="36">
        <v>4</v>
      </c>
      <c r="EK11" s="38">
        <v>4</v>
      </c>
      <c r="EL11" s="36">
        <v>8</v>
      </c>
      <c r="EM11" s="38">
        <v>23</v>
      </c>
      <c r="EN11" s="36">
        <v>5</v>
      </c>
      <c r="EO11" s="38">
        <v>9</v>
      </c>
      <c r="EP11" s="36">
        <v>10</v>
      </c>
      <c r="EQ11" s="38">
        <v>9</v>
      </c>
      <c r="ER11" s="36">
        <v>5</v>
      </c>
      <c r="ES11" s="38">
        <v>8</v>
      </c>
      <c r="ET11" s="36">
        <v>3</v>
      </c>
      <c r="EU11" s="38">
        <v>5</v>
      </c>
      <c r="EV11" s="36">
        <v>7</v>
      </c>
      <c r="EW11" s="38">
        <v>7</v>
      </c>
      <c r="EX11" s="36">
        <v>6</v>
      </c>
      <c r="EY11" s="38">
        <v>6</v>
      </c>
      <c r="EZ11" s="36">
        <v>5</v>
      </c>
      <c r="FA11" s="38">
        <v>4</v>
      </c>
      <c r="FB11" s="36">
        <v>5</v>
      </c>
      <c r="FC11" s="38">
        <v>5</v>
      </c>
      <c r="FD11" s="36">
        <v>7</v>
      </c>
      <c r="FE11" s="38">
        <v>13</v>
      </c>
      <c r="FF11" s="109">
        <v>1</v>
      </c>
      <c r="FG11" s="38">
        <v>1</v>
      </c>
      <c r="FH11" s="109">
        <v>1</v>
      </c>
      <c r="FI11" s="38">
        <v>1</v>
      </c>
      <c r="FJ11" s="109">
        <v>8</v>
      </c>
      <c r="FK11" s="38">
        <v>8</v>
      </c>
      <c r="FL11" s="109">
        <v>3</v>
      </c>
      <c r="FM11" s="38">
        <v>3</v>
      </c>
      <c r="FN11" s="109">
        <v>8</v>
      </c>
      <c r="FO11" s="38">
        <v>15</v>
      </c>
      <c r="FP11" s="109"/>
      <c r="FQ11" s="38"/>
      <c r="FR11" s="109">
        <v>8</v>
      </c>
      <c r="FS11" s="38">
        <v>8</v>
      </c>
      <c r="FT11" s="109">
        <v>1</v>
      </c>
      <c r="FU11" s="38">
        <v>2</v>
      </c>
      <c r="FV11" s="109"/>
      <c r="FW11" s="38"/>
      <c r="FX11" s="109">
        <v>2</v>
      </c>
      <c r="FY11" s="38">
        <v>4</v>
      </c>
      <c r="FZ11" s="109"/>
      <c r="GA11" s="38"/>
      <c r="GB11" s="109">
        <v>3</v>
      </c>
      <c r="GC11" s="38">
        <v>3</v>
      </c>
      <c r="GD11" s="109">
        <v>1</v>
      </c>
      <c r="GE11" s="38">
        <v>2</v>
      </c>
      <c r="GF11" s="109">
        <v>6</v>
      </c>
      <c r="GG11" s="38">
        <v>6</v>
      </c>
      <c r="GH11" s="109">
        <v>2</v>
      </c>
      <c r="GI11" s="38">
        <v>3</v>
      </c>
      <c r="GJ11" s="109">
        <v>2</v>
      </c>
      <c r="GK11" s="38">
        <v>2</v>
      </c>
      <c r="GL11" s="109">
        <v>4</v>
      </c>
      <c r="GM11" s="38">
        <v>4</v>
      </c>
      <c r="GN11" s="109">
        <v>4</v>
      </c>
      <c r="GO11" s="38">
        <v>3</v>
      </c>
      <c r="GP11" s="109">
        <v>11</v>
      </c>
      <c r="GQ11" s="38">
        <v>11</v>
      </c>
      <c r="GR11" s="109">
        <v>2</v>
      </c>
      <c r="GS11" s="38">
        <v>1</v>
      </c>
      <c r="GT11" s="109">
        <v>4</v>
      </c>
      <c r="GU11" s="38">
        <v>5</v>
      </c>
      <c r="GV11" s="109">
        <v>5</v>
      </c>
      <c r="GW11" s="38">
        <v>6</v>
      </c>
      <c r="GX11" s="109">
        <v>3</v>
      </c>
      <c r="GY11" s="38">
        <v>3</v>
      </c>
      <c r="GZ11" s="109">
        <v>3</v>
      </c>
      <c r="HA11" s="38">
        <v>3</v>
      </c>
      <c r="HB11" s="109">
        <v>4</v>
      </c>
      <c r="HC11" s="38">
        <v>4</v>
      </c>
      <c r="HD11" s="109"/>
      <c r="HE11" s="38"/>
      <c r="HF11" s="109">
        <v>6</v>
      </c>
      <c r="HG11" s="38">
        <v>7</v>
      </c>
      <c r="HH11" s="109">
        <v>2</v>
      </c>
      <c r="HI11" s="38">
        <v>2</v>
      </c>
      <c r="HJ11" s="109">
        <v>1</v>
      </c>
      <c r="HK11" s="38">
        <v>1</v>
      </c>
      <c r="HL11" s="109">
        <v>4</v>
      </c>
      <c r="HM11" s="38">
        <v>4</v>
      </c>
      <c r="HN11" s="109">
        <v>5</v>
      </c>
      <c r="HO11" s="38">
        <v>5</v>
      </c>
      <c r="HP11" s="109">
        <v>1</v>
      </c>
      <c r="HQ11" s="38">
        <v>1</v>
      </c>
      <c r="HR11" s="109">
        <v>6</v>
      </c>
      <c r="HS11" s="38">
        <v>10</v>
      </c>
      <c r="HT11" s="109">
        <v>5</v>
      </c>
      <c r="HU11" s="38">
        <v>5</v>
      </c>
      <c r="HV11" s="109">
        <v>5</v>
      </c>
      <c r="HW11" s="38">
        <v>5</v>
      </c>
      <c r="HX11" s="109">
        <v>2</v>
      </c>
      <c r="HY11" s="38">
        <v>4</v>
      </c>
      <c r="HZ11" s="109">
        <v>3</v>
      </c>
      <c r="IA11" s="38">
        <v>8</v>
      </c>
      <c r="IB11" s="109">
        <v>1</v>
      </c>
      <c r="IC11" s="38">
        <v>1</v>
      </c>
      <c r="ID11" s="109">
        <v>8</v>
      </c>
      <c r="IE11" s="38">
        <v>8</v>
      </c>
      <c r="IF11" s="109">
        <v>1</v>
      </c>
      <c r="IG11" s="38">
        <v>1</v>
      </c>
      <c r="IH11" s="109">
        <v>8</v>
      </c>
      <c r="II11" s="38">
        <v>8</v>
      </c>
      <c r="IJ11" s="109">
        <v>11</v>
      </c>
      <c r="IK11" s="38">
        <v>27</v>
      </c>
      <c r="IL11" s="109">
        <v>3</v>
      </c>
      <c r="IM11" s="38">
        <v>3</v>
      </c>
      <c r="IN11" s="109"/>
      <c r="IO11" s="38"/>
      <c r="IP11" s="109"/>
      <c r="IQ11" s="38"/>
      <c r="IR11" s="109"/>
      <c r="IS11" s="38"/>
      <c r="IT11" s="109"/>
      <c r="IU11" s="38"/>
      <c r="IV11" s="109"/>
      <c r="IW11" s="38"/>
      <c r="IX11" s="109"/>
      <c r="IY11" s="38"/>
      <c r="IZ11" s="109"/>
      <c r="JA11" s="38"/>
      <c r="JB11" s="109"/>
      <c r="JC11" s="38"/>
      <c r="JD11" s="109"/>
      <c r="JE11" s="38"/>
      <c r="JF11" s="37">
        <f t="shared" si="0"/>
        <v>498</v>
      </c>
      <c r="JG11" s="42">
        <f t="shared" si="1"/>
        <v>694</v>
      </c>
    </row>
    <row r="12" spans="1:267" ht="21" x14ac:dyDescent="0.25">
      <c r="A12" s="35" t="s">
        <v>42</v>
      </c>
      <c r="B12" s="36">
        <v>0</v>
      </c>
      <c r="C12" s="38">
        <v>0</v>
      </c>
      <c r="D12" s="36">
        <v>0</v>
      </c>
      <c r="E12" s="38">
        <v>0</v>
      </c>
      <c r="F12" s="36">
        <v>0</v>
      </c>
      <c r="G12" s="38">
        <v>0</v>
      </c>
      <c r="H12" s="36">
        <v>0</v>
      </c>
      <c r="I12" s="38">
        <v>0</v>
      </c>
      <c r="J12" s="36">
        <v>8</v>
      </c>
      <c r="K12" s="38">
        <v>3</v>
      </c>
      <c r="L12" s="36">
        <v>0</v>
      </c>
      <c r="M12" s="38">
        <v>0</v>
      </c>
      <c r="N12" s="36">
        <v>0</v>
      </c>
      <c r="O12" s="38">
        <v>0</v>
      </c>
      <c r="P12" s="36">
        <v>0</v>
      </c>
      <c r="Q12" s="38">
        <v>0</v>
      </c>
      <c r="R12" s="36">
        <v>0</v>
      </c>
      <c r="S12" s="38">
        <v>0</v>
      </c>
      <c r="T12" s="36">
        <v>0</v>
      </c>
      <c r="U12" s="38">
        <v>0</v>
      </c>
      <c r="V12" s="36">
        <v>0</v>
      </c>
      <c r="W12" s="38">
        <v>0</v>
      </c>
      <c r="X12" s="36">
        <v>0</v>
      </c>
      <c r="Y12" s="38">
        <v>0</v>
      </c>
      <c r="Z12" s="36">
        <v>21</v>
      </c>
      <c r="AA12" s="38">
        <v>54</v>
      </c>
      <c r="AB12" s="36">
        <v>13</v>
      </c>
      <c r="AC12" s="38">
        <v>21</v>
      </c>
      <c r="AD12" s="36">
        <v>0</v>
      </c>
      <c r="AE12" s="38">
        <v>0</v>
      </c>
      <c r="AF12" s="36">
        <v>0</v>
      </c>
      <c r="AG12" s="38">
        <v>0</v>
      </c>
      <c r="AH12" s="36">
        <v>0</v>
      </c>
      <c r="AI12" s="38">
        <v>0</v>
      </c>
      <c r="AJ12" s="36">
        <v>0</v>
      </c>
      <c r="AK12" s="38">
        <v>0</v>
      </c>
      <c r="AL12" s="36">
        <v>1</v>
      </c>
      <c r="AM12" s="38">
        <v>2</v>
      </c>
      <c r="AN12" s="36">
        <v>0</v>
      </c>
      <c r="AO12" s="38">
        <v>0</v>
      </c>
      <c r="AP12" s="36">
        <v>0</v>
      </c>
      <c r="AQ12" s="38">
        <v>0</v>
      </c>
      <c r="AR12" s="36">
        <v>0</v>
      </c>
      <c r="AS12" s="38">
        <v>0</v>
      </c>
      <c r="AT12" s="36">
        <v>1</v>
      </c>
      <c r="AU12" s="38">
        <v>2</v>
      </c>
      <c r="AV12" s="36">
        <v>0</v>
      </c>
      <c r="AW12" s="38">
        <v>0</v>
      </c>
      <c r="AX12" s="36">
        <v>0</v>
      </c>
      <c r="AY12" s="38">
        <v>0</v>
      </c>
      <c r="AZ12" s="36">
        <v>0</v>
      </c>
      <c r="BA12" s="38">
        <v>0</v>
      </c>
      <c r="BB12" s="36">
        <v>0</v>
      </c>
      <c r="BC12" s="38">
        <v>0</v>
      </c>
      <c r="BD12" s="36">
        <v>0</v>
      </c>
      <c r="BE12" s="38">
        <v>0</v>
      </c>
      <c r="BF12" s="36">
        <v>0</v>
      </c>
      <c r="BG12" s="38">
        <v>0</v>
      </c>
      <c r="BH12" s="36">
        <v>0</v>
      </c>
      <c r="BI12" s="38">
        <v>0</v>
      </c>
      <c r="BJ12" s="36">
        <v>0</v>
      </c>
      <c r="BK12" s="38">
        <v>0</v>
      </c>
      <c r="BL12" s="36">
        <v>0</v>
      </c>
      <c r="BM12" s="38">
        <v>0</v>
      </c>
      <c r="BN12" s="36">
        <v>1</v>
      </c>
      <c r="BO12" s="38">
        <v>50</v>
      </c>
      <c r="BP12" s="36">
        <v>0</v>
      </c>
      <c r="BQ12" s="38">
        <v>0</v>
      </c>
      <c r="BR12" s="36">
        <v>0</v>
      </c>
      <c r="BS12" s="38">
        <v>0</v>
      </c>
      <c r="BT12" s="36">
        <v>0</v>
      </c>
      <c r="BU12" s="38">
        <v>0</v>
      </c>
      <c r="BV12" s="36">
        <v>0</v>
      </c>
      <c r="BW12" s="38">
        <v>0</v>
      </c>
      <c r="BX12" s="36">
        <v>0</v>
      </c>
      <c r="BY12" s="38">
        <v>0</v>
      </c>
      <c r="BZ12" s="36">
        <v>0</v>
      </c>
      <c r="CA12" s="38">
        <v>0</v>
      </c>
      <c r="CB12" s="36">
        <v>3</v>
      </c>
      <c r="CC12" s="38">
        <v>1</v>
      </c>
      <c r="CD12" s="36">
        <v>0</v>
      </c>
      <c r="CE12" s="38">
        <v>0</v>
      </c>
      <c r="CF12" s="36">
        <v>0</v>
      </c>
      <c r="CG12" s="38">
        <v>0</v>
      </c>
      <c r="CH12" s="36">
        <v>2</v>
      </c>
      <c r="CI12" s="38">
        <v>1</v>
      </c>
      <c r="CJ12" s="36">
        <v>0</v>
      </c>
      <c r="CK12" s="38">
        <v>0</v>
      </c>
      <c r="CL12" s="36">
        <v>4</v>
      </c>
      <c r="CM12" s="38">
        <v>7</v>
      </c>
      <c r="CN12" s="36">
        <v>2</v>
      </c>
      <c r="CO12" s="38">
        <v>4</v>
      </c>
      <c r="CP12" s="36">
        <v>4</v>
      </c>
      <c r="CQ12" s="38">
        <v>8</v>
      </c>
      <c r="CR12" s="36">
        <v>4</v>
      </c>
      <c r="CS12" s="38">
        <v>7</v>
      </c>
      <c r="CT12" s="36">
        <v>5</v>
      </c>
      <c r="CU12" s="38">
        <v>4</v>
      </c>
      <c r="CV12" s="36">
        <v>0</v>
      </c>
      <c r="CW12" s="38">
        <v>0</v>
      </c>
      <c r="CX12" s="36">
        <v>3</v>
      </c>
      <c r="CY12" s="38">
        <v>0</v>
      </c>
      <c r="CZ12" s="36">
        <v>2</v>
      </c>
      <c r="DA12" s="38">
        <v>3</v>
      </c>
      <c r="DB12" s="36">
        <v>1</v>
      </c>
      <c r="DC12" s="38">
        <v>7</v>
      </c>
      <c r="DD12" s="36">
        <v>4</v>
      </c>
      <c r="DE12" s="38">
        <v>9</v>
      </c>
      <c r="DF12" s="36">
        <v>1</v>
      </c>
      <c r="DG12" s="38">
        <v>1</v>
      </c>
      <c r="DH12" s="36">
        <v>0</v>
      </c>
      <c r="DI12" s="38">
        <v>0</v>
      </c>
      <c r="DJ12" s="36">
        <v>0</v>
      </c>
      <c r="DK12" s="38">
        <v>0</v>
      </c>
      <c r="DL12" s="36">
        <v>0</v>
      </c>
      <c r="DM12" s="38">
        <v>0</v>
      </c>
      <c r="DN12" s="36">
        <v>3</v>
      </c>
      <c r="DO12" s="38">
        <v>8</v>
      </c>
      <c r="DP12" s="36" t="s">
        <v>31</v>
      </c>
      <c r="DQ12" s="38" t="s">
        <v>31</v>
      </c>
      <c r="DR12" s="36" t="s">
        <v>31</v>
      </c>
      <c r="DS12" s="38" t="s">
        <v>31</v>
      </c>
      <c r="DT12" s="36" t="s">
        <v>31</v>
      </c>
      <c r="DU12" s="38" t="s">
        <v>31</v>
      </c>
      <c r="DV12" s="36" t="s">
        <v>31</v>
      </c>
      <c r="DW12" s="38" t="s">
        <v>31</v>
      </c>
      <c r="DX12" s="36" t="s">
        <v>31</v>
      </c>
      <c r="DY12" s="38" t="s">
        <v>31</v>
      </c>
      <c r="DZ12" s="36" t="s">
        <v>31</v>
      </c>
      <c r="EA12" s="38" t="s">
        <v>31</v>
      </c>
      <c r="EB12" s="36">
        <v>3</v>
      </c>
      <c r="EC12" s="38">
        <v>12</v>
      </c>
      <c r="ED12" s="36" t="s">
        <v>31</v>
      </c>
      <c r="EE12" s="38" t="s">
        <v>31</v>
      </c>
      <c r="EF12" s="36" t="s">
        <v>31</v>
      </c>
      <c r="EG12" s="38" t="s">
        <v>31</v>
      </c>
      <c r="EH12" s="36">
        <v>2</v>
      </c>
      <c r="EI12" s="38">
        <v>2</v>
      </c>
      <c r="EJ12" s="36">
        <v>1</v>
      </c>
      <c r="EK12" s="38">
        <v>1</v>
      </c>
      <c r="EL12" s="36">
        <v>4</v>
      </c>
      <c r="EM12" s="38">
        <v>6</v>
      </c>
      <c r="EN12" s="36">
        <v>2</v>
      </c>
      <c r="EO12" s="38">
        <v>4</v>
      </c>
      <c r="EP12" s="36" t="s">
        <v>31</v>
      </c>
      <c r="EQ12" s="38" t="s">
        <v>31</v>
      </c>
      <c r="ER12" s="36" t="s">
        <v>31</v>
      </c>
      <c r="ES12" s="38" t="s">
        <v>31</v>
      </c>
      <c r="ET12" s="36">
        <v>1</v>
      </c>
      <c r="EU12" s="38">
        <v>3</v>
      </c>
      <c r="EV12" s="36" t="s">
        <v>31</v>
      </c>
      <c r="EW12" s="38" t="s">
        <v>31</v>
      </c>
      <c r="EX12" s="36">
        <v>1</v>
      </c>
      <c r="EY12" s="38">
        <v>1</v>
      </c>
      <c r="EZ12" s="36" t="s">
        <v>31</v>
      </c>
      <c r="FA12" s="38" t="s">
        <v>31</v>
      </c>
      <c r="FB12" s="36" t="s">
        <v>31</v>
      </c>
      <c r="FC12" s="38" t="s">
        <v>31</v>
      </c>
      <c r="FD12" s="36">
        <v>3</v>
      </c>
      <c r="FE12" s="38">
        <v>5</v>
      </c>
      <c r="FF12" s="109" t="s">
        <v>31</v>
      </c>
      <c r="FG12" s="38" t="s">
        <v>31</v>
      </c>
      <c r="FH12" s="109"/>
      <c r="FI12" s="38"/>
      <c r="FJ12" s="109">
        <v>1</v>
      </c>
      <c r="FK12" s="38">
        <v>2</v>
      </c>
      <c r="FL12" s="109"/>
      <c r="FM12" s="38"/>
      <c r="FN12" s="109">
        <v>3</v>
      </c>
      <c r="FO12" s="38">
        <v>3</v>
      </c>
      <c r="FP12" s="109">
        <v>1</v>
      </c>
      <c r="FQ12" s="38">
        <v>2</v>
      </c>
      <c r="FR12" s="109"/>
      <c r="FS12" s="38"/>
      <c r="FT12" s="109"/>
      <c r="FU12" s="38"/>
      <c r="FV12" s="109">
        <v>7</v>
      </c>
      <c r="FW12" s="38">
        <v>20</v>
      </c>
      <c r="FX12" s="109"/>
      <c r="FY12" s="38"/>
      <c r="FZ12" s="109"/>
      <c r="GA12" s="38"/>
      <c r="GB12" s="109"/>
      <c r="GC12" s="38"/>
      <c r="GD12" s="109"/>
      <c r="GE12" s="38"/>
      <c r="GF12" s="109"/>
      <c r="GG12" s="38"/>
      <c r="GH12" s="109"/>
      <c r="GI12" s="38"/>
      <c r="GJ12" s="109"/>
      <c r="GK12" s="38"/>
      <c r="GL12" s="109"/>
      <c r="GM12" s="38"/>
      <c r="GN12" s="109"/>
      <c r="GO12" s="38"/>
      <c r="GP12" s="109"/>
      <c r="GQ12" s="38"/>
      <c r="GR12" s="109"/>
      <c r="GS12" s="38"/>
      <c r="GT12" s="109">
        <v>1</v>
      </c>
      <c r="GU12" s="38">
        <v>0</v>
      </c>
      <c r="GV12" s="109"/>
      <c r="GW12" s="38"/>
      <c r="GX12" s="109"/>
      <c r="GY12" s="38"/>
      <c r="GZ12" s="109">
        <v>1</v>
      </c>
      <c r="HA12" s="38">
        <v>1</v>
      </c>
      <c r="HB12" s="109">
        <v>1</v>
      </c>
      <c r="HC12" s="38">
        <v>0</v>
      </c>
      <c r="HD12" s="109"/>
      <c r="HE12" s="38"/>
      <c r="HF12" s="109"/>
      <c r="HG12" s="38"/>
      <c r="HH12" s="109"/>
      <c r="HI12" s="38"/>
      <c r="HJ12" s="109"/>
      <c r="HK12" s="38"/>
      <c r="HL12" s="109">
        <v>1</v>
      </c>
      <c r="HM12" s="38">
        <v>1</v>
      </c>
      <c r="HN12" s="109"/>
      <c r="HO12" s="38"/>
      <c r="HP12" s="109"/>
      <c r="HQ12" s="38"/>
      <c r="HR12" s="109"/>
      <c r="HS12" s="38"/>
      <c r="HT12" s="109"/>
      <c r="HU12" s="38"/>
      <c r="HV12" s="109">
        <v>3</v>
      </c>
      <c r="HW12" s="38">
        <v>10</v>
      </c>
      <c r="HX12" s="109"/>
      <c r="HY12" s="38"/>
      <c r="HZ12" s="109">
        <v>1</v>
      </c>
      <c r="IA12" s="38">
        <v>3</v>
      </c>
      <c r="IB12" s="109"/>
      <c r="IC12" s="38"/>
      <c r="ID12" s="109"/>
      <c r="IE12" s="38"/>
      <c r="IF12" s="109"/>
      <c r="IG12" s="38"/>
      <c r="IH12" s="109"/>
      <c r="II12" s="38"/>
      <c r="IJ12" s="109">
        <v>3</v>
      </c>
      <c r="IK12" s="38">
        <v>9</v>
      </c>
      <c r="IL12" s="109">
        <v>1</v>
      </c>
      <c r="IM12" s="38">
        <v>1</v>
      </c>
      <c r="IN12" s="109"/>
      <c r="IO12" s="38"/>
      <c r="IP12" s="109"/>
      <c r="IQ12" s="38"/>
      <c r="IR12" s="109"/>
      <c r="IS12" s="38"/>
      <c r="IT12" s="109"/>
      <c r="IU12" s="38"/>
      <c r="IV12" s="109"/>
      <c r="IW12" s="38"/>
      <c r="IX12" s="109"/>
      <c r="IY12" s="38"/>
      <c r="IZ12" s="109"/>
      <c r="JA12" s="38"/>
      <c r="JB12" s="109"/>
      <c r="JC12" s="38"/>
      <c r="JD12" s="109"/>
      <c r="JE12" s="38"/>
      <c r="JF12" s="37">
        <f t="shared" si="0"/>
        <v>124</v>
      </c>
      <c r="JG12" s="42">
        <f t="shared" si="1"/>
        <v>278</v>
      </c>
    </row>
    <row r="13" spans="1:267" ht="38.25" customHeight="1" x14ac:dyDescent="0.25">
      <c r="A13" s="35" t="s">
        <v>44</v>
      </c>
      <c r="B13" s="36">
        <v>0</v>
      </c>
      <c r="C13" s="38">
        <v>0</v>
      </c>
      <c r="D13" s="36">
        <v>1</v>
      </c>
      <c r="E13" s="38">
        <v>0</v>
      </c>
      <c r="F13" s="36">
        <v>15</v>
      </c>
      <c r="G13" s="38">
        <v>32</v>
      </c>
      <c r="H13" s="36">
        <v>3</v>
      </c>
      <c r="I13" s="38">
        <v>7</v>
      </c>
      <c r="J13" s="36">
        <v>7</v>
      </c>
      <c r="K13" s="38">
        <v>9</v>
      </c>
      <c r="L13" s="36">
        <v>8</v>
      </c>
      <c r="M13" s="38">
        <v>18</v>
      </c>
      <c r="N13" s="36">
        <v>6</v>
      </c>
      <c r="O13" s="38">
        <v>10</v>
      </c>
      <c r="P13" s="36">
        <v>4</v>
      </c>
      <c r="Q13" s="38">
        <v>9</v>
      </c>
      <c r="R13" s="36">
        <v>6</v>
      </c>
      <c r="S13" s="38">
        <v>10</v>
      </c>
      <c r="T13" s="36">
        <v>25</v>
      </c>
      <c r="U13" s="38">
        <v>100</v>
      </c>
      <c r="V13" s="36">
        <v>0</v>
      </c>
      <c r="W13" s="38">
        <v>0</v>
      </c>
      <c r="X13" s="36">
        <v>1</v>
      </c>
      <c r="Y13" s="38">
        <v>2</v>
      </c>
      <c r="Z13" s="36">
        <v>5</v>
      </c>
      <c r="AA13" s="38">
        <v>15</v>
      </c>
      <c r="AB13" s="36">
        <v>8</v>
      </c>
      <c r="AC13" s="38">
        <v>14</v>
      </c>
      <c r="AD13" s="36">
        <v>6</v>
      </c>
      <c r="AE13" s="38">
        <v>3</v>
      </c>
      <c r="AF13" s="36">
        <v>2</v>
      </c>
      <c r="AG13" s="38">
        <v>0</v>
      </c>
      <c r="AH13" s="36">
        <v>4</v>
      </c>
      <c r="AI13" s="38">
        <v>4</v>
      </c>
      <c r="AJ13" s="36">
        <v>1</v>
      </c>
      <c r="AK13" s="38">
        <v>4</v>
      </c>
      <c r="AL13" s="36">
        <v>5</v>
      </c>
      <c r="AM13" s="38">
        <v>15</v>
      </c>
      <c r="AN13" s="36">
        <v>8</v>
      </c>
      <c r="AO13" s="38">
        <v>19</v>
      </c>
      <c r="AP13" s="36">
        <v>5</v>
      </c>
      <c r="AQ13" s="38">
        <v>5</v>
      </c>
      <c r="AR13" s="36">
        <v>6</v>
      </c>
      <c r="AS13" s="38">
        <v>9</v>
      </c>
      <c r="AT13" s="36">
        <v>3</v>
      </c>
      <c r="AU13" s="38">
        <v>10</v>
      </c>
      <c r="AV13" s="36">
        <v>0</v>
      </c>
      <c r="AW13" s="38">
        <v>0</v>
      </c>
      <c r="AX13" s="36">
        <v>3</v>
      </c>
      <c r="AY13" s="38">
        <v>9</v>
      </c>
      <c r="AZ13" s="36">
        <v>1</v>
      </c>
      <c r="BA13" s="38">
        <v>2</v>
      </c>
      <c r="BB13" s="36">
        <v>0</v>
      </c>
      <c r="BC13" s="38">
        <v>0</v>
      </c>
      <c r="BD13" s="36">
        <v>4</v>
      </c>
      <c r="BE13" s="38">
        <v>16</v>
      </c>
      <c r="BF13" s="36">
        <v>3</v>
      </c>
      <c r="BG13" s="38">
        <v>6</v>
      </c>
      <c r="BH13" s="36">
        <v>4</v>
      </c>
      <c r="BI13" s="38">
        <v>7</v>
      </c>
      <c r="BJ13" s="36">
        <v>0</v>
      </c>
      <c r="BK13" s="38">
        <v>0</v>
      </c>
      <c r="BL13" s="36">
        <v>2</v>
      </c>
      <c r="BM13" s="38">
        <v>2</v>
      </c>
      <c r="BN13" s="36">
        <v>1</v>
      </c>
      <c r="BO13" s="38">
        <v>2</v>
      </c>
      <c r="BP13" s="36">
        <v>4</v>
      </c>
      <c r="BQ13" s="38">
        <v>2</v>
      </c>
      <c r="BR13" s="36">
        <v>1</v>
      </c>
      <c r="BS13" s="38">
        <v>0</v>
      </c>
      <c r="BT13" s="36">
        <v>2</v>
      </c>
      <c r="BU13" s="38">
        <v>3</v>
      </c>
      <c r="BV13" s="36">
        <v>5</v>
      </c>
      <c r="BW13" s="38">
        <v>16</v>
      </c>
      <c r="BX13" s="36">
        <v>0</v>
      </c>
      <c r="BY13" s="38">
        <v>0</v>
      </c>
      <c r="BZ13" s="36">
        <v>0</v>
      </c>
      <c r="CA13" s="38">
        <v>0</v>
      </c>
      <c r="CB13" s="36">
        <v>1</v>
      </c>
      <c r="CC13" s="38">
        <v>2</v>
      </c>
      <c r="CD13" s="36">
        <v>0</v>
      </c>
      <c r="CE13" s="38">
        <v>0</v>
      </c>
      <c r="CF13" s="36">
        <v>0</v>
      </c>
      <c r="CG13" s="38">
        <v>0</v>
      </c>
      <c r="CH13" s="36">
        <v>0</v>
      </c>
      <c r="CI13" s="38">
        <v>0</v>
      </c>
      <c r="CJ13" s="36">
        <v>2</v>
      </c>
      <c r="CK13" s="38">
        <v>2</v>
      </c>
      <c r="CL13" s="36">
        <v>0</v>
      </c>
      <c r="CM13" s="38">
        <v>0</v>
      </c>
      <c r="CN13" s="36">
        <v>0</v>
      </c>
      <c r="CO13" s="38">
        <v>0</v>
      </c>
      <c r="CP13" s="36">
        <v>0</v>
      </c>
      <c r="CQ13" s="38">
        <v>0</v>
      </c>
      <c r="CR13" s="36">
        <v>0</v>
      </c>
      <c r="CS13" s="38">
        <v>0</v>
      </c>
      <c r="CT13" s="36">
        <v>0</v>
      </c>
      <c r="CU13" s="38">
        <v>0</v>
      </c>
      <c r="CV13" s="36">
        <v>0</v>
      </c>
      <c r="CW13" s="38">
        <v>0</v>
      </c>
      <c r="CX13" s="36">
        <v>0</v>
      </c>
      <c r="CY13" s="38">
        <v>0</v>
      </c>
      <c r="CZ13" s="36">
        <v>0</v>
      </c>
      <c r="DA13" s="38">
        <v>0</v>
      </c>
      <c r="DB13" s="36" t="s">
        <v>31</v>
      </c>
      <c r="DC13" s="38" t="s">
        <v>31</v>
      </c>
      <c r="DD13" s="36" t="s">
        <v>31</v>
      </c>
      <c r="DE13" s="38" t="s">
        <v>31</v>
      </c>
      <c r="DF13" s="36">
        <v>0</v>
      </c>
      <c r="DG13" s="38">
        <v>0</v>
      </c>
      <c r="DH13" s="36">
        <v>2</v>
      </c>
      <c r="DI13" s="38">
        <v>1</v>
      </c>
      <c r="DJ13" s="36">
        <v>0</v>
      </c>
      <c r="DK13" s="38">
        <v>0</v>
      </c>
      <c r="DL13" s="36">
        <v>0</v>
      </c>
      <c r="DM13" s="38">
        <v>0</v>
      </c>
      <c r="DN13" s="36" t="s">
        <v>31</v>
      </c>
      <c r="DO13" s="38" t="s">
        <v>31</v>
      </c>
      <c r="DP13" s="36" t="s">
        <v>31</v>
      </c>
      <c r="DQ13" s="38" t="s">
        <v>31</v>
      </c>
      <c r="DR13" s="36" t="s">
        <v>31</v>
      </c>
      <c r="DS13" s="38" t="s">
        <v>31</v>
      </c>
      <c r="DT13" s="36" t="s">
        <v>31</v>
      </c>
      <c r="DU13" s="38" t="s">
        <v>31</v>
      </c>
      <c r="DV13" s="36" t="s">
        <v>31</v>
      </c>
      <c r="DW13" s="38" t="s">
        <v>31</v>
      </c>
      <c r="DX13" s="36" t="s">
        <v>31</v>
      </c>
      <c r="DY13" s="38" t="s">
        <v>31</v>
      </c>
      <c r="DZ13" s="36">
        <v>1</v>
      </c>
      <c r="EA13" s="38">
        <v>3</v>
      </c>
      <c r="EB13" s="36" t="s">
        <v>31</v>
      </c>
      <c r="EC13" s="38" t="s">
        <v>31</v>
      </c>
      <c r="ED13" s="36">
        <v>1</v>
      </c>
      <c r="EE13" s="38">
        <v>2</v>
      </c>
      <c r="EF13" s="36" t="s">
        <v>31</v>
      </c>
      <c r="EG13" s="38" t="s">
        <v>31</v>
      </c>
      <c r="EH13" s="36">
        <v>1</v>
      </c>
      <c r="EI13" s="38">
        <v>1</v>
      </c>
      <c r="EJ13" s="36" t="s">
        <v>31</v>
      </c>
      <c r="EK13" s="38" t="s">
        <v>31</v>
      </c>
      <c r="EL13" s="36" t="s">
        <v>31</v>
      </c>
      <c r="EM13" s="38" t="s">
        <v>31</v>
      </c>
      <c r="EN13" s="36" t="s">
        <v>31</v>
      </c>
      <c r="EO13" s="38" t="s">
        <v>31</v>
      </c>
      <c r="EP13" s="36" t="s">
        <v>31</v>
      </c>
      <c r="EQ13" s="38" t="s">
        <v>31</v>
      </c>
      <c r="ER13" s="36" t="s">
        <v>31</v>
      </c>
      <c r="ES13" s="38" t="s">
        <v>31</v>
      </c>
      <c r="ET13" s="36">
        <v>2</v>
      </c>
      <c r="EU13" s="38">
        <v>4</v>
      </c>
      <c r="EV13" s="36">
        <v>2</v>
      </c>
      <c r="EW13" s="38">
        <v>4</v>
      </c>
      <c r="EX13" s="36" t="s">
        <v>31</v>
      </c>
      <c r="EY13" s="38" t="s">
        <v>31</v>
      </c>
      <c r="EZ13" s="36" t="s">
        <v>31</v>
      </c>
      <c r="FA13" s="38" t="s">
        <v>31</v>
      </c>
      <c r="FB13" s="36" t="s">
        <v>31</v>
      </c>
      <c r="FC13" s="38" t="s">
        <v>31</v>
      </c>
      <c r="FD13" s="36" t="s">
        <v>31</v>
      </c>
      <c r="FE13" s="38" t="s">
        <v>31</v>
      </c>
      <c r="FF13" s="109" t="s">
        <v>31</v>
      </c>
      <c r="FG13" s="38" t="s">
        <v>31</v>
      </c>
      <c r="FH13" s="109">
        <v>1</v>
      </c>
      <c r="FI13" s="38">
        <v>2</v>
      </c>
      <c r="FJ13" s="109"/>
      <c r="FK13" s="38"/>
      <c r="FL13" s="109"/>
      <c r="FM13" s="38"/>
      <c r="FN13" s="109"/>
      <c r="FO13" s="38"/>
      <c r="FP13" s="109">
        <v>1</v>
      </c>
      <c r="FQ13" s="38">
        <v>0</v>
      </c>
      <c r="FR13" s="109"/>
      <c r="FS13" s="38"/>
      <c r="FT13" s="109"/>
      <c r="FU13" s="38"/>
      <c r="FV13" s="109"/>
      <c r="FW13" s="38"/>
      <c r="FX13" s="109">
        <v>1</v>
      </c>
      <c r="FY13" s="38">
        <v>3</v>
      </c>
      <c r="FZ13" s="109"/>
      <c r="GA13" s="38"/>
      <c r="GB13" s="109"/>
      <c r="GC13" s="38"/>
      <c r="GD13" s="109"/>
      <c r="GE13" s="38"/>
      <c r="GF13" s="109"/>
      <c r="GG13" s="38"/>
      <c r="GH13" s="109"/>
      <c r="GI13" s="38"/>
      <c r="GJ13" s="109"/>
      <c r="GK13" s="38"/>
      <c r="GL13" s="109"/>
      <c r="GM13" s="38"/>
      <c r="GN13" s="109"/>
      <c r="GO13" s="38"/>
      <c r="GP13" s="109">
        <v>1</v>
      </c>
      <c r="GQ13" s="38">
        <v>1</v>
      </c>
      <c r="GR13" s="109"/>
      <c r="GS13" s="38"/>
      <c r="GT13" s="109">
        <v>1</v>
      </c>
      <c r="GU13" s="38">
        <v>2</v>
      </c>
      <c r="GV13" s="109"/>
      <c r="GW13" s="38"/>
      <c r="GX13" s="109">
        <v>1</v>
      </c>
      <c r="GY13" s="38">
        <v>3</v>
      </c>
      <c r="GZ13" s="109"/>
      <c r="HA13" s="38"/>
      <c r="HB13" s="109">
        <v>4</v>
      </c>
      <c r="HC13" s="38">
        <v>6</v>
      </c>
      <c r="HD13" s="109"/>
      <c r="HE13" s="38"/>
      <c r="HF13" s="109">
        <v>2</v>
      </c>
      <c r="HG13" s="38">
        <v>2</v>
      </c>
      <c r="HH13" s="109"/>
      <c r="HI13" s="38"/>
      <c r="HJ13" s="109">
        <v>1</v>
      </c>
      <c r="HK13" s="38">
        <v>1</v>
      </c>
      <c r="HL13" s="109"/>
      <c r="HM13" s="38"/>
      <c r="HN13" s="109">
        <v>1</v>
      </c>
      <c r="HO13" s="38">
        <v>2</v>
      </c>
      <c r="HP13" s="109"/>
      <c r="HQ13" s="38"/>
      <c r="HR13" s="109"/>
      <c r="HS13" s="38"/>
      <c r="HT13" s="109"/>
      <c r="HU13" s="38"/>
      <c r="HV13" s="109"/>
      <c r="HW13" s="38"/>
      <c r="HX13" s="109"/>
      <c r="HY13" s="38"/>
      <c r="HZ13" s="109"/>
      <c r="IA13" s="38"/>
      <c r="IB13" s="109"/>
      <c r="IC13" s="38"/>
      <c r="ID13" s="109"/>
      <c r="IE13" s="38"/>
      <c r="IF13" s="109">
        <v>1</v>
      </c>
      <c r="IG13" s="38">
        <v>2</v>
      </c>
      <c r="IH13" s="109">
        <v>1</v>
      </c>
      <c r="II13" s="38">
        <v>1</v>
      </c>
      <c r="IJ13" s="109">
        <v>1</v>
      </c>
      <c r="IK13" s="38">
        <v>2</v>
      </c>
      <c r="IL13" s="109"/>
      <c r="IM13" s="38"/>
      <c r="IN13" s="109"/>
      <c r="IO13" s="38"/>
      <c r="IP13" s="109"/>
      <c r="IQ13" s="38"/>
      <c r="IR13" s="109"/>
      <c r="IS13" s="38"/>
      <c r="IT13" s="109"/>
      <c r="IU13" s="38"/>
      <c r="IV13" s="109"/>
      <c r="IW13" s="38"/>
      <c r="IX13" s="109"/>
      <c r="IY13" s="38"/>
      <c r="IZ13" s="109"/>
      <c r="JA13" s="38"/>
      <c r="JB13" s="109"/>
      <c r="JC13" s="38"/>
      <c r="JD13" s="109"/>
      <c r="JE13" s="38"/>
      <c r="JF13" s="37">
        <f t="shared" si="0"/>
        <v>188</v>
      </c>
      <c r="JG13" s="42">
        <f t="shared" si="1"/>
        <v>406</v>
      </c>
    </row>
    <row r="14" spans="1:267" ht="30" customHeight="1" x14ac:dyDescent="0.25">
      <c r="A14" s="35" t="s">
        <v>4</v>
      </c>
      <c r="B14" s="36">
        <v>0</v>
      </c>
      <c r="C14" s="38">
        <v>0</v>
      </c>
      <c r="D14" s="36">
        <v>0</v>
      </c>
      <c r="E14" s="38">
        <v>0</v>
      </c>
      <c r="F14" s="36">
        <v>0</v>
      </c>
      <c r="G14" s="38">
        <v>0</v>
      </c>
      <c r="H14" s="36">
        <v>0</v>
      </c>
      <c r="I14" s="38">
        <v>0</v>
      </c>
      <c r="J14" s="36">
        <v>0</v>
      </c>
      <c r="K14" s="38">
        <v>0</v>
      </c>
      <c r="L14" s="36">
        <v>0</v>
      </c>
      <c r="M14" s="38">
        <v>0</v>
      </c>
      <c r="N14" s="36">
        <v>0</v>
      </c>
      <c r="O14" s="38">
        <v>0</v>
      </c>
      <c r="P14" s="36">
        <v>0</v>
      </c>
      <c r="Q14" s="38">
        <v>0</v>
      </c>
      <c r="R14" s="36">
        <v>0</v>
      </c>
      <c r="S14" s="38">
        <v>0</v>
      </c>
      <c r="T14" s="36">
        <v>0</v>
      </c>
      <c r="U14" s="38">
        <v>0</v>
      </c>
      <c r="V14" s="36">
        <v>0</v>
      </c>
      <c r="W14" s="38">
        <v>0</v>
      </c>
      <c r="X14" s="36">
        <v>0</v>
      </c>
      <c r="Y14" s="38">
        <v>0</v>
      </c>
      <c r="Z14" s="36">
        <v>0</v>
      </c>
      <c r="AA14" s="38">
        <v>0</v>
      </c>
      <c r="AB14" s="36">
        <v>0</v>
      </c>
      <c r="AC14" s="38">
        <v>0</v>
      </c>
      <c r="AD14" s="36">
        <v>2</v>
      </c>
      <c r="AE14" s="38">
        <v>5</v>
      </c>
      <c r="AF14" s="36">
        <v>4</v>
      </c>
      <c r="AG14" s="38">
        <v>4</v>
      </c>
      <c r="AH14" s="36">
        <v>0</v>
      </c>
      <c r="AI14" s="38">
        <v>0</v>
      </c>
      <c r="AJ14" s="36">
        <v>5</v>
      </c>
      <c r="AK14" s="38">
        <v>16</v>
      </c>
      <c r="AL14" s="36">
        <v>6</v>
      </c>
      <c r="AM14" s="38">
        <v>19</v>
      </c>
      <c r="AN14" s="36">
        <v>1</v>
      </c>
      <c r="AO14" s="38">
        <v>3</v>
      </c>
      <c r="AP14" s="36">
        <v>2</v>
      </c>
      <c r="AQ14" s="38">
        <v>5</v>
      </c>
      <c r="AR14" s="36">
        <v>0</v>
      </c>
      <c r="AS14" s="38">
        <v>0</v>
      </c>
      <c r="AT14" s="36">
        <v>0</v>
      </c>
      <c r="AU14" s="38">
        <v>0</v>
      </c>
      <c r="AV14" s="36">
        <v>0</v>
      </c>
      <c r="AW14" s="38">
        <v>0</v>
      </c>
      <c r="AX14" s="36">
        <v>3</v>
      </c>
      <c r="AY14" s="38">
        <v>8</v>
      </c>
      <c r="AZ14" s="36">
        <v>0</v>
      </c>
      <c r="BA14" s="38">
        <v>0</v>
      </c>
      <c r="BB14" s="36">
        <v>0</v>
      </c>
      <c r="BC14" s="38">
        <v>0</v>
      </c>
      <c r="BD14" s="36">
        <v>0</v>
      </c>
      <c r="BE14" s="38">
        <v>0</v>
      </c>
      <c r="BF14" s="36">
        <v>0</v>
      </c>
      <c r="BG14" s="38">
        <v>0</v>
      </c>
      <c r="BH14" s="36">
        <v>0</v>
      </c>
      <c r="BI14" s="38">
        <v>0</v>
      </c>
      <c r="BJ14" s="36">
        <v>0</v>
      </c>
      <c r="BK14" s="38">
        <v>0</v>
      </c>
      <c r="BL14" s="36">
        <v>0</v>
      </c>
      <c r="BM14" s="38">
        <v>0</v>
      </c>
      <c r="BN14" s="36">
        <v>0</v>
      </c>
      <c r="BO14" s="38">
        <v>0</v>
      </c>
      <c r="BP14" s="36">
        <v>0</v>
      </c>
      <c r="BQ14" s="38">
        <v>0</v>
      </c>
      <c r="BR14" s="36">
        <v>1</v>
      </c>
      <c r="BS14" s="38">
        <v>0</v>
      </c>
      <c r="BT14" s="36">
        <v>0</v>
      </c>
      <c r="BU14" s="38">
        <v>0</v>
      </c>
      <c r="BV14" s="36">
        <v>0</v>
      </c>
      <c r="BW14" s="38">
        <v>0</v>
      </c>
      <c r="BX14" s="36">
        <v>0</v>
      </c>
      <c r="BY14" s="38">
        <v>0</v>
      </c>
      <c r="BZ14" s="36">
        <v>1</v>
      </c>
      <c r="CA14" s="38">
        <v>3</v>
      </c>
      <c r="CB14" s="36">
        <v>0</v>
      </c>
      <c r="CC14" s="38">
        <v>0</v>
      </c>
      <c r="CD14" s="36">
        <v>0</v>
      </c>
      <c r="CE14" s="38">
        <v>0</v>
      </c>
      <c r="CF14" s="36">
        <v>0</v>
      </c>
      <c r="CG14" s="38">
        <v>0</v>
      </c>
      <c r="CH14" s="36">
        <v>0</v>
      </c>
      <c r="CI14" s="38">
        <v>0</v>
      </c>
      <c r="CJ14" s="36">
        <v>0</v>
      </c>
      <c r="CK14" s="38">
        <v>0</v>
      </c>
      <c r="CL14" s="36">
        <v>0</v>
      </c>
      <c r="CM14" s="38">
        <v>0</v>
      </c>
      <c r="CN14" s="36">
        <v>0</v>
      </c>
      <c r="CO14" s="38">
        <v>0</v>
      </c>
      <c r="CP14" s="36">
        <v>0</v>
      </c>
      <c r="CQ14" s="38">
        <v>0</v>
      </c>
      <c r="CR14" s="36">
        <v>1</v>
      </c>
      <c r="CS14" s="38">
        <v>2</v>
      </c>
      <c r="CT14" s="36">
        <v>0</v>
      </c>
      <c r="CU14" s="38">
        <v>0</v>
      </c>
      <c r="CV14" s="36">
        <v>0</v>
      </c>
      <c r="CW14" s="38">
        <v>0</v>
      </c>
      <c r="CX14" s="36">
        <v>0</v>
      </c>
      <c r="CY14" s="38">
        <v>0</v>
      </c>
      <c r="CZ14" s="36">
        <v>0</v>
      </c>
      <c r="DA14" s="38">
        <v>0</v>
      </c>
      <c r="DB14" s="36" t="s">
        <v>31</v>
      </c>
      <c r="DC14" s="38" t="s">
        <v>31</v>
      </c>
      <c r="DD14" s="36" t="s">
        <v>31</v>
      </c>
      <c r="DE14" s="38" t="s">
        <v>31</v>
      </c>
      <c r="DF14" s="36">
        <v>0</v>
      </c>
      <c r="DG14" s="38">
        <v>0</v>
      </c>
      <c r="DH14" s="36">
        <v>1</v>
      </c>
      <c r="DI14" s="38">
        <v>1</v>
      </c>
      <c r="DJ14" s="36">
        <v>0</v>
      </c>
      <c r="DK14" s="38">
        <v>0</v>
      </c>
      <c r="DL14" s="36">
        <v>0</v>
      </c>
      <c r="DM14" s="38">
        <v>0</v>
      </c>
      <c r="DN14" s="36" t="s">
        <v>31</v>
      </c>
      <c r="DO14" s="38" t="s">
        <v>31</v>
      </c>
      <c r="DP14" s="36" t="s">
        <v>31</v>
      </c>
      <c r="DQ14" s="38" t="s">
        <v>31</v>
      </c>
      <c r="DR14" s="36" t="s">
        <v>31</v>
      </c>
      <c r="DS14" s="38" t="s">
        <v>31</v>
      </c>
      <c r="DT14" s="36" t="s">
        <v>31</v>
      </c>
      <c r="DU14" s="38" t="s">
        <v>31</v>
      </c>
      <c r="DV14" s="36" t="s">
        <v>31</v>
      </c>
      <c r="DW14" s="38" t="s">
        <v>31</v>
      </c>
      <c r="DX14" s="36" t="s">
        <v>31</v>
      </c>
      <c r="DY14" s="38" t="s">
        <v>31</v>
      </c>
      <c r="DZ14" s="36" t="s">
        <v>31</v>
      </c>
      <c r="EA14" s="38" t="s">
        <v>31</v>
      </c>
      <c r="EB14" s="36" t="s">
        <v>31</v>
      </c>
      <c r="EC14" s="38" t="s">
        <v>31</v>
      </c>
      <c r="ED14" s="36" t="s">
        <v>31</v>
      </c>
      <c r="EE14" s="38" t="s">
        <v>31</v>
      </c>
      <c r="EF14" s="36">
        <v>1</v>
      </c>
      <c r="EG14" s="38">
        <v>1</v>
      </c>
      <c r="EH14" s="36">
        <v>1</v>
      </c>
      <c r="EI14" s="38">
        <v>2</v>
      </c>
      <c r="EJ14" s="36">
        <v>1</v>
      </c>
      <c r="EK14" s="38">
        <v>3</v>
      </c>
      <c r="EL14" s="36">
        <v>1</v>
      </c>
      <c r="EM14" s="38">
        <v>2</v>
      </c>
      <c r="EN14" s="36">
        <v>1</v>
      </c>
      <c r="EO14" s="38">
        <v>2</v>
      </c>
      <c r="EP14" s="36">
        <v>1</v>
      </c>
      <c r="EQ14" s="38">
        <v>1</v>
      </c>
      <c r="ER14" s="36" t="s">
        <v>31</v>
      </c>
      <c r="ES14" s="38" t="s">
        <v>31</v>
      </c>
      <c r="ET14" s="36" t="s">
        <v>31</v>
      </c>
      <c r="EU14" s="38" t="s">
        <v>31</v>
      </c>
      <c r="EV14" s="36" t="s">
        <v>31</v>
      </c>
      <c r="EW14" s="38" t="s">
        <v>31</v>
      </c>
      <c r="EX14" s="36" t="s">
        <v>31</v>
      </c>
      <c r="EY14" s="38" t="s">
        <v>31</v>
      </c>
      <c r="EZ14" s="36" t="s">
        <v>31</v>
      </c>
      <c r="FA14" s="38" t="s">
        <v>31</v>
      </c>
      <c r="FB14" s="36" t="s">
        <v>31</v>
      </c>
      <c r="FC14" s="38" t="s">
        <v>31</v>
      </c>
      <c r="FD14" s="36" t="s">
        <v>31</v>
      </c>
      <c r="FE14" s="38" t="s">
        <v>31</v>
      </c>
      <c r="FF14" s="109" t="s">
        <v>31</v>
      </c>
      <c r="FG14" s="38" t="s">
        <v>31</v>
      </c>
      <c r="FH14" s="109"/>
      <c r="FI14" s="38"/>
      <c r="FJ14" s="109"/>
      <c r="FK14" s="38"/>
      <c r="FL14" s="109"/>
      <c r="FM14" s="38"/>
      <c r="FN14" s="109"/>
      <c r="FO14" s="38"/>
      <c r="FP14" s="109"/>
      <c r="FQ14" s="38"/>
      <c r="FR14" s="109"/>
      <c r="FS14" s="38"/>
      <c r="FT14" s="109"/>
      <c r="FU14" s="38"/>
      <c r="FV14" s="109"/>
      <c r="FW14" s="38"/>
      <c r="FX14" s="109"/>
      <c r="FY14" s="38"/>
      <c r="FZ14" s="109"/>
      <c r="GA14" s="38"/>
      <c r="GB14" s="109"/>
      <c r="GC14" s="38"/>
      <c r="GD14" s="109"/>
      <c r="GE14" s="38"/>
      <c r="GF14" s="109"/>
      <c r="GG14" s="38"/>
      <c r="GH14" s="109"/>
      <c r="GI14" s="38"/>
      <c r="GJ14" s="109"/>
      <c r="GK14" s="38"/>
      <c r="GL14" s="109"/>
      <c r="GM14" s="38"/>
      <c r="GN14" s="109"/>
      <c r="GO14" s="38"/>
      <c r="GP14" s="109"/>
      <c r="GQ14" s="38"/>
      <c r="GR14" s="109"/>
      <c r="GS14" s="38"/>
      <c r="GT14" s="109"/>
      <c r="GU14" s="38"/>
      <c r="GV14" s="109"/>
      <c r="GW14" s="38"/>
      <c r="GX14" s="109"/>
      <c r="GY14" s="38"/>
      <c r="GZ14" s="109"/>
      <c r="HA14" s="38"/>
      <c r="HB14" s="109"/>
      <c r="HC14" s="38"/>
      <c r="HD14" s="109"/>
      <c r="HE14" s="38"/>
      <c r="HF14" s="109"/>
      <c r="HG14" s="38"/>
      <c r="HH14" s="109"/>
      <c r="HI14" s="38"/>
      <c r="HJ14" s="109"/>
      <c r="HK14" s="38"/>
      <c r="HL14" s="109"/>
      <c r="HM14" s="38"/>
      <c r="HN14" s="109"/>
      <c r="HO14" s="38"/>
      <c r="HP14" s="109"/>
      <c r="HQ14" s="38"/>
      <c r="HR14" s="109"/>
      <c r="HS14" s="38"/>
      <c r="HT14" s="109"/>
      <c r="HU14" s="38"/>
      <c r="HV14" s="109"/>
      <c r="HW14" s="38"/>
      <c r="HX14" s="109"/>
      <c r="HY14" s="38"/>
      <c r="HZ14" s="109"/>
      <c r="IA14" s="38"/>
      <c r="IB14" s="109"/>
      <c r="IC14" s="38"/>
      <c r="ID14" s="109"/>
      <c r="IE14" s="38"/>
      <c r="IF14" s="109"/>
      <c r="IG14" s="38"/>
      <c r="IH14" s="109"/>
      <c r="II14" s="38"/>
      <c r="IJ14" s="109"/>
      <c r="IK14" s="38"/>
      <c r="IL14" s="109"/>
      <c r="IM14" s="38"/>
      <c r="IN14" s="109"/>
      <c r="IO14" s="38"/>
      <c r="IP14" s="109"/>
      <c r="IQ14" s="38"/>
      <c r="IR14" s="109"/>
      <c r="IS14" s="38"/>
      <c r="IT14" s="109"/>
      <c r="IU14" s="38"/>
      <c r="IV14" s="109"/>
      <c r="IW14" s="38"/>
      <c r="IX14" s="109"/>
      <c r="IY14" s="38"/>
      <c r="IZ14" s="109"/>
      <c r="JA14" s="38"/>
      <c r="JB14" s="109"/>
      <c r="JC14" s="38"/>
      <c r="JD14" s="109"/>
      <c r="JE14" s="38"/>
      <c r="JF14" s="37">
        <f t="shared" si="0"/>
        <v>33</v>
      </c>
      <c r="JG14" s="42">
        <f t="shared" si="1"/>
        <v>77</v>
      </c>
    </row>
    <row r="15" spans="1:267" ht="50.25" customHeight="1" x14ac:dyDescent="0.25">
      <c r="A15" s="35" t="s">
        <v>43</v>
      </c>
      <c r="B15" s="36">
        <v>0</v>
      </c>
      <c r="C15" s="38">
        <v>0</v>
      </c>
      <c r="D15" s="36">
        <v>0</v>
      </c>
      <c r="E15" s="38">
        <v>0</v>
      </c>
      <c r="F15" s="36">
        <v>0</v>
      </c>
      <c r="G15" s="38">
        <v>0</v>
      </c>
      <c r="H15" s="36">
        <v>0</v>
      </c>
      <c r="I15" s="38">
        <v>0</v>
      </c>
      <c r="J15" s="36">
        <v>0</v>
      </c>
      <c r="K15" s="38">
        <v>0</v>
      </c>
      <c r="L15" s="36">
        <v>0</v>
      </c>
      <c r="M15" s="38">
        <v>0</v>
      </c>
      <c r="N15" s="36">
        <v>0</v>
      </c>
      <c r="O15" s="38">
        <v>0</v>
      </c>
      <c r="P15" s="36">
        <v>0</v>
      </c>
      <c r="Q15" s="38">
        <v>0</v>
      </c>
      <c r="R15" s="36">
        <v>2</v>
      </c>
      <c r="S15" s="38">
        <v>6</v>
      </c>
      <c r="T15" s="36">
        <v>0</v>
      </c>
      <c r="U15" s="38">
        <v>0</v>
      </c>
      <c r="V15" s="36">
        <v>0</v>
      </c>
      <c r="W15" s="38">
        <v>0</v>
      </c>
      <c r="X15" s="36">
        <v>1</v>
      </c>
      <c r="Y15" s="38">
        <v>4</v>
      </c>
      <c r="Z15" s="36">
        <v>0</v>
      </c>
      <c r="AA15" s="38">
        <v>0</v>
      </c>
      <c r="AB15" s="36">
        <v>0</v>
      </c>
      <c r="AC15" s="38">
        <v>0</v>
      </c>
      <c r="AD15" s="36">
        <v>0</v>
      </c>
      <c r="AE15" s="38">
        <v>0</v>
      </c>
      <c r="AF15" s="36">
        <v>0</v>
      </c>
      <c r="AG15" s="38">
        <v>0</v>
      </c>
      <c r="AH15" s="36">
        <v>0</v>
      </c>
      <c r="AI15" s="38">
        <v>0</v>
      </c>
      <c r="AJ15" s="36">
        <v>0</v>
      </c>
      <c r="AK15" s="38">
        <v>0</v>
      </c>
      <c r="AL15" s="36">
        <v>0</v>
      </c>
      <c r="AM15" s="38">
        <v>0</v>
      </c>
      <c r="AN15" s="36">
        <v>0</v>
      </c>
      <c r="AO15" s="38">
        <v>0</v>
      </c>
      <c r="AP15" s="36">
        <v>0</v>
      </c>
      <c r="AQ15" s="38">
        <v>0</v>
      </c>
      <c r="AR15" s="36">
        <v>3</v>
      </c>
      <c r="AS15" s="38">
        <v>0</v>
      </c>
      <c r="AT15" s="36">
        <v>6</v>
      </c>
      <c r="AU15" s="38">
        <v>12</v>
      </c>
      <c r="AV15" s="36">
        <v>1</v>
      </c>
      <c r="AW15" s="38">
        <v>0</v>
      </c>
      <c r="AX15" s="36">
        <v>5</v>
      </c>
      <c r="AY15" s="38">
        <v>10</v>
      </c>
      <c r="AZ15" s="36">
        <v>1</v>
      </c>
      <c r="BA15" s="38">
        <v>0</v>
      </c>
      <c r="BB15" s="36">
        <v>2</v>
      </c>
      <c r="BC15" s="38">
        <v>5</v>
      </c>
      <c r="BD15" s="36">
        <v>0</v>
      </c>
      <c r="BE15" s="38">
        <v>0</v>
      </c>
      <c r="BF15" s="36">
        <v>2</v>
      </c>
      <c r="BG15" s="38">
        <v>6</v>
      </c>
      <c r="BH15" s="36">
        <v>2</v>
      </c>
      <c r="BI15" s="38">
        <v>1</v>
      </c>
      <c r="BJ15" s="36">
        <v>1</v>
      </c>
      <c r="BK15" s="38">
        <v>3</v>
      </c>
      <c r="BL15" s="36">
        <v>2</v>
      </c>
      <c r="BM15" s="38">
        <v>6</v>
      </c>
      <c r="BN15" s="36">
        <v>0</v>
      </c>
      <c r="BO15" s="38">
        <v>0</v>
      </c>
      <c r="BP15" s="36">
        <v>1</v>
      </c>
      <c r="BQ15" s="38">
        <v>1</v>
      </c>
      <c r="BR15" s="36">
        <v>1</v>
      </c>
      <c r="BS15" s="38">
        <v>0</v>
      </c>
      <c r="BT15" s="36">
        <v>0</v>
      </c>
      <c r="BU15" s="38">
        <v>0</v>
      </c>
      <c r="BV15" s="36">
        <v>2</v>
      </c>
      <c r="BW15" s="38">
        <v>2</v>
      </c>
      <c r="BX15" s="36">
        <v>1</v>
      </c>
      <c r="BY15" s="38">
        <v>0</v>
      </c>
      <c r="BZ15" s="36">
        <v>0</v>
      </c>
      <c r="CA15" s="38">
        <v>0</v>
      </c>
      <c r="CB15" s="36">
        <v>1</v>
      </c>
      <c r="CC15" s="38">
        <v>0</v>
      </c>
      <c r="CD15" s="36">
        <v>0</v>
      </c>
      <c r="CE15" s="38">
        <v>0</v>
      </c>
      <c r="CF15" s="36">
        <v>0</v>
      </c>
      <c r="CG15" s="38">
        <v>0</v>
      </c>
      <c r="CH15" s="36">
        <v>1</v>
      </c>
      <c r="CI15" s="38">
        <v>0</v>
      </c>
      <c r="CJ15" s="36">
        <v>1</v>
      </c>
      <c r="CK15" s="38">
        <v>1</v>
      </c>
      <c r="CL15" s="36">
        <v>0</v>
      </c>
      <c r="CM15" s="38">
        <v>0</v>
      </c>
      <c r="CN15" s="36">
        <v>0</v>
      </c>
      <c r="CO15" s="38">
        <v>0</v>
      </c>
      <c r="CP15" s="36">
        <v>0</v>
      </c>
      <c r="CQ15" s="38">
        <v>0</v>
      </c>
      <c r="CR15" s="36">
        <v>0</v>
      </c>
      <c r="CS15" s="38">
        <v>0</v>
      </c>
      <c r="CT15" s="36">
        <v>0</v>
      </c>
      <c r="CU15" s="38">
        <v>0</v>
      </c>
      <c r="CV15" s="36">
        <v>0</v>
      </c>
      <c r="CW15" s="38">
        <v>0</v>
      </c>
      <c r="CX15" s="36">
        <v>1</v>
      </c>
      <c r="CY15" s="38">
        <v>3</v>
      </c>
      <c r="CZ15" s="36">
        <v>0</v>
      </c>
      <c r="DA15" s="38">
        <v>0</v>
      </c>
      <c r="DB15" s="36" t="s">
        <v>31</v>
      </c>
      <c r="DC15" s="38" t="s">
        <v>31</v>
      </c>
      <c r="DD15" s="36" t="s">
        <v>31</v>
      </c>
      <c r="DE15" s="38" t="s">
        <v>31</v>
      </c>
      <c r="DF15" s="36">
        <v>0</v>
      </c>
      <c r="DG15" s="38">
        <v>0</v>
      </c>
      <c r="DH15" s="36">
        <v>0</v>
      </c>
      <c r="DI15" s="38">
        <v>0</v>
      </c>
      <c r="DJ15" s="36">
        <v>0</v>
      </c>
      <c r="DK15" s="38">
        <v>0</v>
      </c>
      <c r="DL15" s="36">
        <v>0</v>
      </c>
      <c r="DM15" s="38">
        <v>0</v>
      </c>
      <c r="DN15" s="36" t="s">
        <v>31</v>
      </c>
      <c r="DO15" s="38" t="s">
        <v>31</v>
      </c>
      <c r="DP15" s="36" t="s">
        <v>31</v>
      </c>
      <c r="DQ15" s="38" t="s">
        <v>31</v>
      </c>
      <c r="DR15" s="36" t="s">
        <v>31</v>
      </c>
      <c r="DS15" s="38" t="s">
        <v>31</v>
      </c>
      <c r="DT15" s="36" t="s">
        <v>31</v>
      </c>
      <c r="DU15" s="38" t="s">
        <v>31</v>
      </c>
      <c r="DV15" s="36" t="s">
        <v>31</v>
      </c>
      <c r="DW15" s="38" t="s">
        <v>31</v>
      </c>
      <c r="DX15" s="36" t="s">
        <v>31</v>
      </c>
      <c r="DY15" s="38" t="s">
        <v>31</v>
      </c>
      <c r="DZ15" s="36" t="s">
        <v>31</v>
      </c>
      <c r="EA15" s="38" t="s">
        <v>31</v>
      </c>
      <c r="EB15" s="36" t="s">
        <v>31</v>
      </c>
      <c r="EC15" s="38" t="s">
        <v>31</v>
      </c>
      <c r="ED15" s="36" t="s">
        <v>31</v>
      </c>
      <c r="EE15" s="38" t="s">
        <v>31</v>
      </c>
      <c r="EF15" s="36" t="s">
        <v>31</v>
      </c>
      <c r="EG15" s="38" t="s">
        <v>31</v>
      </c>
      <c r="EH15" s="36" t="s">
        <v>31</v>
      </c>
      <c r="EI15" s="38" t="s">
        <v>31</v>
      </c>
      <c r="EJ15" s="36" t="s">
        <v>31</v>
      </c>
      <c r="EK15" s="38" t="s">
        <v>31</v>
      </c>
      <c r="EL15" s="36" t="s">
        <v>31</v>
      </c>
      <c r="EM15" s="38" t="s">
        <v>31</v>
      </c>
      <c r="EN15" s="36" t="s">
        <v>31</v>
      </c>
      <c r="EO15" s="38" t="s">
        <v>31</v>
      </c>
      <c r="EP15" s="36" t="s">
        <v>31</v>
      </c>
      <c r="EQ15" s="38" t="s">
        <v>31</v>
      </c>
      <c r="ER15" s="36" t="s">
        <v>31</v>
      </c>
      <c r="ES15" s="38" t="s">
        <v>31</v>
      </c>
      <c r="ET15" s="36" t="s">
        <v>31</v>
      </c>
      <c r="EU15" s="38" t="s">
        <v>31</v>
      </c>
      <c r="EV15" s="36" t="s">
        <v>31</v>
      </c>
      <c r="EW15" s="38" t="s">
        <v>31</v>
      </c>
      <c r="EX15" s="36" t="s">
        <v>31</v>
      </c>
      <c r="EY15" s="38" t="s">
        <v>31</v>
      </c>
      <c r="EZ15" s="36" t="s">
        <v>31</v>
      </c>
      <c r="FA15" s="38" t="s">
        <v>31</v>
      </c>
      <c r="FB15" s="36" t="s">
        <v>31</v>
      </c>
      <c r="FC15" s="38" t="s">
        <v>31</v>
      </c>
      <c r="FD15" s="36" t="s">
        <v>31</v>
      </c>
      <c r="FE15" s="38" t="s">
        <v>31</v>
      </c>
      <c r="FF15" s="109">
        <v>1</v>
      </c>
      <c r="FG15" s="38">
        <v>1</v>
      </c>
      <c r="FH15" s="109"/>
      <c r="FI15" s="38"/>
      <c r="FJ15" s="109">
        <v>5</v>
      </c>
      <c r="FK15" s="38">
        <v>5</v>
      </c>
      <c r="FL15" s="109">
        <v>1</v>
      </c>
      <c r="FM15" s="38">
        <v>0</v>
      </c>
      <c r="FN15" s="109"/>
      <c r="FO15" s="38"/>
      <c r="FP15" s="109">
        <v>2</v>
      </c>
      <c r="FQ15" s="38">
        <v>2</v>
      </c>
      <c r="FR15" s="109">
        <v>5</v>
      </c>
      <c r="FS15" s="38">
        <v>8</v>
      </c>
      <c r="FT15" s="109">
        <v>2</v>
      </c>
      <c r="FU15" s="38">
        <v>6</v>
      </c>
      <c r="FV15" s="109">
        <v>1</v>
      </c>
      <c r="FW15" s="38">
        <v>1</v>
      </c>
      <c r="FX15" s="109"/>
      <c r="FY15" s="38"/>
      <c r="FZ15" s="109">
        <v>1</v>
      </c>
      <c r="GA15" s="38">
        <v>1</v>
      </c>
      <c r="GB15" s="109">
        <v>1</v>
      </c>
      <c r="GC15" s="38">
        <v>3</v>
      </c>
      <c r="GD15" s="109">
        <v>6</v>
      </c>
      <c r="GE15" s="38">
        <v>9</v>
      </c>
      <c r="GF15" s="109"/>
      <c r="GG15" s="38"/>
      <c r="GH15" s="109"/>
      <c r="GI15" s="38"/>
      <c r="GJ15" s="109">
        <v>1</v>
      </c>
      <c r="GK15" s="38">
        <v>1</v>
      </c>
      <c r="GL15" s="109">
        <v>4</v>
      </c>
      <c r="GM15" s="38">
        <v>6</v>
      </c>
      <c r="GN15" s="109">
        <v>2</v>
      </c>
      <c r="GO15" s="38">
        <v>1</v>
      </c>
      <c r="GP15" s="109"/>
      <c r="GQ15" s="38"/>
      <c r="GR15" s="109"/>
      <c r="GS15" s="38"/>
      <c r="GT15" s="109">
        <v>1</v>
      </c>
      <c r="GU15" s="38">
        <v>0</v>
      </c>
      <c r="GV15" s="109">
        <v>1</v>
      </c>
      <c r="GW15" s="38">
        <v>1</v>
      </c>
      <c r="GX15" s="109">
        <v>1</v>
      </c>
      <c r="GY15" s="38">
        <v>1</v>
      </c>
      <c r="GZ15" s="109"/>
      <c r="HA15" s="38"/>
      <c r="HB15" s="109"/>
      <c r="HC15" s="38"/>
      <c r="HD15" s="109"/>
      <c r="HE15" s="38"/>
      <c r="HF15" s="109"/>
      <c r="HG15" s="38"/>
      <c r="HH15" s="109">
        <v>1</v>
      </c>
      <c r="HI15" s="38">
        <v>1</v>
      </c>
      <c r="HJ15" s="109"/>
      <c r="HK15" s="38"/>
      <c r="HL15" s="109">
        <v>2</v>
      </c>
      <c r="HM15" s="38">
        <v>2</v>
      </c>
      <c r="HN15" s="109">
        <v>2</v>
      </c>
      <c r="HO15" s="38">
        <v>3</v>
      </c>
      <c r="HP15" s="109"/>
      <c r="HQ15" s="38"/>
      <c r="HR15" s="109"/>
      <c r="HS15" s="38"/>
      <c r="HT15" s="109"/>
      <c r="HU15" s="38"/>
      <c r="HV15" s="109">
        <v>1</v>
      </c>
      <c r="HW15" s="38">
        <v>2</v>
      </c>
      <c r="HX15" s="109">
        <v>2</v>
      </c>
      <c r="HY15" s="38">
        <v>4</v>
      </c>
      <c r="HZ15" s="109">
        <v>2</v>
      </c>
      <c r="IA15" s="38">
        <v>2</v>
      </c>
      <c r="IB15" s="109">
        <v>1</v>
      </c>
      <c r="IC15" s="38">
        <v>3</v>
      </c>
      <c r="ID15" s="109">
        <v>2</v>
      </c>
      <c r="IE15" s="38">
        <v>2</v>
      </c>
      <c r="IF15" s="109"/>
      <c r="IG15" s="38"/>
      <c r="IH15" s="109">
        <v>1</v>
      </c>
      <c r="II15" s="38">
        <v>0</v>
      </c>
      <c r="IJ15" s="109"/>
      <c r="IK15" s="38"/>
      <c r="IL15" s="109"/>
      <c r="IM15" s="38"/>
      <c r="IN15" s="109"/>
      <c r="IO15" s="38"/>
      <c r="IP15" s="109"/>
      <c r="IQ15" s="38"/>
      <c r="IR15" s="109"/>
      <c r="IS15" s="38"/>
      <c r="IT15" s="109"/>
      <c r="IU15" s="38"/>
      <c r="IV15" s="109"/>
      <c r="IW15" s="38"/>
      <c r="IX15" s="109"/>
      <c r="IY15" s="38"/>
      <c r="IZ15" s="109"/>
      <c r="JA15" s="38"/>
      <c r="JB15" s="109"/>
      <c r="JC15" s="38"/>
      <c r="JD15" s="109"/>
      <c r="JE15" s="38"/>
      <c r="JF15" s="37">
        <f t="shared" si="0"/>
        <v>86</v>
      </c>
      <c r="JG15" s="42">
        <f t="shared" si="1"/>
        <v>125</v>
      </c>
    </row>
    <row r="16" spans="1:267" ht="39" customHeight="1" x14ac:dyDescent="0.25">
      <c r="A16" s="35" t="s">
        <v>5</v>
      </c>
      <c r="B16" s="36">
        <v>0</v>
      </c>
      <c r="C16" s="38">
        <v>0</v>
      </c>
      <c r="D16" s="36">
        <v>0</v>
      </c>
      <c r="E16" s="38">
        <v>0</v>
      </c>
      <c r="F16" s="36">
        <v>1</v>
      </c>
      <c r="G16" s="38">
        <v>4</v>
      </c>
      <c r="H16" s="36">
        <v>2</v>
      </c>
      <c r="I16" s="38">
        <v>8</v>
      </c>
      <c r="J16" s="36">
        <v>0</v>
      </c>
      <c r="K16" s="38">
        <v>0</v>
      </c>
      <c r="L16" s="36">
        <v>0</v>
      </c>
      <c r="M16" s="38">
        <v>0</v>
      </c>
      <c r="N16" s="36">
        <v>3</v>
      </c>
      <c r="O16" s="38">
        <v>5</v>
      </c>
      <c r="P16" s="36">
        <v>0</v>
      </c>
      <c r="Q16" s="38">
        <v>0</v>
      </c>
      <c r="R16" s="36">
        <v>0</v>
      </c>
      <c r="S16" s="38">
        <v>0</v>
      </c>
      <c r="T16" s="36">
        <v>0</v>
      </c>
      <c r="U16" s="38">
        <v>0</v>
      </c>
      <c r="V16" s="36">
        <v>0</v>
      </c>
      <c r="W16" s="38">
        <v>0</v>
      </c>
      <c r="X16" s="36">
        <v>0</v>
      </c>
      <c r="Y16" s="38">
        <v>0</v>
      </c>
      <c r="Z16" s="36">
        <v>0</v>
      </c>
      <c r="AA16" s="38">
        <v>0</v>
      </c>
      <c r="AB16" s="36">
        <v>1</v>
      </c>
      <c r="AC16" s="38">
        <v>0</v>
      </c>
      <c r="AD16" s="36">
        <v>1</v>
      </c>
      <c r="AE16" s="38">
        <v>0</v>
      </c>
      <c r="AF16" s="36">
        <v>0</v>
      </c>
      <c r="AG16" s="38">
        <v>0</v>
      </c>
      <c r="AH16" s="36">
        <v>1</v>
      </c>
      <c r="AI16" s="38">
        <v>20</v>
      </c>
      <c r="AJ16" s="36">
        <v>1</v>
      </c>
      <c r="AK16" s="38">
        <v>0</v>
      </c>
      <c r="AL16" s="36">
        <v>0</v>
      </c>
      <c r="AM16" s="38">
        <v>0</v>
      </c>
      <c r="AN16" s="36">
        <v>0</v>
      </c>
      <c r="AO16" s="38">
        <v>0</v>
      </c>
      <c r="AP16" s="36">
        <v>0</v>
      </c>
      <c r="AQ16" s="38">
        <v>0</v>
      </c>
      <c r="AR16" s="36">
        <v>0</v>
      </c>
      <c r="AS16" s="38">
        <v>0</v>
      </c>
      <c r="AT16" s="36">
        <v>0</v>
      </c>
      <c r="AU16" s="38">
        <v>0</v>
      </c>
      <c r="AV16" s="36">
        <v>0</v>
      </c>
      <c r="AW16" s="38">
        <v>0</v>
      </c>
      <c r="AX16" s="36">
        <v>2</v>
      </c>
      <c r="AY16" s="38">
        <v>0</v>
      </c>
      <c r="AZ16" s="36">
        <v>0</v>
      </c>
      <c r="BA16" s="38">
        <v>0</v>
      </c>
      <c r="BB16" s="36">
        <v>0</v>
      </c>
      <c r="BC16" s="38">
        <v>0</v>
      </c>
      <c r="BD16" s="36">
        <v>0</v>
      </c>
      <c r="BE16" s="38">
        <v>0</v>
      </c>
      <c r="BF16" s="36">
        <v>0</v>
      </c>
      <c r="BG16" s="38">
        <v>0</v>
      </c>
      <c r="BH16" s="36">
        <v>0</v>
      </c>
      <c r="BI16" s="38">
        <v>0</v>
      </c>
      <c r="BJ16" s="36">
        <v>1</v>
      </c>
      <c r="BK16" s="38">
        <v>7</v>
      </c>
      <c r="BL16" s="36">
        <v>1</v>
      </c>
      <c r="BM16" s="38">
        <v>0</v>
      </c>
      <c r="BN16" s="36">
        <v>0</v>
      </c>
      <c r="BO16" s="38">
        <v>0</v>
      </c>
      <c r="BP16" s="36">
        <v>0</v>
      </c>
      <c r="BQ16" s="38">
        <v>0</v>
      </c>
      <c r="BR16" s="36">
        <v>1</v>
      </c>
      <c r="BS16" s="38">
        <v>9</v>
      </c>
      <c r="BT16" s="36">
        <v>0</v>
      </c>
      <c r="BU16" s="38">
        <v>0</v>
      </c>
      <c r="BV16" s="36">
        <v>0</v>
      </c>
      <c r="BW16" s="38">
        <v>0</v>
      </c>
      <c r="BX16" s="36">
        <v>0</v>
      </c>
      <c r="BY16" s="38">
        <v>0</v>
      </c>
      <c r="BZ16" s="36">
        <v>0</v>
      </c>
      <c r="CA16" s="38">
        <v>0</v>
      </c>
      <c r="CB16" s="36">
        <v>0</v>
      </c>
      <c r="CC16" s="38">
        <v>0</v>
      </c>
      <c r="CD16" s="36">
        <v>0</v>
      </c>
      <c r="CE16" s="38">
        <v>0</v>
      </c>
      <c r="CF16" s="36">
        <v>0</v>
      </c>
      <c r="CG16" s="38">
        <v>0</v>
      </c>
      <c r="CH16" s="36">
        <v>0</v>
      </c>
      <c r="CI16" s="38">
        <v>0</v>
      </c>
      <c r="CJ16" s="36">
        <v>0</v>
      </c>
      <c r="CK16" s="38">
        <v>0</v>
      </c>
      <c r="CL16" s="36">
        <v>0</v>
      </c>
      <c r="CM16" s="38">
        <v>0</v>
      </c>
      <c r="CN16" s="36">
        <v>0</v>
      </c>
      <c r="CO16" s="38">
        <v>0</v>
      </c>
      <c r="CP16" s="36">
        <v>0</v>
      </c>
      <c r="CQ16" s="38">
        <v>0</v>
      </c>
      <c r="CR16" s="36">
        <v>0</v>
      </c>
      <c r="CS16" s="38">
        <v>0</v>
      </c>
      <c r="CT16" s="36">
        <v>0</v>
      </c>
      <c r="CU16" s="38">
        <v>0</v>
      </c>
      <c r="CV16" s="36">
        <v>0</v>
      </c>
      <c r="CW16" s="38">
        <v>0</v>
      </c>
      <c r="CX16" s="36">
        <v>0</v>
      </c>
      <c r="CY16" s="38">
        <v>0</v>
      </c>
      <c r="CZ16" s="36">
        <v>0</v>
      </c>
      <c r="DA16" s="38">
        <v>0</v>
      </c>
      <c r="DB16" s="36" t="s">
        <v>31</v>
      </c>
      <c r="DC16" s="38" t="s">
        <v>31</v>
      </c>
      <c r="DD16" s="36" t="s">
        <v>31</v>
      </c>
      <c r="DE16" s="38" t="s">
        <v>31</v>
      </c>
      <c r="DF16" s="36">
        <v>0</v>
      </c>
      <c r="DG16" s="38">
        <v>0</v>
      </c>
      <c r="DH16" s="36">
        <v>0</v>
      </c>
      <c r="DI16" s="38">
        <v>0</v>
      </c>
      <c r="DJ16" s="36">
        <v>0</v>
      </c>
      <c r="DK16" s="38">
        <v>0</v>
      </c>
      <c r="DL16" s="36">
        <v>0</v>
      </c>
      <c r="DM16" s="38">
        <v>0</v>
      </c>
      <c r="DN16" s="36" t="s">
        <v>31</v>
      </c>
      <c r="DO16" s="38" t="s">
        <v>31</v>
      </c>
      <c r="DP16" s="36" t="s">
        <v>31</v>
      </c>
      <c r="DQ16" s="38" t="s">
        <v>31</v>
      </c>
      <c r="DR16" s="36" t="s">
        <v>31</v>
      </c>
      <c r="DS16" s="38" t="s">
        <v>31</v>
      </c>
      <c r="DT16" s="36" t="s">
        <v>31</v>
      </c>
      <c r="DU16" s="38" t="s">
        <v>31</v>
      </c>
      <c r="DV16" s="36" t="s">
        <v>31</v>
      </c>
      <c r="DW16" s="38" t="s">
        <v>31</v>
      </c>
      <c r="DX16" s="36" t="s">
        <v>31</v>
      </c>
      <c r="DY16" s="38" t="s">
        <v>31</v>
      </c>
      <c r="DZ16" s="36" t="s">
        <v>31</v>
      </c>
      <c r="EA16" s="38" t="s">
        <v>31</v>
      </c>
      <c r="EB16" s="36" t="s">
        <v>31</v>
      </c>
      <c r="EC16" s="38" t="s">
        <v>31</v>
      </c>
      <c r="ED16" s="36" t="s">
        <v>31</v>
      </c>
      <c r="EE16" s="38" t="s">
        <v>31</v>
      </c>
      <c r="EF16" s="36" t="s">
        <v>31</v>
      </c>
      <c r="EG16" s="38" t="s">
        <v>31</v>
      </c>
      <c r="EH16" s="36" t="s">
        <v>31</v>
      </c>
      <c r="EI16" s="38" t="s">
        <v>31</v>
      </c>
      <c r="EJ16" s="36" t="s">
        <v>31</v>
      </c>
      <c r="EK16" s="38" t="s">
        <v>31</v>
      </c>
      <c r="EL16" s="36" t="s">
        <v>31</v>
      </c>
      <c r="EM16" s="38" t="s">
        <v>31</v>
      </c>
      <c r="EN16" s="36" t="s">
        <v>31</v>
      </c>
      <c r="EO16" s="38" t="s">
        <v>31</v>
      </c>
      <c r="EP16" s="36" t="s">
        <v>31</v>
      </c>
      <c r="EQ16" s="38" t="s">
        <v>31</v>
      </c>
      <c r="ER16" s="36" t="s">
        <v>31</v>
      </c>
      <c r="ES16" s="38" t="s">
        <v>31</v>
      </c>
      <c r="ET16" s="36" t="s">
        <v>31</v>
      </c>
      <c r="EU16" s="38" t="s">
        <v>31</v>
      </c>
      <c r="EV16" s="36" t="s">
        <v>31</v>
      </c>
      <c r="EW16" s="38" t="s">
        <v>31</v>
      </c>
      <c r="EX16" s="36" t="s">
        <v>31</v>
      </c>
      <c r="EY16" s="38" t="s">
        <v>31</v>
      </c>
      <c r="EZ16" s="36" t="s">
        <v>31</v>
      </c>
      <c r="FA16" s="38" t="s">
        <v>31</v>
      </c>
      <c r="FB16" s="36" t="s">
        <v>31</v>
      </c>
      <c r="FC16" s="38" t="s">
        <v>31</v>
      </c>
      <c r="FD16" s="36" t="s">
        <v>31</v>
      </c>
      <c r="FE16" s="38" t="s">
        <v>31</v>
      </c>
      <c r="FF16" s="109" t="s">
        <v>31</v>
      </c>
      <c r="FG16" s="38" t="s">
        <v>31</v>
      </c>
      <c r="FH16" s="109"/>
      <c r="FI16" s="38"/>
      <c r="FJ16" s="109"/>
      <c r="FK16" s="38"/>
      <c r="FL16" s="109"/>
      <c r="FM16" s="38"/>
      <c r="FN16" s="109"/>
      <c r="FO16" s="38"/>
      <c r="FP16" s="109"/>
      <c r="FQ16" s="38"/>
      <c r="FR16" s="109"/>
      <c r="FS16" s="38"/>
      <c r="FT16" s="109"/>
      <c r="FU16" s="38"/>
      <c r="FV16" s="109"/>
      <c r="FW16" s="38"/>
      <c r="FX16" s="109">
        <v>3</v>
      </c>
      <c r="FY16" s="38">
        <v>0</v>
      </c>
      <c r="FZ16" s="109">
        <v>8</v>
      </c>
      <c r="GA16" s="38">
        <v>35</v>
      </c>
      <c r="GB16" s="109"/>
      <c r="GC16" s="38"/>
      <c r="GD16" s="109"/>
      <c r="GE16" s="38"/>
      <c r="GF16" s="109"/>
      <c r="GG16" s="38"/>
      <c r="GH16" s="109"/>
      <c r="GI16" s="38"/>
      <c r="GJ16" s="109"/>
      <c r="GK16" s="38"/>
      <c r="GL16" s="109"/>
      <c r="GM16" s="38"/>
      <c r="GN16" s="109"/>
      <c r="GO16" s="38"/>
      <c r="GP16" s="109"/>
      <c r="GQ16" s="38"/>
      <c r="GR16" s="109">
        <v>3</v>
      </c>
      <c r="GS16" s="38">
        <v>10</v>
      </c>
      <c r="GT16" s="109"/>
      <c r="GU16" s="38"/>
      <c r="GV16" s="109">
        <v>1</v>
      </c>
      <c r="GW16" s="38">
        <v>9</v>
      </c>
      <c r="GX16" s="109">
        <v>4</v>
      </c>
      <c r="GY16" s="38">
        <v>21</v>
      </c>
      <c r="GZ16" s="109">
        <v>2</v>
      </c>
      <c r="HA16" s="38">
        <v>5</v>
      </c>
      <c r="HB16" s="109">
        <v>1</v>
      </c>
      <c r="HC16" s="38">
        <v>0</v>
      </c>
      <c r="HD16" s="109">
        <v>3</v>
      </c>
      <c r="HE16" s="38">
        <v>4</v>
      </c>
      <c r="HF16" s="109">
        <v>4</v>
      </c>
      <c r="HG16" s="38">
        <v>10</v>
      </c>
      <c r="HH16" s="109">
        <v>3</v>
      </c>
      <c r="HI16" s="38">
        <v>31</v>
      </c>
      <c r="HJ16" s="109"/>
      <c r="HK16" s="38"/>
      <c r="HL16" s="109"/>
      <c r="HM16" s="38"/>
      <c r="HN16" s="109"/>
      <c r="HO16" s="38"/>
      <c r="HP16" s="109"/>
      <c r="HQ16" s="38"/>
      <c r="HR16" s="109"/>
      <c r="HS16" s="38"/>
      <c r="HT16" s="109"/>
      <c r="HU16" s="38"/>
      <c r="HV16" s="109"/>
      <c r="HW16" s="38"/>
      <c r="HX16" s="109"/>
      <c r="HY16" s="38"/>
      <c r="HZ16" s="109"/>
      <c r="IA16" s="38"/>
      <c r="IB16" s="109"/>
      <c r="IC16" s="38"/>
      <c r="ID16" s="109"/>
      <c r="IE16" s="38"/>
      <c r="IF16" s="109"/>
      <c r="IG16" s="38"/>
      <c r="IH16" s="109"/>
      <c r="II16" s="38"/>
      <c r="IJ16" s="109"/>
      <c r="IK16" s="38"/>
      <c r="IL16" s="109"/>
      <c r="IM16" s="38"/>
      <c r="IN16" s="109"/>
      <c r="IO16" s="38"/>
      <c r="IP16" s="109"/>
      <c r="IQ16" s="38"/>
      <c r="IR16" s="109"/>
      <c r="IS16" s="38"/>
      <c r="IT16" s="109"/>
      <c r="IU16" s="38"/>
      <c r="IV16" s="109"/>
      <c r="IW16" s="38"/>
      <c r="IX16" s="109"/>
      <c r="IY16" s="38"/>
      <c r="IZ16" s="109"/>
      <c r="JA16" s="38"/>
      <c r="JB16" s="109"/>
      <c r="JC16" s="38"/>
      <c r="JD16" s="109"/>
      <c r="JE16" s="38"/>
      <c r="JF16" s="37">
        <f t="shared" si="0"/>
        <v>47</v>
      </c>
      <c r="JG16" s="42">
        <f t="shared" si="1"/>
        <v>178</v>
      </c>
    </row>
    <row r="17" spans="1:267" ht="44.25" customHeight="1" x14ac:dyDescent="0.25">
      <c r="A17" s="35" t="s">
        <v>6</v>
      </c>
      <c r="B17" s="36">
        <v>0</v>
      </c>
      <c r="C17" s="38">
        <v>0</v>
      </c>
      <c r="D17" s="36">
        <v>0</v>
      </c>
      <c r="E17" s="38">
        <v>0</v>
      </c>
      <c r="F17" s="36">
        <v>1</v>
      </c>
      <c r="G17" s="38">
        <v>4</v>
      </c>
      <c r="H17" s="36">
        <v>0</v>
      </c>
      <c r="I17" s="38">
        <v>0</v>
      </c>
      <c r="J17" s="36">
        <v>0</v>
      </c>
      <c r="K17" s="38">
        <v>0</v>
      </c>
      <c r="L17" s="36">
        <v>0</v>
      </c>
      <c r="M17" s="38">
        <v>0</v>
      </c>
      <c r="N17" s="36">
        <v>1</v>
      </c>
      <c r="O17" s="38">
        <v>0</v>
      </c>
      <c r="P17" s="36">
        <v>0</v>
      </c>
      <c r="Q17" s="38">
        <v>0</v>
      </c>
      <c r="R17" s="36">
        <v>0</v>
      </c>
      <c r="S17" s="38">
        <v>0</v>
      </c>
      <c r="T17" s="36">
        <v>0</v>
      </c>
      <c r="U17" s="38">
        <v>0</v>
      </c>
      <c r="V17" s="36">
        <v>0</v>
      </c>
      <c r="W17" s="38">
        <v>0</v>
      </c>
      <c r="X17" s="36">
        <v>1</v>
      </c>
      <c r="Y17" s="38">
        <v>4</v>
      </c>
      <c r="Z17" s="36">
        <v>0</v>
      </c>
      <c r="AA17" s="38">
        <v>0</v>
      </c>
      <c r="AB17" s="36">
        <v>0</v>
      </c>
      <c r="AC17" s="38">
        <v>0</v>
      </c>
      <c r="AD17" s="36">
        <v>0</v>
      </c>
      <c r="AE17" s="38">
        <v>0</v>
      </c>
      <c r="AF17" s="36">
        <v>0</v>
      </c>
      <c r="AG17" s="38">
        <v>0</v>
      </c>
      <c r="AH17" s="36">
        <v>0</v>
      </c>
      <c r="AI17" s="38">
        <v>0</v>
      </c>
      <c r="AJ17" s="36">
        <v>0</v>
      </c>
      <c r="AK17" s="38">
        <v>0</v>
      </c>
      <c r="AL17" s="36">
        <v>0</v>
      </c>
      <c r="AM17" s="38">
        <v>0</v>
      </c>
      <c r="AN17" s="36">
        <v>2</v>
      </c>
      <c r="AO17" s="38">
        <v>0</v>
      </c>
      <c r="AP17" s="36">
        <v>0</v>
      </c>
      <c r="AQ17" s="38">
        <v>0</v>
      </c>
      <c r="AR17" s="36">
        <v>1</v>
      </c>
      <c r="AS17" s="38">
        <v>0</v>
      </c>
      <c r="AT17" s="36">
        <v>0</v>
      </c>
      <c r="AU17" s="38">
        <v>0</v>
      </c>
      <c r="AV17" s="36">
        <v>0</v>
      </c>
      <c r="AW17" s="38">
        <v>0</v>
      </c>
      <c r="AX17" s="36">
        <v>0</v>
      </c>
      <c r="AY17" s="38">
        <v>0</v>
      </c>
      <c r="AZ17" s="36">
        <v>0</v>
      </c>
      <c r="BA17" s="38">
        <v>0</v>
      </c>
      <c r="BB17" s="36">
        <v>0</v>
      </c>
      <c r="BC17" s="38">
        <v>0</v>
      </c>
      <c r="BD17" s="36">
        <v>0</v>
      </c>
      <c r="BE17" s="38">
        <v>0</v>
      </c>
      <c r="BF17" s="36">
        <v>0</v>
      </c>
      <c r="BG17" s="38">
        <v>0</v>
      </c>
      <c r="BH17" s="36">
        <v>0</v>
      </c>
      <c r="BI17" s="38">
        <v>0</v>
      </c>
      <c r="BJ17" s="36">
        <v>0</v>
      </c>
      <c r="BK17" s="38">
        <v>0</v>
      </c>
      <c r="BL17" s="36">
        <v>0</v>
      </c>
      <c r="BM17" s="38">
        <v>0</v>
      </c>
      <c r="BN17" s="36">
        <v>0</v>
      </c>
      <c r="BO17" s="38">
        <v>0</v>
      </c>
      <c r="BP17" s="36">
        <v>0</v>
      </c>
      <c r="BQ17" s="38">
        <v>0</v>
      </c>
      <c r="BR17" s="36">
        <v>0</v>
      </c>
      <c r="BS17" s="38">
        <v>0</v>
      </c>
      <c r="BT17" s="36">
        <v>0</v>
      </c>
      <c r="BU17" s="38">
        <v>0</v>
      </c>
      <c r="BV17" s="36">
        <v>0</v>
      </c>
      <c r="BW17" s="38">
        <v>0</v>
      </c>
      <c r="BX17" s="36">
        <v>0</v>
      </c>
      <c r="BY17" s="38">
        <v>0</v>
      </c>
      <c r="BZ17" s="36">
        <v>0</v>
      </c>
      <c r="CA17" s="38">
        <v>0</v>
      </c>
      <c r="CB17" s="36">
        <v>0</v>
      </c>
      <c r="CC17" s="38">
        <v>0</v>
      </c>
      <c r="CD17" s="36">
        <v>0</v>
      </c>
      <c r="CE17" s="38">
        <v>0</v>
      </c>
      <c r="CF17" s="36">
        <v>0</v>
      </c>
      <c r="CG17" s="38">
        <v>0</v>
      </c>
      <c r="CH17" s="36">
        <v>0</v>
      </c>
      <c r="CI17" s="38">
        <v>0</v>
      </c>
      <c r="CJ17" s="36">
        <v>0</v>
      </c>
      <c r="CK17" s="38">
        <v>0</v>
      </c>
      <c r="CL17" s="36">
        <v>0</v>
      </c>
      <c r="CM17" s="38">
        <v>0</v>
      </c>
      <c r="CN17" s="36">
        <v>0</v>
      </c>
      <c r="CO17" s="38">
        <v>0</v>
      </c>
      <c r="CP17" s="36">
        <v>0</v>
      </c>
      <c r="CQ17" s="38">
        <v>0</v>
      </c>
      <c r="CR17" s="36">
        <v>0</v>
      </c>
      <c r="CS17" s="38">
        <v>0</v>
      </c>
      <c r="CT17" s="36">
        <v>0</v>
      </c>
      <c r="CU17" s="38">
        <v>0</v>
      </c>
      <c r="CV17" s="36">
        <v>0</v>
      </c>
      <c r="CW17" s="38">
        <v>0</v>
      </c>
      <c r="CX17" s="36">
        <v>0</v>
      </c>
      <c r="CY17" s="38">
        <v>0</v>
      </c>
      <c r="CZ17" s="36">
        <v>0</v>
      </c>
      <c r="DA17" s="38">
        <v>0</v>
      </c>
      <c r="DB17" s="36" t="s">
        <v>31</v>
      </c>
      <c r="DC17" s="38" t="s">
        <v>31</v>
      </c>
      <c r="DD17" s="36" t="s">
        <v>31</v>
      </c>
      <c r="DE17" s="38" t="s">
        <v>31</v>
      </c>
      <c r="DF17" s="36">
        <v>0</v>
      </c>
      <c r="DG17" s="38">
        <v>0</v>
      </c>
      <c r="DH17" s="36">
        <v>0</v>
      </c>
      <c r="DI17" s="38">
        <v>0</v>
      </c>
      <c r="DJ17" s="36">
        <v>0</v>
      </c>
      <c r="DK17" s="38">
        <v>0</v>
      </c>
      <c r="DL17" s="36">
        <v>0</v>
      </c>
      <c r="DM17" s="38">
        <v>0</v>
      </c>
      <c r="DN17" s="36" t="s">
        <v>31</v>
      </c>
      <c r="DO17" s="38" t="s">
        <v>31</v>
      </c>
      <c r="DP17" s="36" t="s">
        <v>31</v>
      </c>
      <c r="DQ17" s="38" t="s">
        <v>31</v>
      </c>
      <c r="DR17" s="36" t="s">
        <v>31</v>
      </c>
      <c r="DS17" s="38" t="s">
        <v>31</v>
      </c>
      <c r="DT17" s="36" t="s">
        <v>31</v>
      </c>
      <c r="DU17" s="38" t="s">
        <v>31</v>
      </c>
      <c r="DV17" s="36" t="s">
        <v>31</v>
      </c>
      <c r="DW17" s="38" t="s">
        <v>31</v>
      </c>
      <c r="DX17" s="36" t="s">
        <v>31</v>
      </c>
      <c r="DY17" s="38" t="s">
        <v>31</v>
      </c>
      <c r="DZ17" s="36" t="s">
        <v>31</v>
      </c>
      <c r="EA17" s="38" t="s">
        <v>31</v>
      </c>
      <c r="EB17" s="36" t="s">
        <v>31</v>
      </c>
      <c r="EC17" s="38" t="s">
        <v>31</v>
      </c>
      <c r="ED17" s="36" t="s">
        <v>31</v>
      </c>
      <c r="EE17" s="38" t="s">
        <v>31</v>
      </c>
      <c r="EF17" s="36" t="s">
        <v>31</v>
      </c>
      <c r="EG17" s="38" t="s">
        <v>31</v>
      </c>
      <c r="EH17" s="36" t="s">
        <v>31</v>
      </c>
      <c r="EI17" s="38" t="s">
        <v>31</v>
      </c>
      <c r="EJ17" s="36" t="s">
        <v>31</v>
      </c>
      <c r="EK17" s="38" t="s">
        <v>31</v>
      </c>
      <c r="EL17" s="36" t="s">
        <v>31</v>
      </c>
      <c r="EM17" s="38" t="s">
        <v>31</v>
      </c>
      <c r="EN17" s="36" t="s">
        <v>31</v>
      </c>
      <c r="EO17" s="38" t="s">
        <v>31</v>
      </c>
      <c r="EP17" s="36" t="s">
        <v>31</v>
      </c>
      <c r="EQ17" s="38" t="s">
        <v>31</v>
      </c>
      <c r="ER17" s="36" t="s">
        <v>31</v>
      </c>
      <c r="ES17" s="38" t="s">
        <v>31</v>
      </c>
      <c r="ET17" s="36" t="s">
        <v>31</v>
      </c>
      <c r="EU17" s="38" t="s">
        <v>31</v>
      </c>
      <c r="EV17" s="36" t="s">
        <v>31</v>
      </c>
      <c r="EW17" s="38" t="s">
        <v>31</v>
      </c>
      <c r="EX17" s="36">
        <v>2</v>
      </c>
      <c r="EY17" s="38">
        <v>17</v>
      </c>
      <c r="EZ17" s="36" t="s">
        <v>31</v>
      </c>
      <c r="FA17" s="38" t="s">
        <v>31</v>
      </c>
      <c r="FB17" s="36" t="s">
        <v>31</v>
      </c>
      <c r="FC17" s="38" t="s">
        <v>31</v>
      </c>
      <c r="FD17" s="36" t="s">
        <v>31</v>
      </c>
      <c r="FE17" s="38" t="s">
        <v>31</v>
      </c>
      <c r="FF17" s="109" t="s">
        <v>31</v>
      </c>
      <c r="FG17" s="38" t="s">
        <v>31</v>
      </c>
      <c r="FH17" s="109"/>
      <c r="FI17" s="38"/>
      <c r="FJ17" s="109"/>
      <c r="FK17" s="38"/>
      <c r="FL17" s="109"/>
      <c r="FM17" s="38"/>
      <c r="FN17" s="109"/>
      <c r="FO17" s="38"/>
      <c r="FP17" s="109"/>
      <c r="FQ17" s="38"/>
      <c r="FR17" s="109"/>
      <c r="FS17" s="38"/>
      <c r="FT17" s="109"/>
      <c r="FU17" s="38"/>
      <c r="FV17" s="109"/>
      <c r="FW17" s="38"/>
      <c r="FX17" s="109"/>
      <c r="FY17" s="38"/>
      <c r="FZ17" s="109">
        <v>1</v>
      </c>
      <c r="GA17" s="38">
        <v>0</v>
      </c>
      <c r="GB17" s="109"/>
      <c r="GC17" s="38"/>
      <c r="GD17" s="109"/>
      <c r="GE17" s="38"/>
      <c r="GF17" s="109"/>
      <c r="GG17" s="38"/>
      <c r="GH17" s="109"/>
      <c r="GI17" s="38"/>
      <c r="GJ17" s="109"/>
      <c r="GK17" s="38"/>
      <c r="GL17" s="109"/>
      <c r="GM17" s="38"/>
      <c r="GN17" s="109"/>
      <c r="GO17" s="38"/>
      <c r="GP17" s="109"/>
      <c r="GQ17" s="38"/>
      <c r="GR17" s="109"/>
      <c r="GS17" s="38"/>
      <c r="GT17" s="109"/>
      <c r="GU17" s="38"/>
      <c r="GV17" s="109"/>
      <c r="GW17" s="38"/>
      <c r="GX17" s="109"/>
      <c r="GY17" s="38"/>
      <c r="GZ17" s="109"/>
      <c r="HA17" s="38"/>
      <c r="HB17" s="109"/>
      <c r="HC17" s="38"/>
      <c r="HD17" s="109"/>
      <c r="HE17" s="38"/>
      <c r="HF17" s="109"/>
      <c r="HG17" s="38"/>
      <c r="HH17" s="109"/>
      <c r="HI17" s="38"/>
      <c r="HJ17" s="109"/>
      <c r="HK17" s="38"/>
      <c r="HL17" s="109"/>
      <c r="HM17" s="38"/>
      <c r="HN17" s="109"/>
      <c r="HO17" s="38"/>
      <c r="HP17" s="109"/>
      <c r="HQ17" s="38"/>
      <c r="HR17" s="109"/>
      <c r="HS17" s="38"/>
      <c r="HT17" s="109"/>
      <c r="HU17" s="38"/>
      <c r="HV17" s="109">
        <v>1</v>
      </c>
      <c r="HW17" s="38">
        <v>2</v>
      </c>
      <c r="HX17" s="109"/>
      <c r="HY17" s="38"/>
      <c r="HZ17" s="109"/>
      <c r="IA17" s="38"/>
      <c r="IB17" s="109"/>
      <c r="IC17" s="38"/>
      <c r="ID17" s="109"/>
      <c r="IE17" s="38"/>
      <c r="IF17" s="109"/>
      <c r="IG17" s="38"/>
      <c r="IH17" s="109"/>
      <c r="II17" s="38"/>
      <c r="IJ17" s="109"/>
      <c r="IK17" s="38"/>
      <c r="IL17" s="109"/>
      <c r="IM17" s="38"/>
      <c r="IN17" s="109"/>
      <c r="IO17" s="38"/>
      <c r="IP17" s="109"/>
      <c r="IQ17" s="38"/>
      <c r="IR17" s="109"/>
      <c r="IS17" s="38"/>
      <c r="IT17" s="109"/>
      <c r="IU17" s="38"/>
      <c r="IV17" s="109"/>
      <c r="IW17" s="38"/>
      <c r="IX17" s="109"/>
      <c r="IY17" s="38"/>
      <c r="IZ17" s="109"/>
      <c r="JA17" s="38"/>
      <c r="JB17" s="109"/>
      <c r="JC17" s="38"/>
      <c r="JD17" s="109"/>
      <c r="JE17" s="38"/>
      <c r="JF17" s="37">
        <f t="shared" si="0"/>
        <v>10</v>
      </c>
      <c r="JG17" s="42">
        <f t="shared" si="1"/>
        <v>27</v>
      </c>
    </row>
    <row r="18" spans="1:267" ht="52.5" customHeight="1" x14ac:dyDescent="0.25">
      <c r="A18" s="35" t="s">
        <v>7</v>
      </c>
      <c r="B18" s="36">
        <v>8</v>
      </c>
      <c r="C18" s="38">
        <v>29</v>
      </c>
      <c r="D18" s="36">
        <v>7</v>
      </c>
      <c r="E18" s="38">
        <v>22</v>
      </c>
      <c r="F18" s="36">
        <v>1</v>
      </c>
      <c r="G18" s="38">
        <v>0</v>
      </c>
      <c r="H18" s="36">
        <v>6</v>
      </c>
      <c r="I18" s="38">
        <v>15</v>
      </c>
      <c r="J18" s="36">
        <v>0</v>
      </c>
      <c r="K18" s="38">
        <v>0</v>
      </c>
      <c r="L18" s="36">
        <v>2</v>
      </c>
      <c r="M18" s="38">
        <v>6</v>
      </c>
      <c r="N18" s="36">
        <v>1</v>
      </c>
      <c r="O18" s="38">
        <v>1</v>
      </c>
      <c r="P18" s="36">
        <v>4</v>
      </c>
      <c r="Q18" s="38">
        <v>5</v>
      </c>
      <c r="R18" s="36">
        <v>2</v>
      </c>
      <c r="S18" s="38">
        <v>2</v>
      </c>
      <c r="T18" s="36">
        <v>5</v>
      </c>
      <c r="U18" s="38">
        <v>19</v>
      </c>
      <c r="V18" s="36">
        <v>0</v>
      </c>
      <c r="W18" s="38">
        <v>0</v>
      </c>
      <c r="X18" s="36">
        <v>1</v>
      </c>
      <c r="Y18" s="38">
        <v>5</v>
      </c>
      <c r="Z18" s="36">
        <v>0</v>
      </c>
      <c r="AA18" s="38">
        <v>0</v>
      </c>
      <c r="AB18" s="36">
        <v>0</v>
      </c>
      <c r="AC18" s="38">
        <v>0</v>
      </c>
      <c r="AD18" s="36">
        <v>1</v>
      </c>
      <c r="AE18" s="38">
        <v>2</v>
      </c>
      <c r="AF18" s="36">
        <v>0</v>
      </c>
      <c r="AG18" s="38">
        <v>0</v>
      </c>
      <c r="AH18" s="36">
        <v>0</v>
      </c>
      <c r="AI18" s="38">
        <v>0</v>
      </c>
      <c r="AJ18" s="36">
        <v>0</v>
      </c>
      <c r="AK18" s="38">
        <v>0</v>
      </c>
      <c r="AL18" s="36">
        <v>2</v>
      </c>
      <c r="AM18" s="38">
        <v>6</v>
      </c>
      <c r="AN18" s="36">
        <v>1</v>
      </c>
      <c r="AO18" s="38">
        <v>3</v>
      </c>
      <c r="AP18" s="36">
        <v>5</v>
      </c>
      <c r="AQ18" s="38">
        <v>12</v>
      </c>
      <c r="AR18" s="36">
        <v>4</v>
      </c>
      <c r="AS18" s="38">
        <v>42</v>
      </c>
      <c r="AT18" s="36">
        <v>2</v>
      </c>
      <c r="AU18" s="38">
        <v>7</v>
      </c>
      <c r="AV18" s="36">
        <v>0</v>
      </c>
      <c r="AW18" s="38">
        <v>0</v>
      </c>
      <c r="AX18" s="36">
        <v>1</v>
      </c>
      <c r="AY18" s="38">
        <v>5</v>
      </c>
      <c r="AZ18" s="36">
        <v>0</v>
      </c>
      <c r="BA18" s="38">
        <v>0</v>
      </c>
      <c r="BB18" s="36">
        <v>2</v>
      </c>
      <c r="BC18" s="38">
        <v>7</v>
      </c>
      <c r="BD18" s="36">
        <v>2</v>
      </c>
      <c r="BE18" s="38">
        <v>0</v>
      </c>
      <c r="BF18" s="36">
        <v>1</v>
      </c>
      <c r="BG18" s="38">
        <v>3</v>
      </c>
      <c r="BH18" s="36">
        <v>1</v>
      </c>
      <c r="BI18" s="38">
        <v>4</v>
      </c>
      <c r="BJ18" s="36">
        <v>0</v>
      </c>
      <c r="BK18" s="38">
        <v>0</v>
      </c>
      <c r="BL18" s="36">
        <v>3</v>
      </c>
      <c r="BM18" s="38">
        <v>5</v>
      </c>
      <c r="BN18" s="36">
        <v>1</v>
      </c>
      <c r="BO18" s="38">
        <v>1</v>
      </c>
      <c r="BP18" s="36">
        <v>1</v>
      </c>
      <c r="BQ18" s="38">
        <v>4</v>
      </c>
      <c r="BR18" s="36">
        <v>3</v>
      </c>
      <c r="BS18" s="38">
        <v>3</v>
      </c>
      <c r="BT18" s="36">
        <v>1</v>
      </c>
      <c r="BU18" s="38">
        <v>4</v>
      </c>
      <c r="BV18" s="36">
        <v>1</v>
      </c>
      <c r="BW18" s="38">
        <v>2</v>
      </c>
      <c r="BX18" s="36">
        <v>0</v>
      </c>
      <c r="BY18" s="38">
        <v>0</v>
      </c>
      <c r="BZ18" s="36">
        <v>0</v>
      </c>
      <c r="CA18" s="38">
        <v>0</v>
      </c>
      <c r="CB18" s="36">
        <v>0</v>
      </c>
      <c r="CC18" s="38">
        <v>0</v>
      </c>
      <c r="CD18" s="36">
        <v>1</v>
      </c>
      <c r="CE18" s="38">
        <v>5</v>
      </c>
      <c r="CF18" s="36">
        <v>0</v>
      </c>
      <c r="CG18" s="38">
        <v>0</v>
      </c>
      <c r="CH18" s="36">
        <v>0</v>
      </c>
      <c r="CI18" s="38">
        <v>0</v>
      </c>
      <c r="CJ18" s="36">
        <v>0</v>
      </c>
      <c r="CK18" s="38">
        <v>0</v>
      </c>
      <c r="CL18" s="36">
        <v>0</v>
      </c>
      <c r="CM18" s="38">
        <v>0</v>
      </c>
      <c r="CN18" s="36">
        <v>0</v>
      </c>
      <c r="CO18" s="38">
        <v>0</v>
      </c>
      <c r="CP18" s="36">
        <v>1</v>
      </c>
      <c r="CQ18" s="38">
        <v>2</v>
      </c>
      <c r="CR18" s="36">
        <v>1</v>
      </c>
      <c r="CS18" s="38">
        <v>6</v>
      </c>
      <c r="CT18" s="36">
        <v>0</v>
      </c>
      <c r="CU18" s="38">
        <v>0</v>
      </c>
      <c r="CV18" s="36">
        <v>0</v>
      </c>
      <c r="CW18" s="38">
        <v>0</v>
      </c>
      <c r="CX18" s="36">
        <v>0</v>
      </c>
      <c r="CY18" s="38">
        <v>0</v>
      </c>
      <c r="CZ18" s="36">
        <v>0</v>
      </c>
      <c r="DA18" s="38">
        <v>0</v>
      </c>
      <c r="DB18" s="36" t="s">
        <v>31</v>
      </c>
      <c r="DC18" s="38" t="s">
        <v>31</v>
      </c>
      <c r="DD18" s="36" t="s">
        <v>31</v>
      </c>
      <c r="DE18" s="38" t="s">
        <v>31</v>
      </c>
      <c r="DF18" s="36">
        <v>0</v>
      </c>
      <c r="DG18" s="38">
        <v>0</v>
      </c>
      <c r="DH18" s="36">
        <v>1</v>
      </c>
      <c r="DI18" s="38">
        <v>1</v>
      </c>
      <c r="DJ18" s="36">
        <v>0</v>
      </c>
      <c r="DK18" s="38">
        <v>0</v>
      </c>
      <c r="DL18" s="36">
        <v>0</v>
      </c>
      <c r="DM18" s="38">
        <v>0</v>
      </c>
      <c r="DN18" s="36">
        <v>1</v>
      </c>
      <c r="DO18" s="38">
        <v>4</v>
      </c>
      <c r="DP18" s="36" t="s">
        <v>31</v>
      </c>
      <c r="DQ18" s="38" t="s">
        <v>31</v>
      </c>
      <c r="DR18" s="36">
        <v>1</v>
      </c>
      <c r="DS18" s="38">
        <v>9</v>
      </c>
      <c r="DT18" s="36" t="s">
        <v>31</v>
      </c>
      <c r="DU18" s="38" t="s">
        <v>31</v>
      </c>
      <c r="DV18" s="36">
        <v>1</v>
      </c>
      <c r="DW18" s="38">
        <v>0</v>
      </c>
      <c r="DX18" s="36" t="s">
        <v>31</v>
      </c>
      <c r="DY18" s="38" t="s">
        <v>31</v>
      </c>
      <c r="DZ18" s="36" t="s">
        <v>31</v>
      </c>
      <c r="EA18" s="38" t="s">
        <v>31</v>
      </c>
      <c r="EB18" s="36" t="s">
        <v>31</v>
      </c>
      <c r="EC18" s="38" t="s">
        <v>31</v>
      </c>
      <c r="ED18" s="36" t="s">
        <v>31</v>
      </c>
      <c r="EE18" s="38" t="s">
        <v>31</v>
      </c>
      <c r="EF18" s="36" t="s">
        <v>31</v>
      </c>
      <c r="EG18" s="38" t="s">
        <v>31</v>
      </c>
      <c r="EH18" s="36" t="s">
        <v>31</v>
      </c>
      <c r="EI18" s="38" t="s">
        <v>31</v>
      </c>
      <c r="EJ18" s="36" t="s">
        <v>31</v>
      </c>
      <c r="EK18" s="38" t="s">
        <v>31</v>
      </c>
      <c r="EL18" s="36" t="s">
        <v>31</v>
      </c>
      <c r="EM18" s="38" t="s">
        <v>31</v>
      </c>
      <c r="EN18" s="36" t="s">
        <v>31</v>
      </c>
      <c r="EO18" s="38" t="s">
        <v>31</v>
      </c>
      <c r="EP18" s="36" t="s">
        <v>31</v>
      </c>
      <c r="EQ18" s="38" t="s">
        <v>31</v>
      </c>
      <c r="ER18" s="36" t="s">
        <v>31</v>
      </c>
      <c r="ES18" s="38" t="s">
        <v>31</v>
      </c>
      <c r="ET18" s="36">
        <v>5</v>
      </c>
      <c r="EU18" s="38">
        <v>16</v>
      </c>
      <c r="EV18" s="36" t="s">
        <v>31</v>
      </c>
      <c r="EW18" s="38" t="s">
        <v>31</v>
      </c>
      <c r="EX18" s="36">
        <v>1</v>
      </c>
      <c r="EY18" s="38">
        <v>3</v>
      </c>
      <c r="EZ18" s="36" t="s">
        <v>31</v>
      </c>
      <c r="FA18" s="38" t="s">
        <v>31</v>
      </c>
      <c r="FB18" s="36">
        <v>1</v>
      </c>
      <c r="FC18" s="38">
        <v>4</v>
      </c>
      <c r="FD18" s="36" t="s">
        <v>31</v>
      </c>
      <c r="FE18" s="38" t="s">
        <v>31</v>
      </c>
      <c r="FF18" s="109" t="s">
        <v>31</v>
      </c>
      <c r="FG18" s="38" t="s">
        <v>31</v>
      </c>
      <c r="FH18" s="109"/>
      <c r="FI18" s="38"/>
      <c r="FJ18" s="109"/>
      <c r="FK18" s="38"/>
      <c r="FL18" s="109"/>
      <c r="FM18" s="38"/>
      <c r="FN18" s="109"/>
      <c r="FO18" s="38"/>
      <c r="FP18" s="109"/>
      <c r="FQ18" s="38"/>
      <c r="FR18" s="109"/>
      <c r="FS18" s="38"/>
      <c r="FT18" s="109"/>
      <c r="FU18" s="38"/>
      <c r="FV18" s="109"/>
      <c r="FW18" s="38"/>
      <c r="FX18" s="109">
        <v>1</v>
      </c>
      <c r="FY18" s="38">
        <v>3</v>
      </c>
      <c r="FZ18" s="109"/>
      <c r="GA18" s="38"/>
      <c r="GB18" s="109"/>
      <c r="GC18" s="38"/>
      <c r="GD18" s="109"/>
      <c r="GE18" s="38"/>
      <c r="GF18" s="109"/>
      <c r="GG18" s="38"/>
      <c r="GH18" s="109"/>
      <c r="GI18" s="38"/>
      <c r="GJ18" s="109"/>
      <c r="GK18" s="38"/>
      <c r="GL18" s="109"/>
      <c r="GM18" s="38"/>
      <c r="GN18" s="109"/>
      <c r="GO18" s="38"/>
      <c r="GP18" s="109"/>
      <c r="GQ18" s="38"/>
      <c r="GR18" s="109">
        <v>3</v>
      </c>
      <c r="GS18" s="38">
        <v>6</v>
      </c>
      <c r="GT18" s="109"/>
      <c r="GU18" s="38"/>
      <c r="GV18" s="109"/>
      <c r="GW18" s="38"/>
      <c r="GX18" s="109"/>
      <c r="GY18" s="38"/>
      <c r="GZ18" s="109"/>
      <c r="HA18" s="38"/>
      <c r="HB18" s="109"/>
      <c r="HC18" s="38"/>
      <c r="HD18" s="109"/>
      <c r="HE18" s="38"/>
      <c r="HF18" s="109"/>
      <c r="HG18" s="38"/>
      <c r="HH18" s="109"/>
      <c r="HI18" s="38"/>
      <c r="HJ18" s="109"/>
      <c r="HK18" s="38"/>
      <c r="HL18" s="109"/>
      <c r="HM18" s="38"/>
      <c r="HN18" s="109"/>
      <c r="HO18" s="38"/>
      <c r="HP18" s="109"/>
      <c r="HQ18" s="38"/>
      <c r="HR18" s="109"/>
      <c r="HS18" s="38"/>
      <c r="HT18" s="109"/>
      <c r="HU18" s="38"/>
      <c r="HV18" s="109"/>
      <c r="HW18" s="38"/>
      <c r="HX18" s="109"/>
      <c r="HY18" s="38"/>
      <c r="HZ18" s="109">
        <v>1</v>
      </c>
      <c r="IA18" s="38">
        <v>4</v>
      </c>
      <c r="IB18" s="109"/>
      <c r="IC18" s="38"/>
      <c r="ID18" s="109"/>
      <c r="IE18" s="38"/>
      <c r="IF18" s="109"/>
      <c r="IG18" s="38"/>
      <c r="IH18" s="109"/>
      <c r="II18" s="38"/>
      <c r="IJ18" s="109">
        <v>1</v>
      </c>
      <c r="IK18" s="38">
        <v>3</v>
      </c>
      <c r="IL18" s="109"/>
      <c r="IM18" s="38"/>
      <c r="IN18" s="109"/>
      <c r="IO18" s="38"/>
      <c r="IP18" s="109"/>
      <c r="IQ18" s="38"/>
      <c r="IR18" s="109"/>
      <c r="IS18" s="38"/>
      <c r="IT18" s="109"/>
      <c r="IU18" s="38"/>
      <c r="IV18" s="109"/>
      <c r="IW18" s="38"/>
      <c r="IX18" s="109"/>
      <c r="IY18" s="38"/>
      <c r="IZ18" s="109"/>
      <c r="JA18" s="38"/>
      <c r="JB18" s="109"/>
      <c r="JC18" s="38"/>
      <c r="JD18" s="109"/>
      <c r="JE18" s="38"/>
      <c r="JF18" s="37">
        <f t="shared" si="0"/>
        <v>89</v>
      </c>
      <c r="JG18" s="42">
        <f t="shared" si="1"/>
        <v>280</v>
      </c>
    </row>
    <row r="19" spans="1:267" ht="49.5" customHeight="1" x14ac:dyDescent="0.25">
      <c r="A19" s="35" t="s">
        <v>8</v>
      </c>
      <c r="B19" s="36">
        <v>0</v>
      </c>
      <c r="C19" s="38">
        <v>0</v>
      </c>
      <c r="D19" s="36">
        <v>0</v>
      </c>
      <c r="E19" s="38">
        <v>0</v>
      </c>
      <c r="F19" s="36">
        <v>0</v>
      </c>
      <c r="G19" s="38">
        <v>0</v>
      </c>
      <c r="H19" s="36">
        <v>0</v>
      </c>
      <c r="I19" s="38">
        <v>0</v>
      </c>
      <c r="J19" s="36">
        <v>3</v>
      </c>
      <c r="K19" s="38">
        <v>4</v>
      </c>
      <c r="L19" s="36">
        <v>0</v>
      </c>
      <c r="M19" s="38">
        <v>0</v>
      </c>
      <c r="N19" s="36">
        <v>0</v>
      </c>
      <c r="O19" s="38">
        <v>0</v>
      </c>
      <c r="P19" s="36">
        <v>1</v>
      </c>
      <c r="Q19" s="38">
        <v>0</v>
      </c>
      <c r="R19" s="36">
        <v>2</v>
      </c>
      <c r="S19" s="38">
        <v>0</v>
      </c>
      <c r="T19" s="36">
        <v>0</v>
      </c>
      <c r="U19" s="38">
        <v>0</v>
      </c>
      <c r="V19" s="36">
        <v>0</v>
      </c>
      <c r="W19" s="38">
        <v>0</v>
      </c>
      <c r="X19" s="36">
        <v>1</v>
      </c>
      <c r="Y19" s="38">
        <v>2</v>
      </c>
      <c r="Z19" s="36">
        <v>0</v>
      </c>
      <c r="AA19" s="38">
        <v>0</v>
      </c>
      <c r="AB19" s="36">
        <v>0</v>
      </c>
      <c r="AC19" s="38">
        <v>0</v>
      </c>
      <c r="AD19" s="36">
        <v>2</v>
      </c>
      <c r="AE19" s="38">
        <v>3</v>
      </c>
      <c r="AF19" s="36">
        <v>1</v>
      </c>
      <c r="AG19" s="38">
        <v>0</v>
      </c>
      <c r="AH19" s="36">
        <v>2</v>
      </c>
      <c r="AI19" s="38">
        <v>2</v>
      </c>
      <c r="AJ19" s="36">
        <v>0</v>
      </c>
      <c r="AK19" s="38">
        <v>0</v>
      </c>
      <c r="AL19" s="36">
        <v>2</v>
      </c>
      <c r="AM19" s="38">
        <v>5</v>
      </c>
      <c r="AN19" s="36">
        <v>0</v>
      </c>
      <c r="AO19" s="38">
        <v>0</v>
      </c>
      <c r="AP19" s="36">
        <v>1</v>
      </c>
      <c r="AQ19" s="38">
        <v>3</v>
      </c>
      <c r="AR19" s="36">
        <v>0</v>
      </c>
      <c r="AS19" s="38">
        <v>0</v>
      </c>
      <c r="AT19" s="36">
        <v>0</v>
      </c>
      <c r="AU19" s="38">
        <v>0</v>
      </c>
      <c r="AV19" s="36">
        <v>0</v>
      </c>
      <c r="AW19" s="38">
        <v>0</v>
      </c>
      <c r="AX19" s="36">
        <v>0</v>
      </c>
      <c r="AY19" s="38">
        <v>0</v>
      </c>
      <c r="AZ19" s="36">
        <v>0</v>
      </c>
      <c r="BA19" s="38">
        <v>0</v>
      </c>
      <c r="BB19" s="36">
        <v>1</v>
      </c>
      <c r="BC19" s="38">
        <v>3</v>
      </c>
      <c r="BD19" s="36">
        <v>0</v>
      </c>
      <c r="BE19" s="38">
        <v>0</v>
      </c>
      <c r="BF19" s="36">
        <v>3</v>
      </c>
      <c r="BG19" s="38">
        <v>0</v>
      </c>
      <c r="BH19" s="36">
        <v>0</v>
      </c>
      <c r="BI19" s="38">
        <v>0</v>
      </c>
      <c r="BJ19" s="36">
        <v>1</v>
      </c>
      <c r="BK19" s="38">
        <v>4</v>
      </c>
      <c r="BL19" s="36">
        <v>2</v>
      </c>
      <c r="BM19" s="38">
        <v>2</v>
      </c>
      <c r="BN19" s="36">
        <v>0</v>
      </c>
      <c r="BO19" s="38">
        <v>0</v>
      </c>
      <c r="BP19" s="36">
        <v>0</v>
      </c>
      <c r="BQ19" s="38">
        <v>0</v>
      </c>
      <c r="BR19" s="36">
        <v>4</v>
      </c>
      <c r="BS19" s="38">
        <v>0</v>
      </c>
      <c r="BT19" s="36">
        <v>1</v>
      </c>
      <c r="BU19" s="38">
        <v>4</v>
      </c>
      <c r="BV19" s="36">
        <v>1</v>
      </c>
      <c r="BW19" s="38">
        <v>1</v>
      </c>
      <c r="BX19" s="36">
        <v>4</v>
      </c>
      <c r="BY19" s="38">
        <v>6</v>
      </c>
      <c r="BZ19" s="36">
        <v>0</v>
      </c>
      <c r="CA19" s="38">
        <v>0</v>
      </c>
      <c r="CB19" s="36">
        <v>1</v>
      </c>
      <c r="CC19" s="38">
        <v>2</v>
      </c>
      <c r="CD19" s="36">
        <v>0</v>
      </c>
      <c r="CE19" s="38">
        <v>0</v>
      </c>
      <c r="CF19" s="36">
        <v>3</v>
      </c>
      <c r="CG19" s="38">
        <v>4</v>
      </c>
      <c r="CH19" s="36">
        <v>1</v>
      </c>
      <c r="CI19" s="38">
        <v>2</v>
      </c>
      <c r="CJ19" s="36">
        <v>0</v>
      </c>
      <c r="CK19" s="38">
        <v>0</v>
      </c>
      <c r="CL19" s="36">
        <v>2</v>
      </c>
      <c r="CM19" s="38">
        <v>4</v>
      </c>
      <c r="CN19" s="36">
        <v>1</v>
      </c>
      <c r="CO19" s="38">
        <v>2</v>
      </c>
      <c r="CP19" s="36">
        <v>0</v>
      </c>
      <c r="CQ19" s="38">
        <v>0</v>
      </c>
      <c r="CR19" s="36">
        <v>0</v>
      </c>
      <c r="CS19" s="38">
        <v>0</v>
      </c>
      <c r="CT19" s="36">
        <v>0</v>
      </c>
      <c r="CU19" s="38">
        <v>0</v>
      </c>
      <c r="CV19" s="36">
        <v>2</v>
      </c>
      <c r="CW19" s="38">
        <v>4</v>
      </c>
      <c r="CX19" s="36">
        <v>2</v>
      </c>
      <c r="CY19" s="38">
        <v>5</v>
      </c>
      <c r="CZ19" s="36">
        <v>2</v>
      </c>
      <c r="DA19" s="38">
        <v>0</v>
      </c>
      <c r="DB19" s="36">
        <v>3</v>
      </c>
      <c r="DC19" s="38">
        <v>3</v>
      </c>
      <c r="DD19" s="36">
        <v>2</v>
      </c>
      <c r="DE19" s="38">
        <v>4</v>
      </c>
      <c r="DF19" s="36">
        <v>1</v>
      </c>
      <c r="DG19" s="38">
        <v>1</v>
      </c>
      <c r="DH19" s="36">
        <v>1</v>
      </c>
      <c r="DI19" s="38">
        <v>1</v>
      </c>
      <c r="DJ19" s="36">
        <v>0</v>
      </c>
      <c r="DK19" s="38">
        <v>0</v>
      </c>
      <c r="DL19" s="36">
        <v>0</v>
      </c>
      <c r="DM19" s="38">
        <v>0</v>
      </c>
      <c r="DN19" s="36">
        <v>4</v>
      </c>
      <c r="DO19" s="38">
        <v>23</v>
      </c>
      <c r="DP19" s="36">
        <v>1</v>
      </c>
      <c r="DQ19" s="38">
        <v>2</v>
      </c>
      <c r="DR19" s="36" t="s">
        <v>31</v>
      </c>
      <c r="DS19" s="38" t="s">
        <v>31</v>
      </c>
      <c r="DT19" s="36">
        <v>1</v>
      </c>
      <c r="DU19" s="38">
        <v>2</v>
      </c>
      <c r="DV19" s="36">
        <v>1</v>
      </c>
      <c r="DW19" s="38">
        <v>1</v>
      </c>
      <c r="DX19" s="36" t="s">
        <v>31</v>
      </c>
      <c r="DY19" s="38" t="s">
        <v>31</v>
      </c>
      <c r="DZ19" s="36" t="s">
        <v>31</v>
      </c>
      <c r="EA19" s="38" t="s">
        <v>31</v>
      </c>
      <c r="EB19" s="36">
        <v>1</v>
      </c>
      <c r="EC19" s="38">
        <v>4</v>
      </c>
      <c r="ED19" s="36" t="s">
        <v>31</v>
      </c>
      <c r="EE19" s="38" t="s">
        <v>31</v>
      </c>
      <c r="EF19" s="36" t="s">
        <v>31</v>
      </c>
      <c r="EG19" s="38" t="s">
        <v>31</v>
      </c>
      <c r="EH19" s="36" t="s">
        <v>31</v>
      </c>
      <c r="EI19" s="38" t="s">
        <v>31</v>
      </c>
      <c r="EJ19" s="36" t="s">
        <v>31</v>
      </c>
      <c r="EK19" s="38" t="s">
        <v>31</v>
      </c>
      <c r="EL19" s="36" t="s">
        <v>31</v>
      </c>
      <c r="EM19" s="38" t="s">
        <v>31</v>
      </c>
      <c r="EN19" s="36">
        <v>1</v>
      </c>
      <c r="EO19" s="38">
        <v>0</v>
      </c>
      <c r="EP19" s="36">
        <v>3</v>
      </c>
      <c r="EQ19" s="38">
        <v>5</v>
      </c>
      <c r="ER19" s="36">
        <v>2</v>
      </c>
      <c r="ES19" s="38">
        <v>5</v>
      </c>
      <c r="ET19" s="36" t="s">
        <v>31</v>
      </c>
      <c r="EU19" s="38" t="s">
        <v>31</v>
      </c>
      <c r="EV19" s="36" t="s">
        <v>31</v>
      </c>
      <c r="EW19" s="38" t="s">
        <v>31</v>
      </c>
      <c r="EX19" s="36" t="s">
        <v>31</v>
      </c>
      <c r="EY19" s="38" t="s">
        <v>31</v>
      </c>
      <c r="EZ19" s="36" t="s">
        <v>31</v>
      </c>
      <c r="FA19" s="38" t="s">
        <v>31</v>
      </c>
      <c r="FB19" s="36" t="s">
        <v>31</v>
      </c>
      <c r="FC19" s="38" t="s">
        <v>31</v>
      </c>
      <c r="FD19" s="36">
        <v>11</v>
      </c>
      <c r="FE19" s="38">
        <v>14</v>
      </c>
      <c r="FF19" s="109">
        <v>1</v>
      </c>
      <c r="FG19" s="38">
        <v>2</v>
      </c>
      <c r="FH19" s="109">
        <v>2</v>
      </c>
      <c r="FI19" s="38">
        <v>3</v>
      </c>
      <c r="FJ19" s="109"/>
      <c r="FK19" s="38"/>
      <c r="FL19" s="109"/>
      <c r="FM19" s="38"/>
      <c r="FN19" s="109"/>
      <c r="FO19" s="38"/>
      <c r="FP19" s="109">
        <v>3</v>
      </c>
      <c r="FQ19" s="38">
        <v>3</v>
      </c>
      <c r="FR19" s="109">
        <v>5</v>
      </c>
      <c r="FS19" s="38">
        <v>6</v>
      </c>
      <c r="FT19" s="109">
        <v>4</v>
      </c>
      <c r="FU19" s="38">
        <v>9</v>
      </c>
      <c r="FV19" s="109">
        <v>2</v>
      </c>
      <c r="FW19" s="38">
        <v>5</v>
      </c>
      <c r="FX19" s="109">
        <v>1</v>
      </c>
      <c r="FY19" s="38">
        <v>2</v>
      </c>
      <c r="FZ19" s="109">
        <v>1</v>
      </c>
      <c r="GA19" s="38">
        <v>3</v>
      </c>
      <c r="GB19" s="109"/>
      <c r="GC19" s="38"/>
      <c r="GD19" s="109"/>
      <c r="GE19" s="38"/>
      <c r="GF19" s="109"/>
      <c r="GG19" s="38"/>
      <c r="GH19" s="109"/>
      <c r="GI19" s="38"/>
      <c r="GJ19" s="109">
        <v>1</v>
      </c>
      <c r="GK19" s="38">
        <v>2</v>
      </c>
      <c r="GL19" s="109">
        <v>1</v>
      </c>
      <c r="GM19" s="38">
        <v>1</v>
      </c>
      <c r="GN19" s="109"/>
      <c r="GO19" s="38"/>
      <c r="GP19" s="109"/>
      <c r="GQ19" s="38"/>
      <c r="GR19" s="109"/>
      <c r="GS19" s="38"/>
      <c r="GT19" s="109">
        <v>1</v>
      </c>
      <c r="GU19" s="38">
        <v>4</v>
      </c>
      <c r="GV19" s="109"/>
      <c r="GW19" s="38"/>
      <c r="GX19" s="109"/>
      <c r="GY19" s="38"/>
      <c r="GZ19" s="109"/>
      <c r="HA19" s="38"/>
      <c r="HB19" s="109">
        <v>4</v>
      </c>
      <c r="HC19" s="38">
        <v>6</v>
      </c>
      <c r="HD19" s="109"/>
      <c r="HE19" s="38"/>
      <c r="HF19" s="109">
        <v>1</v>
      </c>
      <c r="HG19" s="38">
        <v>2</v>
      </c>
      <c r="HH19" s="109">
        <v>1</v>
      </c>
      <c r="HI19" s="38">
        <v>1</v>
      </c>
      <c r="HJ19" s="109"/>
      <c r="HK19" s="38"/>
      <c r="HL19" s="109">
        <v>3</v>
      </c>
      <c r="HM19" s="38">
        <v>6</v>
      </c>
      <c r="HN19" s="109"/>
      <c r="HO19" s="38"/>
      <c r="HP19" s="109">
        <v>4</v>
      </c>
      <c r="HQ19" s="38">
        <v>6</v>
      </c>
      <c r="HR19" s="109"/>
      <c r="HS19" s="38"/>
      <c r="HT19" s="109"/>
      <c r="HU19" s="38"/>
      <c r="HV19" s="109">
        <v>2</v>
      </c>
      <c r="HW19" s="38">
        <v>6</v>
      </c>
      <c r="HX19" s="109">
        <v>5</v>
      </c>
      <c r="HY19" s="38">
        <v>6</v>
      </c>
      <c r="HZ19" s="109"/>
      <c r="IA19" s="38"/>
      <c r="IB19" s="109">
        <v>2</v>
      </c>
      <c r="IC19" s="38">
        <v>5</v>
      </c>
      <c r="ID19" s="109"/>
      <c r="IE19" s="38"/>
      <c r="IF19" s="109"/>
      <c r="IG19" s="38"/>
      <c r="IH19" s="109"/>
      <c r="II19" s="38"/>
      <c r="IJ19" s="109"/>
      <c r="IK19" s="38"/>
      <c r="IL19" s="109"/>
      <c r="IM19" s="38"/>
      <c r="IN19" s="109"/>
      <c r="IO19" s="38"/>
      <c r="IP19" s="109"/>
      <c r="IQ19" s="38"/>
      <c r="IR19" s="109"/>
      <c r="IS19" s="38"/>
      <c r="IT19" s="109"/>
      <c r="IU19" s="38"/>
      <c r="IV19" s="109"/>
      <c r="IW19" s="38"/>
      <c r="IX19" s="109"/>
      <c r="IY19" s="38"/>
      <c r="IZ19" s="109"/>
      <c r="JA19" s="38"/>
      <c r="JB19" s="109"/>
      <c r="JC19" s="38"/>
      <c r="JD19" s="109"/>
      <c r="JE19" s="38"/>
      <c r="JF19" s="37">
        <f t="shared" si="0"/>
        <v>122</v>
      </c>
      <c r="JG19" s="42">
        <f t="shared" si="1"/>
        <v>205</v>
      </c>
    </row>
    <row r="20" spans="1:267" ht="21" x14ac:dyDescent="0.25">
      <c r="A20" s="35" t="s">
        <v>9</v>
      </c>
      <c r="B20" s="36">
        <v>0</v>
      </c>
      <c r="C20" s="38">
        <v>0</v>
      </c>
      <c r="D20" s="36">
        <v>0</v>
      </c>
      <c r="E20" s="38">
        <v>0</v>
      </c>
      <c r="F20" s="36">
        <v>0</v>
      </c>
      <c r="G20" s="38">
        <v>0</v>
      </c>
      <c r="H20" s="36">
        <v>0</v>
      </c>
      <c r="I20" s="38">
        <v>0</v>
      </c>
      <c r="J20" s="36">
        <v>0</v>
      </c>
      <c r="K20" s="38">
        <v>0</v>
      </c>
      <c r="L20" s="36">
        <v>0</v>
      </c>
      <c r="M20" s="38">
        <v>0</v>
      </c>
      <c r="N20" s="36">
        <v>0</v>
      </c>
      <c r="O20" s="38">
        <v>0</v>
      </c>
      <c r="P20" s="36">
        <v>0</v>
      </c>
      <c r="Q20" s="38">
        <v>0</v>
      </c>
      <c r="R20" s="36">
        <v>0</v>
      </c>
      <c r="S20" s="38">
        <v>0</v>
      </c>
      <c r="T20" s="36">
        <v>0</v>
      </c>
      <c r="U20" s="38">
        <v>0</v>
      </c>
      <c r="V20" s="36">
        <v>0</v>
      </c>
      <c r="W20" s="38">
        <v>0</v>
      </c>
      <c r="X20" s="36">
        <v>0</v>
      </c>
      <c r="Y20" s="38">
        <v>0</v>
      </c>
      <c r="Z20" s="36">
        <v>0</v>
      </c>
      <c r="AA20" s="38">
        <v>0</v>
      </c>
      <c r="AB20" s="36">
        <v>0</v>
      </c>
      <c r="AC20" s="38">
        <v>0</v>
      </c>
      <c r="AD20" s="36">
        <v>3</v>
      </c>
      <c r="AE20" s="38">
        <v>3</v>
      </c>
      <c r="AF20" s="36">
        <v>0</v>
      </c>
      <c r="AG20" s="38">
        <v>0</v>
      </c>
      <c r="AH20" s="36">
        <v>0</v>
      </c>
      <c r="AI20" s="38">
        <v>0</v>
      </c>
      <c r="AJ20" s="36">
        <v>3</v>
      </c>
      <c r="AK20" s="38">
        <v>2</v>
      </c>
      <c r="AL20" s="36">
        <v>1</v>
      </c>
      <c r="AM20" s="38">
        <v>0</v>
      </c>
      <c r="AN20" s="36">
        <v>0</v>
      </c>
      <c r="AO20" s="38">
        <v>0</v>
      </c>
      <c r="AP20" s="36">
        <v>3</v>
      </c>
      <c r="AQ20" s="38">
        <v>0</v>
      </c>
      <c r="AR20" s="36">
        <v>0</v>
      </c>
      <c r="AS20" s="38">
        <v>0</v>
      </c>
      <c r="AT20" s="36">
        <v>1</v>
      </c>
      <c r="AU20" s="38">
        <v>0</v>
      </c>
      <c r="AV20" s="36">
        <v>0</v>
      </c>
      <c r="AW20" s="38">
        <v>0</v>
      </c>
      <c r="AX20" s="36">
        <v>3</v>
      </c>
      <c r="AY20" s="38">
        <v>4</v>
      </c>
      <c r="AZ20" s="36">
        <v>0</v>
      </c>
      <c r="BA20" s="38">
        <v>0</v>
      </c>
      <c r="BB20" s="36">
        <v>1</v>
      </c>
      <c r="BC20" s="38">
        <v>0</v>
      </c>
      <c r="BD20" s="36">
        <v>0</v>
      </c>
      <c r="BE20" s="38">
        <v>0</v>
      </c>
      <c r="BF20" s="36">
        <v>2</v>
      </c>
      <c r="BG20" s="38">
        <v>0</v>
      </c>
      <c r="BH20" s="36">
        <v>1</v>
      </c>
      <c r="BI20" s="38">
        <v>0</v>
      </c>
      <c r="BJ20" s="36">
        <v>0</v>
      </c>
      <c r="BK20" s="38">
        <v>0</v>
      </c>
      <c r="BL20" s="36">
        <v>3</v>
      </c>
      <c r="BM20" s="38">
        <v>0</v>
      </c>
      <c r="BN20" s="36">
        <v>1</v>
      </c>
      <c r="BO20" s="38">
        <v>0</v>
      </c>
      <c r="BP20" s="36">
        <v>0</v>
      </c>
      <c r="BQ20" s="38">
        <v>0</v>
      </c>
      <c r="BR20" s="36">
        <v>21</v>
      </c>
      <c r="BS20" s="38">
        <v>8</v>
      </c>
      <c r="BT20" s="36">
        <v>0</v>
      </c>
      <c r="BU20" s="38">
        <v>0</v>
      </c>
      <c r="BV20" s="36">
        <v>2</v>
      </c>
      <c r="BW20" s="38">
        <v>0</v>
      </c>
      <c r="BX20" s="36">
        <v>0</v>
      </c>
      <c r="BY20" s="38">
        <v>0</v>
      </c>
      <c r="BZ20" s="36">
        <v>0</v>
      </c>
      <c r="CA20" s="38">
        <v>0</v>
      </c>
      <c r="CB20" s="36">
        <v>0</v>
      </c>
      <c r="CC20" s="38">
        <v>0</v>
      </c>
      <c r="CD20" s="36">
        <v>0</v>
      </c>
      <c r="CE20" s="38">
        <v>0</v>
      </c>
      <c r="CF20" s="36">
        <v>1</v>
      </c>
      <c r="CG20" s="38">
        <v>0</v>
      </c>
      <c r="CH20" s="36">
        <v>1</v>
      </c>
      <c r="CI20" s="38">
        <v>3</v>
      </c>
      <c r="CJ20" s="36">
        <v>0</v>
      </c>
      <c r="CK20" s="38">
        <v>0</v>
      </c>
      <c r="CL20" s="36">
        <v>0</v>
      </c>
      <c r="CM20" s="38">
        <v>0</v>
      </c>
      <c r="CN20" s="36">
        <v>0</v>
      </c>
      <c r="CO20" s="38">
        <v>0</v>
      </c>
      <c r="CP20" s="36">
        <v>0</v>
      </c>
      <c r="CQ20" s="38">
        <v>0</v>
      </c>
      <c r="CR20" s="36">
        <v>2</v>
      </c>
      <c r="CS20" s="38">
        <v>0</v>
      </c>
      <c r="CT20" s="36">
        <v>3</v>
      </c>
      <c r="CU20" s="38">
        <v>0</v>
      </c>
      <c r="CV20" s="36">
        <v>1</v>
      </c>
      <c r="CW20" s="38">
        <v>3</v>
      </c>
      <c r="CX20" s="36">
        <v>1</v>
      </c>
      <c r="CY20" s="38">
        <v>3</v>
      </c>
      <c r="CZ20" s="36">
        <v>0</v>
      </c>
      <c r="DA20" s="38">
        <v>0</v>
      </c>
      <c r="DB20" s="36" t="s">
        <v>31</v>
      </c>
      <c r="DC20" s="38" t="s">
        <v>31</v>
      </c>
      <c r="DD20" s="36" t="s">
        <v>31</v>
      </c>
      <c r="DE20" s="38" t="s">
        <v>31</v>
      </c>
      <c r="DF20" s="36">
        <v>1</v>
      </c>
      <c r="DG20" s="38">
        <v>0</v>
      </c>
      <c r="DH20" s="36">
        <v>1</v>
      </c>
      <c r="DI20" s="38">
        <v>0</v>
      </c>
      <c r="DJ20" s="36">
        <v>0</v>
      </c>
      <c r="DK20" s="38">
        <v>0</v>
      </c>
      <c r="DL20" s="36">
        <v>0</v>
      </c>
      <c r="DM20" s="38">
        <v>0</v>
      </c>
      <c r="DN20" s="36">
        <v>1</v>
      </c>
      <c r="DO20" s="38">
        <v>5</v>
      </c>
      <c r="DP20" s="36" t="s">
        <v>31</v>
      </c>
      <c r="DQ20" s="38" t="s">
        <v>31</v>
      </c>
      <c r="DR20" s="36" t="s">
        <v>31</v>
      </c>
      <c r="DS20" s="38" t="s">
        <v>31</v>
      </c>
      <c r="DT20" s="36" t="s">
        <v>31</v>
      </c>
      <c r="DU20" s="38" t="s">
        <v>31</v>
      </c>
      <c r="DV20" s="36" t="s">
        <v>31</v>
      </c>
      <c r="DW20" s="38" t="s">
        <v>31</v>
      </c>
      <c r="DX20" s="36" t="s">
        <v>31</v>
      </c>
      <c r="DY20" s="38" t="s">
        <v>31</v>
      </c>
      <c r="DZ20" s="36" t="s">
        <v>31</v>
      </c>
      <c r="EA20" s="38" t="s">
        <v>31</v>
      </c>
      <c r="EB20" s="36" t="s">
        <v>31</v>
      </c>
      <c r="EC20" s="38" t="s">
        <v>31</v>
      </c>
      <c r="ED20" s="36">
        <v>2</v>
      </c>
      <c r="EE20" s="38">
        <v>0</v>
      </c>
      <c r="EF20" s="36" t="s">
        <v>31</v>
      </c>
      <c r="EG20" s="38" t="s">
        <v>31</v>
      </c>
      <c r="EH20" s="36">
        <v>1</v>
      </c>
      <c r="EI20" s="38">
        <v>1</v>
      </c>
      <c r="EJ20" s="36" t="s">
        <v>31</v>
      </c>
      <c r="EK20" s="38" t="s">
        <v>31</v>
      </c>
      <c r="EL20" s="36" t="s">
        <v>31</v>
      </c>
      <c r="EM20" s="38" t="s">
        <v>31</v>
      </c>
      <c r="EN20" s="36" t="s">
        <v>31</v>
      </c>
      <c r="EO20" s="38" t="s">
        <v>31</v>
      </c>
      <c r="EP20" s="36" t="s">
        <v>31</v>
      </c>
      <c r="EQ20" s="38" t="s">
        <v>31</v>
      </c>
      <c r="ER20" s="36" t="s">
        <v>31</v>
      </c>
      <c r="ES20" s="38" t="s">
        <v>31</v>
      </c>
      <c r="ET20" s="36" t="s">
        <v>31</v>
      </c>
      <c r="EU20" s="38" t="s">
        <v>31</v>
      </c>
      <c r="EV20" s="36" t="s">
        <v>31</v>
      </c>
      <c r="EW20" s="38" t="s">
        <v>31</v>
      </c>
      <c r="EX20" s="36" t="s">
        <v>31</v>
      </c>
      <c r="EY20" s="38" t="s">
        <v>31</v>
      </c>
      <c r="EZ20" s="36" t="s">
        <v>31</v>
      </c>
      <c r="FA20" s="38" t="s">
        <v>31</v>
      </c>
      <c r="FB20" s="36" t="s">
        <v>31</v>
      </c>
      <c r="FC20" s="38" t="s">
        <v>31</v>
      </c>
      <c r="FD20" s="36">
        <v>1</v>
      </c>
      <c r="FE20" s="38">
        <v>0</v>
      </c>
      <c r="FF20" s="109">
        <v>1</v>
      </c>
      <c r="FG20" s="38">
        <v>0</v>
      </c>
      <c r="FH20" s="109"/>
      <c r="FI20" s="38"/>
      <c r="FJ20" s="109">
        <v>1</v>
      </c>
      <c r="FK20" s="38">
        <v>1</v>
      </c>
      <c r="FL20" s="109"/>
      <c r="FM20" s="38"/>
      <c r="FN20" s="109"/>
      <c r="FO20" s="38"/>
      <c r="FP20" s="109"/>
      <c r="FQ20" s="38"/>
      <c r="FR20" s="109">
        <v>1</v>
      </c>
      <c r="FS20" s="38">
        <v>0</v>
      </c>
      <c r="FT20" s="109"/>
      <c r="FU20" s="38"/>
      <c r="FV20" s="109"/>
      <c r="FW20" s="38"/>
      <c r="FX20" s="109"/>
      <c r="FY20" s="38"/>
      <c r="FZ20" s="109"/>
      <c r="GA20" s="38"/>
      <c r="GB20" s="109"/>
      <c r="GC20" s="38"/>
      <c r="GD20" s="109"/>
      <c r="GE20" s="38"/>
      <c r="GF20" s="109"/>
      <c r="GG20" s="38"/>
      <c r="GH20" s="109"/>
      <c r="GI20" s="38"/>
      <c r="GJ20" s="109"/>
      <c r="GK20" s="38"/>
      <c r="GL20" s="109"/>
      <c r="GM20" s="38"/>
      <c r="GN20" s="109"/>
      <c r="GO20" s="38"/>
      <c r="GP20" s="109"/>
      <c r="GQ20" s="38"/>
      <c r="GR20" s="109"/>
      <c r="GS20" s="38"/>
      <c r="GT20" s="109"/>
      <c r="GU20" s="38"/>
      <c r="GV20" s="109"/>
      <c r="GW20" s="38"/>
      <c r="GX20" s="109"/>
      <c r="GY20" s="38"/>
      <c r="GZ20" s="109"/>
      <c r="HA20" s="38"/>
      <c r="HB20" s="109"/>
      <c r="HC20" s="38"/>
      <c r="HD20" s="109"/>
      <c r="HE20" s="38"/>
      <c r="HF20" s="109"/>
      <c r="HG20" s="38"/>
      <c r="HH20" s="109"/>
      <c r="HI20" s="38"/>
      <c r="HJ20" s="109"/>
      <c r="HK20" s="38"/>
      <c r="HL20" s="109"/>
      <c r="HM20" s="38"/>
      <c r="HN20" s="109"/>
      <c r="HO20" s="38"/>
      <c r="HP20" s="109"/>
      <c r="HQ20" s="38"/>
      <c r="HR20" s="109"/>
      <c r="HS20" s="38"/>
      <c r="HT20" s="109"/>
      <c r="HU20" s="38"/>
      <c r="HV20" s="109"/>
      <c r="HW20" s="38"/>
      <c r="HX20" s="109"/>
      <c r="HY20" s="38"/>
      <c r="HZ20" s="109"/>
      <c r="IA20" s="38"/>
      <c r="IB20" s="109"/>
      <c r="IC20" s="38"/>
      <c r="ID20" s="109"/>
      <c r="IE20" s="38"/>
      <c r="IF20" s="109"/>
      <c r="IG20" s="38"/>
      <c r="IH20" s="109"/>
      <c r="II20" s="38"/>
      <c r="IJ20" s="109"/>
      <c r="IK20" s="38"/>
      <c r="IL20" s="109"/>
      <c r="IM20" s="38"/>
      <c r="IN20" s="109"/>
      <c r="IO20" s="38"/>
      <c r="IP20" s="109"/>
      <c r="IQ20" s="38"/>
      <c r="IR20" s="109"/>
      <c r="IS20" s="38"/>
      <c r="IT20" s="109"/>
      <c r="IU20" s="38"/>
      <c r="IV20" s="109"/>
      <c r="IW20" s="38"/>
      <c r="IX20" s="109"/>
      <c r="IY20" s="38"/>
      <c r="IZ20" s="109"/>
      <c r="JA20" s="38"/>
      <c r="JB20" s="109"/>
      <c r="JC20" s="38"/>
      <c r="JD20" s="109"/>
      <c r="JE20" s="38"/>
      <c r="JF20" s="37">
        <f t="shared" si="0"/>
        <v>64</v>
      </c>
      <c r="JG20" s="42">
        <f t="shared" si="1"/>
        <v>33</v>
      </c>
    </row>
    <row r="21" spans="1:267" ht="42.75" customHeight="1" x14ac:dyDescent="0.25">
      <c r="A21" s="35" t="s">
        <v>10</v>
      </c>
      <c r="B21" s="36">
        <v>0</v>
      </c>
      <c r="C21" s="38">
        <v>0</v>
      </c>
      <c r="D21" s="36">
        <v>0</v>
      </c>
      <c r="E21" s="38">
        <v>0</v>
      </c>
      <c r="F21" s="36">
        <v>0</v>
      </c>
      <c r="G21" s="38">
        <v>0</v>
      </c>
      <c r="H21" s="36">
        <v>0</v>
      </c>
      <c r="I21" s="38">
        <v>0</v>
      </c>
      <c r="J21" s="36">
        <v>13</v>
      </c>
      <c r="K21" s="38">
        <v>2</v>
      </c>
      <c r="L21" s="36">
        <v>0</v>
      </c>
      <c r="M21" s="38">
        <v>0</v>
      </c>
      <c r="N21" s="36">
        <v>0</v>
      </c>
      <c r="O21" s="38">
        <v>0</v>
      </c>
      <c r="P21" s="36">
        <v>1</v>
      </c>
      <c r="Q21" s="38">
        <v>0</v>
      </c>
      <c r="R21" s="36">
        <v>0</v>
      </c>
      <c r="S21" s="38">
        <v>0</v>
      </c>
      <c r="T21" s="36">
        <v>0</v>
      </c>
      <c r="U21" s="38">
        <v>0</v>
      </c>
      <c r="V21" s="36">
        <v>0</v>
      </c>
      <c r="W21" s="38">
        <v>0</v>
      </c>
      <c r="X21" s="36">
        <v>4</v>
      </c>
      <c r="Y21" s="38">
        <v>4</v>
      </c>
      <c r="Z21" s="36">
        <v>1</v>
      </c>
      <c r="AA21" s="38">
        <v>0</v>
      </c>
      <c r="AB21" s="36">
        <v>0</v>
      </c>
      <c r="AC21" s="38">
        <v>0</v>
      </c>
      <c r="AD21" s="36">
        <v>1</v>
      </c>
      <c r="AE21" s="38">
        <v>0</v>
      </c>
      <c r="AF21" s="36">
        <v>0</v>
      </c>
      <c r="AG21" s="38">
        <v>0</v>
      </c>
      <c r="AH21" s="36">
        <v>0</v>
      </c>
      <c r="AI21" s="38">
        <v>0</v>
      </c>
      <c r="AJ21" s="36">
        <v>1</v>
      </c>
      <c r="AK21" s="38">
        <v>0</v>
      </c>
      <c r="AL21" s="36">
        <v>0</v>
      </c>
      <c r="AM21" s="38">
        <v>0</v>
      </c>
      <c r="AN21" s="36">
        <v>0</v>
      </c>
      <c r="AO21" s="38">
        <v>0</v>
      </c>
      <c r="AP21" s="36">
        <v>0</v>
      </c>
      <c r="AQ21" s="38">
        <v>0</v>
      </c>
      <c r="AR21" s="36">
        <v>0</v>
      </c>
      <c r="AS21" s="38">
        <v>0</v>
      </c>
      <c r="AT21" s="36">
        <v>0</v>
      </c>
      <c r="AU21" s="38">
        <v>0</v>
      </c>
      <c r="AV21" s="36">
        <v>0</v>
      </c>
      <c r="AW21" s="38">
        <v>0</v>
      </c>
      <c r="AX21" s="36">
        <v>1</v>
      </c>
      <c r="AY21" s="38">
        <v>2</v>
      </c>
      <c r="AZ21" s="36">
        <v>0</v>
      </c>
      <c r="BA21" s="38">
        <v>0</v>
      </c>
      <c r="BB21" s="36">
        <v>0</v>
      </c>
      <c r="BC21" s="38">
        <v>0</v>
      </c>
      <c r="BD21" s="36">
        <v>0</v>
      </c>
      <c r="BE21" s="38">
        <v>0</v>
      </c>
      <c r="BF21" s="36">
        <v>0</v>
      </c>
      <c r="BG21" s="38">
        <v>0</v>
      </c>
      <c r="BH21" s="36">
        <v>0</v>
      </c>
      <c r="BI21" s="38">
        <v>0</v>
      </c>
      <c r="BJ21" s="36">
        <v>0</v>
      </c>
      <c r="BK21" s="38">
        <v>0</v>
      </c>
      <c r="BL21" s="36">
        <v>0</v>
      </c>
      <c r="BM21" s="38">
        <v>0</v>
      </c>
      <c r="BN21" s="36">
        <v>0</v>
      </c>
      <c r="BO21" s="38">
        <v>0</v>
      </c>
      <c r="BP21" s="36">
        <v>0</v>
      </c>
      <c r="BQ21" s="38">
        <v>0</v>
      </c>
      <c r="BR21" s="36">
        <v>0</v>
      </c>
      <c r="BS21" s="38">
        <v>0</v>
      </c>
      <c r="BT21" s="36">
        <v>0</v>
      </c>
      <c r="BU21" s="38">
        <v>0</v>
      </c>
      <c r="BV21" s="36">
        <v>0</v>
      </c>
      <c r="BW21" s="38">
        <v>0</v>
      </c>
      <c r="BX21" s="36">
        <v>0</v>
      </c>
      <c r="BY21" s="38">
        <v>0</v>
      </c>
      <c r="BZ21" s="36">
        <v>0</v>
      </c>
      <c r="CA21" s="38">
        <v>0</v>
      </c>
      <c r="CB21" s="36">
        <v>0</v>
      </c>
      <c r="CC21" s="38">
        <v>0</v>
      </c>
      <c r="CD21" s="36">
        <v>0</v>
      </c>
      <c r="CE21" s="38">
        <v>0</v>
      </c>
      <c r="CF21" s="36">
        <v>0</v>
      </c>
      <c r="CG21" s="38">
        <v>0</v>
      </c>
      <c r="CH21" s="36">
        <v>0</v>
      </c>
      <c r="CI21" s="38">
        <v>0</v>
      </c>
      <c r="CJ21" s="36">
        <v>0</v>
      </c>
      <c r="CK21" s="38">
        <v>0</v>
      </c>
      <c r="CL21" s="36">
        <v>0</v>
      </c>
      <c r="CM21" s="38">
        <v>0</v>
      </c>
      <c r="CN21" s="36">
        <v>0</v>
      </c>
      <c r="CO21" s="38">
        <v>0</v>
      </c>
      <c r="CP21" s="36">
        <v>0</v>
      </c>
      <c r="CQ21" s="38">
        <v>0</v>
      </c>
      <c r="CR21" s="36">
        <v>0</v>
      </c>
      <c r="CS21" s="38">
        <v>0</v>
      </c>
      <c r="CT21" s="36">
        <v>0</v>
      </c>
      <c r="CU21" s="38">
        <v>0</v>
      </c>
      <c r="CV21" s="36">
        <v>0</v>
      </c>
      <c r="CW21" s="38">
        <v>0</v>
      </c>
      <c r="CX21" s="36">
        <v>0</v>
      </c>
      <c r="CY21" s="38">
        <v>0</v>
      </c>
      <c r="CZ21" s="36">
        <v>0</v>
      </c>
      <c r="DA21" s="38">
        <v>0</v>
      </c>
      <c r="DB21" s="36" t="s">
        <v>31</v>
      </c>
      <c r="DC21" s="38" t="s">
        <v>31</v>
      </c>
      <c r="DD21" s="36" t="s">
        <v>31</v>
      </c>
      <c r="DE21" s="38" t="s">
        <v>31</v>
      </c>
      <c r="DF21" s="36">
        <v>0</v>
      </c>
      <c r="DG21" s="38">
        <v>0</v>
      </c>
      <c r="DH21" s="36">
        <v>0</v>
      </c>
      <c r="DI21" s="38">
        <v>0</v>
      </c>
      <c r="DJ21" s="36">
        <v>0</v>
      </c>
      <c r="DK21" s="38">
        <v>0</v>
      </c>
      <c r="DL21" s="36">
        <v>0</v>
      </c>
      <c r="DM21" s="38">
        <v>0</v>
      </c>
      <c r="DN21" s="36" t="s">
        <v>31</v>
      </c>
      <c r="DO21" s="38" t="s">
        <v>31</v>
      </c>
      <c r="DP21" s="36" t="s">
        <v>31</v>
      </c>
      <c r="DQ21" s="38" t="s">
        <v>31</v>
      </c>
      <c r="DR21" s="36" t="s">
        <v>31</v>
      </c>
      <c r="DS21" s="38" t="s">
        <v>31</v>
      </c>
      <c r="DT21" s="36" t="s">
        <v>31</v>
      </c>
      <c r="DU21" s="38" t="s">
        <v>31</v>
      </c>
      <c r="DV21" s="36" t="s">
        <v>31</v>
      </c>
      <c r="DW21" s="38" t="s">
        <v>31</v>
      </c>
      <c r="DX21" s="36" t="s">
        <v>31</v>
      </c>
      <c r="DY21" s="38" t="s">
        <v>31</v>
      </c>
      <c r="DZ21" s="36" t="s">
        <v>31</v>
      </c>
      <c r="EA21" s="38" t="s">
        <v>31</v>
      </c>
      <c r="EB21" s="36" t="s">
        <v>31</v>
      </c>
      <c r="EC21" s="38" t="s">
        <v>31</v>
      </c>
      <c r="ED21" s="36" t="s">
        <v>31</v>
      </c>
      <c r="EE21" s="38" t="s">
        <v>31</v>
      </c>
      <c r="EF21" s="36" t="s">
        <v>31</v>
      </c>
      <c r="EG21" s="38" t="s">
        <v>31</v>
      </c>
      <c r="EH21" s="36" t="s">
        <v>31</v>
      </c>
      <c r="EI21" s="38" t="s">
        <v>31</v>
      </c>
      <c r="EJ21" s="36" t="s">
        <v>31</v>
      </c>
      <c r="EK21" s="38" t="s">
        <v>31</v>
      </c>
      <c r="EL21" s="36" t="s">
        <v>31</v>
      </c>
      <c r="EM21" s="38" t="s">
        <v>31</v>
      </c>
      <c r="EN21" s="36" t="s">
        <v>31</v>
      </c>
      <c r="EO21" s="38" t="s">
        <v>31</v>
      </c>
      <c r="EP21" s="36" t="s">
        <v>31</v>
      </c>
      <c r="EQ21" s="38" t="s">
        <v>31</v>
      </c>
      <c r="ER21" s="36" t="s">
        <v>31</v>
      </c>
      <c r="ES21" s="38" t="s">
        <v>31</v>
      </c>
      <c r="ET21" s="36" t="s">
        <v>31</v>
      </c>
      <c r="EU21" s="38" t="s">
        <v>31</v>
      </c>
      <c r="EV21" s="36" t="s">
        <v>31</v>
      </c>
      <c r="EW21" s="38" t="s">
        <v>31</v>
      </c>
      <c r="EX21" s="36" t="s">
        <v>31</v>
      </c>
      <c r="EY21" s="38" t="s">
        <v>31</v>
      </c>
      <c r="EZ21" s="36" t="s">
        <v>31</v>
      </c>
      <c r="FA21" s="38" t="s">
        <v>31</v>
      </c>
      <c r="FB21" s="36" t="s">
        <v>31</v>
      </c>
      <c r="FC21" s="38" t="s">
        <v>31</v>
      </c>
      <c r="FD21" s="36" t="s">
        <v>31</v>
      </c>
      <c r="FE21" s="38" t="s">
        <v>31</v>
      </c>
      <c r="FF21" s="109" t="s">
        <v>31</v>
      </c>
      <c r="FG21" s="38" t="s">
        <v>31</v>
      </c>
      <c r="FH21" s="109"/>
      <c r="FI21" s="38"/>
      <c r="FJ21" s="109"/>
      <c r="FK21" s="38"/>
      <c r="FL21" s="109"/>
      <c r="FM21" s="38"/>
      <c r="FN21" s="109"/>
      <c r="FO21" s="38"/>
      <c r="FP21" s="109"/>
      <c r="FQ21" s="38"/>
      <c r="FR21" s="109"/>
      <c r="FS21" s="38"/>
      <c r="FT21" s="109"/>
      <c r="FU21" s="38"/>
      <c r="FV21" s="109"/>
      <c r="FW21" s="38"/>
      <c r="FX21" s="109"/>
      <c r="FY21" s="38"/>
      <c r="FZ21" s="109"/>
      <c r="GA21" s="38"/>
      <c r="GB21" s="109"/>
      <c r="GC21" s="38"/>
      <c r="GD21" s="109"/>
      <c r="GE21" s="38"/>
      <c r="GF21" s="109"/>
      <c r="GG21" s="38"/>
      <c r="GH21" s="109"/>
      <c r="GI21" s="38"/>
      <c r="GJ21" s="109"/>
      <c r="GK21" s="38"/>
      <c r="GL21" s="109"/>
      <c r="GM21" s="38"/>
      <c r="GN21" s="109"/>
      <c r="GO21" s="38"/>
      <c r="GP21" s="109"/>
      <c r="GQ21" s="38"/>
      <c r="GR21" s="109"/>
      <c r="GS21" s="38"/>
      <c r="GT21" s="109"/>
      <c r="GU21" s="38"/>
      <c r="GV21" s="109"/>
      <c r="GW21" s="38"/>
      <c r="GX21" s="109"/>
      <c r="GY21" s="38"/>
      <c r="GZ21" s="109"/>
      <c r="HA21" s="38"/>
      <c r="HB21" s="109"/>
      <c r="HC21" s="38"/>
      <c r="HD21" s="109"/>
      <c r="HE21" s="38"/>
      <c r="HF21" s="109"/>
      <c r="HG21" s="38"/>
      <c r="HH21" s="109"/>
      <c r="HI21" s="38"/>
      <c r="HJ21" s="109"/>
      <c r="HK21" s="38"/>
      <c r="HL21" s="109"/>
      <c r="HM21" s="38"/>
      <c r="HN21" s="109"/>
      <c r="HO21" s="38"/>
      <c r="HP21" s="109"/>
      <c r="HQ21" s="38"/>
      <c r="HR21" s="109"/>
      <c r="HS21" s="38"/>
      <c r="HT21" s="109"/>
      <c r="HU21" s="38"/>
      <c r="HV21" s="109"/>
      <c r="HW21" s="38"/>
      <c r="HX21" s="109"/>
      <c r="HY21" s="38"/>
      <c r="HZ21" s="109"/>
      <c r="IA21" s="38"/>
      <c r="IB21" s="109"/>
      <c r="IC21" s="38"/>
      <c r="ID21" s="109"/>
      <c r="IE21" s="38"/>
      <c r="IF21" s="109"/>
      <c r="IG21" s="38"/>
      <c r="IH21" s="109"/>
      <c r="II21" s="38"/>
      <c r="IJ21" s="109"/>
      <c r="IK21" s="38"/>
      <c r="IL21" s="109"/>
      <c r="IM21" s="38"/>
      <c r="IN21" s="109"/>
      <c r="IO21" s="38"/>
      <c r="IP21" s="109"/>
      <c r="IQ21" s="38"/>
      <c r="IR21" s="109"/>
      <c r="IS21" s="38"/>
      <c r="IT21" s="109"/>
      <c r="IU21" s="38"/>
      <c r="IV21" s="109"/>
      <c r="IW21" s="38"/>
      <c r="IX21" s="109"/>
      <c r="IY21" s="38"/>
      <c r="IZ21" s="109"/>
      <c r="JA21" s="38"/>
      <c r="JB21" s="109"/>
      <c r="JC21" s="38"/>
      <c r="JD21" s="109"/>
      <c r="JE21" s="38"/>
      <c r="JF21" s="37">
        <f t="shared" si="0"/>
        <v>22</v>
      </c>
      <c r="JG21" s="42">
        <f t="shared" si="1"/>
        <v>8</v>
      </c>
    </row>
    <row r="22" spans="1:267" ht="61.5" customHeight="1" x14ac:dyDescent="0.25">
      <c r="A22" s="35" t="s">
        <v>56</v>
      </c>
      <c r="B22" s="36">
        <v>0</v>
      </c>
      <c r="C22" s="38">
        <v>0</v>
      </c>
      <c r="D22" s="36">
        <v>0</v>
      </c>
      <c r="E22" s="38">
        <v>0</v>
      </c>
      <c r="F22" s="36">
        <v>0</v>
      </c>
      <c r="G22" s="38">
        <v>0</v>
      </c>
      <c r="H22" s="36">
        <v>0</v>
      </c>
      <c r="I22" s="38">
        <v>0</v>
      </c>
      <c r="J22" s="36">
        <v>0</v>
      </c>
      <c r="K22" s="38">
        <v>0</v>
      </c>
      <c r="L22" s="36">
        <v>0</v>
      </c>
      <c r="M22" s="38">
        <v>0</v>
      </c>
      <c r="N22" s="36">
        <v>0</v>
      </c>
      <c r="O22" s="38">
        <v>0</v>
      </c>
      <c r="P22" s="36">
        <v>1</v>
      </c>
      <c r="Q22" s="38">
        <v>3</v>
      </c>
      <c r="R22" s="36">
        <v>0</v>
      </c>
      <c r="S22" s="38">
        <v>0</v>
      </c>
      <c r="T22" s="36">
        <v>0</v>
      </c>
      <c r="U22" s="38">
        <v>0</v>
      </c>
      <c r="V22" s="36">
        <v>0</v>
      </c>
      <c r="W22" s="38">
        <v>0</v>
      </c>
      <c r="X22" s="36">
        <v>0</v>
      </c>
      <c r="Y22" s="38">
        <v>0</v>
      </c>
      <c r="Z22" s="36">
        <v>0</v>
      </c>
      <c r="AA22" s="38">
        <v>0</v>
      </c>
      <c r="AB22" s="36">
        <v>0</v>
      </c>
      <c r="AC22" s="38">
        <v>0</v>
      </c>
      <c r="AD22" s="36">
        <v>0</v>
      </c>
      <c r="AE22" s="38">
        <v>0</v>
      </c>
      <c r="AF22" s="36">
        <v>0</v>
      </c>
      <c r="AG22" s="38">
        <v>0</v>
      </c>
      <c r="AH22" s="36">
        <v>0</v>
      </c>
      <c r="AI22" s="38">
        <v>0</v>
      </c>
      <c r="AJ22" s="36">
        <v>3</v>
      </c>
      <c r="AK22" s="38">
        <v>7</v>
      </c>
      <c r="AL22" s="36">
        <v>3</v>
      </c>
      <c r="AM22" s="38">
        <v>9</v>
      </c>
      <c r="AN22" s="36">
        <v>7</v>
      </c>
      <c r="AO22" s="38">
        <v>10</v>
      </c>
      <c r="AP22" s="36">
        <v>13</v>
      </c>
      <c r="AQ22" s="38">
        <v>7</v>
      </c>
      <c r="AR22" s="36">
        <v>9</v>
      </c>
      <c r="AS22" s="38">
        <v>10</v>
      </c>
      <c r="AT22" s="36">
        <v>7</v>
      </c>
      <c r="AU22" s="38">
        <v>14</v>
      </c>
      <c r="AV22" s="36">
        <v>1</v>
      </c>
      <c r="AW22" s="38">
        <v>0</v>
      </c>
      <c r="AX22" s="36">
        <v>4</v>
      </c>
      <c r="AY22" s="38">
        <v>3</v>
      </c>
      <c r="AZ22" s="36">
        <v>3</v>
      </c>
      <c r="BA22" s="38">
        <v>6</v>
      </c>
      <c r="BB22" s="36">
        <v>9</v>
      </c>
      <c r="BC22" s="38">
        <v>10</v>
      </c>
      <c r="BD22" s="36">
        <v>12</v>
      </c>
      <c r="BE22" s="38">
        <v>6</v>
      </c>
      <c r="BF22" s="36">
        <v>6</v>
      </c>
      <c r="BG22" s="38">
        <v>4</v>
      </c>
      <c r="BH22" s="36">
        <v>9</v>
      </c>
      <c r="BI22" s="38">
        <v>13</v>
      </c>
      <c r="BJ22" s="36">
        <v>5</v>
      </c>
      <c r="BK22" s="38">
        <v>2</v>
      </c>
      <c r="BL22" s="36">
        <v>4</v>
      </c>
      <c r="BM22" s="38">
        <v>10</v>
      </c>
      <c r="BN22" s="36">
        <v>16</v>
      </c>
      <c r="BO22" s="38">
        <v>9</v>
      </c>
      <c r="BP22" s="36">
        <v>19</v>
      </c>
      <c r="BQ22" s="38">
        <v>19</v>
      </c>
      <c r="BR22" s="36">
        <v>16</v>
      </c>
      <c r="BS22" s="38">
        <v>10</v>
      </c>
      <c r="BT22" s="36">
        <v>11</v>
      </c>
      <c r="BU22" s="38">
        <v>10</v>
      </c>
      <c r="BV22" s="36">
        <v>20</v>
      </c>
      <c r="BW22" s="38">
        <v>21</v>
      </c>
      <c r="BX22" s="36">
        <v>19</v>
      </c>
      <c r="BY22" s="38">
        <v>35</v>
      </c>
      <c r="BZ22" s="36">
        <v>16</v>
      </c>
      <c r="CA22" s="38">
        <v>29</v>
      </c>
      <c r="CB22" s="36">
        <v>7</v>
      </c>
      <c r="CC22" s="38">
        <v>8</v>
      </c>
      <c r="CD22" s="36">
        <v>4</v>
      </c>
      <c r="CE22" s="38">
        <v>2</v>
      </c>
      <c r="CF22" s="36">
        <v>14</v>
      </c>
      <c r="CG22" s="38">
        <v>18</v>
      </c>
      <c r="CH22" s="36">
        <v>11</v>
      </c>
      <c r="CI22" s="38">
        <v>11</v>
      </c>
      <c r="CJ22" s="36">
        <v>23</v>
      </c>
      <c r="CK22" s="38">
        <v>23</v>
      </c>
      <c r="CL22" s="36">
        <v>23</v>
      </c>
      <c r="CM22" s="38">
        <v>46</v>
      </c>
      <c r="CN22" s="36">
        <v>10</v>
      </c>
      <c r="CO22" s="38">
        <v>26</v>
      </c>
      <c r="CP22" s="36">
        <v>19</v>
      </c>
      <c r="CQ22" s="38">
        <v>57</v>
      </c>
      <c r="CR22" s="36">
        <v>11</v>
      </c>
      <c r="CS22" s="38">
        <v>13</v>
      </c>
      <c r="CT22" s="36">
        <v>24</v>
      </c>
      <c r="CU22" s="38">
        <v>24</v>
      </c>
      <c r="CV22" s="36">
        <v>17</v>
      </c>
      <c r="CW22" s="38">
        <v>27</v>
      </c>
      <c r="CX22" s="36">
        <v>11</v>
      </c>
      <c r="CY22" s="38">
        <v>10</v>
      </c>
      <c r="CZ22" s="36">
        <v>6</v>
      </c>
      <c r="DA22" s="38">
        <v>5</v>
      </c>
      <c r="DB22" s="36">
        <v>9</v>
      </c>
      <c r="DC22" s="38">
        <v>21</v>
      </c>
      <c r="DD22" s="36">
        <v>31</v>
      </c>
      <c r="DE22" s="38">
        <v>37</v>
      </c>
      <c r="DF22" s="36">
        <v>21</v>
      </c>
      <c r="DG22" s="38">
        <v>21</v>
      </c>
      <c r="DH22" s="36">
        <v>13</v>
      </c>
      <c r="DI22" s="38">
        <v>13</v>
      </c>
      <c r="DJ22" s="36">
        <v>12</v>
      </c>
      <c r="DK22" s="38">
        <v>15</v>
      </c>
      <c r="DL22" s="36">
        <v>6</v>
      </c>
      <c r="DM22" s="38">
        <v>4</v>
      </c>
      <c r="DN22" s="36">
        <v>15</v>
      </c>
      <c r="DO22" s="38">
        <v>25</v>
      </c>
      <c r="DP22" s="36">
        <v>13</v>
      </c>
      <c r="DQ22" s="38">
        <v>22</v>
      </c>
      <c r="DR22" s="36">
        <v>22</v>
      </c>
      <c r="DS22" s="38">
        <v>69</v>
      </c>
      <c r="DT22" s="36">
        <v>15</v>
      </c>
      <c r="DU22" s="38">
        <v>31</v>
      </c>
      <c r="DV22" s="36">
        <v>13</v>
      </c>
      <c r="DW22" s="38">
        <v>7</v>
      </c>
      <c r="DX22" s="36">
        <v>19</v>
      </c>
      <c r="DY22" s="38">
        <v>4</v>
      </c>
      <c r="DZ22" s="36">
        <v>8</v>
      </c>
      <c r="EA22" s="38">
        <v>18</v>
      </c>
      <c r="EB22" s="36">
        <v>12</v>
      </c>
      <c r="EC22" s="38">
        <v>27</v>
      </c>
      <c r="ED22" s="36">
        <v>6</v>
      </c>
      <c r="EE22" s="38">
        <v>6</v>
      </c>
      <c r="EF22" s="36">
        <v>18</v>
      </c>
      <c r="EG22" s="38">
        <v>7</v>
      </c>
      <c r="EH22" s="36">
        <v>25</v>
      </c>
      <c r="EI22" s="38">
        <v>27</v>
      </c>
      <c r="EJ22" s="36">
        <v>18</v>
      </c>
      <c r="EK22" s="38">
        <v>18</v>
      </c>
      <c r="EL22" s="36">
        <v>11</v>
      </c>
      <c r="EM22" s="38">
        <v>18</v>
      </c>
      <c r="EN22" s="36">
        <v>34</v>
      </c>
      <c r="EO22" s="38">
        <v>19</v>
      </c>
      <c r="EP22" s="36">
        <v>23</v>
      </c>
      <c r="EQ22" s="38">
        <v>23</v>
      </c>
      <c r="ER22" s="36">
        <v>25</v>
      </c>
      <c r="ES22" s="38">
        <v>25</v>
      </c>
      <c r="ET22" s="36">
        <v>27</v>
      </c>
      <c r="EU22" s="38">
        <v>55</v>
      </c>
      <c r="EV22" s="36">
        <v>28</v>
      </c>
      <c r="EW22" s="38">
        <v>39</v>
      </c>
      <c r="EX22" s="36">
        <v>18</v>
      </c>
      <c r="EY22" s="38">
        <v>18</v>
      </c>
      <c r="EZ22" s="36">
        <v>34</v>
      </c>
      <c r="FA22" s="38">
        <v>41</v>
      </c>
      <c r="FB22" s="36">
        <v>32</v>
      </c>
      <c r="FC22" s="38">
        <v>32</v>
      </c>
      <c r="FD22" s="36">
        <v>25</v>
      </c>
      <c r="FE22" s="38">
        <v>33</v>
      </c>
      <c r="FF22" s="109">
        <v>8</v>
      </c>
      <c r="FG22" s="38">
        <v>8</v>
      </c>
      <c r="FH22" s="109">
        <v>13</v>
      </c>
      <c r="FI22" s="38">
        <v>15</v>
      </c>
      <c r="FJ22" s="109">
        <v>12</v>
      </c>
      <c r="FK22" s="38">
        <v>12</v>
      </c>
      <c r="FL22" s="109">
        <v>16</v>
      </c>
      <c r="FM22" s="38">
        <v>16</v>
      </c>
      <c r="FN22" s="109">
        <v>15</v>
      </c>
      <c r="FO22" s="38">
        <v>26</v>
      </c>
      <c r="FP22" s="109">
        <v>19</v>
      </c>
      <c r="FQ22" s="38">
        <v>19</v>
      </c>
      <c r="FR22" s="109">
        <v>16</v>
      </c>
      <c r="FS22" s="38">
        <v>25</v>
      </c>
      <c r="FT22" s="109">
        <v>7</v>
      </c>
      <c r="FU22" s="38">
        <v>9</v>
      </c>
      <c r="FV22" s="109">
        <v>5</v>
      </c>
      <c r="FW22" s="38">
        <v>6</v>
      </c>
      <c r="FX22" s="109"/>
      <c r="FY22" s="38"/>
      <c r="FZ22" s="109">
        <v>1</v>
      </c>
      <c r="GA22" s="38">
        <v>1</v>
      </c>
      <c r="GB22" s="109">
        <v>15</v>
      </c>
      <c r="GC22" s="38">
        <v>15</v>
      </c>
      <c r="GD22" s="109">
        <v>12</v>
      </c>
      <c r="GE22" s="38">
        <v>12</v>
      </c>
      <c r="GF22" s="109">
        <v>13</v>
      </c>
      <c r="GG22" s="38">
        <v>13</v>
      </c>
      <c r="GH22" s="109">
        <v>17</v>
      </c>
      <c r="GI22" s="38">
        <v>17</v>
      </c>
      <c r="GJ22" s="109">
        <v>18</v>
      </c>
      <c r="GK22" s="38">
        <v>18</v>
      </c>
      <c r="GL22" s="109">
        <v>7</v>
      </c>
      <c r="GM22" s="38">
        <v>9</v>
      </c>
      <c r="GN22" s="109">
        <v>16</v>
      </c>
      <c r="GO22" s="38">
        <v>14</v>
      </c>
      <c r="GP22" s="109">
        <v>8</v>
      </c>
      <c r="GQ22" s="38">
        <v>8</v>
      </c>
      <c r="GR22" s="109">
        <v>3</v>
      </c>
      <c r="GS22" s="38">
        <v>1</v>
      </c>
      <c r="GT22" s="109">
        <v>7</v>
      </c>
      <c r="GU22" s="38">
        <v>13</v>
      </c>
      <c r="GV22" s="109">
        <v>3</v>
      </c>
      <c r="GW22" s="38">
        <v>3</v>
      </c>
      <c r="GX22" s="109">
        <v>6</v>
      </c>
      <c r="GY22" s="38">
        <v>6</v>
      </c>
      <c r="GZ22" s="109">
        <v>6</v>
      </c>
      <c r="HA22" s="38">
        <v>6</v>
      </c>
      <c r="HB22" s="109">
        <v>4</v>
      </c>
      <c r="HC22" s="38">
        <v>4</v>
      </c>
      <c r="HD22" s="109">
        <v>6</v>
      </c>
      <c r="HE22" s="38">
        <v>6</v>
      </c>
      <c r="HF22" s="109">
        <v>6</v>
      </c>
      <c r="HG22" s="38">
        <v>7</v>
      </c>
      <c r="HH22" s="109">
        <v>1</v>
      </c>
      <c r="HI22" s="38">
        <v>1</v>
      </c>
      <c r="HJ22" s="109">
        <v>2</v>
      </c>
      <c r="HK22" s="38">
        <v>2</v>
      </c>
      <c r="HL22" s="109">
        <v>3</v>
      </c>
      <c r="HM22" s="38">
        <v>3</v>
      </c>
      <c r="HN22" s="109">
        <v>6</v>
      </c>
      <c r="HO22" s="38">
        <v>6</v>
      </c>
      <c r="HP22" s="109">
        <v>7</v>
      </c>
      <c r="HQ22" s="38">
        <v>7</v>
      </c>
      <c r="HR22" s="109"/>
      <c r="HS22" s="38"/>
      <c r="HT22" s="109"/>
      <c r="HU22" s="38"/>
      <c r="HV22" s="109"/>
      <c r="HW22" s="38"/>
      <c r="HX22" s="109"/>
      <c r="HY22" s="38"/>
      <c r="HZ22" s="109"/>
      <c r="IA22" s="38"/>
      <c r="IB22" s="109"/>
      <c r="IC22" s="38"/>
      <c r="ID22" s="109">
        <v>1</v>
      </c>
      <c r="IE22" s="38">
        <v>1</v>
      </c>
      <c r="IF22" s="109"/>
      <c r="IG22" s="38"/>
      <c r="IH22" s="109"/>
      <c r="II22" s="38"/>
      <c r="IJ22" s="109">
        <v>1</v>
      </c>
      <c r="IK22" s="38">
        <v>3</v>
      </c>
      <c r="IL22" s="109">
        <v>1</v>
      </c>
      <c r="IM22" s="38">
        <v>1</v>
      </c>
      <c r="IN22" s="109"/>
      <c r="IO22" s="38"/>
      <c r="IP22" s="109"/>
      <c r="IQ22" s="38"/>
      <c r="IR22" s="109"/>
      <c r="IS22" s="38"/>
      <c r="IT22" s="109"/>
      <c r="IU22" s="38"/>
      <c r="IV22" s="109"/>
      <c r="IW22" s="38"/>
      <c r="IX22" s="109"/>
      <c r="IY22" s="38"/>
      <c r="IZ22" s="109"/>
      <c r="JA22" s="38"/>
      <c r="JB22" s="109"/>
      <c r="JC22" s="38"/>
      <c r="JD22" s="109"/>
      <c r="JE22" s="38"/>
      <c r="JF22" s="37">
        <f t="shared" si="0"/>
        <v>1207</v>
      </c>
      <c r="JG22" s="42">
        <f t="shared" si="1"/>
        <v>1505</v>
      </c>
    </row>
    <row r="23" spans="1:267" ht="42" x14ac:dyDescent="0.25">
      <c r="A23" s="35" t="s">
        <v>38</v>
      </c>
      <c r="B23" s="36">
        <v>0</v>
      </c>
      <c r="C23" s="38">
        <v>0</v>
      </c>
      <c r="D23" s="36">
        <v>0</v>
      </c>
      <c r="E23" s="38">
        <v>0</v>
      </c>
      <c r="F23" s="36">
        <v>0</v>
      </c>
      <c r="G23" s="38">
        <v>0</v>
      </c>
      <c r="H23" s="36">
        <v>0</v>
      </c>
      <c r="I23" s="38">
        <v>0</v>
      </c>
      <c r="J23" s="36">
        <v>6</v>
      </c>
      <c r="K23" s="38">
        <v>39</v>
      </c>
      <c r="L23" s="36">
        <v>0</v>
      </c>
      <c r="M23" s="38">
        <v>0</v>
      </c>
      <c r="N23" s="36">
        <v>0</v>
      </c>
      <c r="O23" s="38">
        <v>0</v>
      </c>
      <c r="P23" s="36">
        <v>10</v>
      </c>
      <c r="Q23" s="38">
        <v>51</v>
      </c>
      <c r="R23" s="36">
        <v>0</v>
      </c>
      <c r="S23" s="38">
        <v>0</v>
      </c>
      <c r="T23" s="36">
        <v>1</v>
      </c>
      <c r="U23" s="38">
        <v>10</v>
      </c>
      <c r="V23" s="36">
        <v>0</v>
      </c>
      <c r="W23" s="38">
        <v>0</v>
      </c>
      <c r="X23" s="36">
        <v>0</v>
      </c>
      <c r="Y23" s="38">
        <v>0</v>
      </c>
      <c r="Z23" s="36">
        <v>0</v>
      </c>
      <c r="AA23" s="38">
        <v>0</v>
      </c>
      <c r="AB23" s="36">
        <v>0</v>
      </c>
      <c r="AC23" s="38">
        <v>0</v>
      </c>
      <c r="AD23" s="36">
        <v>0</v>
      </c>
      <c r="AE23" s="38">
        <v>0</v>
      </c>
      <c r="AF23" s="36">
        <v>0</v>
      </c>
      <c r="AG23" s="38">
        <v>0</v>
      </c>
      <c r="AH23" s="36">
        <v>0</v>
      </c>
      <c r="AI23" s="38">
        <v>0</v>
      </c>
      <c r="AJ23" s="36">
        <v>0</v>
      </c>
      <c r="AK23" s="38">
        <v>0</v>
      </c>
      <c r="AL23" s="36">
        <v>0</v>
      </c>
      <c r="AM23" s="38">
        <v>0</v>
      </c>
      <c r="AN23" s="36">
        <v>0</v>
      </c>
      <c r="AO23" s="38">
        <v>0</v>
      </c>
      <c r="AP23" s="36">
        <v>0</v>
      </c>
      <c r="AQ23" s="38">
        <v>0</v>
      </c>
      <c r="AR23" s="36">
        <v>0</v>
      </c>
      <c r="AS23" s="38">
        <v>0</v>
      </c>
      <c r="AT23" s="36">
        <v>0</v>
      </c>
      <c r="AU23" s="38">
        <v>0</v>
      </c>
      <c r="AV23" s="36">
        <v>0</v>
      </c>
      <c r="AW23" s="38">
        <v>0</v>
      </c>
      <c r="AX23" s="36">
        <v>6</v>
      </c>
      <c r="AY23" s="38">
        <v>13</v>
      </c>
      <c r="AZ23" s="36">
        <v>0</v>
      </c>
      <c r="BA23" s="38">
        <v>0</v>
      </c>
      <c r="BB23" s="36">
        <v>0</v>
      </c>
      <c r="BC23" s="38">
        <v>0</v>
      </c>
      <c r="BD23" s="36">
        <v>0</v>
      </c>
      <c r="BE23" s="38">
        <v>0</v>
      </c>
      <c r="BF23" s="36">
        <v>0</v>
      </c>
      <c r="BG23" s="38">
        <v>0</v>
      </c>
      <c r="BH23" s="36">
        <v>0</v>
      </c>
      <c r="BI23" s="38">
        <v>0</v>
      </c>
      <c r="BJ23" s="36">
        <v>0</v>
      </c>
      <c r="BK23" s="38">
        <v>0</v>
      </c>
      <c r="BL23" s="36">
        <v>0</v>
      </c>
      <c r="BM23" s="38">
        <v>0</v>
      </c>
      <c r="BN23" s="36">
        <v>0</v>
      </c>
      <c r="BO23" s="38">
        <v>0</v>
      </c>
      <c r="BP23" s="36">
        <v>0</v>
      </c>
      <c r="BQ23" s="38">
        <v>0</v>
      </c>
      <c r="BR23" s="36">
        <v>0</v>
      </c>
      <c r="BS23" s="38">
        <v>0</v>
      </c>
      <c r="BT23" s="36">
        <v>0</v>
      </c>
      <c r="BU23" s="38">
        <v>0</v>
      </c>
      <c r="BV23" s="36">
        <v>0</v>
      </c>
      <c r="BW23" s="38">
        <v>0</v>
      </c>
      <c r="BX23" s="36">
        <v>0</v>
      </c>
      <c r="BY23" s="38">
        <v>0</v>
      </c>
      <c r="BZ23" s="36">
        <v>0</v>
      </c>
      <c r="CA23" s="38">
        <v>0</v>
      </c>
      <c r="CB23" s="36">
        <v>0</v>
      </c>
      <c r="CC23" s="38">
        <v>0</v>
      </c>
      <c r="CD23" s="36">
        <v>0</v>
      </c>
      <c r="CE23" s="38">
        <v>0</v>
      </c>
      <c r="CF23" s="36">
        <v>0</v>
      </c>
      <c r="CG23" s="38">
        <v>0</v>
      </c>
      <c r="CH23" s="36">
        <v>0</v>
      </c>
      <c r="CI23" s="38">
        <v>0</v>
      </c>
      <c r="CJ23" s="36">
        <v>0</v>
      </c>
      <c r="CK23" s="38">
        <v>0</v>
      </c>
      <c r="CL23" s="36">
        <v>0</v>
      </c>
      <c r="CM23" s="38">
        <v>0</v>
      </c>
      <c r="CN23" s="36">
        <v>0</v>
      </c>
      <c r="CO23" s="38">
        <v>0</v>
      </c>
      <c r="CP23" s="36">
        <v>0</v>
      </c>
      <c r="CQ23" s="38">
        <v>0</v>
      </c>
      <c r="CR23" s="36">
        <v>0</v>
      </c>
      <c r="CS23" s="38">
        <v>0</v>
      </c>
      <c r="CT23" s="36">
        <v>0</v>
      </c>
      <c r="CU23" s="38">
        <v>0</v>
      </c>
      <c r="CV23" s="36">
        <v>0</v>
      </c>
      <c r="CW23" s="38">
        <v>0</v>
      </c>
      <c r="CX23" s="36">
        <v>0</v>
      </c>
      <c r="CY23" s="38">
        <v>0</v>
      </c>
      <c r="CZ23" s="36">
        <v>0</v>
      </c>
      <c r="DA23" s="38">
        <v>0</v>
      </c>
      <c r="DB23" s="36" t="s">
        <v>31</v>
      </c>
      <c r="DC23" s="38" t="s">
        <v>31</v>
      </c>
      <c r="DD23" s="36" t="s">
        <v>31</v>
      </c>
      <c r="DE23" s="38" t="s">
        <v>31</v>
      </c>
      <c r="DF23" s="36">
        <v>0</v>
      </c>
      <c r="DG23" s="38">
        <v>0</v>
      </c>
      <c r="DH23" s="36">
        <v>0</v>
      </c>
      <c r="DI23" s="38">
        <v>0</v>
      </c>
      <c r="DJ23" s="36">
        <v>0</v>
      </c>
      <c r="DK23" s="38">
        <v>0</v>
      </c>
      <c r="DL23" s="36">
        <v>0</v>
      </c>
      <c r="DM23" s="38">
        <v>0</v>
      </c>
      <c r="DN23" s="36" t="s">
        <v>31</v>
      </c>
      <c r="DO23" s="38" t="s">
        <v>31</v>
      </c>
      <c r="DP23" s="36" t="s">
        <v>31</v>
      </c>
      <c r="DQ23" s="38" t="s">
        <v>31</v>
      </c>
      <c r="DR23" s="36" t="s">
        <v>31</v>
      </c>
      <c r="DS23" s="38" t="s">
        <v>31</v>
      </c>
      <c r="DT23" s="36" t="s">
        <v>31</v>
      </c>
      <c r="DU23" s="38" t="s">
        <v>31</v>
      </c>
      <c r="DV23" s="36" t="s">
        <v>31</v>
      </c>
      <c r="DW23" s="38" t="s">
        <v>31</v>
      </c>
      <c r="DX23" s="36" t="s">
        <v>31</v>
      </c>
      <c r="DY23" s="38" t="s">
        <v>31</v>
      </c>
      <c r="DZ23" s="36" t="s">
        <v>31</v>
      </c>
      <c r="EA23" s="38" t="s">
        <v>31</v>
      </c>
      <c r="EB23" s="36" t="s">
        <v>31</v>
      </c>
      <c r="EC23" s="38" t="s">
        <v>31</v>
      </c>
      <c r="ED23" s="36" t="s">
        <v>31</v>
      </c>
      <c r="EE23" s="38" t="s">
        <v>31</v>
      </c>
      <c r="EF23" s="36" t="s">
        <v>31</v>
      </c>
      <c r="EG23" s="38" t="s">
        <v>31</v>
      </c>
      <c r="EH23" s="36" t="s">
        <v>31</v>
      </c>
      <c r="EI23" s="38" t="s">
        <v>31</v>
      </c>
      <c r="EJ23" s="36" t="s">
        <v>31</v>
      </c>
      <c r="EK23" s="38" t="s">
        <v>31</v>
      </c>
      <c r="EL23" s="36" t="s">
        <v>31</v>
      </c>
      <c r="EM23" s="38" t="s">
        <v>31</v>
      </c>
      <c r="EN23" s="36" t="s">
        <v>31</v>
      </c>
      <c r="EO23" s="38" t="s">
        <v>31</v>
      </c>
      <c r="EP23" s="36" t="s">
        <v>31</v>
      </c>
      <c r="EQ23" s="38" t="s">
        <v>31</v>
      </c>
      <c r="ER23" s="36" t="s">
        <v>31</v>
      </c>
      <c r="ES23" s="38" t="s">
        <v>31</v>
      </c>
      <c r="ET23" s="36" t="s">
        <v>31</v>
      </c>
      <c r="EU23" s="38" t="s">
        <v>31</v>
      </c>
      <c r="EV23" s="36" t="s">
        <v>31</v>
      </c>
      <c r="EW23" s="38" t="s">
        <v>31</v>
      </c>
      <c r="EX23" s="36" t="s">
        <v>31</v>
      </c>
      <c r="EY23" s="38" t="s">
        <v>31</v>
      </c>
      <c r="EZ23" s="36" t="s">
        <v>31</v>
      </c>
      <c r="FA23" s="38" t="s">
        <v>31</v>
      </c>
      <c r="FB23" s="36" t="s">
        <v>31</v>
      </c>
      <c r="FC23" s="38" t="s">
        <v>31</v>
      </c>
      <c r="FD23" s="36" t="s">
        <v>31</v>
      </c>
      <c r="FE23" s="38" t="s">
        <v>31</v>
      </c>
      <c r="FF23" s="109" t="s">
        <v>31</v>
      </c>
      <c r="FG23" s="38" t="s">
        <v>31</v>
      </c>
      <c r="FH23" s="109"/>
      <c r="FI23" s="38"/>
      <c r="FJ23" s="109"/>
      <c r="FK23" s="38"/>
      <c r="FL23" s="109"/>
      <c r="FM23" s="38"/>
      <c r="FN23" s="109"/>
      <c r="FO23" s="38"/>
      <c r="FP23" s="109"/>
      <c r="FQ23" s="38"/>
      <c r="FR23" s="109"/>
      <c r="FS23" s="38"/>
      <c r="FT23" s="109"/>
      <c r="FU23" s="38"/>
      <c r="FV23" s="109"/>
      <c r="FW23" s="38"/>
      <c r="FX23" s="109"/>
      <c r="FY23" s="38"/>
      <c r="FZ23" s="109"/>
      <c r="GA23" s="38"/>
      <c r="GB23" s="109"/>
      <c r="GC23" s="38"/>
      <c r="GD23" s="109"/>
      <c r="GE23" s="38"/>
      <c r="GF23" s="109"/>
      <c r="GG23" s="38"/>
      <c r="GH23" s="109"/>
      <c r="GI23" s="38"/>
      <c r="GJ23" s="109"/>
      <c r="GK23" s="38"/>
      <c r="GL23" s="109"/>
      <c r="GM23" s="38"/>
      <c r="GN23" s="109"/>
      <c r="GO23" s="38"/>
      <c r="GP23" s="109"/>
      <c r="GQ23" s="38"/>
      <c r="GR23" s="109"/>
      <c r="GS23" s="38"/>
      <c r="GT23" s="109"/>
      <c r="GU23" s="38"/>
      <c r="GV23" s="109"/>
      <c r="GW23" s="38"/>
      <c r="GX23" s="109"/>
      <c r="GY23" s="38"/>
      <c r="GZ23" s="109"/>
      <c r="HA23" s="38"/>
      <c r="HB23" s="109"/>
      <c r="HC23" s="38"/>
      <c r="HD23" s="109"/>
      <c r="HE23" s="38"/>
      <c r="HF23" s="109"/>
      <c r="HG23" s="38"/>
      <c r="HH23" s="109"/>
      <c r="HI23" s="38"/>
      <c r="HJ23" s="109"/>
      <c r="HK23" s="38"/>
      <c r="HL23" s="109"/>
      <c r="HM23" s="38"/>
      <c r="HN23" s="109"/>
      <c r="HO23" s="38"/>
      <c r="HP23" s="109"/>
      <c r="HQ23" s="38"/>
      <c r="HR23" s="109"/>
      <c r="HS23" s="38"/>
      <c r="HT23" s="109"/>
      <c r="HU23" s="38"/>
      <c r="HV23" s="109"/>
      <c r="HW23" s="38"/>
      <c r="HX23" s="109"/>
      <c r="HY23" s="38"/>
      <c r="HZ23" s="109"/>
      <c r="IA23" s="38"/>
      <c r="IB23" s="109"/>
      <c r="IC23" s="38"/>
      <c r="ID23" s="109"/>
      <c r="IE23" s="38"/>
      <c r="IF23" s="109"/>
      <c r="IG23" s="38"/>
      <c r="IH23" s="109"/>
      <c r="II23" s="38"/>
      <c r="IJ23" s="109"/>
      <c r="IK23" s="38"/>
      <c r="IL23" s="109"/>
      <c r="IM23" s="38"/>
      <c r="IN23" s="109"/>
      <c r="IO23" s="38"/>
      <c r="IP23" s="109"/>
      <c r="IQ23" s="38"/>
      <c r="IR23" s="109"/>
      <c r="IS23" s="38"/>
      <c r="IT23" s="109"/>
      <c r="IU23" s="38"/>
      <c r="IV23" s="109"/>
      <c r="IW23" s="38"/>
      <c r="IX23" s="109"/>
      <c r="IY23" s="38"/>
      <c r="IZ23" s="109"/>
      <c r="JA23" s="38"/>
      <c r="JB23" s="109"/>
      <c r="JC23" s="38"/>
      <c r="JD23" s="109"/>
      <c r="JE23" s="38"/>
      <c r="JF23" s="37">
        <f t="shared" si="0"/>
        <v>23</v>
      </c>
      <c r="JG23" s="42">
        <f t="shared" si="1"/>
        <v>113</v>
      </c>
    </row>
    <row r="24" spans="1:267" ht="41.1" customHeight="1" x14ac:dyDescent="0.25">
      <c r="A24" s="35" t="s">
        <v>36</v>
      </c>
      <c r="B24" s="36">
        <v>0</v>
      </c>
      <c r="C24" s="38">
        <v>0</v>
      </c>
      <c r="D24" s="36">
        <v>0</v>
      </c>
      <c r="E24" s="38">
        <v>0</v>
      </c>
      <c r="F24" s="36">
        <v>0</v>
      </c>
      <c r="G24" s="38">
        <v>0</v>
      </c>
      <c r="H24" s="36">
        <v>0</v>
      </c>
      <c r="I24" s="38">
        <v>0</v>
      </c>
      <c r="J24" s="36">
        <v>0</v>
      </c>
      <c r="K24" s="38">
        <v>0</v>
      </c>
      <c r="L24" s="36">
        <v>0</v>
      </c>
      <c r="M24" s="38">
        <v>0</v>
      </c>
      <c r="N24" s="36">
        <v>0</v>
      </c>
      <c r="O24" s="38">
        <v>0</v>
      </c>
      <c r="P24" s="36">
        <v>0</v>
      </c>
      <c r="Q24" s="38">
        <v>0</v>
      </c>
      <c r="R24" s="36">
        <v>0</v>
      </c>
      <c r="S24" s="38">
        <v>0</v>
      </c>
      <c r="T24" s="36">
        <v>0</v>
      </c>
      <c r="U24" s="38">
        <v>0</v>
      </c>
      <c r="V24" s="36">
        <v>0</v>
      </c>
      <c r="W24" s="38">
        <v>0</v>
      </c>
      <c r="X24" s="36">
        <v>1</v>
      </c>
      <c r="Y24" s="38">
        <v>8</v>
      </c>
      <c r="Z24" s="36">
        <v>0</v>
      </c>
      <c r="AA24" s="38">
        <v>0</v>
      </c>
      <c r="AB24" s="36">
        <v>0</v>
      </c>
      <c r="AC24" s="38">
        <v>0</v>
      </c>
      <c r="AD24" s="36">
        <v>1</v>
      </c>
      <c r="AE24" s="38">
        <v>0</v>
      </c>
      <c r="AF24" s="36">
        <v>0</v>
      </c>
      <c r="AG24" s="38">
        <v>0</v>
      </c>
      <c r="AH24" s="36">
        <v>0</v>
      </c>
      <c r="AI24" s="38">
        <v>0</v>
      </c>
      <c r="AJ24" s="36">
        <v>0</v>
      </c>
      <c r="AK24" s="38">
        <v>0</v>
      </c>
      <c r="AL24" s="36">
        <v>0</v>
      </c>
      <c r="AM24" s="38">
        <v>0</v>
      </c>
      <c r="AN24" s="36">
        <v>0</v>
      </c>
      <c r="AO24" s="38">
        <v>0</v>
      </c>
      <c r="AP24" s="36">
        <v>0</v>
      </c>
      <c r="AQ24" s="38">
        <v>0</v>
      </c>
      <c r="AR24" s="36">
        <v>0</v>
      </c>
      <c r="AS24" s="38">
        <v>0</v>
      </c>
      <c r="AT24" s="36">
        <v>0</v>
      </c>
      <c r="AU24" s="38">
        <v>0</v>
      </c>
      <c r="AV24" s="36">
        <v>0</v>
      </c>
      <c r="AW24" s="38">
        <v>0</v>
      </c>
      <c r="AX24" s="36">
        <v>0</v>
      </c>
      <c r="AY24" s="38">
        <v>0</v>
      </c>
      <c r="AZ24" s="36">
        <v>0</v>
      </c>
      <c r="BA24" s="38">
        <v>0</v>
      </c>
      <c r="BB24" s="36">
        <v>0</v>
      </c>
      <c r="BC24" s="38">
        <v>0</v>
      </c>
      <c r="BD24" s="36">
        <v>0</v>
      </c>
      <c r="BE24" s="38">
        <v>0</v>
      </c>
      <c r="BF24" s="36">
        <v>0</v>
      </c>
      <c r="BG24" s="38">
        <v>0</v>
      </c>
      <c r="BH24" s="36">
        <v>0</v>
      </c>
      <c r="BI24" s="38">
        <v>0</v>
      </c>
      <c r="BJ24" s="36">
        <v>0</v>
      </c>
      <c r="BK24" s="38">
        <v>0</v>
      </c>
      <c r="BL24" s="36">
        <v>0</v>
      </c>
      <c r="BM24" s="38">
        <v>0</v>
      </c>
      <c r="BN24" s="36">
        <v>0</v>
      </c>
      <c r="BO24" s="38">
        <v>0</v>
      </c>
      <c r="BP24" s="36">
        <v>0</v>
      </c>
      <c r="BQ24" s="38">
        <v>0</v>
      </c>
      <c r="BR24" s="36">
        <v>0</v>
      </c>
      <c r="BS24" s="38">
        <v>0</v>
      </c>
      <c r="BT24" s="36">
        <v>0</v>
      </c>
      <c r="BU24" s="38">
        <v>0</v>
      </c>
      <c r="BV24" s="36">
        <v>0</v>
      </c>
      <c r="BW24" s="38">
        <v>0</v>
      </c>
      <c r="BX24" s="36">
        <v>0</v>
      </c>
      <c r="BY24" s="38">
        <v>0</v>
      </c>
      <c r="BZ24" s="36">
        <v>0</v>
      </c>
      <c r="CA24" s="38">
        <v>0</v>
      </c>
      <c r="CB24" s="36">
        <v>0</v>
      </c>
      <c r="CC24" s="38">
        <v>0</v>
      </c>
      <c r="CD24" s="36">
        <v>0</v>
      </c>
      <c r="CE24" s="38">
        <v>0</v>
      </c>
      <c r="CF24" s="36">
        <v>0</v>
      </c>
      <c r="CG24" s="38">
        <v>0</v>
      </c>
      <c r="CH24" s="36">
        <v>0</v>
      </c>
      <c r="CI24" s="38">
        <v>0</v>
      </c>
      <c r="CJ24" s="36">
        <v>0</v>
      </c>
      <c r="CK24" s="38">
        <v>0</v>
      </c>
      <c r="CL24" s="36">
        <v>0</v>
      </c>
      <c r="CM24" s="38">
        <v>0</v>
      </c>
      <c r="CN24" s="36">
        <v>0</v>
      </c>
      <c r="CO24" s="38">
        <v>0</v>
      </c>
      <c r="CP24" s="36">
        <v>0</v>
      </c>
      <c r="CQ24" s="38">
        <v>0</v>
      </c>
      <c r="CR24" s="36">
        <v>0</v>
      </c>
      <c r="CS24" s="38">
        <v>0</v>
      </c>
      <c r="CT24" s="36">
        <v>1</v>
      </c>
      <c r="CU24" s="38">
        <v>1</v>
      </c>
      <c r="CV24" s="36">
        <v>0</v>
      </c>
      <c r="CW24" s="38">
        <v>0</v>
      </c>
      <c r="CX24" s="36">
        <v>0</v>
      </c>
      <c r="CY24" s="38">
        <v>0</v>
      </c>
      <c r="CZ24" s="36">
        <v>0</v>
      </c>
      <c r="DA24" s="38">
        <v>0</v>
      </c>
      <c r="DB24" s="36" t="s">
        <v>31</v>
      </c>
      <c r="DC24" s="38" t="s">
        <v>31</v>
      </c>
      <c r="DD24" s="36" t="s">
        <v>31</v>
      </c>
      <c r="DE24" s="38" t="s">
        <v>31</v>
      </c>
      <c r="DF24" s="36">
        <v>1</v>
      </c>
      <c r="DG24" s="38">
        <v>2</v>
      </c>
      <c r="DH24" s="36">
        <v>0</v>
      </c>
      <c r="DI24" s="38">
        <v>0</v>
      </c>
      <c r="DJ24" s="36">
        <v>0</v>
      </c>
      <c r="DK24" s="38">
        <v>0</v>
      </c>
      <c r="DL24" s="36">
        <v>0</v>
      </c>
      <c r="DM24" s="38">
        <v>0</v>
      </c>
      <c r="DN24" s="36" t="s">
        <v>31</v>
      </c>
      <c r="DO24" s="38" t="s">
        <v>31</v>
      </c>
      <c r="DP24" s="36" t="s">
        <v>31</v>
      </c>
      <c r="DQ24" s="38" t="s">
        <v>31</v>
      </c>
      <c r="DR24" s="36" t="s">
        <v>31</v>
      </c>
      <c r="DS24" s="38" t="s">
        <v>31</v>
      </c>
      <c r="DT24" s="36" t="s">
        <v>31</v>
      </c>
      <c r="DU24" s="38" t="s">
        <v>31</v>
      </c>
      <c r="DV24" s="36" t="s">
        <v>31</v>
      </c>
      <c r="DW24" s="38" t="s">
        <v>31</v>
      </c>
      <c r="DX24" s="36" t="s">
        <v>31</v>
      </c>
      <c r="DY24" s="38" t="s">
        <v>31</v>
      </c>
      <c r="DZ24" s="36" t="s">
        <v>31</v>
      </c>
      <c r="EA24" s="38" t="s">
        <v>31</v>
      </c>
      <c r="EB24" s="36" t="s">
        <v>31</v>
      </c>
      <c r="EC24" s="38" t="s">
        <v>31</v>
      </c>
      <c r="ED24" s="36" t="s">
        <v>31</v>
      </c>
      <c r="EE24" s="38" t="s">
        <v>31</v>
      </c>
      <c r="EF24" s="36" t="s">
        <v>31</v>
      </c>
      <c r="EG24" s="38" t="s">
        <v>31</v>
      </c>
      <c r="EH24" s="36" t="s">
        <v>31</v>
      </c>
      <c r="EI24" s="38" t="s">
        <v>31</v>
      </c>
      <c r="EJ24" s="36" t="s">
        <v>31</v>
      </c>
      <c r="EK24" s="38" t="s">
        <v>31</v>
      </c>
      <c r="EL24" s="36" t="s">
        <v>31</v>
      </c>
      <c r="EM24" s="38" t="s">
        <v>31</v>
      </c>
      <c r="EN24" s="36" t="s">
        <v>31</v>
      </c>
      <c r="EO24" s="38" t="s">
        <v>31</v>
      </c>
      <c r="EP24" s="36" t="s">
        <v>31</v>
      </c>
      <c r="EQ24" s="38" t="s">
        <v>31</v>
      </c>
      <c r="ER24" s="36" t="s">
        <v>31</v>
      </c>
      <c r="ES24" s="38" t="s">
        <v>31</v>
      </c>
      <c r="ET24" s="36" t="s">
        <v>31</v>
      </c>
      <c r="EU24" s="38" t="s">
        <v>31</v>
      </c>
      <c r="EV24" s="36" t="s">
        <v>31</v>
      </c>
      <c r="EW24" s="38" t="s">
        <v>31</v>
      </c>
      <c r="EX24" s="36" t="s">
        <v>31</v>
      </c>
      <c r="EY24" s="38" t="s">
        <v>31</v>
      </c>
      <c r="EZ24" s="36" t="s">
        <v>31</v>
      </c>
      <c r="FA24" s="38" t="s">
        <v>31</v>
      </c>
      <c r="FB24" s="36" t="s">
        <v>31</v>
      </c>
      <c r="FC24" s="38" t="s">
        <v>31</v>
      </c>
      <c r="FD24" s="36" t="s">
        <v>31</v>
      </c>
      <c r="FE24" s="38" t="s">
        <v>31</v>
      </c>
      <c r="FF24" s="109" t="s">
        <v>31</v>
      </c>
      <c r="FG24" s="38" t="s">
        <v>31</v>
      </c>
      <c r="FH24" s="109"/>
      <c r="FI24" s="38"/>
      <c r="FJ24" s="109"/>
      <c r="FK24" s="38"/>
      <c r="FL24" s="109"/>
      <c r="FM24" s="38"/>
      <c r="FN24" s="109">
        <v>1</v>
      </c>
      <c r="FO24" s="38">
        <v>2</v>
      </c>
      <c r="FP24" s="109"/>
      <c r="FQ24" s="38"/>
      <c r="FR24" s="109"/>
      <c r="FS24" s="38"/>
      <c r="FT24" s="109"/>
      <c r="FU24" s="38"/>
      <c r="FV24" s="109"/>
      <c r="FW24" s="38"/>
      <c r="FX24" s="109"/>
      <c r="FY24" s="38"/>
      <c r="FZ24" s="109"/>
      <c r="GA24" s="38"/>
      <c r="GB24" s="109"/>
      <c r="GC24" s="38"/>
      <c r="GD24" s="109">
        <v>1</v>
      </c>
      <c r="GE24" s="38">
        <v>2</v>
      </c>
      <c r="GF24" s="109"/>
      <c r="GG24" s="38"/>
      <c r="GH24" s="109"/>
      <c r="GI24" s="38"/>
      <c r="GJ24" s="109">
        <v>1</v>
      </c>
      <c r="GK24" s="38">
        <v>2</v>
      </c>
      <c r="GL24" s="109">
        <v>1</v>
      </c>
      <c r="GM24" s="38">
        <v>2</v>
      </c>
      <c r="GN24" s="109"/>
      <c r="GO24" s="38"/>
      <c r="GP24" s="109"/>
      <c r="GQ24" s="38"/>
      <c r="GR24" s="109">
        <v>2</v>
      </c>
      <c r="GS24" s="38">
        <v>0</v>
      </c>
      <c r="GT24" s="109"/>
      <c r="GU24" s="38"/>
      <c r="GV24" s="109"/>
      <c r="GW24" s="38"/>
      <c r="GX24" s="109"/>
      <c r="GY24" s="38"/>
      <c r="GZ24" s="109"/>
      <c r="HA24" s="38"/>
      <c r="HB24" s="109"/>
      <c r="HC24" s="38"/>
      <c r="HD24" s="109"/>
      <c r="HE24" s="38"/>
      <c r="HF24" s="109">
        <v>1</v>
      </c>
      <c r="HG24" s="38">
        <v>1</v>
      </c>
      <c r="HH24" s="109"/>
      <c r="HI24" s="38"/>
      <c r="HJ24" s="109"/>
      <c r="HK24" s="38"/>
      <c r="HL24" s="109"/>
      <c r="HM24" s="38"/>
      <c r="HN24" s="109"/>
      <c r="HO24" s="38"/>
      <c r="HP24" s="109"/>
      <c r="HQ24" s="38"/>
      <c r="HR24" s="109"/>
      <c r="HS24" s="38"/>
      <c r="HT24" s="109"/>
      <c r="HU24" s="38"/>
      <c r="HV24" s="109"/>
      <c r="HW24" s="38"/>
      <c r="HX24" s="109">
        <v>1</v>
      </c>
      <c r="HY24" s="38">
        <v>2</v>
      </c>
      <c r="HZ24" s="109"/>
      <c r="IA24" s="38"/>
      <c r="IB24" s="109"/>
      <c r="IC24" s="38"/>
      <c r="ID24" s="109"/>
      <c r="IE24" s="38"/>
      <c r="IF24" s="109">
        <v>1</v>
      </c>
      <c r="IG24" s="38">
        <v>1</v>
      </c>
      <c r="IH24" s="109"/>
      <c r="II24" s="38"/>
      <c r="IJ24" s="109"/>
      <c r="IK24" s="38"/>
      <c r="IL24" s="109"/>
      <c r="IM24" s="38"/>
      <c r="IN24" s="109"/>
      <c r="IO24" s="38"/>
      <c r="IP24" s="109"/>
      <c r="IQ24" s="38"/>
      <c r="IR24" s="109"/>
      <c r="IS24" s="38"/>
      <c r="IT24" s="109"/>
      <c r="IU24" s="38"/>
      <c r="IV24" s="109"/>
      <c r="IW24" s="38"/>
      <c r="IX24" s="109"/>
      <c r="IY24" s="38"/>
      <c r="IZ24" s="109"/>
      <c r="JA24" s="38"/>
      <c r="JB24" s="109"/>
      <c r="JC24" s="38"/>
      <c r="JD24" s="109"/>
      <c r="JE24" s="38"/>
      <c r="JF24" s="37">
        <f t="shared" si="0"/>
        <v>13</v>
      </c>
      <c r="JG24" s="42">
        <f t="shared" si="1"/>
        <v>23</v>
      </c>
    </row>
    <row r="25" spans="1:267" ht="45.75" customHeight="1" x14ac:dyDescent="0.25">
      <c r="A25" s="35" t="s">
        <v>39</v>
      </c>
      <c r="B25" s="36">
        <v>0</v>
      </c>
      <c r="C25" s="38">
        <v>0</v>
      </c>
      <c r="D25" s="36">
        <v>0</v>
      </c>
      <c r="E25" s="38">
        <v>0</v>
      </c>
      <c r="F25" s="36">
        <v>0</v>
      </c>
      <c r="G25" s="38">
        <v>0</v>
      </c>
      <c r="H25" s="36">
        <v>0</v>
      </c>
      <c r="I25" s="38">
        <v>0</v>
      </c>
      <c r="J25" s="36">
        <v>0</v>
      </c>
      <c r="K25" s="38">
        <v>0</v>
      </c>
      <c r="L25" s="36">
        <v>0</v>
      </c>
      <c r="M25" s="38">
        <v>0</v>
      </c>
      <c r="N25" s="36">
        <v>0</v>
      </c>
      <c r="O25" s="38">
        <v>0</v>
      </c>
      <c r="P25" s="36">
        <v>0</v>
      </c>
      <c r="Q25" s="38">
        <v>0</v>
      </c>
      <c r="R25" s="36">
        <v>0</v>
      </c>
      <c r="S25" s="38">
        <v>0</v>
      </c>
      <c r="T25" s="36">
        <v>0</v>
      </c>
      <c r="U25" s="38">
        <v>0</v>
      </c>
      <c r="V25" s="36">
        <v>0</v>
      </c>
      <c r="W25" s="38">
        <v>0</v>
      </c>
      <c r="X25" s="36">
        <v>0</v>
      </c>
      <c r="Y25" s="38">
        <v>0</v>
      </c>
      <c r="Z25" s="36">
        <v>0</v>
      </c>
      <c r="AA25" s="38">
        <v>0</v>
      </c>
      <c r="AB25" s="36">
        <v>0</v>
      </c>
      <c r="AC25" s="38">
        <v>0</v>
      </c>
      <c r="AD25" s="36">
        <v>0</v>
      </c>
      <c r="AE25" s="38">
        <v>0</v>
      </c>
      <c r="AF25" s="36">
        <v>0</v>
      </c>
      <c r="AG25" s="38">
        <v>0</v>
      </c>
      <c r="AH25" s="36">
        <v>0</v>
      </c>
      <c r="AI25" s="38">
        <v>0</v>
      </c>
      <c r="AJ25" s="36">
        <v>0</v>
      </c>
      <c r="AK25" s="38">
        <v>0</v>
      </c>
      <c r="AL25" s="36">
        <v>0</v>
      </c>
      <c r="AM25" s="38">
        <v>0</v>
      </c>
      <c r="AN25" s="36">
        <v>0</v>
      </c>
      <c r="AO25" s="38">
        <v>0</v>
      </c>
      <c r="AP25" s="36">
        <v>0</v>
      </c>
      <c r="AQ25" s="38">
        <v>0</v>
      </c>
      <c r="AR25" s="36">
        <v>0</v>
      </c>
      <c r="AS25" s="38">
        <v>0</v>
      </c>
      <c r="AT25" s="36">
        <v>0</v>
      </c>
      <c r="AU25" s="38">
        <v>0</v>
      </c>
      <c r="AV25" s="36">
        <v>0</v>
      </c>
      <c r="AW25" s="38">
        <v>0</v>
      </c>
      <c r="AX25" s="36">
        <v>3</v>
      </c>
      <c r="AY25" s="38">
        <v>9</v>
      </c>
      <c r="AZ25" s="36">
        <v>0</v>
      </c>
      <c r="BA25" s="38">
        <v>0</v>
      </c>
      <c r="BB25" s="36">
        <v>0</v>
      </c>
      <c r="BC25" s="38">
        <v>0</v>
      </c>
      <c r="BD25" s="36">
        <v>0</v>
      </c>
      <c r="BE25" s="38">
        <v>0</v>
      </c>
      <c r="BF25" s="36">
        <v>1</v>
      </c>
      <c r="BG25" s="38">
        <v>0</v>
      </c>
      <c r="BH25" s="36">
        <v>0</v>
      </c>
      <c r="BI25" s="38">
        <v>0</v>
      </c>
      <c r="BJ25" s="36">
        <v>0</v>
      </c>
      <c r="BK25" s="38">
        <v>0</v>
      </c>
      <c r="BL25" s="36">
        <v>0</v>
      </c>
      <c r="BM25" s="38">
        <v>0</v>
      </c>
      <c r="BN25" s="36">
        <v>0</v>
      </c>
      <c r="BO25" s="38">
        <v>0</v>
      </c>
      <c r="BP25" s="36">
        <v>0</v>
      </c>
      <c r="BQ25" s="38">
        <v>0</v>
      </c>
      <c r="BR25" s="36">
        <v>0</v>
      </c>
      <c r="BS25" s="38">
        <v>0</v>
      </c>
      <c r="BT25" s="36">
        <v>0</v>
      </c>
      <c r="BU25" s="38">
        <v>0</v>
      </c>
      <c r="BV25" s="36">
        <v>0</v>
      </c>
      <c r="BW25" s="38">
        <v>0</v>
      </c>
      <c r="BX25" s="36">
        <v>0</v>
      </c>
      <c r="BY25" s="38">
        <v>0</v>
      </c>
      <c r="BZ25" s="36">
        <v>0</v>
      </c>
      <c r="CA25" s="38">
        <v>0</v>
      </c>
      <c r="CB25" s="36">
        <v>2</v>
      </c>
      <c r="CC25" s="38">
        <v>0</v>
      </c>
      <c r="CD25" s="36">
        <v>1</v>
      </c>
      <c r="CE25" s="38">
        <v>1</v>
      </c>
      <c r="CF25" s="36">
        <v>0</v>
      </c>
      <c r="CG25" s="38">
        <v>0</v>
      </c>
      <c r="CH25" s="36">
        <v>0</v>
      </c>
      <c r="CI25" s="38">
        <v>0</v>
      </c>
      <c r="CJ25" s="36">
        <v>0</v>
      </c>
      <c r="CK25" s="38">
        <v>0</v>
      </c>
      <c r="CL25" s="36">
        <v>0</v>
      </c>
      <c r="CM25" s="38">
        <v>0</v>
      </c>
      <c r="CN25" s="36">
        <v>0</v>
      </c>
      <c r="CO25" s="38">
        <v>0</v>
      </c>
      <c r="CP25" s="36">
        <v>0</v>
      </c>
      <c r="CQ25" s="38">
        <v>0</v>
      </c>
      <c r="CR25" s="36">
        <v>0</v>
      </c>
      <c r="CS25" s="38">
        <v>0</v>
      </c>
      <c r="CT25" s="36">
        <v>0</v>
      </c>
      <c r="CU25" s="38">
        <v>0</v>
      </c>
      <c r="CV25" s="36">
        <v>0</v>
      </c>
      <c r="CW25" s="38">
        <v>0</v>
      </c>
      <c r="CX25" s="36">
        <v>0</v>
      </c>
      <c r="CY25" s="38">
        <v>0</v>
      </c>
      <c r="CZ25" s="36">
        <v>0</v>
      </c>
      <c r="DA25" s="38">
        <v>0</v>
      </c>
      <c r="DB25" s="36">
        <v>1</v>
      </c>
      <c r="DC25" s="38">
        <v>4</v>
      </c>
      <c r="DD25" s="36" t="s">
        <v>31</v>
      </c>
      <c r="DE25" s="38" t="s">
        <v>31</v>
      </c>
      <c r="DF25" s="36">
        <v>0</v>
      </c>
      <c r="DG25" s="38">
        <v>0</v>
      </c>
      <c r="DH25" s="36">
        <v>0</v>
      </c>
      <c r="DI25" s="38">
        <v>0</v>
      </c>
      <c r="DJ25" s="36">
        <v>0</v>
      </c>
      <c r="DK25" s="38">
        <v>0</v>
      </c>
      <c r="DL25" s="36">
        <v>0</v>
      </c>
      <c r="DM25" s="38">
        <v>0</v>
      </c>
      <c r="DN25" s="36" t="s">
        <v>31</v>
      </c>
      <c r="DO25" s="38" t="s">
        <v>31</v>
      </c>
      <c r="DP25" s="36">
        <v>1</v>
      </c>
      <c r="DQ25" s="38">
        <v>1</v>
      </c>
      <c r="DR25" s="36" t="s">
        <v>31</v>
      </c>
      <c r="DS25" s="38" t="s">
        <v>31</v>
      </c>
      <c r="DT25" s="36" t="s">
        <v>31</v>
      </c>
      <c r="DU25" s="38" t="s">
        <v>31</v>
      </c>
      <c r="DV25" s="36" t="s">
        <v>31</v>
      </c>
      <c r="DW25" s="38" t="s">
        <v>31</v>
      </c>
      <c r="DX25" s="36" t="s">
        <v>31</v>
      </c>
      <c r="DY25" s="38" t="s">
        <v>31</v>
      </c>
      <c r="DZ25" s="36" t="s">
        <v>31</v>
      </c>
      <c r="EA25" s="38" t="s">
        <v>31</v>
      </c>
      <c r="EB25" s="36" t="s">
        <v>31</v>
      </c>
      <c r="EC25" s="38" t="s">
        <v>31</v>
      </c>
      <c r="ED25" s="36" t="s">
        <v>31</v>
      </c>
      <c r="EE25" s="38" t="s">
        <v>31</v>
      </c>
      <c r="EF25" s="36">
        <v>1</v>
      </c>
      <c r="EG25" s="38">
        <v>0</v>
      </c>
      <c r="EH25" s="36" t="s">
        <v>31</v>
      </c>
      <c r="EI25" s="38" t="s">
        <v>31</v>
      </c>
      <c r="EJ25" s="36">
        <v>2</v>
      </c>
      <c r="EK25" s="38">
        <v>1</v>
      </c>
      <c r="EL25" s="36" t="s">
        <v>31</v>
      </c>
      <c r="EM25" s="38" t="s">
        <v>31</v>
      </c>
      <c r="EN25" s="36" t="s">
        <v>31</v>
      </c>
      <c r="EO25" s="38" t="s">
        <v>31</v>
      </c>
      <c r="EP25" s="36">
        <v>3</v>
      </c>
      <c r="EQ25" s="38">
        <v>7</v>
      </c>
      <c r="ER25" s="36" t="s">
        <v>31</v>
      </c>
      <c r="ES25" s="38" t="s">
        <v>31</v>
      </c>
      <c r="ET25" s="36" t="s">
        <v>31</v>
      </c>
      <c r="EU25" s="38" t="s">
        <v>31</v>
      </c>
      <c r="EV25" s="36" t="s">
        <v>31</v>
      </c>
      <c r="EW25" s="38" t="s">
        <v>31</v>
      </c>
      <c r="EX25" s="36" t="s">
        <v>31</v>
      </c>
      <c r="EY25" s="38" t="s">
        <v>31</v>
      </c>
      <c r="EZ25" s="36" t="s">
        <v>31</v>
      </c>
      <c r="FA25" s="38" t="s">
        <v>31</v>
      </c>
      <c r="FB25" s="36" t="s">
        <v>31</v>
      </c>
      <c r="FC25" s="38" t="s">
        <v>31</v>
      </c>
      <c r="FD25" s="36">
        <v>1</v>
      </c>
      <c r="FE25" s="38">
        <v>0</v>
      </c>
      <c r="FF25" s="109" t="s">
        <v>31</v>
      </c>
      <c r="FG25" s="38" t="s">
        <v>31</v>
      </c>
      <c r="FH25" s="109"/>
      <c r="FI25" s="38"/>
      <c r="FJ25" s="109"/>
      <c r="FK25" s="38"/>
      <c r="FL25" s="109"/>
      <c r="FM25" s="38"/>
      <c r="FN25" s="109">
        <v>1</v>
      </c>
      <c r="FO25" s="38">
        <v>4</v>
      </c>
      <c r="FP25" s="109"/>
      <c r="FQ25" s="38"/>
      <c r="FR25" s="109">
        <v>2</v>
      </c>
      <c r="FS25" s="38">
        <v>4</v>
      </c>
      <c r="FT25" s="109"/>
      <c r="FU25" s="38"/>
      <c r="FV25" s="109"/>
      <c r="FW25" s="38"/>
      <c r="FX25" s="109"/>
      <c r="FY25" s="38"/>
      <c r="FZ25" s="109"/>
      <c r="GA25" s="38"/>
      <c r="GB25" s="109"/>
      <c r="GC25" s="38"/>
      <c r="GD25" s="109"/>
      <c r="GE25" s="38"/>
      <c r="GF25" s="109">
        <v>1</v>
      </c>
      <c r="GG25" s="38">
        <v>1</v>
      </c>
      <c r="GH25" s="109"/>
      <c r="GI25" s="38"/>
      <c r="GJ25" s="109"/>
      <c r="GK25" s="38"/>
      <c r="GL25" s="109"/>
      <c r="GM25" s="38"/>
      <c r="GN25" s="109"/>
      <c r="GO25" s="38"/>
      <c r="GP25" s="109"/>
      <c r="GQ25" s="38"/>
      <c r="GR25" s="109">
        <v>1</v>
      </c>
      <c r="GS25" s="38">
        <v>2</v>
      </c>
      <c r="GT25" s="109"/>
      <c r="GU25" s="38"/>
      <c r="GV25" s="109"/>
      <c r="GW25" s="38"/>
      <c r="GX25" s="109">
        <v>1</v>
      </c>
      <c r="GY25" s="38">
        <v>1</v>
      </c>
      <c r="GZ25" s="109"/>
      <c r="HA25" s="38"/>
      <c r="HB25" s="109"/>
      <c r="HC25" s="38"/>
      <c r="HD25" s="109"/>
      <c r="HE25" s="38"/>
      <c r="HF25" s="109"/>
      <c r="HG25" s="38"/>
      <c r="HH25" s="109"/>
      <c r="HI25" s="38"/>
      <c r="HJ25" s="109"/>
      <c r="HK25" s="38"/>
      <c r="HL25" s="109">
        <v>1</v>
      </c>
      <c r="HM25" s="38">
        <v>1</v>
      </c>
      <c r="HN25" s="109"/>
      <c r="HO25" s="38"/>
      <c r="HP25" s="109"/>
      <c r="HQ25" s="38"/>
      <c r="HR25" s="109"/>
      <c r="HS25" s="38"/>
      <c r="HT25" s="109"/>
      <c r="HU25" s="38"/>
      <c r="HV25" s="109">
        <v>3</v>
      </c>
      <c r="HW25" s="38">
        <v>9</v>
      </c>
      <c r="HX25" s="109"/>
      <c r="HY25" s="38"/>
      <c r="HZ25" s="109"/>
      <c r="IA25" s="38"/>
      <c r="IB25" s="109"/>
      <c r="IC25" s="38"/>
      <c r="ID25" s="109"/>
      <c r="IE25" s="38"/>
      <c r="IF25" s="109"/>
      <c r="IG25" s="38"/>
      <c r="IH25" s="109">
        <v>1</v>
      </c>
      <c r="II25" s="38">
        <v>1</v>
      </c>
      <c r="IJ25" s="109"/>
      <c r="IK25" s="38"/>
      <c r="IL25" s="109"/>
      <c r="IM25" s="38"/>
      <c r="IN25" s="109"/>
      <c r="IO25" s="38"/>
      <c r="IP25" s="109"/>
      <c r="IQ25" s="38"/>
      <c r="IR25" s="109"/>
      <c r="IS25" s="38"/>
      <c r="IT25" s="109"/>
      <c r="IU25" s="38"/>
      <c r="IV25" s="109"/>
      <c r="IW25" s="38"/>
      <c r="IX25" s="109"/>
      <c r="IY25" s="38"/>
      <c r="IZ25" s="109"/>
      <c r="JA25" s="38"/>
      <c r="JB25" s="109"/>
      <c r="JC25" s="38"/>
      <c r="JD25" s="109"/>
      <c r="JE25" s="38"/>
      <c r="JF25" s="37">
        <f t="shared" si="0"/>
        <v>27</v>
      </c>
      <c r="JG25" s="42">
        <f t="shared" si="1"/>
        <v>46</v>
      </c>
    </row>
    <row r="26" spans="1:267" ht="45.75" customHeight="1" x14ac:dyDescent="0.25">
      <c r="A26" s="35" t="s">
        <v>37</v>
      </c>
      <c r="B26" s="36">
        <v>0</v>
      </c>
      <c r="C26" s="38">
        <v>0</v>
      </c>
      <c r="D26" s="36">
        <v>0</v>
      </c>
      <c r="E26" s="38">
        <v>0</v>
      </c>
      <c r="F26" s="36">
        <v>0</v>
      </c>
      <c r="G26" s="38">
        <v>0</v>
      </c>
      <c r="H26" s="36">
        <v>0</v>
      </c>
      <c r="I26" s="38">
        <v>0</v>
      </c>
      <c r="J26" s="36">
        <v>0</v>
      </c>
      <c r="K26" s="38">
        <v>0</v>
      </c>
      <c r="L26" s="36">
        <v>0</v>
      </c>
      <c r="M26" s="38">
        <v>0</v>
      </c>
      <c r="N26" s="36">
        <v>0</v>
      </c>
      <c r="O26" s="38">
        <v>0</v>
      </c>
      <c r="P26" s="36">
        <v>0</v>
      </c>
      <c r="Q26" s="38">
        <v>0</v>
      </c>
      <c r="R26" s="36">
        <v>0</v>
      </c>
      <c r="S26" s="38">
        <v>0</v>
      </c>
      <c r="T26" s="36">
        <v>0</v>
      </c>
      <c r="U26" s="38">
        <v>0</v>
      </c>
      <c r="V26" s="36">
        <v>0</v>
      </c>
      <c r="W26" s="38">
        <v>0</v>
      </c>
      <c r="X26" s="36">
        <v>0</v>
      </c>
      <c r="Y26" s="38">
        <v>0</v>
      </c>
      <c r="Z26" s="36">
        <v>0</v>
      </c>
      <c r="AA26" s="38">
        <v>0</v>
      </c>
      <c r="AB26" s="36">
        <v>0</v>
      </c>
      <c r="AC26" s="38">
        <v>0</v>
      </c>
      <c r="AD26" s="36">
        <v>0</v>
      </c>
      <c r="AE26" s="38">
        <v>0</v>
      </c>
      <c r="AF26" s="36">
        <v>0</v>
      </c>
      <c r="AG26" s="38">
        <v>0</v>
      </c>
      <c r="AH26" s="36">
        <v>0</v>
      </c>
      <c r="AI26" s="38">
        <v>0</v>
      </c>
      <c r="AJ26" s="36">
        <v>1</v>
      </c>
      <c r="AK26" s="38">
        <v>3</v>
      </c>
      <c r="AL26" s="36">
        <v>0</v>
      </c>
      <c r="AM26" s="38">
        <v>0</v>
      </c>
      <c r="AN26" s="36">
        <v>0</v>
      </c>
      <c r="AO26" s="38">
        <v>0</v>
      </c>
      <c r="AP26" s="36">
        <v>0</v>
      </c>
      <c r="AQ26" s="38">
        <v>0</v>
      </c>
      <c r="AR26" s="36">
        <v>0</v>
      </c>
      <c r="AS26" s="38">
        <v>0</v>
      </c>
      <c r="AT26" s="36">
        <v>0</v>
      </c>
      <c r="AU26" s="38">
        <v>0</v>
      </c>
      <c r="AV26" s="36">
        <v>0</v>
      </c>
      <c r="AW26" s="38">
        <v>0</v>
      </c>
      <c r="AX26" s="31">
        <v>0</v>
      </c>
      <c r="AY26" s="38">
        <v>0</v>
      </c>
      <c r="AZ26" s="36">
        <v>0</v>
      </c>
      <c r="BA26" s="38">
        <v>0</v>
      </c>
      <c r="BB26" s="36">
        <v>0</v>
      </c>
      <c r="BC26" s="38">
        <v>0</v>
      </c>
      <c r="BD26" s="36">
        <v>0</v>
      </c>
      <c r="BE26" s="38">
        <v>0</v>
      </c>
      <c r="BF26" s="36">
        <v>0</v>
      </c>
      <c r="BG26" s="38">
        <v>0</v>
      </c>
      <c r="BH26" s="36">
        <v>0</v>
      </c>
      <c r="BI26" s="38">
        <v>0</v>
      </c>
      <c r="BJ26" s="36">
        <v>0</v>
      </c>
      <c r="BK26" s="38">
        <v>0</v>
      </c>
      <c r="BL26" s="36">
        <v>0</v>
      </c>
      <c r="BM26" s="38">
        <v>0</v>
      </c>
      <c r="BN26" s="36">
        <v>0</v>
      </c>
      <c r="BO26" s="38">
        <v>0</v>
      </c>
      <c r="BP26" s="36">
        <v>0</v>
      </c>
      <c r="BQ26" s="38">
        <v>0</v>
      </c>
      <c r="BR26" s="36">
        <v>0</v>
      </c>
      <c r="BS26" s="38">
        <v>0</v>
      </c>
      <c r="BT26" s="36">
        <v>0</v>
      </c>
      <c r="BU26" s="38">
        <v>0</v>
      </c>
      <c r="BV26" s="36">
        <v>0</v>
      </c>
      <c r="BW26" s="38">
        <v>0</v>
      </c>
      <c r="BX26" s="36">
        <v>0</v>
      </c>
      <c r="BY26" s="38">
        <v>0</v>
      </c>
      <c r="BZ26" s="36">
        <v>0</v>
      </c>
      <c r="CA26" s="38">
        <v>0</v>
      </c>
      <c r="CB26" s="36">
        <v>0</v>
      </c>
      <c r="CC26" s="38">
        <v>0</v>
      </c>
      <c r="CD26" s="36">
        <v>0</v>
      </c>
      <c r="CE26" s="38">
        <v>0</v>
      </c>
      <c r="CF26" s="36">
        <v>0</v>
      </c>
      <c r="CG26" s="38">
        <v>0</v>
      </c>
      <c r="CH26" s="36">
        <v>0</v>
      </c>
      <c r="CI26" s="38">
        <v>0</v>
      </c>
      <c r="CJ26" s="36">
        <v>0</v>
      </c>
      <c r="CK26" s="38">
        <v>0</v>
      </c>
      <c r="CL26" s="36">
        <v>0</v>
      </c>
      <c r="CM26" s="38">
        <v>0</v>
      </c>
      <c r="CN26" s="36">
        <v>0</v>
      </c>
      <c r="CO26" s="38">
        <v>0</v>
      </c>
      <c r="CP26" s="36">
        <v>0</v>
      </c>
      <c r="CQ26" s="38">
        <v>0</v>
      </c>
      <c r="CR26" s="36">
        <v>0</v>
      </c>
      <c r="CS26" s="38">
        <v>0</v>
      </c>
      <c r="CT26" s="36">
        <v>0</v>
      </c>
      <c r="CU26" s="38">
        <v>0</v>
      </c>
      <c r="CV26" s="36">
        <v>0</v>
      </c>
      <c r="CW26" s="38">
        <v>0</v>
      </c>
      <c r="CX26" s="36">
        <v>0</v>
      </c>
      <c r="CY26" s="38">
        <v>0</v>
      </c>
      <c r="CZ26" s="36">
        <v>0</v>
      </c>
      <c r="DA26" s="38">
        <v>0</v>
      </c>
      <c r="DB26" s="36" t="s">
        <v>31</v>
      </c>
      <c r="DC26" s="38" t="s">
        <v>31</v>
      </c>
      <c r="DD26" s="36" t="s">
        <v>31</v>
      </c>
      <c r="DE26" s="38" t="s">
        <v>31</v>
      </c>
      <c r="DF26" s="36">
        <v>0</v>
      </c>
      <c r="DG26" s="38">
        <v>0</v>
      </c>
      <c r="DH26" s="36">
        <v>0</v>
      </c>
      <c r="DI26" s="38">
        <v>0</v>
      </c>
      <c r="DJ26" s="36">
        <v>0</v>
      </c>
      <c r="DK26" s="38">
        <v>0</v>
      </c>
      <c r="DL26" s="36">
        <v>0</v>
      </c>
      <c r="DM26" s="38">
        <v>0</v>
      </c>
      <c r="DN26" s="36" t="s">
        <v>31</v>
      </c>
      <c r="DO26" s="38" t="s">
        <v>31</v>
      </c>
      <c r="DP26" s="36" t="s">
        <v>31</v>
      </c>
      <c r="DQ26" s="38" t="s">
        <v>31</v>
      </c>
      <c r="DR26" s="36" t="s">
        <v>31</v>
      </c>
      <c r="DS26" s="38" t="s">
        <v>31</v>
      </c>
      <c r="DT26" s="36" t="s">
        <v>31</v>
      </c>
      <c r="DU26" s="38" t="s">
        <v>31</v>
      </c>
      <c r="DV26" s="36" t="s">
        <v>31</v>
      </c>
      <c r="DW26" s="38" t="s">
        <v>31</v>
      </c>
      <c r="DX26" s="36" t="s">
        <v>31</v>
      </c>
      <c r="DY26" s="38" t="s">
        <v>31</v>
      </c>
      <c r="DZ26" s="36" t="s">
        <v>31</v>
      </c>
      <c r="EA26" s="38" t="s">
        <v>31</v>
      </c>
      <c r="EB26" s="36" t="s">
        <v>31</v>
      </c>
      <c r="EC26" s="38" t="s">
        <v>31</v>
      </c>
      <c r="ED26" s="36" t="s">
        <v>31</v>
      </c>
      <c r="EE26" s="38" t="s">
        <v>31</v>
      </c>
      <c r="EF26" s="36" t="s">
        <v>31</v>
      </c>
      <c r="EG26" s="38" t="s">
        <v>31</v>
      </c>
      <c r="EH26" s="36" t="s">
        <v>31</v>
      </c>
      <c r="EI26" s="38" t="s">
        <v>31</v>
      </c>
      <c r="EJ26" s="36" t="s">
        <v>31</v>
      </c>
      <c r="EK26" s="38" t="s">
        <v>31</v>
      </c>
      <c r="EL26" s="36" t="s">
        <v>31</v>
      </c>
      <c r="EM26" s="38" t="s">
        <v>31</v>
      </c>
      <c r="EN26" s="36" t="s">
        <v>31</v>
      </c>
      <c r="EO26" s="38" t="s">
        <v>31</v>
      </c>
      <c r="EP26" s="36" t="s">
        <v>31</v>
      </c>
      <c r="EQ26" s="38" t="s">
        <v>31</v>
      </c>
      <c r="ER26" s="36" t="s">
        <v>31</v>
      </c>
      <c r="ES26" s="38" t="s">
        <v>31</v>
      </c>
      <c r="ET26" s="36" t="s">
        <v>31</v>
      </c>
      <c r="EU26" s="38" t="s">
        <v>31</v>
      </c>
      <c r="EV26" s="36" t="s">
        <v>31</v>
      </c>
      <c r="EW26" s="38" t="s">
        <v>31</v>
      </c>
      <c r="EX26" s="36" t="s">
        <v>31</v>
      </c>
      <c r="EY26" s="38" t="s">
        <v>31</v>
      </c>
      <c r="EZ26" s="36">
        <v>1</v>
      </c>
      <c r="FA26" s="38">
        <v>0</v>
      </c>
      <c r="FB26" s="36">
        <v>1</v>
      </c>
      <c r="FC26" s="38">
        <v>0</v>
      </c>
      <c r="FD26" s="36" t="s">
        <v>31</v>
      </c>
      <c r="FE26" s="38" t="s">
        <v>31</v>
      </c>
      <c r="FF26" s="109" t="s">
        <v>31</v>
      </c>
      <c r="FG26" s="38" t="s">
        <v>31</v>
      </c>
      <c r="FH26" s="109"/>
      <c r="FI26" s="38"/>
      <c r="FJ26" s="109"/>
      <c r="FK26" s="38"/>
      <c r="FL26" s="109"/>
      <c r="FM26" s="38"/>
      <c r="FN26" s="109"/>
      <c r="FO26" s="38"/>
      <c r="FP26" s="109"/>
      <c r="FQ26" s="38"/>
      <c r="FR26" s="109"/>
      <c r="FS26" s="38"/>
      <c r="FT26" s="109">
        <v>1</v>
      </c>
      <c r="FU26" s="38">
        <v>3</v>
      </c>
      <c r="FV26" s="109"/>
      <c r="FW26" s="38"/>
      <c r="FX26" s="109"/>
      <c r="FY26" s="38"/>
      <c r="FZ26" s="109"/>
      <c r="GA26" s="38"/>
      <c r="GB26" s="109"/>
      <c r="GC26" s="38"/>
      <c r="GD26" s="109"/>
      <c r="GE26" s="38"/>
      <c r="GF26" s="109"/>
      <c r="GG26" s="38"/>
      <c r="GH26" s="109"/>
      <c r="GI26" s="38"/>
      <c r="GJ26" s="109"/>
      <c r="GK26" s="38"/>
      <c r="GL26" s="109"/>
      <c r="GM26" s="38"/>
      <c r="GN26" s="109"/>
      <c r="GO26" s="38"/>
      <c r="GP26" s="109">
        <v>1</v>
      </c>
      <c r="GQ26" s="38">
        <v>1</v>
      </c>
      <c r="GR26" s="109">
        <v>1</v>
      </c>
      <c r="GS26" s="38">
        <v>2</v>
      </c>
      <c r="GT26" s="109"/>
      <c r="GU26" s="38"/>
      <c r="GV26" s="109"/>
      <c r="GW26" s="38"/>
      <c r="GX26" s="109"/>
      <c r="GY26" s="38"/>
      <c r="GZ26" s="109">
        <v>1</v>
      </c>
      <c r="HA26" s="38">
        <v>1</v>
      </c>
      <c r="HB26" s="109">
        <v>1</v>
      </c>
      <c r="HC26" s="38">
        <v>3</v>
      </c>
      <c r="HD26" s="109"/>
      <c r="HE26" s="38"/>
      <c r="HF26" s="109"/>
      <c r="HG26" s="38"/>
      <c r="HH26" s="109"/>
      <c r="HI26" s="38"/>
      <c r="HJ26" s="109"/>
      <c r="HK26" s="38"/>
      <c r="HL26" s="109"/>
      <c r="HM26" s="38"/>
      <c r="HN26" s="109"/>
      <c r="HO26" s="38"/>
      <c r="HP26" s="109"/>
      <c r="HQ26" s="38"/>
      <c r="HR26" s="109"/>
      <c r="HS26" s="38"/>
      <c r="HT26" s="109"/>
      <c r="HU26" s="38"/>
      <c r="HV26" s="109"/>
      <c r="HW26" s="38"/>
      <c r="HX26" s="109"/>
      <c r="HY26" s="38"/>
      <c r="HZ26" s="109"/>
      <c r="IA26" s="38"/>
      <c r="IB26" s="109"/>
      <c r="IC26" s="38"/>
      <c r="ID26" s="109"/>
      <c r="IE26" s="38"/>
      <c r="IF26" s="109"/>
      <c r="IG26" s="38"/>
      <c r="IH26" s="109"/>
      <c r="II26" s="38"/>
      <c r="IJ26" s="109"/>
      <c r="IK26" s="38"/>
      <c r="IL26" s="109">
        <v>1</v>
      </c>
      <c r="IM26" s="38">
        <v>3</v>
      </c>
      <c r="IN26" s="109"/>
      <c r="IO26" s="38"/>
      <c r="IP26" s="109"/>
      <c r="IQ26" s="38"/>
      <c r="IR26" s="109"/>
      <c r="IS26" s="38"/>
      <c r="IT26" s="109"/>
      <c r="IU26" s="38"/>
      <c r="IV26" s="109"/>
      <c r="IW26" s="38"/>
      <c r="IX26" s="109"/>
      <c r="IY26" s="38"/>
      <c r="IZ26" s="109"/>
      <c r="JA26" s="38"/>
      <c r="JB26" s="109"/>
      <c r="JC26" s="38"/>
      <c r="JD26" s="109"/>
      <c r="JE26" s="38"/>
      <c r="JF26" s="37">
        <f t="shared" si="0"/>
        <v>9</v>
      </c>
      <c r="JG26" s="42">
        <f t="shared" si="1"/>
        <v>16</v>
      </c>
    </row>
    <row r="27" spans="1:267" ht="53.25" customHeight="1" x14ac:dyDescent="0.25">
      <c r="A27" s="35" t="s">
        <v>53</v>
      </c>
      <c r="B27" s="36">
        <v>0</v>
      </c>
      <c r="C27" s="38">
        <v>0</v>
      </c>
      <c r="D27" s="36">
        <v>0</v>
      </c>
      <c r="E27" s="38">
        <v>0</v>
      </c>
      <c r="F27" s="36">
        <v>0</v>
      </c>
      <c r="G27" s="38">
        <v>0</v>
      </c>
      <c r="H27" s="36">
        <v>0</v>
      </c>
      <c r="I27" s="38">
        <v>0</v>
      </c>
      <c r="J27" s="36">
        <v>0</v>
      </c>
      <c r="K27" s="38">
        <v>0</v>
      </c>
      <c r="L27" s="36">
        <v>0</v>
      </c>
      <c r="M27" s="38">
        <v>0</v>
      </c>
      <c r="N27" s="36">
        <v>0</v>
      </c>
      <c r="O27" s="38">
        <v>0</v>
      </c>
      <c r="P27" s="36">
        <v>0</v>
      </c>
      <c r="Q27" s="38">
        <v>0</v>
      </c>
      <c r="R27" s="36">
        <v>0</v>
      </c>
      <c r="S27" s="38">
        <v>0</v>
      </c>
      <c r="T27" s="36">
        <v>0</v>
      </c>
      <c r="U27" s="38">
        <v>0</v>
      </c>
      <c r="V27" s="36">
        <v>0</v>
      </c>
      <c r="W27" s="38">
        <v>0</v>
      </c>
      <c r="X27" s="36">
        <v>0</v>
      </c>
      <c r="Y27" s="38">
        <v>0</v>
      </c>
      <c r="Z27" s="36">
        <v>0</v>
      </c>
      <c r="AA27" s="38">
        <v>0</v>
      </c>
      <c r="AB27" s="36">
        <v>0</v>
      </c>
      <c r="AC27" s="38">
        <v>0</v>
      </c>
      <c r="AD27" s="36">
        <v>0</v>
      </c>
      <c r="AE27" s="38">
        <v>0</v>
      </c>
      <c r="AF27" s="36">
        <v>0</v>
      </c>
      <c r="AG27" s="38">
        <v>0</v>
      </c>
      <c r="AH27" s="36">
        <v>0</v>
      </c>
      <c r="AI27" s="38">
        <v>0</v>
      </c>
      <c r="AJ27" s="36">
        <v>0</v>
      </c>
      <c r="AK27" s="38">
        <v>0</v>
      </c>
      <c r="AL27" s="36">
        <v>0</v>
      </c>
      <c r="AM27" s="38">
        <v>0</v>
      </c>
      <c r="AN27" s="36">
        <v>0</v>
      </c>
      <c r="AO27" s="38">
        <v>0</v>
      </c>
      <c r="AP27" s="36">
        <v>0</v>
      </c>
      <c r="AQ27" s="38">
        <v>0</v>
      </c>
      <c r="AR27" s="36">
        <v>0</v>
      </c>
      <c r="AS27" s="38">
        <v>0</v>
      </c>
      <c r="AT27" s="36">
        <v>0</v>
      </c>
      <c r="AU27" s="38">
        <v>0</v>
      </c>
      <c r="AV27" s="36">
        <v>0</v>
      </c>
      <c r="AW27" s="38">
        <v>0</v>
      </c>
      <c r="AX27" s="36">
        <v>0</v>
      </c>
      <c r="AY27" s="38">
        <v>0</v>
      </c>
      <c r="AZ27" s="36">
        <v>0</v>
      </c>
      <c r="BA27" s="38">
        <v>0</v>
      </c>
      <c r="BB27" s="36">
        <v>0</v>
      </c>
      <c r="BC27" s="38">
        <v>0</v>
      </c>
      <c r="BD27" s="36">
        <v>0</v>
      </c>
      <c r="BE27" s="38">
        <v>0</v>
      </c>
      <c r="BF27" s="36">
        <v>0</v>
      </c>
      <c r="BG27" s="38">
        <v>0</v>
      </c>
      <c r="BH27" s="36">
        <v>1</v>
      </c>
      <c r="BI27" s="38">
        <v>1</v>
      </c>
      <c r="BJ27" s="36">
        <v>0</v>
      </c>
      <c r="BK27" s="38">
        <v>0</v>
      </c>
      <c r="BL27" s="36">
        <v>0</v>
      </c>
      <c r="BM27" s="38">
        <v>0</v>
      </c>
      <c r="BN27" s="36">
        <v>0</v>
      </c>
      <c r="BO27" s="38">
        <v>0</v>
      </c>
      <c r="BP27" s="36">
        <v>0</v>
      </c>
      <c r="BQ27" s="38">
        <v>0</v>
      </c>
      <c r="BR27" s="36">
        <v>0</v>
      </c>
      <c r="BS27" s="38">
        <v>0</v>
      </c>
      <c r="BT27" s="36">
        <v>0</v>
      </c>
      <c r="BU27" s="38">
        <v>0</v>
      </c>
      <c r="BV27" s="36">
        <v>0</v>
      </c>
      <c r="BW27" s="38">
        <v>0</v>
      </c>
      <c r="BX27" s="36">
        <v>0</v>
      </c>
      <c r="BY27" s="38">
        <v>0</v>
      </c>
      <c r="BZ27" s="36">
        <v>0</v>
      </c>
      <c r="CA27" s="38">
        <v>0</v>
      </c>
      <c r="CB27" s="36">
        <v>0</v>
      </c>
      <c r="CC27" s="38">
        <v>0</v>
      </c>
      <c r="CD27" s="36">
        <v>0</v>
      </c>
      <c r="CE27" s="38">
        <v>0</v>
      </c>
      <c r="CF27" s="36">
        <v>0</v>
      </c>
      <c r="CG27" s="38">
        <v>0</v>
      </c>
      <c r="CH27" s="36">
        <v>0</v>
      </c>
      <c r="CI27" s="38">
        <v>0</v>
      </c>
      <c r="CJ27" s="36">
        <v>0</v>
      </c>
      <c r="CK27" s="38">
        <v>0</v>
      </c>
      <c r="CL27" s="36">
        <v>0</v>
      </c>
      <c r="CM27" s="38">
        <v>0</v>
      </c>
      <c r="CN27" s="36">
        <v>0</v>
      </c>
      <c r="CO27" s="38">
        <v>0</v>
      </c>
      <c r="CP27" s="36">
        <v>0</v>
      </c>
      <c r="CQ27" s="38">
        <v>0</v>
      </c>
      <c r="CR27" s="36">
        <v>0</v>
      </c>
      <c r="CS27" s="38">
        <v>0</v>
      </c>
      <c r="CT27" s="36">
        <v>0</v>
      </c>
      <c r="CU27" s="38">
        <v>0</v>
      </c>
      <c r="CV27" s="36">
        <v>0</v>
      </c>
      <c r="CW27" s="38">
        <v>0</v>
      </c>
      <c r="CX27" s="36">
        <v>0</v>
      </c>
      <c r="CY27" s="38">
        <v>0</v>
      </c>
      <c r="CZ27" s="36">
        <v>1</v>
      </c>
      <c r="DA27" s="38">
        <v>1</v>
      </c>
      <c r="DB27" s="36" t="s">
        <v>31</v>
      </c>
      <c r="DC27" s="38" t="s">
        <v>31</v>
      </c>
      <c r="DD27" s="36" t="s">
        <v>31</v>
      </c>
      <c r="DE27" s="38" t="s">
        <v>31</v>
      </c>
      <c r="DF27" s="36">
        <v>0</v>
      </c>
      <c r="DG27" s="38">
        <v>0</v>
      </c>
      <c r="DH27" s="36">
        <v>0</v>
      </c>
      <c r="DI27" s="38">
        <v>0</v>
      </c>
      <c r="DJ27" s="36">
        <v>0</v>
      </c>
      <c r="DK27" s="38">
        <v>0</v>
      </c>
      <c r="DL27" s="36">
        <v>0</v>
      </c>
      <c r="DM27" s="38">
        <v>0</v>
      </c>
      <c r="DN27" s="36" t="s">
        <v>31</v>
      </c>
      <c r="DO27" s="38" t="s">
        <v>31</v>
      </c>
      <c r="DP27" s="36" t="s">
        <v>31</v>
      </c>
      <c r="DQ27" s="38" t="s">
        <v>31</v>
      </c>
      <c r="DR27" s="36" t="s">
        <v>31</v>
      </c>
      <c r="DS27" s="38" t="s">
        <v>31</v>
      </c>
      <c r="DT27" s="36" t="s">
        <v>31</v>
      </c>
      <c r="DU27" s="38" t="s">
        <v>31</v>
      </c>
      <c r="DV27" s="36" t="s">
        <v>31</v>
      </c>
      <c r="DW27" s="38" t="s">
        <v>31</v>
      </c>
      <c r="DX27" s="36" t="s">
        <v>31</v>
      </c>
      <c r="DY27" s="38" t="s">
        <v>31</v>
      </c>
      <c r="DZ27" s="36" t="s">
        <v>31</v>
      </c>
      <c r="EA27" s="38" t="s">
        <v>31</v>
      </c>
      <c r="EB27" s="36" t="s">
        <v>31</v>
      </c>
      <c r="EC27" s="38" t="s">
        <v>31</v>
      </c>
      <c r="ED27" s="36" t="s">
        <v>31</v>
      </c>
      <c r="EE27" s="38" t="s">
        <v>31</v>
      </c>
      <c r="EF27" s="36" t="s">
        <v>31</v>
      </c>
      <c r="EG27" s="38" t="s">
        <v>31</v>
      </c>
      <c r="EH27" s="36" t="s">
        <v>31</v>
      </c>
      <c r="EI27" s="38" t="s">
        <v>31</v>
      </c>
      <c r="EJ27" s="36" t="s">
        <v>31</v>
      </c>
      <c r="EK27" s="38" t="s">
        <v>31</v>
      </c>
      <c r="EL27" s="36" t="s">
        <v>31</v>
      </c>
      <c r="EM27" s="38" t="s">
        <v>31</v>
      </c>
      <c r="EN27" s="36" t="s">
        <v>31</v>
      </c>
      <c r="EO27" s="38" t="s">
        <v>31</v>
      </c>
      <c r="EP27" s="36" t="s">
        <v>31</v>
      </c>
      <c r="EQ27" s="38" t="s">
        <v>31</v>
      </c>
      <c r="ER27" s="36" t="s">
        <v>31</v>
      </c>
      <c r="ES27" s="38" t="s">
        <v>31</v>
      </c>
      <c r="ET27" s="36" t="s">
        <v>31</v>
      </c>
      <c r="EU27" s="38" t="s">
        <v>31</v>
      </c>
      <c r="EV27" s="36" t="s">
        <v>31</v>
      </c>
      <c r="EW27" s="38" t="s">
        <v>31</v>
      </c>
      <c r="EX27" s="36" t="s">
        <v>31</v>
      </c>
      <c r="EY27" s="38" t="s">
        <v>31</v>
      </c>
      <c r="EZ27" s="36" t="s">
        <v>31</v>
      </c>
      <c r="FA27" s="38" t="s">
        <v>31</v>
      </c>
      <c r="FB27" s="36" t="s">
        <v>31</v>
      </c>
      <c r="FC27" s="38" t="s">
        <v>31</v>
      </c>
      <c r="FD27" s="36" t="s">
        <v>31</v>
      </c>
      <c r="FE27" s="38" t="s">
        <v>31</v>
      </c>
      <c r="FF27" s="109" t="s">
        <v>31</v>
      </c>
      <c r="FG27" s="38" t="s">
        <v>31</v>
      </c>
      <c r="FH27" s="109"/>
      <c r="FI27" s="38"/>
      <c r="FJ27" s="109"/>
      <c r="FK27" s="38"/>
      <c r="FL27" s="109"/>
      <c r="FM27" s="38"/>
      <c r="FN27" s="109"/>
      <c r="FO27" s="38"/>
      <c r="FP27" s="109"/>
      <c r="FQ27" s="38"/>
      <c r="FR27" s="109"/>
      <c r="FS27" s="38"/>
      <c r="FT27" s="109"/>
      <c r="FU27" s="38"/>
      <c r="FV27" s="109"/>
      <c r="FW27" s="38"/>
      <c r="FX27" s="109"/>
      <c r="FY27" s="38"/>
      <c r="FZ27" s="109"/>
      <c r="GA27" s="38"/>
      <c r="GB27" s="109"/>
      <c r="GC27" s="38"/>
      <c r="GD27" s="109"/>
      <c r="GE27" s="38"/>
      <c r="GF27" s="109"/>
      <c r="GG27" s="38"/>
      <c r="GH27" s="109"/>
      <c r="GI27" s="38"/>
      <c r="GJ27" s="109"/>
      <c r="GK27" s="38"/>
      <c r="GL27" s="109"/>
      <c r="GM27" s="38"/>
      <c r="GN27" s="109"/>
      <c r="GO27" s="38"/>
      <c r="GP27" s="109"/>
      <c r="GQ27" s="38"/>
      <c r="GR27" s="109"/>
      <c r="GS27" s="38"/>
      <c r="GT27" s="109"/>
      <c r="GU27" s="38"/>
      <c r="GV27" s="109"/>
      <c r="GW27" s="38"/>
      <c r="GX27" s="109"/>
      <c r="GY27" s="38"/>
      <c r="GZ27" s="109"/>
      <c r="HA27" s="38"/>
      <c r="HB27" s="109"/>
      <c r="HC27" s="38"/>
      <c r="HD27" s="109"/>
      <c r="HE27" s="38"/>
      <c r="HF27" s="109"/>
      <c r="HG27" s="38"/>
      <c r="HH27" s="109"/>
      <c r="HI27" s="38"/>
      <c r="HJ27" s="109"/>
      <c r="HK27" s="38"/>
      <c r="HL27" s="109"/>
      <c r="HM27" s="38"/>
      <c r="HN27" s="109"/>
      <c r="HO27" s="38"/>
      <c r="HP27" s="109"/>
      <c r="HQ27" s="38"/>
      <c r="HR27" s="109"/>
      <c r="HS27" s="38"/>
      <c r="HT27" s="109"/>
      <c r="HU27" s="38"/>
      <c r="HV27" s="109"/>
      <c r="HW27" s="38"/>
      <c r="HX27" s="109"/>
      <c r="HY27" s="38"/>
      <c r="HZ27" s="109"/>
      <c r="IA27" s="38"/>
      <c r="IB27" s="109"/>
      <c r="IC27" s="38"/>
      <c r="ID27" s="109"/>
      <c r="IE27" s="38"/>
      <c r="IF27" s="109"/>
      <c r="IG27" s="38"/>
      <c r="IH27" s="109"/>
      <c r="II27" s="38"/>
      <c r="IJ27" s="109"/>
      <c r="IK27" s="38"/>
      <c r="IL27" s="109"/>
      <c r="IM27" s="38"/>
      <c r="IN27" s="109"/>
      <c r="IO27" s="38"/>
      <c r="IP27" s="109"/>
      <c r="IQ27" s="38"/>
      <c r="IR27" s="109"/>
      <c r="IS27" s="38"/>
      <c r="IT27" s="109"/>
      <c r="IU27" s="38"/>
      <c r="IV27" s="109"/>
      <c r="IW27" s="38"/>
      <c r="IX27" s="109"/>
      <c r="IY27" s="38"/>
      <c r="IZ27" s="109"/>
      <c r="JA27" s="38"/>
      <c r="JB27" s="109"/>
      <c r="JC27" s="38"/>
      <c r="JD27" s="109"/>
      <c r="JE27" s="38"/>
      <c r="JF27" s="37">
        <f t="shared" si="0"/>
        <v>2</v>
      </c>
      <c r="JG27" s="42">
        <f t="shared" si="1"/>
        <v>2</v>
      </c>
    </row>
    <row r="28" spans="1:267" ht="47.25" customHeight="1" x14ac:dyDescent="0.25">
      <c r="A28" s="35" t="s">
        <v>11</v>
      </c>
      <c r="B28" s="36">
        <v>0</v>
      </c>
      <c r="C28" s="38">
        <v>0</v>
      </c>
      <c r="D28" s="36">
        <v>0</v>
      </c>
      <c r="E28" s="38">
        <v>0</v>
      </c>
      <c r="F28" s="36">
        <v>0</v>
      </c>
      <c r="G28" s="38">
        <v>0</v>
      </c>
      <c r="H28" s="36">
        <v>0</v>
      </c>
      <c r="I28" s="38">
        <v>0</v>
      </c>
      <c r="J28" s="36">
        <v>0</v>
      </c>
      <c r="K28" s="38">
        <v>0</v>
      </c>
      <c r="L28" s="36">
        <v>0</v>
      </c>
      <c r="M28" s="38">
        <v>0</v>
      </c>
      <c r="N28" s="36">
        <v>0</v>
      </c>
      <c r="O28" s="38">
        <v>0</v>
      </c>
      <c r="P28" s="36">
        <v>0</v>
      </c>
      <c r="Q28" s="38">
        <v>0</v>
      </c>
      <c r="R28" s="36">
        <v>0</v>
      </c>
      <c r="S28" s="38">
        <v>0</v>
      </c>
      <c r="T28" s="36">
        <v>0</v>
      </c>
      <c r="U28" s="38">
        <v>0</v>
      </c>
      <c r="V28" s="36">
        <v>0</v>
      </c>
      <c r="W28" s="38">
        <v>0</v>
      </c>
      <c r="X28" s="36">
        <v>0</v>
      </c>
      <c r="Y28" s="38">
        <v>0</v>
      </c>
      <c r="Z28" s="36">
        <v>2</v>
      </c>
      <c r="AA28" s="38">
        <v>7</v>
      </c>
      <c r="AB28" s="36">
        <v>0</v>
      </c>
      <c r="AC28" s="38">
        <v>0</v>
      </c>
      <c r="AD28" s="36">
        <v>2</v>
      </c>
      <c r="AE28" s="38">
        <v>0</v>
      </c>
      <c r="AF28" s="36">
        <v>0</v>
      </c>
      <c r="AG28" s="38">
        <v>0</v>
      </c>
      <c r="AH28" s="36">
        <v>0</v>
      </c>
      <c r="AI28" s="38">
        <v>0</v>
      </c>
      <c r="AJ28" s="36">
        <v>0</v>
      </c>
      <c r="AK28" s="38">
        <v>0</v>
      </c>
      <c r="AL28" s="36">
        <v>0</v>
      </c>
      <c r="AM28" s="38">
        <v>0</v>
      </c>
      <c r="AN28" s="36">
        <v>1</v>
      </c>
      <c r="AO28" s="38">
        <v>0</v>
      </c>
      <c r="AP28" s="36">
        <v>2</v>
      </c>
      <c r="AQ28" s="38">
        <v>3</v>
      </c>
      <c r="AR28" s="36">
        <v>2</v>
      </c>
      <c r="AS28" s="38">
        <v>2</v>
      </c>
      <c r="AT28" s="36">
        <v>2</v>
      </c>
      <c r="AU28" s="38">
        <v>2</v>
      </c>
      <c r="AV28" s="36">
        <v>1</v>
      </c>
      <c r="AW28" s="38">
        <v>0</v>
      </c>
      <c r="AX28" s="36">
        <v>0</v>
      </c>
      <c r="AY28" s="38">
        <v>0</v>
      </c>
      <c r="AZ28" s="36">
        <v>0</v>
      </c>
      <c r="BA28" s="38">
        <v>0</v>
      </c>
      <c r="BB28" s="36">
        <v>5</v>
      </c>
      <c r="BC28" s="38">
        <v>7</v>
      </c>
      <c r="BD28" s="36">
        <v>2</v>
      </c>
      <c r="BE28" s="38">
        <v>8</v>
      </c>
      <c r="BF28" s="36">
        <v>2</v>
      </c>
      <c r="BG28" s="38">
        <v>0</v>
      </c>
      <c r="BH28" s="36">
        <v>2</v>
      </c>
      <c r="BI28" s="38">
        <v>6</v>
      </c>
      <c r="BJ28" s="36">
        <v>1</v>
      </c>
      <c r="BK28" s="38">
        <v>5</v>
      </c>
      <c r="BL28" s="36">
        <v>2</v>
      </c>
      <c r="BM28" s="38">
        <v>0</v>
      </c>
      <c r="BN28" s="36">
        <v>1</v>
      </c>
      <c r="BO28" s="38">
        <v>2</v>
      </c>
      <c r="BP28" s="36">
        <v>1</v>
      </c>
      <c r="BQ28" s="38">
        <v>3</v>
      </c>
      <c r="BR28" s="36">
        <v>4</v>
      </c>
      <c r="BS28" s="38">
        <v>1</v>
      </c>
      <c r="BT28" s="36">
        <v>1</v>
      </c>
      <c r="BU28" s="38">
        <v>0</v>
      </c>
      <c r="BV28" s="36">
        <v>1</v>
      </c>
      <c r="BW28" s="38">
        <v>0</v>
      </c>
      <c r="BX28" s="36">
        <v>4</v>
      </c>
      <c r="BY28" s="38">
        <v>4</v>
      </c>
      <c r="BZ28" s="36">
        <v>3</v>
      </c>
      <c r="CA28" s="38">
        <v>1</v>
      </c>
      <c r="CB28" s="36">
        <v>3</v>
      </c>
      <c r="CC28" s="38">
        <v>2</v>
      </c>
      <c r="CD28" s="36">
        <v>0</v>
      </c>
      <c r="CE28" s="38">
        <v>0</v>
      </c>
      <c r="CF28" s="36">
        <v>1</v>
      </c>
      <c r="CG28" s="38">
        <v>0</v>
      </c>
      <c r="CH28" s="36">
        <v>0</v>
      </c>
      <c r="CI28" s="38">
        <v>0</v>
      </c>
      <c r="CJ28" s="36">
        <v>3</v>
      </c>
      <c r="CK28" s="38">
        <v>4</v>
      </c>
      <c r="CL28" s="36">
        <v>3</v>
      </c>
      <c r="CM28" s="38">
        <v>8</v>
      </c>
      <c r="CN28" s="36">
        <v>2</v>
      </c>
      <c r="CO28" s="38">
        <v>3</v>
      </c>
      <c r="CP28" s="36">
        <v>0</v>
      </c>
      <c r="CQ28" s="38">
        <v>0</v>
      </c>
      <c r="CR28" s="36">
        <v>2</v>
      </c>
      <c r="CS28" s="38">
        <v>0</v>
      </c>
      <c r="CT28" s="36">
        <v>1</v>
      </c>
      <c r="CU28" s="38">
        <v>0</v>
      </c>
      <c r="CV28" s="36">
        <v>0</v>
      </c>
      <c r="CW28" s="38">
        <v>0</v>
      </c>
      <c r="CX28" s="36">
        <v>1</v>
      </c>
      <c r="CY28" s="38">
        <v>7</v>
      </c>
      <c r="CZ28" s="36">
        <v>0</v>
      </c>
      <c r="DA28" s="38">
        <v>0</v>
      </c>
      <c r="DB28" s="36">
        <v>1</v>
      </c>
      <c r="DC28" s="38">
        <v>1</v>
      </c>
      <c r="DD28" s="36">
        <v>2</v>
      </c>
      <c r="DE28" s="38">
        <v>3</v>
      </c>
      <c r="DF28" s="36">
        <v>1</v>
      </c>
      <c r="DG28" s="38">
        <v>1</v>
      </c>
      <c r="DH28" s="36">
        <v>0</v>
      </c>
      <c r="DI28" s="38">
        <v>0</v>
      </c>
      <c r="DJ28" s="36">
        <v>0</v>
      </c>
      <c r="DK28" s="38">
        <v>0</v>
      </c>
      <c r="DL28" s="36">
        <v>0</v>
      </c>
      <c r="DM28" s="38">
        <v>0</v>
      </c>
      <c r="DN28" s="36">
        <v>3</v>
      </c>
      <c r="DO28" s="38">
        <v>9</v>
      </c>
      <c r="DP28" s="36">
        <v>4</v>
      </c>
      <c r="DQ28" s="38">
        <v>6</v>
      </c>
      <c r="DR28" s="36">
        <v>2</v>
      </c>
      <c r="DS28" s="38">
        <v>8</v>
      </c>
      <c r="DT28" s="36" t="s">
        <v>31</v>
      </c>
      <c r="DU28" s="38" t="s">
        <v>31</v>
      </c>
      <c r="DV28" s="36">
        <v>3</v>
      </c>
      <c r="DW28" s="38">
        <v>0</v>
      </c>
      <c r="DX28" s="36">
        <v>1</v>
      </c>
      <c r="DY28" s="38">
        <v>0</v>
      </c>
      <c r="DZ28" s="36">
        <v>2</v>
      </c>
      <c r="EA28" s="38">
        <v>6</v>
      </c>
      <c r="EB28" s="36">
        <v>2</v>
      </c>
      <c r="EC28" s="38">
        <v>5</v>
      </c>
      <c r="ED28" s="36">
        <v>4</v>
      </c>
      <c r="EE28" s="38">
        <v>12</v>
      </c>
      <c r="EF28" s="36" t="s">
        <v>31</v>
      </c>
      <c r="EG28" s="38" t="s">
        <v>31</v>
      </c>
      <c r="EH28" s="36">
        <v>2</v>
      </c>
      <c r="EI28" s="38">
        <v>0</v>
      </c>
      <c r="EJ28" s="36">
        <v>3</v>
      </c>
      <c r="EK28" s="38">
        <v>1</v>
      </c>
      <c r="EL28" s="36">
        <v>1</v>
      </c>
      <c r="EM28" s="38">
        <v>4</v>
      </c>
      <c r="EN28" s="36">
        <v>1</v>
      </c>
      <c r="EO28" s="38">
        <v>5</v>
      </c>
      <c r="EP28" s="36">
        <v>3</v>
      </c>
      <c r="EQ28" s="38">
        <v>2</v>
      </c>
      <c r="ER28" s="36">
        <v>2</v>
      </c>
      <c r="ES28" s="38">
        <v>0</v>
      </c>
      <c r="ET28" s="36">
        <v>1</v>
      </c>
      <c r="EU28" s="38">
        <v>0</v>
      </c>
      <c r="EV28" s="36">
        <v>2</v>
      </c>
      <c r="EW28" s="38">
        <v>0</v>
      </c>
      <c r="EX28" s="36">
        <v>5</v>
      </c>
      <c r="EY28" s="38">
        <v>9</v>
      </c>
      <c r="EZ28" s="36">
        <v>2</v>
      </c>
      <c r="FA28" s="38">
        <v>20</v>
      </c>
      <c r="FB28" s="36" t="s">
        <v>31</v>
      </c>
      <c r="FC28" s="38" t="s">
        <v>31</v>
      </c>
      <c r="FD28" s="36" t="s">
        <v>31</v>
      </c>
      <c r="FE28" s="38" t="s">
        <v>31</v>
      </c>
      <c r="FF28" s="109">
        <v>3</v>
      </c>
      <c r="FG28" s="38">
        <v>2</v>
      </c>
      <c r="FH28" s="109">
        <v>1</v>
      </c>
      <c r="FI28" s="38">
        <v>0</v>
      </c>
      <c r="FJ28" s="109">
        <v>1</v>
      </c>
      <c r="FK28" s="38">
        <v>3</v>
      </c>
      <c r="FL28" s="109">
        <v>1</v>
      </c>
      <c r="FM28" s="38">
        <v>0</v>
      </c>
      <c r="FN28" s="109">
        <v>3</v>
      </c>
      <c r="FO28" s="38">
        <v>18</v>
      </c>
      <c r="FP28" s="109">
        <v>1</v>
      </c>
      <c r="FQ28" s="38">
        <v>1</v>
      </c>
      <c r="FR28" s="109"/>
      <c r="FS28" s="38"/>
      <c r="FT28" s="109">
        <v>2</v>
      </c>
      <c r="FU28" s="38">
        <v>2</v>
      </c>
      <c r="FV28" s="109">
        <v>5</v>
      </c>
      <c r="FW28" s="38">
        <v>24</v>
      </c>
      <c r="FX28" s="109"/>
      <c r="FY28" s="38"/>
      <c r="FZ28" s="109"/>
      <c r="GA28" s="38"/>
      <c r="GB28" s="109"/>
      <c r="GC28" s="38"/>
      <c r="GD28" s="109">
        <v>1</v>
      </c>
      <c r="GE28" s="38">
        <v>0</v>
      </c>
      <c r="GF28" s="109">
        <v>2</v>
      </c>
      <c r="GG28" s="38">
        <v>0</v>
      </c>
      <c r="GH28" s="109"/>
      <c r="GI28" s="38"/>
      <c r="GJ28" s="109"/>
      <c r="GK28" s="38"/>
      <c r="GL28" s="109">
        <v>3</v>
      </c>
      <c r="GM28" s="38">
        <v>10</v>
      </c>
      <c r="GN28" s="109"/>
      <c r="GO28" s="38"/>
      <c r="GP28" s="109"/>
      <c r="GQ28" s="38"/>
      <c r="GR28" s="109">
        <v>1</v>
      </c>
      <c r="GS28" s="38">
        <v>3</v>
      </c>
      <c r="GT28" s="109"/>
      <c r="GU28" s="38"/>
      <c r="GV28" s="109"/>
      <c r="GW28" s="38"/>
      <c r="GX28" s="109"/>
      <c r="GY28" s="38"/>
      <c r="GZ28" s="109"/>
      <c r="HA28" s="38"/>
      <c r="HB28" s="109"/>
      <c r="HC28" s="38"/>
      <c r="HD28" s="109"/>
      <c r="HE28" s="38"/>
      <c r="HF28" s="109">
        <v>1</v>
      </c>
      <c r="HG28" s="38">
        <v>1</v>
      </c>
      <c r="HH28" s="109">
        <v>2</v>
      </c>
      <c r="HI28" s="38">
        <v>4</v>
      </c>
      <c r="HJ28" s="109">
        <v>2</v>
      </c>
      <c r="HK28" s="38">
        <v>3</v>
      </c>
      <c r="HL28" s="109"/>
      <c r="HM28" s="38"/>
      <c r="HN28" s="109">
        <v>2</v>
      </c>
      <c r="HO28" s="38">
        <v>5</v>
      </c>
      <c r="HP28" s="109">
        <v>4</v>
      </c>
      <c r="HQ28" s="38">
        <v>7</v>
      </c>
      <c r="HR28" s="109"/>
      <c r="HS28" s="38"/>
      <c r="HT28" s="109"/>
      <c r="HU28" s="38"/>
      <c r="HV28" s="109">
        <v>1</v>
      </c>
      <c r="HW28" s="38">
        <v>2</v>
      </c>
      <c r="HX28" s="109"/>
      <c r="HY28" s="38"/>
      <c r="HZ28" s="109">
        <v>1</v>
      </c>
      <c r="IA28" s="38">
        <v>1</v>
      </c>
      <c r="IB28" s="109"/>
      <c r="IC28" s="38"/>
      <c r="ID28" s="109">
        <v>3</v>
      </c>
      <c r="IE28" s="38">
        <v>2</v>
      </c>
      <c r="IF28" s="109">
        <v>1</v>
      </c>
      <c r="IG28" s="38">
        <v>3</v>
      </c>
      <c r="IH28" s="109"/>
      <c r="II28" s="38"/>
      <c r="IJ28" s="109"/>
      <c r="IK28" s="38"/>
      <c r="IL28" s="109">
        <v>1</v>
      </c>
      <c r="IM28" s="38">
        <v>0</v>
      </c>
      <c r="IN28" s="109"/>
      <c r="IO28" s="38"/>
      <c r="IP28" s="109"/>
      <c r="IQ28" s="38"/>
      <c r="IR28" s="109"/>
      <c r="IS28" s="38"/>
      <c r="IT28" s="109"/>
      <c r="IU28" s="38"/>
      <c r="IV28" s="109"/>
      <c r="IW28" s="38"/>
      <c r="IX28" s="109"/>
      <c r="IY28" s="38"/>
      <c r="IZ28" s="109"/>
      <c r="JA28" s="38"/>
      <c r="JB28" s="109"/>
      <c r="JC28" s="38"/>
      <c r="JD28" s="109"/>
      <c r="JE28" s="38"/>
      <c r="JF28" s="37">
        <f t="shared" si="0"/>
        <v>146</v>
      </c>
      <c r="JG28" s="42">
        <f t="shared" si="1"/>
        <v>258</v>
      </c>
    </row>
    <row r="29" spans="1:267" ht="47.25" customHeight="1" x14ac:dyDescent="0.25">
      <c r="A29" s="35" t="s">
        <v>92</v>
      </c>
      <c r="B29" s="36">
        <v>0</v>
      </c>
      <c r="C29" s="38">
        <v>0</v>
      </c>
      <c r="D29" s="36">
        <v>0</v>
      </c>
      <c r="E29" s="38">
        <v>0</v>
      </c>
      <c r="F29" s="36">
        <v>0</v>
      </c>
      <c r="G29" s="38">
        <v>0</v>
      </c>
      <c r="H29" s="36">
        <v>0</v>
      </c>
      <c r="I29" s="38">
        <v>0</v>
      </c>
      <c r="J29" s="36">
        <v>0</v>
      </c>
      <c r="K29" s="38">
        <v>0</v>
      </c>
      <c r="L29" s="36">
        <v>0</v>
      </c>
      <c r="M29" s="38">
        <v>0</v>
      </c>
      <c r="N29" s="36">
        <v>0</v>
      </c>
      <c r="O29" s="38">
        <v>0</v>
      </c>
      <c r="P29" s="36">
        <v>0</v>
      </c>
      <c r="Q29" s="38">
        <v>0</v>
      </c>
      <c r="R29" s="36">
        <v>0</v>
      </c>
      <c r="S29" s="38">
        <v>0</v>
      </c>
      <c r="T29" s="36">
        <v>0</v>
      </c>
      <c r="U29" s="38">
        <v>0</v>
      </c>
      <c r="V29" s="36">
        <v>0</v>
      </c>
      <c r="W29" s="38">
        <v>0</v>
      </c>
      <c r="X29" s="36">
        <v>0</v>
      </c>
      <c r="Y29" s="38">
        <v>0</v>
      </c>
      <c r="Z29" s="36">
        <v>0</v>
      </c>
      <c r="AA29" s="38">
        <v>0</v>
      </c>
      <c r="AB29" s="36">
        <v>0</v>
      </c>
      <c r="AC29" s="38">
        <v>0</v>
      </c>
      <c r="AD29" s="36">
        <v>0</v>
      </c>
      <c r="AE29" s="38">
        <v>0</v>
      </c>
      <c r="AF29" s="36">
        <v>0</v>
      </c>
      <c r="AG29" s="38">
        <v>0</v>
      </c>
      <c r="AH29" s="36">
        <v>0</v>
      </c>
      <c r="AI29" s="38">
        <v>0</v>
      </c>
      <c r="AJ29" s="36">
        <v>0</v>
      </c>
      <c r="AK29" s="38">
        <v>0</v>
      </c>
      <c r="AL29" s="36">
        <v>0</v>
      </c>
      <c r="AM29" s="38">
        <v>0</v>
      </c>
      <c r="AN29" s="36">
        <v>0</v>
      </c>
      <c r="AO29" s="38">
        <v>0</v>
      </c>
      <c r="AP29" s="36">
        <v>0</v>
      </c>
      <c r="AQ29" s="38">
        <v>0</v>
      </c>
      <c r="AR29" s="36">
        <v>0</v>
      </c>
      <c r="AS29" s="38">
        <v>0</v>
      </c>
      <c r="AT29" s="36">
        <v>0</v>
      </c>
      <c r="AU29" s="38">
        <v>0</v>
      </c>
      <c r="AV29" s="36">
        <v>0</v>
      </c>
      <c r="AW29" s="38">
        <v>0</v>
      </c>
      <c r="AX29" s="36">
        <v>0</v>
      </c>
      <c r="AY29" s="38">
        <v>0</v>
      </c>
      <c r="AZ29" s="36">
        <v>0</v>
      </c>
      <c r="BA29" s="38">
        <v>0</v>
      </c>
      <c r="BB29" s="36">
        <v>0</v>
      </c>
      <c r="BC29" s="38">
        <v>0</v>
      </c>
      <c r="BD29" s="36">
        <v>0</v>
      </c>
      <c r="BE29" s="38">
        <v>0</v>
      </c>
      <c r="BF29" s="36">
        <v>0</v>
      </c>
      <c r="BG29" s="38">
        <v>0</v>
      </c>
      <c r="BH29" s="36">
        <v>0</v>
      </c>
      <c r="BI29" s="38">
        <v>0</v>
      </c>
      <c r="BJ29" s="36">
        <v>0</v>
      </c>
      <c r="BK29" s="38">
        <v>0</v>
      </c>
      <c r="BL29" s="36">
        <v>0</v>
      </c>
      <c r="BM29" s="38">
        <v>0</v>
      </c>
      <c r="BN29" s="36">
        <v>0</v>
      </c>
      <c r="BO29" s="38">
        <v>0</v>
      </c>
      <c r="BP29" s="36">
        <v>0</v>
      </c>
      <c r="BQ29" s="38">
        <v>0</v>
      </c>
      <c r="BR29" s="36">
        <v>0</v>
      </c>
      <c r="BS29" s="38">
        <v>0</v>
      </c>
      <c r="BT29" s="36">
        <v>0</v>
      </c>
      <c r="BU29" s="38">
        <v>0</v>
      </c>
      <c r="BV29" s="36">
        <v>0</v>
      </c>
      <c r="BW29" s="38">
        <v>0</v>
      </c>
      <c r="BX29" s="36">
        <v>0</v>
      </c>
      <c r="BY29" s="38">
        <v>0</v>
      </c>
      <c r="BZ29" s="36">
        <v>0</v>
      </c>
      <c r="CA29" s="38">
        <v>0</v>
      </c>
      <c r="CB29" s="36">
        <v>0</v>
      </c>
      <c r="CC29" s="38">
        <v>0</v>
      </c>
      <c r="CD29" s="36">
        <v>0</v>
      </c>
      <c r="CE29" s="38">
        <v>0</v>
      </c>
      <c r="CF29" s="36">
        <v>0</v>
      </c>
      <c r="CG29" s="38">
        <v>0</v>
      </c>
      <c r="CH29" s="36">
        <v>0</v>
      </c>
      <c r="CI29" s="38">
        <v>0</v>
      </c>
      <c r="CJ29" s="36">
        <v>4</v>
      </c>
      <c r="CK29" s="38">
        <v>8</v>
      </c>
      <c r="CL29" s="36">
        <v>0</v>
      </c>
      <c r="CM29" s="38">
        <v>0</v>
      </c>
      <c r="CN29" s="36">
        <v>1</v>
      </c>
      <c r="CO29" s="38">
        <v>0</v>
      </c>
      <c r="CP29" s="36">
        <v>0</v>
      </c>
      <c r="CQ29" s="38">
        <v>0</v>
      </c>
      <c r="CR29" s="36">
        <v>0</v>
      </c>
      <c r="CS29" s="38">
        <v>0</v>
      </c>
      <c r="CT29" s="36">
        <v>0</v>
      </c>
      <c r="CU29" s="38">
        <v>0</v>
      </c>
      <c r="CV29" s="36">
        <v>0</v>
      </c>
      <c r="CW29" s="38">
        <v>0</v>
      </c>
      <c r="CX29" s="36">
        <v>0</v>
      </c>
      <c r="CY29" s="38">
        <v>0</v>
      </c>
      <c r="CZ29" s="36">
        <v>0</v>
      </c>
      <c r="DA29" s="38">
        <v>0</v>
      </c>
      <c r="DB29" s="36">
        <v>1</v>
      </c>
      <c r="DC29" s="38">
        <v>3</v>
      </c>
      <c r="DD29" s="36" t="s">
        <v>31</v>
      </c>
      <c r="DE29" s="38" t="s">
        <v>31</v>
      </c>
      <c r="DF29" s="36">
        <v>0</v>
      </c>
      <c r="DG29" s="38">
        <v>0</v>
      </c>
      <c r="DH29" s="36">
        <v>1</v>
      </c>
      <c r="DI29" s="38">
        <v>1</v>
      </c>
      <c r="DJ29" s="36">
        <v>1</v>
      </c>
      <c r="DK29" s="38">
        <v>6</v>
      </c>
      <c r="DL29" s="36">
        <v>0</v>
      </c>
      <c r="DM29" s="38">
        <v>0</v>
      </c>
      <c r="DN29" s="36" t="s">
        <v>31</v>
      </c>
      <c r="DO29" s="38" t="s">
        <v>31</v>
      </c>
      <c r="DP29" s="36">
        <v>1</v>
      </c>
      <c r="DQ29" s="38">
        <v>3</v>
      </c>
      <c r="DR29" s="36" t="s">
        <v>31</v>
      </c>
      <c r="DS29" s="38" t="s">
        <v>31</v>
      </c>
      <c r="DT29" s="36">
        <v>2</v>
      </c>
      <c r="DU29" s="38">
        <v>10</v>
      </c>
      <c r="DV29" s="36">
        <v>1</v>
      </c>
      <c r="DW29" s="38">
        <v>3</v>
      </c>
      <c r="DX29" s="36" t="s">
        <v>31</v>
      </c>
      <c r="DY29" s="38" t="s">
        <v>31</v>
      </c>
      <c r="DZ29" s="36" t="s">
        <v>31</v>
      </c>
      <c r="EA29" s="38" t="s">
        <v>31</v>
      </c>
      <c r="EB29" s="36">
        <v>1</v>
      </c>
      <c r="EC29" s="38">
        <v>0</v>
      </c>
      <c r="ED29" s="36" t="s">
        <v>31</v>
      </c>
      <c r="EE29" s="38" t="s">
        <v>31</v>
      </c>
      <c r="EF29" s="36">
        <v>1</v>
      </c>
      <c r="EG29" s="38">
        <v>0</v>
      </c>
      <c r="EH29" s="36">
        <v>2</v>
      </c>
      <c r="EI29" s="38">
        <v>3</v>
      </c>
      <c r="EJ29" s="36" t="s">
        <v>31</v>
      </c>
      <c r="EK29" s="38" t="s">
        <v>31</v>
      </c>
      <c r="EL29" s="36" t="s">
        <v>31</v>
      </c>
      <c r="EM29" s="38" t="s">
        <v>31</v>
      </c>
      <c r="EN29" s="36">
        <v>1</v>
      </c>
      <c r="EO29" s="38">
        <v>0</v>
      </c>
      <c r="EP29" s="36">
        <v>1</v>
      </c>
      <c r="EQ29" s="38">
        <v>3</v>
      </c>
      <c r="ER29" s="36" t="s">
        <v>31</v>
      </c>
      <c r="ES29" s="38" t="s">
        <v>31</v>
      </c>
      <c r="ET29" s="36" t="s">
        <v>31</v>
      </c>
      <c r="EU29" s="38" t="s">
        <v>31</v>
      </c>
      <c r="EV29" s="36" t="s">
        <v>31</v>
      </c>
      <c r="EW29" s="38" t="s">
        <v>31</v>
      </c>
      <c r="EX29" s="36">
        <v>1</v>
      </c>
      <c r="EY29" s="38">
        <v>2</v>
      </c>
      <c r="EZ29" s="36" t="s">
        <v>31</v>
      </c>
      <c r="FA29" s="38" t="s">
        <v>31</v>
      </c>
      <c r="FB29" s="36" t="s">
        <v>31</v>
      </c>
      <c r="FC29" s="38" t="s">
        <v>31</v>
      </c>
      <c r="FD29" s="36" t="s">
        <v>31</v>
      </c>
      <c r="FE29" s="38" t="s">
        <v>31</v>
      </c>
      <c r="FF29" s="109">
        <v>3</v>
      </c>
      <c r="FG29" s="38">
        <v>5</v>
      </c>
      <c r="FH29" s="109"/>
      <c r="FI29" s="38"/>
      <c r="FJ29" s="109">
        <v>1</v>
      </c>
      <c r="FK29" s="38">
        <v>1</v>
      </c>
      <c r="FL29" s="109">
        <v>1</v>
      </c>
      <c r="FM29" s="38">
        <v>1</v>
      </c>
      <c r="FN29" s="109"/>
      <c r="FO29" s="38"/>
      <c r="FP29" s="109"/>
      <c r="FQ29" s="38"/>
      <c r="FR29" s="109"/>
      <c r="FS29" s="38"/>
      <c r="FT29" s="109">
        <v>2</v>
      </c>
      <c r="FU29" s="38">
        <v>3</v>
      </c>
      <c r="FV29" s="109"/>
      <c r="FW29" s="38"/>
      <c r="FX29" s="109">
        <v>1</v>
      </c>
      <c r="FY29" s="38">
        <v>2</v>
      </c>
      <c r="FZ29" s="109"/>
      <c r="GA29" s="38"/>
      <c r="GB29" s="109"/>
      <c r="GC29" s="38"/>
      <c r="GD29" s="109"/>
      <c r="GE29" s="38"/>
      <c r="GF29" s="109">
        <v>1</v>
      </c>
      <c r="GG29" s="38">
        <v>1</v>
      </c>
      <c r="GH29" s="109"/>
      <c r="GI29" s="38"/>
      <c r="GJ29" s="109">
        <v>1</v>
      </c>
      <c r="GK29" s="38">
        <v>9</v>
      </c>
      <c r="GL29" s="109">
        <v>1</v>
      </c>
      <c r="GM29" s="38">
        <v>2</v>
      </c>
      <c r="GN29" s="109">
        <v>1</v>
      </c>
      <c r="GO29" s="38">
        <v>2</v>
      </c>
      <c r="GP29" s="109"/>
      <c r="GQ29" s="38"/>
      <c r="GR29" s="109"/>
      <c r="GS29" s="38"/>
      <c r="GT29" s="109">
        <v>1</v>
      </c>
      <c r="GU29" s="38">
        <v>0</v>
      </c>
      <c r="GV29" s="109">
        <v>1</v>
      </c>
      <c r="GW29" s="38">
        <v>1</v>
      </c>
      <c r="GX29" s="109"/>
      <c r="GY29" s="38"/>
      <c r="GZ29" s="109"/>
      <c r="HA29" s="38"/>
      <c r="HB29" s="109"/>
      <c r="HC29" s="38"/>
      <c r="HD29" s="109"/>
      <c r="HE29" s="38"/>
      <c r="HF29" s="109"/>
      <c r="HG29" s="38"/>
      <c r="HH29" s="109"/>
      <c r="HI29" s="38"/>
      <c r="HJ29" s="109"/>
      <c r="HK29" s="38"/>
      <c r="HL29" s="109"/>
      <c r="HM29" s="38"/>
      <c r="HN29" s="109"/>
      <c r="HO29" s="38"/>
      <c r="HP29" s="109"/>
      <c r="HQ29" s="38"/>
      <c r="HR29" s="109"/>
      <c r="HS29" s="38"/>
      <c r="HT29" s="109"/>
      <c r="HU29" s="38"/>
      <c r="HV29" s="109"/>
      <c r="HW29" s="38"/>
      <c r="HX29" s="109"/>
      <c r="HY29" s="38"/>
      <c r="HZ29" s="109"/>
      <c r="IA29" s="38"/>
      <c r="IB29" s="109"/>
      <c r="IC29" s="38"/>
      <c r="ID29" s="109"/>
      <c r="IE29" s="38"/>
      <c r="IF29" s="109"/>
      <c r="IG29" s="38"/>
      <c r="IH29" s="109"/>
      <c r="II29" s="38"/>
      <c r="IJ29" s="109"/>
      <c r="IK29" s="38"/>
      <c r="IL29" s="109">
        <v>1</v>
      </c>
      <c r="IM29" s="38">
        <v>0</v>
      </c>
      <c r="IN29" s="109"/>
      <c r="IO29" s="38"/>
      <c r="IP29" s="109"/>
      <c r="IQ29" s="38"/>
      <c r="IR29" s="109"/>
      <c r="IS29" s="38"/>
      <c r="IT29" s="109"/>
      <c r="IU29" s="38"/>
      <c r="IV29" s="109"/>
      <c r="IW29" s="38"/>
      <c r="IX29" s="109"/>
      <c r="IY29" s="38"/>
      <c r="IZ29" s="109"/>
      <c r="JA29" s="38"/>
      <c r="JB29" s="109"/>
      <c r="JC29" s="38"/>
      <c r="JD29" s="109"/>
      <c r="JE29" s="38"/>
      <c r="JF29" s="37">
        <f t="shared" si="0"/>
        <v>34</v>
      </c>
      <c r="JG29" s="42">
        <f t="shared" si="1"/>
        <v>69</v>
      </c>
    </row>
    <row r="30" spans="1:267" s="41" customFormat="1" ht="39.75" customHeight="1" x14ac:dyDescent="0.25">
      <c r="A30" s="35" t="s">
        <v>1</v>
      </c>
      <c r="B30" s="39">
        <f>SUM(B8:B29)</f>
        <v>15</v>
      </c>
      <c r="C30" s="40">
        <f>SUM(C8:C29)</f>
        <v>44</v>
      </c>
      <c r="D30" s="39">
        <f t="shared" ref="D30:BO30" si="2">SUM(D8:D29)</f>
        <v>37</v>
      </c>
      <c r="E30" s="40">
        <f t="shared" si="2"/>
        <v>63</v>
      </c>
      <c r="F30" s="39">
        <f t="shared" si="2"/>
        <v>61</v>
      </c>
      <c r="G30" s="40">
        <f t="shared" si="2"/>
        <v>128</v>
      </c>
      <c r="H30" s="39">
        <f t="shared" si="2"/>
        <v>54</v>
      </c>
      <c r="I30" s="40">
        <f t="shared" si="2"/>
        <v>142</v>
      </c>
      <c r="J30" s="39">
        <f t="shared" si="2"/>
        <v>96</v>
      </c>
      <c r="K30" s="40">
        <f t="shared" si="2"/>
        <v>111</v>
      </c>
      <c r="L30" s="39">
        <f t="shared" si="2"/>
        <v>63</v>
      </c>
      <c r="M30" s="40">
        <f t="shared" si="2"/>
        <v>71</v>
      </c>
      <c r="N30" s="39">
        <f t="shared" si="2"/>
        <v>68</v>
      </c>
      <c r="O30" s="40">
        <f t="shared" si="2"/>
        <v>108</v>
      </c>
      <c r="P30" s="39">
        <f t="shared" si="2"/>
        <v>54</v>
      </c>
      <c r="Q30" s="40">
        <f t="shared" si="2"/>
        <v>129</v>
      </c>
      <c r="R30" s="39">
        <f t="shared" si="2"/>
        <v>52</v>
      </c>
      <c r="S30" s="40">
        <f t="shared" si="2"/>
        <v>79</v>
      </c>
      <c r="T30" s="39">
        <f t="shared" si="2"/>
        <v>118</v>
      </c>
      <c r="U30" s="40">
        <f t="shared" si="2"/>
        <v>467</v>
      </c>
      <c r="V30" s="39">
        <f t="shared" si="2"/>
        <v>0</v>
      </c>
      <c r="W30" s="40">
        <f t="shared" si="2"/>
        <v>0</v>
      </c>
      <c r="X30" s="39">
        <f t="shared" si="2"/>
        <v>33</v>
      </c>
      <c r="Y30" s="40">
        <f t="shared" si="2"/>
        <v>63</v>
      </c>
      <c r="Z30" s="39">
        <f t="shared" si="2"/>
        <v>62</v>
      </c>
      <c r="AA30" s="40">
        <f t="shared" si="2"/>
        <v>151</v>
      </c>
      <c r="AB30" s="39">
        <f t="shared" si="2"/>
        <v>55</v>
      </c>
      <c r="AC30" s="40">
        <f t="shared" si="2"/>
        <v>106</v>
      </c>
      <c r="AD30" s="39">
        <f t="shared" si="2"/>
        <v>47</v>
      </c>
      <c r="AE30" s="40">
        <f t="shared" si="2"/>
        <v>84</v>
      </c>
      <c r="AF30" s="39">
        <f t="shared" si="2"/>
        <v>28</v>
      </c>
      <c r="AG30" s="40">
        <f t="shared" si="2"/>
        <v>41</v>
      </c>
      <c r="AH30" s="39">
        <f t="shared" si="2"/>
        <v>43</v>
      </c>
      <c r="AI30" s="40">
        <f t="shared" si="2"/>
        <v>88</v>
      </c>
      <c r="AJ30" s="39">
        <f t="shared" si="2"/>
        <v>40</v>
      </c>
      <c r="AK30" s="40">
        <f t="shared" si="2"/>
        <v>113</v>
      </c>
      <c r="AL30" s="39">
        <f t="shared" si="2"/>
        <v>62</v>
      </c>
      <c r="AM30" s="40">
        <f t="shared" si="2"/>
        <v>133</v>
      </c>
      <c r="AN30" s="39">
        <f t="shared" si="2"/>
        <v>40</v>
      </c>
      <c r="AO30" s="40">
        <f t="shared" si="2"/>
        <v>82</v>
      </c>
      <c r="AP30" s="39">
        <f t="shared" si="2"/>
        <v>59</v>
      </c>
      <c r="AQ30" s="40">
        <f t="shared" si="2"/>
        <v>57</v>
      </c>
      <c r="AR30" s="39">
        <f t="shared" si="2"/>
        <v>63</v>
      </c>
      <c r="AS30" s="40">
        <f t="shared" si="2"/>
        <v>82</v>
      </c>
      <c r="AT30" s="39">
        <f t="shared" si="2"/>
        <v>39</v>
      </c>
      <c r="AU30" s="40">
        <f t="shared" si="2"/>
        <v>90</v>
      </c>
      <c r="AV30" s="39">
        <f t="shared" si="2"/>
        <v>23</v>
      </c>
      <c r="AW30" s="40">
        <f t="shared" si="2"/>
        <v>0</v>
      </c>
      <c r="AX30" s="39">
        <f t="shared" si="2"/>
        <v>53</v>
      </c>
      <c r="AY30" s="40">
        <f t="shared" si="2"/>
        <v>126</v>
      </c>
      <c r="AZ30" s="39">
        <f t="shared" si="2"/>
        <v>31</v>
      </c>
      <c r="BA30" s="40">
        <f t="shared" si="2"/>
        <v>62</v>
      </c>
      <c r="BB30" s="39">
        <f t="shared" si="2"/>
        <v>42</v>
      </c>
      <c r="BC30" s="40">
        <f t="shared" si="2"/>
        <v>52</v>
      </c>
      <c r="BD30" s="39">
        <f t="shared" si="2"/>
        <v>68</v>
      </c>
      <c r="BE30" s="40">
        <f t="shared" si="2"/>
        <v>59</v>
      </c>
      <c r="BF30" s="39">
        <f t="shared" si="2"/>
        <v>40</v>
      </c>
      <c r="BG30" s="40">
        <f t="shared" si="2"/>
        <v>50</v>
      </c>
      <c r="BH30" s="39">
        <f t="shared" si="2"/>
        <v>45</v>
      </c>
      <c r="BI30" s="40">
        <f t="shared" si="2"/>
        <v>76</v>
      </c>
      <c r="BJ30" s="39">
        <f t="shared" si="2"/>
        <v>63</v>
      </c>
      <c r="BK30" s="40">
        <f t="shared" si="2"/>
        <v>130</v>
      </c>
      <c r="BL30" s="39">
        <f t="shared" si="2"/>
        <v>35</v>
      </c>
      <c r="BM30" s="40">
        <f t="shared" si="2"/>
        <v>60</v>
      </c>
      <c r="BN30" s="39">
        <f t="shared" si="2"/>
        <v>51</v>
      </c>
      <c r="BO30" s="40">
        <f t="shared" si="2"/>
        <v>99</v>
      </c>
      <c r="BP30" s="39">
        <f t="shared" ref="BP30:EA30" si="3">SUM(BP8:BP29)</f>
        <v>106</v>
      </c>
      <c r="BQ30" s="40">
        <f t="shared" si="3"/>
        <v>95</v>
      </c>
      <c r="BR30" s="39">
        <f t="shared" si="3"/>
        <v>129</v>
      </c>
      <c r="BS30" s="40">
        <f t="shared" si="3"/>
        <v>73</v>
      </c>
      <c r="BT30" s="39">
        <f t="shared" si="3"/>
        <v>36</v>
      </c>
      <c r="BU30" s="40">
        <f t="shared" si="3"/>
        <v>74</v>
      </c>
      <c r="BV30" s="39">
        <f t="shared" si="3"/>
        <v>60</v>
      </c>
      <c r="BW30" s="40">
        <f t="shared" si="3"/>
        <v>83</v>
      </c>
      <c r="BX30" s="39">
        <f t="shared" si="3"/>
        <v>46</v>
      </c>
      <c r="BY30" s="40">
        <f t="shared" si="3"/>
        <v>59</v>
      </c>
      <c r="BZ30" s="39">
        <f t="shared" si="3"/>
        <v>46</v>
      </c>
      <c r="CA30" s="40">
        <f t="shared" si="3"/>
        <v>89</v>
      </c>
      <c r="CB30" s="39">
        <f t="shared" si="3"/>
        <v>62</v>
      </c>
      <c r="CC30" s="40">
        <f t="shared" si="3"/>
        <v>92</v>
      </c>
      <c r="CD30" s="39">
        <f t="shared" si="3"/>
        <v>14</v>
      </c>
      <c r="CE30" s="40">
        <f t="shared" si="3"/>
        <v>28</v>
      </c>
      <c r="CF30" s="39">
        <f t="shared" si="3"/>
        <v>52</v>
      </c>
      <c r="CG30" s="40">
        <f t="shared" si="3"/>
        <v>89</v>
      </c>
      <c r="CH30" s="39">
        <f t="shared" si="3"/>
        <v>36</v>
      </c>
      <c r="CI30" s="40">
        <f t="shared" si="3"/>
        <v>39</v>
      </c>
      <c r="CJ30" s="39">
        <f t="shared" si="3"/>
        <v>49</v>
      </c>
      <c r="CK30" s="40">
        <f t="shared" si="3"/>
        <v>65</v>
      </c>
      <c r="CL30" s="39">
        <f t="shared" si="3"/>
        <v>49</v>
      </c>
      <c r="CM30" s="40">
        <f t="shared" si="3"/>
        <v>108</v>
      </c>
      <c r="CN30" s="39">
        <f t="shared" si="3"/>
        <v>37</v>
      </c>
      <c r="CO30" s="40">
        <f t="shared" si="3"/>
        <v>82</v>
      </c>
      <c r="CP30" s="39">
        <f>SUM(CP8:CP29)</f>
        <v>72</v>
      </c>
      <c r="CQ30" s="40">
        <f>SUM(CQ8:CQ29)</f>
        <v>192</v>
      </c>
      <c r="CR30" s="39">
        <f>SUM(CR8:CR29)</f>
        <v>53</v>
      </c>
      <c r="CS30" s="40">
        <f>SUM(CS8:CS29)</f>
        <v>62</v>
      </c>
      <c r="CT30" s="39">
        <f t="shared" si="3"/>
        <v>72</v>
      </c>
      <c r="CU30" s="40">
        <f t="shared" si="3"/>
        <v>63</v>
      </c>
      <c r="CV30" s="39">
        <f t="shared" si="3"/>
        <v>44</v>
      </c>
      <c r="CW30" s="40">
        <f t="shared" si="3"/>
        <v>90</v>
      </c>
      <c r="CX30" s="39">
        <f t="shared" si="3"/>
        <v>66</v>
      </c>
      <c r="CY30" s="40">
        <f t="shared" si="3"/>
        <v>89</v>
      </c>
      <c r="CZ30" s="39">
        <f t="shared" si="3"/>
        <v>37</v>
      </c>
      <c r="DA30" s="40">
        <f t="shared" si="3"/>
        <v>63</v>
      </c>
      <c r="DB30" s="39">
        <f t="shared" si="3"/>
        <v>34</v>
      </c>
      <c r="DC30" s="40">
        <f t="shared" si="3"/>
        <v>87</v>
      </c>
      <c r="DD30" s="39">
        <f t="shared" si="3"/>
        <v>77</v>
      </c>
      <c r="DE30" s="40">
        <f t="shared" si="3"/>
        <v>111</v>
      </c>
      <c r="DF30" s="39">
        <f t="shared" si="3"/>
        <v>48</v>
      </c>
      <c r="DG30" s="40">
        <f t="shared" si="3"/>
        <v>71</v>
      </c>
      <c r="DH30" s="39">
        <f t="shared" si="3"/>
        <v>30</v>
      </c>
      <c r="DI30" s="40">
        <f t="shared" si="3"/>
        <v>39</v>
      </c>
      <c r="DJ30" s="39">
        <f t="shared" si="3"/>
        <v>19</v>
      </c>
      <c r="DK30" s="40">
        <f t="shared" si="3"/>
        <v>38</v>
      </c>
      <c r="DL30" s="39">
        <f t="shared" si="3"/>
        <v>10</v>
      </c>
      <c r="DM30" s="40">
        <f t="shared" si="3"/>
        <v>20</v>
      </c>
      <c r="DN30" s="39">
        <f t="shared" si="3"/>
        <v>42</v>
      </c>
      <c r="DO30" s="40">
        <f t="shared" si="3"/>
        <v>121</v>
      </c>
      <c r="DP30" s="39">
        <f t="shared" si="3"/>
        <v>42</v>
      </c>
      <c r="DQ30" s="40">
        <f t="shared" si="3"/>
        <v>77</v>
      </c>
      <c r="DR30" s="39">
        <f t="shared" si="3"/>
        <v>45</v>
      </c>
      <c r="DS30" s="40">
        <f t="shared" si="3"/>
        <v>146</v>
      </c>
      <c r="DT30" s="39">
        <f t="shared" si="3"/>
        <v>25</v>
      </c>
      <c r="DU30" s="40">
        <f t="shared" si="3"/>
        <v>51</v>
      </c>
      <c r="DV30" s="39">
        <f t="shared" si="3"/>
        <v>33</v>
      </c>
      <c r="DW30" s="40">
        <f t="shared" si="3"/>
        <v>31</v>
      </c>
      <c r="DX30" s="39">
        <f t="shared" si="3"/>
        <v>28</v>
      </c>
      <c r="DY30" s="40">
        <f t="shared" si="3"/>
        <v>4</v>
      </c>
      <c r="DZ30" s="39">
        <f t="shared" si="3"/>
        <v>25</v>
      </c>
      <c r="EA30" s="40">
        <f t="shared" si="3"/>
        <v>36</v>
      </c>
      <c r="EB30" s="39">
        <f t="shared" ref="EB30:EI30" si="4">SUM(EB8:EB29)</f>
        <v>38</v>
      </c>
      <c r="EC30" s="40">
        <f t="shared" si="4"/>
        <v>110</v>
      </c>
      <c r="ED30" s="39">
        <f t="shared" si="4"/>
        <v>38</v>
      </c>
      <c r="EE30" s="40">
        <f t="shared" si="4"/>
        <v>57</v>
      </c>
      <c r="EF30" s="39">
        <f t="shared" si="4"/>
        <v>30</v>
      </c>
      <c r="EG30" s="40">
        <f t="shared" si="4"/>
        <v>24</v>
      </c>
      <c r="EH30" s="39">
        <f t="shared" si="4"/>
        <v>44</v>
      </c>
      <c r="EI30" s="40">
        <f t="shared" si="4"/>
        <v>54</v>
      </c>
      <c r="EJ30" s="39">
        <f t="shared" ref="EJ30:EM30" si="5">SUM(EJ8:EJ29)</f>
        <v>36</v>
      </c>
      <c r="EK30" s="40">
        <f t="shared" si="5"/>
        <v>43</v>
      </c>
      <c r="EL30" s="39">
        <f t="shared" si="5"/>
        <v>34</v>
      </c>
      <c r="EM30" s="40">
        <f t="shared" si="5"/>
        <v>89</v>
      </c>
      <c r="EN30" s="39">
        <f t="shared" ref="EN30:EO30" si="6">SUM(EN8:EN29)</f>
        <v>49</v>
      </c>
      <c r="EO30" s="40">
        <f t="shared" si="6"/>
        <v>48</v>
      </c>
      <c r="EP30" s="39">
        <f t="shared" ref="EP30:EQ30" si="7">SUM(EP8:EP29)</f>
        <v>63</v>
      </c>
      <c r="EQ30" s="40">
        <f t="shared" si="7"/>
        <v>121</v>
      </c>
      <c r="ER30" s="39">
        <f t="shared" ref="ER30:ES30" si="8">SUM(ER8:ER29)</f>
        <v>38</v>
      </c>
      <c r="ES30" s="40">
        <f t="shared" si="8"/>
        <v>49</v>
      </c>
      <c r="ET30" s="39">
        <f t="shared" ref="ET30:EU30" si="9">SUM(ET8:ET29)</f>
        <v>44</v>
      </c>
      <c r="EU30" s="40">
        <f t="shared" si="9"/>
        <v>96</v>
      </c>
      <c r="EV30" s="39">
        <f t="shared" ref="EV30:EW30" si="10">SUM(EV8:EV29)</f>
        <v>45</v>
      </c>
      <c r="EW30" s="40">
        <f t="shared" si="10"/>
        <v>55</v>
      </c>
      <c r="EX30" s="39">
        <f t="shared" ref="EX30:EY30" si="11">SUM(EX8:EX29)</f>
        <v>39</v>
      </c>
      <c r="EY30" s="40">
        <f t="shared" si="11"/>
        <v>66</v>
      </c>
      <c r="EZ30" s="39">
        <f t="shared" ref="EZ30:FA30" si="12">SUM(EZ8:EZ29)</f>
        <v>55</v>
      </c>
      <c r="FA30" s="40">
        <f t="shared" si="12"/>
        <v>81</v>
      </c>
      <c r="FB30" s="39">
        <f t="shared" ref="FB30:FC30" si="13">SUM(FB8:FB29)</f>
        <v>47</v>
      </c>
      <c r="FC30" s="40">
        <f t="shared" si="13"/>
        <v>44</v>
      </c>
      <c r="FD30" s="39">
        <f t="shared" ref="FD30:FG30" si="14">SUM(FD8:FD29)</f>
        <v>52</v>
      </c>
      <c r="FE30" s="40">
        <f t="shared" si="14"/>
        <v>66</v>
      </c>
      <c r="FF30" s="40">
        <f t="shared" si="14"/>
        <v>23</v>
      </c>
      <c r="FG30" s="40">
        <f t="shared" si="14"/>
        <v>21</v>
      </c>
      <c r="FH30" s="40">
        <f t="shared" ref="FH30:FI30" si="15">SUM(FH8:FH29)</f>
        <v>33</v>
      </c>
      <c r="FI30" s="40">
        <f t="shared" si="15"/>
        <v>33</v>
      </c>
      <c r="FJ30" s="40">
        <f t="shared" ref="FJ30:FM30" si="16">SUM(FJ8:FJ29)</f>
        <v>50</v>
      </c>
      <c r="FK30" s="40">
        <f t="shared" si="16"/>
        <v>50</v>
      </c>
      <c r="FL30" s="40">
        <f t="shared" si="16"/>
        <v>50</v>
      </c>
      <c r="FM30" s="40">
        <f t="shared" si="16"/>
        <v>44</v>
      </c>
      <c r="FN30" s="40">
        <f t="shared" ref="FN30:FQ30" si="17">SUM(FN8:FN29)</f>
        <v>38</v>
      </c>
      <c r="FO30" s="40">
        <f t="shared" si="17"/>
        <v>73</v>
      </c>
      <c r="FP30" s="40">
        <f t="shared" si="17"/>
        <v>39</v>
      </c>
      <c r="FQ30" s="40">
        <f t="shared" si="17"/>
        <v>35</v>
      </c>
      <c r="FR30" s="40">
        <f t="shared" ref="FR30:FU30" si="18">SUM(FR8:FR29)</f>
        <v>56</v>
      </c>
      <c r="FS30" s="40">
        <f t="shared" si="18"/>
        <v>67</v>
      </c>
      <c r="FT30" s="40">
        <f t="shared" si="18"/>
        <v>25</v>
      </c>
      <c r="FU30" s="40">
        <f t="shared" si="18"/>
        <v>41</v>
      </c>
      <c r="FV30" s="40">
        <f t="shared" ref="FV30:FW30" si="19">SUM(FV8:FV29)</f>
        <v>34</v>
      </c>
      <c r="FW30" s="40">
        <f t="shared" si="19"/>
        <v>79</v>
      </c>
      <c r="FX30" s="40">
        <f t="shared" ref="FX30:FY30" si="20">SUM(FX8:FX29)</f>
        <v>13</v>
      </c>
      <c r="FY30" s="40">
        <f t="shared" si="20"/>
        <v>20</v>
      </c>
      <c r="FZ30" s="40">
        <f t="shared" ref="FZ30:GA30" si="21">SUM(FZ8:FZ29)</f>
        <v>26</v>
      </c>
      <c r="GA30" s="40">
        <f t="shared" si="21"/>
        <v>71</v>
      </c>
      <c r="GB30" s="40">
        <f t="shared" ref="GB30:GI30" si="22">SUM(GB8:GB29)</f>
        <v>28</v>
      </c>
      <c r="GC30" s="40">
        <f t="shared" si="22"/>
        <v>39</v>
      </c>
      <c r="GD30" s="40">
        <f t="shared" si="22"/>
        <v>29</v>
      </c>
      <c r="GE30" s="40">
        <f t="shared" si="22"/>
        <v>41</v>
      </c>
      <c r="GF30" s="40">
        <f t="shared" si="22"/>
        <v>41</v>
      </c>
      <c r="GG30" s="40">
        <f t="shared" si="22"/>
        <v>37</v>
      </c>
      <c r="GH30" s="40">
        <f t="shared" si="22"/>
        <v>31</v>
      </c>
      <c r="GI30" s="40">
        <f t="shared" si="22"/>
        <v>30</v>
      </c>
      <c r="GJ30" s="40">
        <f t="shared" ref="GJ30:GQ30" si="23">SUM(GJ8:GJ29)</f>
        <v>29</v>
      </c>
      <c r="GK30" s="40">
        <f t="shared" si="23"/>
        <v>38</v>
      </c>
      <c r="GL30" s="40">
        <f t="shared" si="23"/>
        <v>33</v>
      </c>
      <c r="GM30" s="40">
        <f t="shared" si="23"/>
        <v>54</v>
      </c>
      <c r="GN30" s="40">
        <f t="shared" si="23"/>
        <v>28</v>
      </c>
      <c r="GO30" s="40">
        <f t="shared" si="23"/>
        <v>33</v>
      </c>
      <c r="GP30" s="40">
        <f t="shared" si="23"/>
        <v>33</v>
      </c>
      <c r="GQ30" s="40">
        <f t="shared" si="23"/>
        <v>31</v>
      </c>
      <c r="GR30" s="40">
        <f t="shared" ref="GR30:GY30" si="24">SUM(GR8:GR29)</f>
        <v>18</v>
      </c>
      <c r="GS30" s="40">
        <f t="shared" si="24"/>
        <v>25</v>
      </c>
      <c r="GT30" s="40">
        <f t="shared" si="24"/>
        <v>27</v>
      </c>
      <c r="GU30" s="40">
        <f t="shared" si="24"/>
        <v>40</v>
      </c>
      <c r="GV30" s="40">
        <f t="shared" si="24"/>
        <v>15</v>
      </c>
      <c r="GW30" s="40">
        <f t="shared" si="24"/>
        <v>25</v>
      </c>
      <c r="GX30" s="40">
        <f t="shared" si="24"/>
        <v>37</v>
      </c>
      <c r="GY30" s="40">
        <f t="shared" si="24"/>
        <v>62</v>
      </c>
      <c r="GZ30" s="40">
        <f t="shared" ref="GZ30:HG30" si="25">SUM(GZ8:GZ29)</f>
        <v>17</v>
      </c>
      <c r="HA30" s="40">
        <f t="shared" si="25"/>
        <v>17</v>
      </c>
      <c r="HB30" s="40">
        <f t="shared" si="25"/>
        <v>34</v>
      </c>
      <c r="HC30" s="40">
        <f t="shared" si="25"/>
        <v>36</v>
      </c>
      <c r="HD30" s="40">
        <f t="shared" si="25"/>
        <v>15</v>
      </c>
      <c r="HE30" s="40">
        <f t="shared" si="25"/>
        <v>17</v>
      </c>
      <c r="HF30" s="40">
        <f t="shared" si="25"/>
        <v>26</v>
      </c>
      <c r="HG30" s="40">
        <f t="shared" si="25"/>
        <v>31</v>
      </c>
      <c r="HH30" s="40">
        <f t="shared" ref="HH30:HM30" si="26">SUM(HH8:HH29)</f>
        <v>16</v>
      </c>
      <c r="HI30" s="40">
        <f t="shared" si="26"/>
        <v>52</v>
      </c>
      <c r="HJ30" s="40">
        <f t="shared" si="26"/>
        <v>11</v>
      </c>
      <c r="HK30" s="40">
        <f t="shared" si="26"/>
        <v>26</v>
      </c>
      <c r="HL30" s="40">
        <f t="shared" si="26"/>
        <v>24</v>
      </c>
      <c r="HM30" s="40">
        <f t="shared" si="26"/>
        <v>34</v>
      </c>
      <c r="HN30" s="40">
        <f t="shared" ref="HN30:HS30" si="27">SUM(HN8:HN29)</f>
        <v>21</v>
      </c>
      <c r="HO30" s="40">
        <f t="shared" si="27"/>
        <v>34</v>
      </c>
      <c r="HP30" s="40">
        <f t="shared" si="27"/>
        <v>18</v>
      </c>
      <c r="HQ30" s="40">
        <f t="shared" si="27"/>
        <v>31</v>
      </c>
      <c r="HR30" s="40">
        <f t="shared" si="27"/>
        <v>30</v>
      </c>
      <c r="HS30" s="40">
        <f t="shared" si="27"/>
        <v>41</v>
      </c>
      <c r="HT30" s="40">
        <f t="shared" ref="HT30:IE30" si="28">SUM(HT8:HT29)</f>
        <v>13</v>
      </c>
      <c r="HU30" s="40">
        <f t="shared" si="28"/>
        <v>21</v>
      </c>
      <c r="HV30" s="40">
        <f t="shared" si="28"/>
        <v>19</v>
      </c>
      <c r="HW30" s="40">
        <f t="shared" si="28"/>
        <v>47</v>
      </c>
      <c r="HX30" s="40">
        <f t="shared" si="28"/>
        <v>12</v>
      </c>
      <c r="HY30" s="40">
        <f t="shared" si="28"/>
        <v>26</v>
      </c>
      <c r="HZ30" s="40">
        <f t="shared" si="28"/>
        <v>12</v>
      </c>
      <c r="IA30" s="40">
        <f t="shared" si="28"/>
        <v>35</v>
      </c>
      <c r="IB30" s="40">
        <f t="shared" si="28"/>
        <v>11</v>
      </c>
      <c r="IC30" s="40">
        <f t="shared" si="28"/>
        <v>24</v>
      </c>
      <c r="ID30" s="40">
        <f t="shared" si="28"/>
        <v>19</v>
      </c>
      <c r="IE30" s="40">
        <f t="shared" si="28"/>
        <v>16</v>
      </c>
      <c r="IF30" s="40">
        <f t="shared" ref="IF30:JC30" si="29">SUM(IF8:IF29)</f>
        <v>8</v>
      </c>
      <c r="IG30" s="40">
        <f t="shared" si="29"/>
        <v>9</v>
      </c>
      <c r="IH30" s="40">
        <f t="shared" si="29"/>
        <v>14</v>
      </c>
      <c r="II30" s="40">
        <f t="shared" si="29"/>
        <v>11</v>
      </c>
      <c r="IJ30" s="40">
        <f t="shared" si="29"/>
        <v>20</v>
      </c>
      <c r="IK30" s="40">
        <f t="shared" si="29"/>
        <v>55</v>
      </c>
      <c r="IL30" s="40">
        <f t="shared" si="29"/>
        <v>15</v>
      </c>
      <c r="IM30" s="40">
        <f t="shared" si="29"/>
        <v>13</v>
      </c>
      <c r="IN30" s="40">
        <f t="shared" si="29"/>
        <v>0</v>
      </c>
      <c r="IO30" s="40">
        <f t="shared" si="29"/>
        <v>0</v>
      </c>
      <c r="IP30" s="40">
        <f t="shared" si="29"/>
        <v>0</v>
      </c>
      <c r="IQ30" s="40">
        <f t="shared" si="29"/>
        <v>0</v>
      </c>
      <c r="IR30" s="40">
        <f t="shared" si="29"/>
        <v>0</v>
      </c>
      <c r="IS30" s="40">
        <f t="shared" si="29"/>
        <v>0</v>
      </c>
      <c r="IT30" s="40">
        <f t="shared" si="29"/>
        <v>0</v>
      </c>
      <c r="IU30" s="40">
        <f t="shared" si="29"/>
        <v>0</v>
      </c>
      <c r="IV30" s="40">
        <f t="shared" si="29"/>
        <v>0</v>
      </c>
      <c r="IW30" s="40">
        <f t="shared" si="29"/>
        <v>0</v>
      </c>
      <c r="IX30" s="40">
        <f t="shared" si="29"/>
        <v>0</v>
      </c>
      <c r="IY30" s="40">
        <f t="shared" si="29"/>
        <v>0</v>
      </c>
      <c r="IZ30" s="40">
        <f t="shared" si="29"/>
        <v>0</v>
      </c>
      <c r="JA30" s="40">
        <f t="shared" si="29"/>
        <v>0</v>
      </c>
      <c r="JB30" s="40">
        <f t="shared" si="29"/>
        <v>0</v>
      </c>
      <c r="JC30" s="40">
        <f t="shared" si="29"/>
        <v>0</v>
      </c>
      <c r="JD30" s="40">
        <f t="shared" ref="JD30:JE30" si="30">SUM(JD8:JD29)</f>
        <v>0</v>
      </c>
      <c r="JE30" s="40">
        <f t="shared" si="30"/>
        <v>0</v>
      </c>
      <c r="JF30" s="37">
        <f>SUM(B30,D30,F30,H30,J30,L30,N30,P30,R30,T30,V30,X30,Z30,AB30,AD30,AF30,AH30,AJ30,AL30,AN30,AP30,AR30,AT30,AV30,AX30,AZ30,BB30,BD30,BF30,BH30,BJ30,BL30,BN30,BP30,BR30,BT30,BV30,BX30,BZ30,CB30,CD30,CF30,CH30,CJ30,CL30,CN30,CP30,CR30,CT30,CV30,CX30,CZ30,DB30,DD30,DF30,DH30,DJ30,DL30,DN30,DP30,DR30,DT30,DV30,DX30,DZ30,EB30,ED30,EF30,EH30)</f>
        <v>3314</v>
      </c>
      <c r="JG30" s="42">
        <f>SUM(C30,E30,G30,I30,K30,M30,O30,Q30,S30,U30,W30,Y30,AA30,AC30,AE30,AG30,AI30,AK30,AM30,AO30,AQ30,AS30,AU30,AW30,AY30,BA30,BC30,BE30,BG30,BI30,BK30,BM30,BO30,BQ30,BS30,BU30,BW30,BY30,CA30,CC30,CE30,CG30,CI30,CK30,CM30,CO30,CQ30,CS30,CU30,CW30,CY30,DA30,DC30,DE30,DG30,DI30,DK30,DM30,DO30,DQ30,DS30,DU30,DW30,DY30,EA30,EC30,EE30,EG30,EI30)</f>
        <v>5758</v>
      </c>
    </row>
    <row r="33" spans="1:141" ht="47.45" customHeight="1" x14ac:dyDescent="0.25">
      <c r="A33" s="129" t="s">
        <v>579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</row>
    <row r="34" spans="1:141" ht="93" x14ac:dyDescent="0.25">
      <c r="A34" s="92" t="s">
        <v>0</v>
      </c>
      <c r="B34" s="95" t="s">
        <v>13</v>
      </c>
      <c r="C34" s="96" t="s">
        <v>54</v>
      </c>
      <c r="D34" s="95" t="s">
        <v>14</v>
      </c>
      <c r="E34" s="96" t="s">
        <v>54</v>
      </c>
      <c r="F34" s="95" t="s">
        <v>15</v>
      </c>
      <c r="G34" s="96" t="s">
        <v>54</v>
      </c>
      <c r="H34" s="95" t="s">
        <v>16</v>
      </c>
      <c r="I34" s="96" t="s">
        <v>54</v>
      </c>
      <c r="J34" s="95" t="s">
        <v>17</v>
      </c>
      <c r="K34" s="96" t="s">
        <v>54</v>
      </c>
      <c r="L34" s="95" t="s">
        <v>18</v>
      </c>
      <c r="M34" s="96" t="s">
        <v>54</v>
      </c>
      <c r="N34" s="95" t="s">
        <v>44</v>
      </c>
      <c r="O34" s="96" t="s">
        <v>54</v>
      </c>
      <c r="P34" s="95" t="s">
        <v>32</v>
      </c>
      <c r="Q34" s="96" t="s">
        <v>54</v>
      </c>
      <c r="R34" s="95" t="s">
        <v>35</v>
      </c>
      <c r="S34" s="96" t="s">
        <v>54</v>
      </c>
      <c r="T34" s="95" t="s">
        <v>45</v>
      </c>
      <c r="U34" s="96" t="s">
        <v>54</v>
      </c>
      <c r="V34" s="95" t="s">
        <v>46</v>
      </c>
      <c r="W34" s="96" t="s">
        <v>54</v>
      </c>
      <c r="X34" s="95" t="s">
        <v>47</v>
      </c>
      <c r="Y34" s="96" t="s">
        <v>54</v>
      </c>
      <c r="Z34" s="95" t="s">
        <v>48</v>
      </c>
      <c r="AA34" s="96" t="s">
        <v>54</v>
      </c>
      <c r="AB34" s="96" t="s">
        <v>216</v>
      </c>
      <c r="AC34" s="96" t="s">
        <v>54</v>
      </c>
      <c r="AD34" s="95" t="s">
        <v>1</v>
      </c>
      <c r="AE34" s="96" t="s">
        <v>215</v>
      </c>
      <c r="BH34" s="1"/>
      <c r="BI34" s="1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1:141" ht="91.5" customHeight="1" x14ac:dyDescent="0.25">
      <c r="A35" s="100" t="s">
        <v>94</v>
      </c>
      <c r="B35" s="101">
        <v>102</v>
      </c>
      <c r="C35" s="101">
        <v>125</v>
      </c>
      <c r="D35" s="102">
        <v>59</v>
      </c>
      <c r="E35" s="101">
        <v>77</v>
      </c>
      <c r="F35" s="102">
        <v>19</v>
      </c>
      <c r="G35" s="101">
        <v>36</v>
      </c>
      <c r="H35" s="101">
        <v>9</v>
      </c>
      <c r="I35" s="101">
        <v>26</v>
      </c>
      <c r="J35" s="101">
        <v>12</v>
      </c>
      <c r="K35" s="101">
        <v>13</v>
      </c>
      <c r="L35" s="102">
        <v>3</v>
      </c>
      <c r="M35" s="101">
        <v>5</v>
      </c>
      <c r="N35" s="101">
        <v>17</v>
      </c>
      <c r="O35" s="101">
        <v>30</v>
      </c>
      <c r="P35" s="102">
        <v>456</v>
      </c>
      <c r="Q35" s="103">
        <v>483</v>
      </c>
      <c r="R35" s="101">
        <v>1</v>
      </c>
      <c r="S35" s="101">
        <v>0</v>
      </c>
      <c r="T35" s="104">
        <v>6</v>
      </c>
      <c r="U35" s="104">
        <v>12</v>
      </c>
      <c r="V35" s="104">
        <v>3</v>
      </c>
      <c r="W35" s="104">
        <v>5</v>
      </c>
      <c r="X35" s="104" t="s">
        <v>31</v>
      </c>
      <c r="Y35" s="104">
        <v>0</v>
      </c>
      <c r="Z35" s="104" t="s">
        <v>31</v>
      </c>
      <c r="AA35" s="104">
        <v>0</v>
      </c>
      <c r="AB35" s="104">
        <v>4</v>
      </c>
      <c r="AC35" s="104">
        <v>5</v>
      </c>
      <c r="AD35" s="105">
        <f>SUM(B35,D35,F35,H35,J35,L35,N35,P35,R35,T35,V35,X35,Z35,AB35)</f>
        <v>691</v>
      </c>
      <c r="AE35" s="104">
        <f>SUM(C35,E35,G35,I35,K35,M35,O35,Q35,S35,U35,W35,Y35,AA35,AC35)</f>
        <v>817</v>
      </c>
      <c r="BH35" s="1"/>
      <c r="BI35" s="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1:141" ht="91.5" customHeight="1" x14ac:dyDescent="0.25">
      <c r="A36" s="100" t="s">
        <v>95</v>
      </c>
      <c r="B36" s="101">
        <v>107</v>
      </c>
      <c r="C36" s="101">
        <v>115</v>
      </c>
      <c r="D36" s="102">
        <v>43</v>
      </c>
      <c r="E36" s="101">
        <v>59</v>
      </c>
      <c r="F36" s="101">
        <v>17</v>
      </c>
      <c r="G36" s="101">
        <v>26</v>
      </c>
      <c r="H36" s="101">
        <v>10</v>
      </c>
      <c r="I36" s="101">
        <v>30</v>
      </c>
      <c r="J36" s="102">
        <v>14</v>
      </c>
      <c r="K36" s="101">
        <v>16</v>
      </c>
      <c r="L36" s="101">
        <v>3</v>
      </c>
      <c r="M36" s="101">
        <v>6</v>
      </c>
      <c r="N36" s="101">
        <v>11</v>
      </c>
      <c r="O36" s="101">
        <v>38</v>
      </c>
      <c r="P36" s="101">
        <v>18</v>
      </c>
      <c r="Q36" s="101">
        <v>27</v>
      </c>
      <c r="R36" s="102">
        <v>3</v>
      </c>
      <c r="S36" s="101">
        <v>0</v>
      </c>
      <c r="T36" s="104">
        <v>3</v>
      </c>
      <c r="U36" s="104">
        <v>3</v>
      </c>
      <c r="V36" s="104">
        <v>2</v>
      </c>
      <c r="W36" s="104">
        <v>1</v>
      </c>
      <c r="X36" s="105">
        <v>1</v>
      </c>
      <c r="Y36" s="104">
        <v>3</v>
      </c>
      <c r="Z36" s="104" t="s">
        <v>31</v>
      </c>
      <c r="AA36" s="104">
        <v>0</v>
      </c>
      <c r="AB36" s="104">
        <v>2</v>
      </c>
      <c r="AC36" s="104">
        <v>1</v>
      </c>
      <c r="AD36" s="104">
        <f t="shared" ref="AD36:AD44" si="31">SUM(B36,D36,F36,H36,J36,L36,N36,P36,R36,T36,V36,X36,Z36,AB36)</f>
        <v>234</v>
      </c>
      <c r="AE36" s="104">
        <f t="shared" ref="AE36:AE44" si="32">SUM(C36,E36,G36,I36,K36,M36,O36,Q36,S36,U36,W36,Y36,AA36,AC36)</f>
        <v>325</v>
      </c>
      <c r="BH36" s="1"/>
      <c r="BI36" s="1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1:141" ht="91.5" customHeight="1" x14ac:dyDescent="0.25">
      <c r="A37" s="100" t="s">
        <v>96</v>
      </c>
      <c r="B37" s="101">
        <v>150</v>
      </c>
      <c r="C37" s="101">
        <v>186</v>
      </c>
      <c r="D37" s="101">
        <v>34</v>
      </c>
      <c r="E37" s="101">
        <v>51</v>
      </c>
      <c r="F37" s="101">
        <v>11</v>
      </c>
      <c r="G37" s="101">
        <v>20</v>
      </c>
      <c r="H37" s="101">
        <v>4</v>
      </c>
      <c r="I37" s="101">
        <v>9</v>
      </c>
      <c r="J37" s="101">
        <v>16</v>
      </c>
      <c r="K37" s="101">
        <v>24</v>
      </c>
      <c r="L37" s="102">
        <v>8</v>
      </c>
      <c r="M37" s="101">
        <v>19</v>
      </c>
      <c r="N37" s="102">
        <v>25</v>
      </c>
      <c r="O37" s="101">
        <v>61</v>
      </c>
      <c r="P37" s="101">
        <v>10</v>
      </c>
      <c r="Q37" s="101">
        <v>11</v>
      </c>
      <c r="R37" s="101">
        <v>2</v>
      </c>
      <c r="S37" s="101">
        <v>2</v>
      </c>
      <c r="T37" s="106">
        <v>15</v>
      </c>
      <c r="U37" s="104">
        <v>21</v>
      </c>
      <c r="V37" s="104">
        <v>1</v>
      </c>
      <c r="W37" s="104">
        <v>4</v>
      </c>
      <c r="X37" s="104">
        <v>1</v>
      </c>
      <c r="Y37" s="104">
        <v>1</v>
      </c>
      <c r="Z37" s="104" t="s">
        <v>31</v>
      </c>
      <c r="AA37" s="104">
        <v>0</v>
      </c>
      <c r="AB37" s="104">
        <v>4</v>
      </c>
      <c r="AC37" s="104">
        <v>4</v>
      </c>
      <c r="AD37" s="104">
        <f t="shared" si="31"/>
        <v>281</v>
      </c>
      <c r="AE37" s="104">
        <f t="shared" si="32"/>
        <v>413</v>
      </c>
      <c r="BH37" s="1"/>
      <c r="BI37" s="1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1:141" ht="91.5" customHeight="1" x14ac:dyDescent="0.25">
      <c r="A38" s="100" t="s">
        <v>97</v>
      </c>
      <c r="B38" s="101">
        <v>43</v>
      </c>
      <c r="C38" s="101">
        <v>64</v>
      </c>
      <c r="D38" s="102">
        <v>54</v>
      </c>
      <c r="E38" s="101">
        <v>73</v>
      </c>
      <c r="F38" s="102">
        <v>17</v>
      </c>
      <c r="G38" s="103">
        <v>37</v>
      </c>
      <c r="H38" s="101">
        <v>9</v>
      </c>
      <c r="I38" s="101">
        <v>21</v>
      </c>
      <c r="J38" s="102">
        <v>14</v>
      </c>
      <c r="K38" s="101">
        <v>28</v>
      </c>
      <c r="L38" s="102">
        <v>8</v>
      </c>
      <c r="M38" s="101">
        <v>20</v>
      </c>
      <c r="N38" s="102">
        <v>18</v>
      </c>
      <c r="O38" s="101">
        <v>37</v>
      </c>
      <c r="P38" s="102">
        <v>428</v>
      </c>
      <c r="Q38" s="103">
        <v>437</v>
      </c>
      <c r="R38" s="101">
        <v>1</v>
      </c>
      <c r="S38" s="101">
        <v>0</v>
      </c>
      <c r="T38" s="104">
        <v>8</v>
      </c>
      <c r="U38" s="104">
        <v>11</v>
      </c>
      <c r="V38" s="105">
        <v>4</v>
      </c>
      <c r="W38" s="104">
        <v>9</v>
      </c>
      <c r="X38" s="106">
        <v>1</v>
      </c>
      <c r="Y38" s="104">
        <v>2</v>
      </c>
      <c r="Z38" s="104" t="s">
        <v>31</v>
      </c>
      <c r="AA38" s="104">
        <v>0</v>
      </c>
      <c r="AB38" s="104">
        <v>4</v>
      </c>
      <c r="AC38" s="104">
        <v>6</v>
      </c>
      <c r="AD38" s="105">
        <f t="shared" si="31"/>
        <v>609</v>
      </c>
      <c r="AE38" s="104">
        <f t="shared" si="32"/>
        <v>745</v>
      </c>
      <c r="BH38" s="1"/>
      <c r="BI38" s="1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1:141" ht="91.5" customHeight="1" x14ac:dyDescent="0.25">
      <c r="A39" s="100" t="s">
        <v>98</v>
      </c>
      <c r="B39" s="102">
        <v>141</v>
      </c>
      <c r="C39" s="101">
        <v>180</v>
      </c>
      <c r="D39" s="101">
        <v>52</v>
      </c>
      <c r="E39" s="101">
        <v>68</v>
      </c>
      <c r="F39" s="101">
        <v>6</v>
      </c>
      <c r="G39" s="101">
        <v>13</v>
      </c>
      <c r="H39" s="102">
        <v>15</v>
      </c>
      <c r="I39" s="101">
        <v>34</v>
      </c>
      <c r="J39" s="102">
        <v>13</v>
      </c>
      <c r="K39" s="101">
        <v>22</v>
      </c>
      <c r="L39" s="101">
        <v>2</v>
      </c>
      <c r="M39" s="101">
        <v>8</v>
      </c>
      <c r="N39" s="101">
        <v>24</v>
      </c>
      <c r="O39" s="101">
        <v>47</v>
      </c>
      <c r="P39" s="101">
        <v>19</v>
      </c>
      <c r="Q39" s="101">
        <v>21</v>
      </c>
      <c r="R39" s="101">
        <v>2</v>
      </c>
      <c r="S39" s="101">
        <v>0</v>
      </c>
      <c r="T39" s="104">
        <v>7</v>
      </c>
      <c r="U39" s="104">
        <v>10</v>
      </c>
      <c r="V39" s="104">
        <v>2</v>
      </c>
      <c r="W39" s="104">
        <v>0</v>
      </c>
      <c r="X39" s="104" t="s">
        <v>31</v>
      </c>
      <c r="Y39" s="104">
        <v>0</v>
      </c>
      <c r="Z39" s="104">
        <v>4</v>
      </c>
      <c r="AA39" s="104">
        <v>3</v>
      </c>
      <c r="AB39" s="106">
        <v>3</v>
      </c>
      <c r="AC39" s="104">
        <v>7</v>
      </c>
      <c r="AD39" s="104">
        <f t="shared" si="31"/>
        <v>290</v>
      </c>
      <c r="AE39" s="104">
        <f t="shared" si="32"/>
        <v>413</v>
      </c>
      <c r="BH39" s="1"/>
      <c r="BI39" s="1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1:141" ht="91.5" customHeight="1" x14ac:dyDescent="0.25">
      <c r="A40" s="100" t="s">
        <v>103</v>
      </c>
      <c r="B40" s="102">
        <v>138</v>
      </c>
      <c r="C40" s="101">
        <v>212</v>
      </c>
      <c r="D40" s="101">
        <v>56</v>
      </c>
      <c r="E40" s="101">
        <v>78</v>
      </c>
      <c r="F40" s="101">
        <v>11</v>
      </c>
      <c r="G40" s="101">
        <v>27</v>
      </c>
      <c r="H40" s="101">
        <v>5</v>
      </c>
      <c r="I40" s="101">
        <v>14</v>
      </c>
      <c r="J40" s="101">
        <v>21</v>
      </c>
      <c r="K40" s="101">
        <v>38</v>
      </c>
      <c r="L40" s="101">
        <v>2</v>
      </c>
      <c r="M40" s="101">
        <v>5</v>
      </c>
      <c r="N40" s="101">
        <v>19</v>
      </c>
      <c r="O40" s="101">
        <v>40</v>
      </c>
      <c r="P40" s="102">
        <v>92</v>
      </c>
      <c r="Q40" s="103">
        <v>102</v>
      </c>
      <c r="R40" s="101">
        <v>2</v>
      </c>
      <c r="S40" s="101">
        <v>4</v>
      </c>
      <c r="T40" s="104">
        <v>3</v>
      </c>
      <c r="U40" s="104">
        <v>3</v>
      </c>
      <c r="V40" s="104">
        <v>2</v>
      </c>
      <c r="W40" s="104">
        <v>6</v>
      </c>
      <c r="X40" s="104" t="s">
        <v>31</v>
      </c>
      <c r="Y40" s="104">
        <v>0</v>
      </c>
      <c r="Z40" s="104">
        <v>1</v>
      </c>
      <c r="AA40" s="104">
        <v>1</v>
      </c>
      <c r="AB40" s="104">
        <v>1</v>
      </c>
      <c r="AC40" s="104">
        <v>0</v>
      </c>
      <c r="AD40" s="105">
        <f t="shared" si="31"/>
        <v>353</v>
      </c>
      <c r="AE40" s="104">
        <f t="shared" si="32"/>
        <v>530</v>
      </c>
      <c r="BH40" s="1"/>
      <c r="BI40" s="1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1:141" ht="91.5" customHeight="1" x14ac:dyDescent="0.25">
      <c r="A41" s="100" t="s">
        <v>99</v>
      </c>
      <c r="B41" s="101">
        <v>90</v>
      </c>
      <c r="C41" s="101">
        <v>111</v>
      </c>
      <c r="D41" s="101">
        <v>58</v>
      </c>
      <c r="E41" s="101">
        <v>90</v>
      </c>
      <c r="F41" s="101">
        <v>6</v>
      </c>
      <c r="G41" s="101">
        <v>14</v>
      </c>
      <c r="H41" s="101">
        <v>13</v>
      </c>
      <c r="I41" s="101">
        <v>36</v>
      </c>
      <c r="J41" s="101">
        <v>12</v>
      </c>
      <c r="K41" s="101">
        <v>18</v>
      </c>
      <c r="L41" s="101">
        <v>1</v>
      </c>
      <c r="M41" s="101">
        <v>0</v>
      </c>
      <c r="N41" s="101">
        <v>21</v>
      </c>
      <c r="O41" s="101">
        <v>27</v>
      </c>
      <c r="P41" s="101">
        <v>143</v>
      </c>
      <c r="Q41" s="101">
        <v>166</v>
      </c>
      <c r="R41" s="102">
        <v>3</v>
      </c>
      <c r="S41" s="101">
        <v>0</v>
      </c>
      <c r="T41" s="106">
        <v>19</v>
      </c>
      <c r="U41" s="104">
        <v>26</v>
      </c>
      <c r="V41" s="104">
        <v>2</v>
      </c>
      <c r="W41" s="104">
        <v>6</v>
      </c>
      <c r="X41" s="104" t="s">
        <v>31</v>
      </c>
      <c r="Y41" s="104">
        <v>0</v>
      </c>
      <c r="Z41" s="106">
        <v>3</v>
      </c>
      <c r="AA41" s="104">
        <v>11</v>
      </c>
      <c r="AB41" s="104">
        <v>6</v>
      </c>
      <c r="AC41" s="104">
        <v>15</v>
      </c>
      <c r="AD41" s="104">
        <f t="shared" si="31"/>
        <v>377</v>
      </c>
      <c r="AE41" s="104">
        <f t="shared" si="32"/>
        <v>520</v>
      </c>
      <c r="BH41" s="1"/>
      <c r="BI41" s="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1:141" ht="91.5" customHeight="1" x14ac:dyDescent="0.25">
      <c r="A42" s="100" t="s">
        <v>100</v>
      </c>
      <c r="B42" s="101">
        <v>118</v>
      </c>
      <c r="C42" s="101">
        <v>169</v>
      </c>
      <c r="D42" s="101">
        <v>66</v>
      </c>
      <c r="E42" s="101">
        <v>88</v>
      </c>
      <c r="F42" s="101">
        <v>9</v>
      </c>
      <c r="G42" s="101">
        <v>58</v>
      </c>
      <c r="H42" s="101">
        <v>1</v>
      </c>
      <c r="I42" s="101">
        <v>6</v>
      </c>
      <c r="J42" s="101">
        <v>1</v>
      </c>
      <c r="K42" s="101">
        <v>1</v>
      </c>
      <c r="L42" s="101">
        <v>2</v>
      </c>
      <c r="M42" s="101">
        <v>5</v>
      </c>
      <c r="N42" s="101">
        <v>13</v>
      </c>
      <c r="O42" s="101">
        <v>40</v>
      </c>
      <c r="P42" s="101">
        <v>24</v>
      </c>
      <c r="Q42" s="101">
        <v>33</v>
      </c>
      <c r="R42" s="102">
        <v>5</v>
      </c>
      <c r="S42" s="101">
        <v>1</v>
      </c>
      <c r="T42" s="104">
        <v>3</v>
      </c>
      <c r="U42" s="104">
        <v>3</v>
      </c>
      <c r="V42" s="104">
        <v>4</v>
      </c>
      <c r="W42" s="104">
        <v>7</v>
      </c>
      <c r="X42" s="104">
        <v>1</v>
      </c>
      <c r="Y42" s="104">
        <v>0</v>
      </c>
      <c r="Z42" s="104" t="s">
        <v>31</v>
      </c>
      <c r="AA42" s="104">
        <v>0</v>
      </c>
      <c r="AB42" s="104">
        <v>1</v>
      </c>
      <c r="AC42" s="104" t="s">
        <v>31</v>
      </c>
      <c r="AD42" s="104">
        <f t="shared" si="31"/>
        <v>248</v>
      </c>
      <c r="AE42" s="104">
        <f t="shared" si="32"/>
        <v>411</v>
      </c>
      <c r="BH42" s="1"/>
      <c r="BI42" s="1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1:141" ht="91.5" customHeight="1" x14ac:dyDescent="0.25">
      <c r="A43" s="100" t="s">
        <v>101</v>
      </c>
      <c r="B43" s="101">
        <v>135</v>
      </c>
      <c r="C43" s="101">
        <v>175</v>
      </c>
      <c r="D43" s="101">
        <v>40</v>
      </c>
      <c r="E43" s="101">
        <v>51</v>
      </c>
      <c r="F43" s="102">
        <v>17</v>
      </c>
      <c r="G43" s="101">
        <v>22</v>
      </c>
      <c r="H43" s="102">
        <v>13</v>
      </c>
      <c r="I43" s="101">
        <v>74</v>
      </c>
      <c r="J43" s="101">
        <v>10</v>
      </c>
      <c r="K43" s="101">
        <v>16</v>
      </c>
      <c r="L43" s="101">
        <v>3</v>
      </c>
      <c r="M43" s="101">
        <v>6</v>
      </c>
      <c r="N43" s="102">
        <v>26</v>
      </c>
      <c r="O43" s="101">
        <v>50</v>
      </c>
      <c r="P43" s="101">
        <v>6</v>
      </c>
      <c r="Q43" s="101">
        <v>8</v>
      </c>
      <c r="R43" s="101">
        <v>2</v>
      </c>
      <c r="S43" s="101">
        <v>1</v>
      </c>
      <c r="T43" s="104">
        <v>7</v>
      </c>
      <c r="U43" s="104">
        <v>14</v>
      </c>
      <c r="V43" s="104">
        <v>4</v>
      </c>
      <c r="W43" s="104">
        <v>2</v>
      </c>
      <c r="X43" s="104" t="s">
        <v>31</v>
      </c>
      <c r="Y43" s="104">
        <v>0</v>
      </c>
      <c r="Z43" s="104" t="s">
        <v>31</v>
      </c>
      <c r="AA43" s="104">
        <v>0</v>
      </c>
      <c r="AB43" s="106">
        <v>5</v>
      </c>
      <c r="AC43" s="104">
        <v>17</v>
      </c>
      <c r="AD43" s="104">
        <f t="shared" si="31"/>
        <v>268</v>
      </c>
      <c r="AE43" s="104">
        <f t="shared" si="32"/>
        <v>436</v>
      </c>
      <c r="BH43" s="1"/>
      <c r="BI43" s="1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1:141" ht="91.5" customHeight="1" x14ac:dyDescent="0.25">
      <c r="A44" s="100" t="s">
        <v>102</v>
      </c>
      <c r="B44" s="102">
        <v>161</v>
      </c>
      <c r="C44" s="101">
        <v>231</v>
      </c>
      <c r="D44" s="101">
        <v>36</v>
      </c>
      <c r="E44" s="101">
        <v>59</v>
      </c>
      <c r="F44" s="101">
        <v>10</v>
      </c>
      <c r="G44" s="101">
        <v>22</v>
      </c>
      <c r="H44" s="102">
        <v>10</v>
      </c>
      <c r="I44" s="101">
        <v>31</v>
      </c>
      <c r="J44" s="101">
        <v>9</v>
      </c>
      <c r="K44" s="101">
        <v>29</v>
      </c>
      <c r="L44" s="101">
        <v>1</v>
      </c>
      <c r="M44" s="101">
        <v>3</v>
      </c>
      <c r="N44" s="101">
        <v>14</v>
      </c>
      <c r="O44" s="101">
        <v>36</v>
      </c>
      <c r="P44" s="101">
        <v>11</v>
      </c>
      <c r="Q44" s="101">
        <v>17</v>
      </c>
      <c r="R44" s="101">
        <v>1</v>
      </c>
      <c r="S44" s="101">
        <v>0</v>
      </c>
      <c r="T44" s="106">
        <v>9</v>
      </c>
      <c r="U44" s="104">
        <v>16</v>
      </c>
      <c r="V44" s="104">
        <v>2</v>
      </c>
      <c r="W44" s="104">
        <v>4</v>
      </c>
      <c r="X44" s="104" t="s">
        <v>31</v>
      </c>
      <c r="Y44" s="104">
        <v>0</v>
      </c>
      <c r="Z44" s="104">
        <v>3</v>
      </c>
      <c r="AA44" s="104">
        <v>4</v>
      </c>
      <c r="AB44" s="106">
        <v>2</v>
      </c>
      <c r="AC44" s="104">
        <v>10</v>
      </c>
      <c r="AD44" s="104">
        <f t="shared" si="31"/>
        <v>269</v>
      </c>
      <c r="AE44" s="104">
        <f t="shared" si="32"/>
        <v>462</v>
      </c>
      <c r="BH44" s="1"/>
      <c r="BI44" s="1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1:141" ht="91.5" customHeight="1" x14ac:dyDescent="0.25">
      <c r="A45" s="100" t="s">
        <v>30</v>
      </c>
      <c r="B45" s="107">
        <f>SUM(B35:B44)</f>
        <v>1185</v>
      </c>
      <c r="C45" s="107">
        <f t="shared" ref="C45:AA45" si="33">SUM(C35:C44)</f>
        <v>1568</v>
      </c>
      <c r="D45" s="107">
        <f t="shared" si="33"/>
        <v>498</v>
      </c>
      <c r="E45" s="107">
        <f t="shared" si="33"/>
        <v>694</v>
      </c>
      <c r="F45" s="107">
        <f t="shared" si="33"/>
        <v>123</v>
      </c>
      <c r="G45" s="107">
        <f t="shared" si="33"/>
        <v>275</v>
      </c>
      <c r="H45" s="107">
        <f t="shared" si="33"/>
        <v>89</v>
      </c>
      <c r="I45" s="107">
        <f t="shared" si="33"/>
        <v>281</v>
      </c>
      <c r="J45" s="107">
        <f t="shared" si="33"/>
        <v>122</v>
      </c>
      <c r="K45" s="107">
        <f>SUM(K35:K44)</f>
        <v>205</v>
      </c>
      <c r="L45" s="107">
        <f t="shared" si="33"/>
        <v>33</v>
      </c>
      <c r="M45" s="107">
        <f t="shared" si="33"/>
        <v>77</v>
      </c>
      <c r="N45" s="107">
        <f t="shared" si="33"/>
        <v>188</v>
      </c>
      <c r="O45" s="107">
        <f t="shared" si="33"/>
        <v>406</v>
      </c>
      <c r="P45" s="107">
        <f t="shared" si="33"/>
        <v>1207</v>
      </c>
      <c r="Q45" s="107">
        <f>SUM(Q35:Q44)</f>
        <v>1305</v>
      </c>
      <c r="R45" s="107">
        <f t="shared" si="33"/>
        <v>22</v>
      </c>
      <c r="S45" s="107">
        <f t="shared" si="33"/>
        <v>8</v>
      </c>
      <c r="T45" s="107">
        <f t="shared" si="33"/>
        <v>80</v>
      </c>
      <c r="U45" s="107">
        <f t="shared" si="33"/>
        <v>119</v>
      </c>
      <c r="V45" s="107">
        <f t="shared" si="33"/>
        <v>26</v>
      </c>
      <c r="W45" s="107">
        <f t="shared" si="33"/>
        <v>44</v>
      </c>
      <c r="X45" s="107">
        <f t="shared" si="33"/>
        <v>4</v>
      </c>
      <c r="Y45" s="107">
        <f t="shared" si="33"/>
        <v>6</v>
      </c>
      <c r="Z45" s="107">
        <f t="shared" si="33"/>
        <v>11</v>
      </c>
      <c r="AA45" s="107">
        <f t="shared" si="33"/>
        <v>19</v>
      </c>
      <c r="AB45" s="107">
        <f t="shared" ref="AB45:AC45" si="34">SUM(AB35:AB44)</f>
        <v>32</v>
      </c>
      <c r="AC45" s="107">
        <f t="shared" si="34"/>
        <v>65</v>
      </c>
      <c r="AD45" s="107">
        <f>SUM(B45,D45,F45,H45,J45,L45,N45,P45,R45,T45,V45,X45,Z45,AB45)</f>
        <v>3620</v>
      </c>
      <c r="AE45" s="107">
        <f>SUM(C45,E45,G45,I45,K45,M45,O45,Q45,S45,U45,W45,Y45,AA45,AC45)</f>
        <v>5072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1:141" x14ac:dyDescent="0.25">
      <c r="EJ46" s="9"/>
      <c r="EK46" s="1"/>
    </row>
    <row r="47" spans="1:141" x14ac:dyDescent="0.25">
      <c r="X47" s="132" t="s">
        <v>57</v>
      </c>
      <c r="Y47" s="132"/>
    </row>
    <row r="48" spans="1:141" ht="74.25" customHeight="1" x14ac:dyDescent="0.25">
      <c r="A48" s="138" t="s">
        <v>78</v>
      </c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X48" s="132"/>
      <c r="Y48" s="132"/>
    </row>
    <row r="49" spans="1:150" ht="65.099999999999994" customHeight="1" x14ac:dyDescent="0.25">
      <c r="A49" s="136" t="s">
        <v>55</v>
      </c>
      <c r="B49" s="134" t="s">
        <v>277</v>
      </c>
      <c r="C49" s="135"/>
      <c r="D49" s="131"/>
      <c r="E49" s="134" t="s">
        <v>276</v>
      </c>
      <c r="F49" s="135"/>
      <c r="G49" s="131"/>
      <c r="H49" s="134" t="s">
        <v>275</v>
      </c>
      <c r="I49" s="135"/>
      <c r="J49" s="131"/>
      <c r="K49" s="134" t="s">
        <v>427</v>
      </c>
      <c r="L49" s="135"/>
      <c r="N49" s="137" t="s">
        <v>434</v>
      </c>
      <c r="O49" s="137"/>
      <c r="Q49" s="134" t="s">
        <v>580</v>
      </c>
      <c r="R49" s="135"/>
      <c r="Z49" s="59" t="s">
        <v>115</v>
      </c>
      <c r="AH49" s="33"/>
      <c r="AI49" s="33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1"/>
    </row>
    <row r="50" spans="1:150" ht="65.099999999999994" customHeight="1" x14ac:dyDescent="0.25">
      <c r="A50" s="136"/>
      <c r="B50" s="84" t="s">
        <v>74</v>
      </c>
      <c r="C50" s="85" t="s">
        <v>54</v>
      </c>
      <c r="D50" s="131"/>
      <c r="E50" s="84" t="s">
        <v>74</v>
      </c>
      <c r="F50" s="85" t="s">
        <v>54</v>
      </c>
      <c r="G50" s="131"/>
      <c r="H50" s="84" t="s">
        <v>74</v>
      </c>
      <c r="I50" s="85" t="s">
        <v>54</v>
      </c>
      <c r="J50" s="131"/>
      <c r="K50" s="84" t="s">
        <v>74</v>
      </c>
      <c r="L50" s="85" t="s">
        <v>54</v>
      </c>
      <c r="N50" s="110" t="s">
        <v>74</v>
      </c>
      <c r="O50" s="110" t="s">
        <v>54</v>
      </c>
      <c r="Q50" s="98" t="s">
        <v>75</v>
      </c>
      <c r="R50" s="85" t="s">
        <v>76</v>
      </c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1"/>
    </row>
    <row r="51" spans="1:150" ht="29.45" customHeight="1" x14ac:dyDescent="0.25">
      <c r="A51" s="86" t="s">
        <v>40</v>
      </c>
      <c r="B51" s="87">
        <f>SUM(B8,D8,F8)</f>
        <v>12</v>
      </c>
      <c r="C51" s="87">
        <f>SUM(C8,E8,G8)</f>
        <v>45</v>
      </c>
      <c r="D51" s="131"/>
      <c r="E51" s="87">
        <f>SUM(H8,J8,L8,N8,P8,R8,T8,V8,X8,Z8,AB8,AD8,AF8,AH8,AJ8,AL8,AN8,AP8,AR8,AT8,AV8,AX8,AZ8,BB8,BD8,BF8,BH8,BJ8,BL8,BN8)</f>
        <v>269</v>
      </c>
      <c r="F51" s="87">
        <f>SUM(I8,K8,M8,O8,Q8,S8,U8,W8,Y8,AA8,AC8,AE8,AG8,AI8,AK8,AM8,AO8,AQ8,AS8,AU8,AW8,AY8,BA8,BC8,BE8,BG8,BI8,BK8,BM8,BO8)</f>
        <v>443</v>
      </c>
      <c r="G51" s="131"/>
      <c r="H51" s="87">
        <f>SUM(BP8,BR8,BT8,BV8,BX8,BZ8,CB8,CD8,CF8,CJ8,CH8,CL8,CN8,CP8,CR8,CT8,CV8,CX8,CZ8,DB8,DD8,DF8,DH8,DJ8,DL8,DN8,DP8,DR8,DT8,DV8,DX8)</f>
        <v>179</v>
      </c>
      <c r="I51" s="87">
        <f>SUM(BQ8,BS8,BU8,BW8,BY8,CA8,CC8,CE8,CG8,CI8,CK8,CM8,CO8,CQ8,CS8,CU8,CW8,CY8,DA8,DC8,DE8,DG8,DI8,DK8,DM8,DO8,DQ8,DS8,DU8,DW8,DY8)</f>
        <v>217</v>
      </c>
      <c r="J51" s="131"/>
      <c r="K51" s="88">
        <f>SUM(DZ8,EB8,ED8,EF8,EH8,EJ8,EL8,EN8,EP8,ER8,ET8,EV8,EX8,EZ8,FB8,FD8,FF8,FH8,FJ8,FL8,FN8,FP8,FR8,FT8,FV8,FX8,FZ8,GB8,GD8,GF8,GH8)</f>
        <v>65</v>
      </c>
      <c r="L51" s="89">
        <f>SUM(EA8,EC8,EE8,EG8,EI8,EK8,EM8,EO8,EQ8,ES8,EU8,EW8,EY8,FA8,FC8,FE8,FG8,FI8,FK8,FM8,FO8,FQ8,FS8,FU8,FW8,FY8,GA8,GC8,GE8,GG8,GI8)</f>
        <v>68</v>
      </c>
      <c r="N51" s="99">
        <f>SUM(GJ8,GL8,GN8,GP8,GR8,GT8,GV8,GX8,GZ8,HB8,HD8,HF8,HH8,HJ8,HL8,HN8,HP8,HR8,HT8,HV8,HX8,HZ8,IB8,ID8,IF8,IH8,IJ8,IL8,IN8)</f>
        <v>39</v>
      </c>
      <c r="O51" s="99">
        <f>SUM(GK8,GM8,GO8,GQ8,GS8,GU8,GW8,GY8,HA8,HC8,HE8,HG8,HI8,HK8,HM8,HO8,HQ8,HS8,HU8,HW8,HY8,IA8,IC8,IE8,IG8,II8,IK8,IM8,IO8)</f>
        <v>66</v>
      </c>
      <c r="Q51" s="99">
        <f>SUM(B51,E51,H51,K51,N51)</f>
        <v>564</v>
      </c>
      <c r="R51" s="88">
        <f>SUM(C51,F51,I51,L51,O51)</f>
        <v>839</v>
      </c>
      <c r="Y51" s="60" t="s">
        <v>186</v>
      </c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1"/>
    </row>
    <row r="52" spans="1:150" ht="46.5" x14ac:dyDescent="0.25">
      <c r="A52" s="86" t="s">
        <v>41</v>
      </c>
      <c r="B52" s="87">
        <f t="shared" ref="B52:B72" si="35">SUM(B9,D9,F9)</f>
        <v>1</v>
      </c>
      <c r="C52" s="87">
        <f t="shared" ref="C52:C72" si="36">SUM(C9,E9,G9)</f>
        <v>2</v>
      </c>
      <c r="D52" s="131"/>
      <c r="E52" s="87">
        <f t="shared" ref="E52:E72" si="37">SUM(H9,J9,L9,N9,P9,R9,T9,V9,X9,Z9,AB9,AD9,AF9,AH9,AJ9,AL9,AN9,AP9,AR9,AT9,AV9,AX9,AZ9,BB9,BD9,BF9,BH9,BJ9,BL9,BN9)</f>
        <v>113</v>
      </c>
      <c r="F52" s="87">
        <f t="shared" ref="F52:F72" si="38">SUM(I9,K9,M9,O9,Q9,S9,U9,W9,Y9,AA9,AC9,AE9,AG9,AI9,AK9,AM9,AO9,AQ9,AS9,AU9,AW9,AY9,BA9,BC9,BE9,BG9,BI9,BK9,BM9,BO9)</f>
        <v>465</v>
      </c>
      <c r="G52" s="131"/>
      <c r="H52" s="87">
        <f t="shared" ref="H52:H72" si="39">SUM(BP9,BR9,BT9,BV9,BX9,BZ9,CB9,CD9,CF9,CJ9,CH9,CL9,CN9,CP9,CR9,CT9,CV9,CX9,CZ9,DB9,DD9,DF9,DH9,DJ9,DL9,DN9,DP9,DR9,DT9,DV9,DX9)</f>
        <v>130</v>
      </c>
      <c r="I52" s="87">
        <f t="shared" ref="I52:I72" si="40">SUM(BQ9,BS9,BU9,BW9,BY9,CA9,CC9,CE9,CG9,CI9,CK9,CM9,CO9,CQ9,CS9,CU9,CW9,CY9,DA9,DC9,DE9,DG9,DI9,DK9,DM9,DO9,DQ9,DS9,DU9,DW9,DY9)</f>
        <v>467</v>
      </c>
      <c r="J52" s="131"/>
      <c r="K52" s="88">
        <f t="shared" ref="K52:K72" si="41">SUM(DZ9,EB9,ED9,EF9,EH9,EJ9,EL9,EN9,EP9,ER9,ET9,EV9,EX9,EZ9,FB9,FD9,FF9,FH9,FJ9,FL9,FN9,FP9,FR9,FT9,FV9,FX9,FZ9,GB9,GD9,GF9,GH9)</f>
        <v>112</v>
      </c>
      <c r="L52" s="89">
        <f t="shared" ref="L52:L72" si="42">SUM(EA9,EC9,EE9,EG9,EI9,EK9,EM9,EO9,EQ9,ES9,EU9,EW9,EY9,FA9,FC9,FE9,FG9,FI9,FK9,FM9,FO9,FQ9,FS9,FU9,FW9,FY9,GA9,GC9,GE9,GG9,GI9)</f>
        <v>257</v>
      </c>
      <c r="N52" s="99">
        <f t="shared" ref="N52:N72" si="43">SUM(GJ9,GL9,GN9,GP9,GR9,GT9,GV9,GX9,GZ9,HB9,HD9,HF9,HH9,HJ9,HL9,HN9,HP9,HR9,HT9,HV9,HX9,HZ9,IB9,ID9,IF9,IH9,IJ9,IL9,IN9)</f>
        <v>58</v>
      </c>
      <c r="O52" s="99">
        <f t="shared" ref="O52:O72" si="44">SUM(GK9,GM9,GO9,GQ9,GS9,GU9,GW9,GY9,HA9,HC9,HE9,HG9,HI9,HK9,HM9,HO9,HQ9,HS9,HU9,HW9,HY9,IA9,IC9,IE9,IG9,II9,IK9,IM9,IO9)</f>
        <v>140</v>
      </c>
      <c r="Q52" s="99">
        <f t="shared" ref="Q52:Q72" si="45">SUM(B52,E52,H52,K52,N52)</f>
        <v>414</v>
      </c>
      <c r="R52" s="88">
        <f t="shared" ref="R52:R72" si="46">SUM(C52,F52,I52,L52,O52)</f>
        <v>1331</v>
      </c>
      <c r="AH52" s="133" t="s">
        <v>58</v>
      </c>
      <c r="AI52" s="133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1"/>
    </row>
    <row r="53" spans="1:150" ht="30.6" customHeight="1" x14ac:dyDescent="0.25">
      <c r="A53" s="86" t="s">
        <v>2</v>
      </c>
      <c r="B53" s="87">
        <f t="shared" si="35"/>
        <v>56</v>
      </c>
      <c r="C53" s="87">
        <f t="shared" si="36"/>
        <v>80</v>
      </c>
      <c r="D53" s="131"/>
      <c r="E53" s="87">
        <f t="shared" si="37"/>
        <v>532</v>
      </c>
      <c r="F53" s="87">
        <f t="shared" si="38"/>
        <v>787</v>
      </c>
      <c r="G53" s="131"/>
      <c r="H53" s="87">
        <f t="shared" si="39"/>
        <v>344</v>
      </c>
      <c r="I53" s="87">
        <f t="shared" si="40"/>
        <v>424</v>
      </c>
      <c r="J53" s="131"/>
      <c r="K53" s="88">
        <f t="shared" si="41"/>
        <v>150</v>
      </c>
      <c r="L53" s="89">
        <f t="shared" si="42"/>
        <v>173</v>
      </c>
      <c r="N53" s="99">
        <f t="shared" si="43"/>
        <v>103</v>
      </c>
      <c r="O53" s="99">
        <f t="shared" si="44"/>
        <v>104</v>
      </c>
      <c r="Q53" s="99">
        <f t="shared" si="45"/>
        <v>1185</v>
      </c>
      <c r="R53" s="88">
        <f t="shared" si="46"/>
        <v>1568</v>
      </c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1"/>
    </row>
    <row r="54" spans="1:150" ht="30.6" customHeight="1" x14ac:dyDescent="0.25">
      <c r="A54" s="86" t="s">
        <v>3</v>
      </c>
      <c r="B54" s="87">
        <f t="shared" si="35"/>
        <v>10</v>
      </c>
      <c r="C54" s="87">
        <f t="shared" si="36"/>
        <v>17</v>
      </c>
      <c r="D54" s="131"/>
      <c r="E54" s="87">
        <f t="shared" si="37"/>
        <v>85</v>
      </c>
      <c r="F54" s="87">
        <f t="shared" si="38"/>
        <v>126</v>
      </c>
      <c r="G54" s="131"/>
      <c r="H54" s="87">
        <f t="shared" si="39"/>
        <v>154</v>
      </c>
      <c r="I54" s="87">
        <f t="shared" si="40"/>
        <v>214</v>
      </c>
      <c r="J54" s="131"/>
      <c r="K54" s="88">
        <f t="shared" si="41"/>
        <v>135</v>
      </c>
      <c r="L54" s="89">
        <f t="shared" si="42"/>
        <v>195</v>
      </c>
      <c r="N54" s="99">
        <f t="shared" si="43"/>
        <v>114</v>
      </c>
      <c r="O54" s="99">
        <f t="shared" si="44"/>
        <v>142</v>
      </c>
      <c r="Q54" s="99">
        <f t="shared" si="45"/>
        <v>498</v>
      </c>
      <c r="R54" s="88">
        <f t="shared" si="46"/>
        <v>694</v>
      </c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1"/>
    </row>
    <row r="55" spans="1:150" ht="46.5" x14ac:dyDescent="0.25">
      <c r="A55" s="86" t="s">
        <v>42</v>
      </c>
      <c r="B55" s="87">
        <f t="shared" si="35"/>
        <v>0</v>
      </c>
      <c r="C55" s="87">
        <f t="shared" si="36"/>
        <v>0</v>
      </c>
      <c r="D55" s="131"/>
      <c r="E55" s="87">
        <f t="shared" si="37"/>
        <v>45</v>
      </c>
      <c r="F55" s="87">
        <f t="shared" si="38"/>
        <v>132</v>
      </c>
      <c r="G55" s="131"/>
      <c r="H55" s="87">
        <f t="shared" si="39"/>
        <v>38</v>
      </c>
      <c r="I55" s="87">
        <f t="shared" si="40"/>
        <v>60</v>
      </c>
      <c r="J55" s="131"/>
      <c r="K55" s="88">
        <f t="shared" si="41"/>
        <v>29</v>
      </c>
      <c r="L55" s="89">
        <f t="shared" si="42"/>
        <v>61</v>
      </c>
      <c r="N55" s="99">
        <f t="shared" si="43"/>
        <v>12</v>
      </c>
      <c r="O55" s="99">
        <f t="shared" si="44"/>
        <v>25</v>
      </c>
      <c r="Q55" s="99">
        <f t="shared" si="45"/>
        <v>124</v>
      </c>
      <c r="R55" s="88">
        <f t="shared" si="46"/>
        <v>278</v>
      </c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1"/>
    </row>
    <row r="56" spans="1:150" ht="30.6" customHeight="1" x14ac:dyDescent="0.25">
      <c r="A56" s="86" t="s">
        <v>44</v>
      </c>
      <c r="B56" s="87">
        <f t="shared" si="35"/>
        <v>16</v>
      </c>
      <c r="C56" s="87">
        <f t="shared" si="36"/>
        <v>32</v>
      </c>
      <c r="D56" s="131"/>
      <c r="E56" s="87">
        <f t="shared" si="37"/>
        <v>131</v>
      </c>
      <c r="F56" s="87">
        <f t="shared" si="38"/>
        <v>307</v>
      </c>
      <c r="G56" s="131"/>
      <c r="H56" s="87">
        <f t="shared" si="39"/>
        <v>17</v>
      </c>
      <c r="I56" s="87">
        <f t="shared" si="40"/>
        <v>26</v>
      </c>
      <c r="J56" s="131"/>
      <c r="K56" s="88">
        <f t="shared" si="41"/>
        <v>10</v>
      </c>
      <c r="L56" s="89">
        <f t="shared" si="42"/>
        <v>19</v>
      </c>
      <c r="N56" s="99">
        <f t="shared" si="43"/>
        <v>14</v>
      </c>
      <c r="O56" s="99">
        <f t="shared" si="44"/>
        <v>22</v>
      </c>
      <c r="Q56" s="99">
        <f t="shared" si="45"/>
        <v>188</v>
      </c>
      <c r="R56" s="88">
        <f t="shared" si="46"/>
        <v>406</v>
      </c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1"/>
    </row>
    <row r="57" spans="1:150" ht="30.6" customHeight="1" x14ac:dyDescent="0.25">
      <c r="A57" s="86" t="s">
        <v>4</v>
      </c>
      <c r="B57" s="87">
        <f t="shared" si="35"/>
        <v>0</v>
      </c>
      <c r="C57" s="87">
        <f t="shared" si="36"/>
        <v>0</v>
      </c>
      <c r="D57" s="131"/>
      <c r="E57" s="87">
        <f t="shared" si="37"/>
        <v>23</v>
      </c>
      <c r="F57" s="87">
        <f t="shared" si="38"/>
        <v>60</v>
      </c>
      <c r="G57" s="131"/>
      <c r="H57" s="87">
        <f t="shared" si="39"/>
        <v>4</v>
      </c>
      <c r="I57" s="87">
        <f t="shared" si="40"/>
        <v>6</v>
      </c>
      <c r="J57" s="131"/>
      <c r="K57" s="88">
        <f t="shared" si="41"/>
        <v>6</v>
      </c>
      <c r="L57" s="89">
        <f t="shared" si="42"/>
        <v>11</v>
      </c>
      <c r="N57" s="99">
        <f t="shared" si="43"/>
        <v>0</v>
      </c>
      <c r="O57" s="99">
        <f t="shared" si="44"/>
        <v>0</v>
      </c>
      <c r="Q57" s="99">
        <f t="shared" si="45"/>
        <v>33</v>
      </c>
      <c r="R57" s="88">
        <f t="shared" si="46"/>
        <v>77</v>
      </c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1"/>
    </row>
    <row r="58" spans="1:150" ht="30.6" customHeight="1" x14ac:dyDescent="0.25">
      <c r="A58" s="86" t="s">
        <v>43</v>
      </c>
      <c r="B58" s="87">
        <f t="shared" si="35"/>
        <v>0</v>
      </c>
      <c r="C58" s="87">
        <f t="shared" si="36"/>
        <v>0</v>
      </c>
      <c r="D58" s="131"/>
      <c r="E58" s="87">
        <f t="shared" si="37"/>
        <v>28</v>
      </c>
      <c r="F58" s="87">
        <f t="shared" si="38"/>
        <v>53</v>
      </c>
      <c r="G58" s="131"/>
      <c r="H58" s="87">
        <f t="shared" si="39"/>
        <v>9</v>
      </c>
      <c r="I58" s="87">
        <f t="shared" si="40"/>
        <v>7</v>
      </c>
      <c r="J58" s="131"/>
      <c r="K58" s="88">
        <f t="shared" si="41"/>
        <v>25</v>
      </c>
      <c r="L58" s="89">
        <f t="shared" si="42"/>
        <v>36</v>
      </c>
      <c r="N58" s="99">
        <f t="shared" si="43"/>
        <v>24</v>
      </c>
      <c r="O58" s="99">
        <f t="shared" si="44"/>
        <v>29</v>
      </c>
      <c r="Q58" s="99">
        <f t="shared" si="45"/>
        <v>86</v>
      </c>
      <c r="R58" s="88">
        <f t="shared" si="46"/>
        <v>125</v>
      </c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1"/>
    </row>
    <row r="59" spans="1:150" ht="30.6" customHeight="1" x14ac:dyDescent="0.25">
      <c r="A59" s="86" t="s">
        <v>5</v>
      </c>
      <c r="B59" s="87">
        <f t="shared" si="35"/>
        <v>1</v>
      </c>
      <c r="C59" s="87">
        <f t="shared" si="36"/>
        <v>4</v>
      </c>
      <c r="D59" s="131"/>
      <c r="E59" s="87">
        <f t="shared" si="37"/>
        <v>13</v>
      </c>
      <c r="F59" s="87">
        <f t="shared" si="38"/>
        <v>40</v>
      </c>
      <c r="G59" s="131"/>
      <c r="H59" s="87">
        <f t="shared" si="39"/>
        <v>1</v>
      </c>
      <c r="I59" s="87">
        <f t="shared" si="40"/>
        <v>9</v>
      </c>
      <c r="J59" s="131"/>
      <c r="K59" s="88">
        <f t="shared" si="41"/>
        <v>11</v>
      </c>
      <c r="L59" s="89">
        <f t="shared" si="42"/>
        <v>35</v>
      </c>
      <c r="N59" s="99">
        <f t="shared" si="43"/>
        <v>21</v>
      </c>
      <c r="O59" s="99">
        <f t="shared" si="44"/>
        <v>90</v>
      </c>
      <c r="Q59" s="99">
        <f t="shared" si="45"/>
        <v>47</v>
      </c>
      <c r="R59" s="88">
        <f t="shared" si="46"/>
        <v>178</v>
      </c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1"/>
    </row>
    <row r="60" spans="1:150" ht="30.6" customHeight="1" x14ac:dyDescent="0.25">
      <c r="A60" s="86" t="s">
        <v>6</v>
      </c>
      <c r="B60" s="87">
        <f t="shared" si="35"/>
        <v>1</v>
      </c>
      <c r="C60" s="87">
        <f t="shared" si="36"/>
        <v>4</v>
      </c>
      <c r="D60" s="131"/>
      <c r="E60" s="87">
        <f t="shared" si="37"/>
        <v>5</v>
      </c>
      <c r="F60" s="87">
        <f t="shared" si="38"/>
        <v>4</v>
      </c>
      <c r="G60" s="131"/>
      <c r="H60" s="87">
        <f t="shared" si="39"/>
        <v>0</v>
      </c>
      <c r="I60" s="87">
        <f t="shared" si="40"/>
        <v>0</v>
      </c>
      <c r="J60" s="131"/>
      <c r="K60" s="88">
        <f t="shared" si="41"/>
        <v>3</v>
      </c>
      <c r="L60" s="89">
        <f t="shared" si="42"/>
        <v>17</v>
      </c>
      <c r="N60" s="99">
        <f t="shared" si="43"/>
        <v>1</v>
      </c>
      <c r="O60" s="99">
        <f t="shared" si="44"/>
        <v>2</v>
      </c>
      <c r="Q60" s="99">
        <f t="shared" si="45"/>
        <v>10</v>
      </c>
      <c r="R60" s="88">
        <f t="shared" si="46"/>
        <v>27</v>
      </c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1"/>
    </row>
    <row r="61" spans="1:150" ht="30.6" customHeight="1" x14ac:dyDescent="0.25">
      <c r="A61" s="86" t="s">
        <v>7</v>
      </c>
      <c r="B61" s="87">
        <f t="shared" si="35"/>
        <v>16</v>
      </c>
      <c r="C61" s="87">
        <f t="shared" si="36"/>
        <v>51</v>
      </c>
      <c r="D61" s="131"/>
      <c r="E61" s="87">
        <f t="shared" si="37"/>
        <v>47</v>
      </c>
      <c r="F61" s="87">
        <f t="shared" si="38"/>
        <v>150</v>
      </c>
      <c r="G61" s="131"/>
      <c r="H61" s="87">
        <f t="shared" si="39"/>
        <v>13</v>
      </c>
      <c r="I61" s="87">
        <f t="shared" si="40"/>
        <v>40</v>
      </c>
      <c r="J61" s="131"/>
      <c r="K61" s="88">
        <f t="shared" si="41"/>
        <v>8</v>
      </c>
      <c r="L61" s="89">
        <f t="shared" si="42"/>
        <v>26</v>
      </c>
      <c r="N61" s="99">
        <f t="shared" si="43"/>
        <v>5</v>
      </c>
      <c r="O61" s="99">
        <f t="shared" si="44"/>
        <v>13</v>
      </c>
      <c r="Q61" s="99">
        <f t="shared" si="45"/>
        <v>89</v>
      </c>
      <c r="R61" s="88">
        <f t="shared" si="46"/>
        <v>280</v>
      </c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1"/>
    </row>
    <row r="62" spans="1:150" ht="30.6" customHeight="1" x14ac:dyDescent="0.25">
      <c r="A62" s="86" t="s">
        <v>8</v>
      </c>
      <c r="B62" s="87">
        <f t="shared" si="35"/>
        <v>0</v>
      </c>
      <c r="C62" s="87">
        <f t="shared" si="36"/>
        <v>0</v>
      </c>
      <c r="D62" s="131"/>
      <c r="E62" s="87">
        <f t="shared" si="37"/>
        <v>22</v>
      </c>
      <c r="F62" s="87">
        <f t="shared" si="38"/>
        <v>28</v>
      </c>
      <c r="G62" s="131"/>
      <c r="H62" s="87">
        <f t="shared" si="39"/>
        <v>38</v>
      </c>
      <c r="I62" s="87">
        <f t="shared" si="40"/>
        <v>71</v>
      </c>
      <c r="J62" s="131"/>
      <c r="K62" s="88">
        <f t="shared" si="41"/>
        <v>37</v>
      </c>
      <c r="L62" s="89">
        <f t="shared" si="42"/>
        <v>61</v>
      </c>
      <c r="N62" s="99">
        <f t="shared" si="43"/>
        <v>25</v>
      </c>
      <c r="O62" s="99">
        <f t="shared" si="44"/>
        <v>45</v>
      </c>
      <c r="Q62" s="99">
        <f t="shared" si="45"/>
        <v>122</v>
      </c>
      <c r="R62" s="88">
        <f t="shared" si="46"/>
        <v>205</v>
      </c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1"/>
    </row>
    <row r="63" spans="1:150" ht="30.6" customHeight="1" x14ac:dyDescent="0.25">
      <c r="A63" s="86" t="s">
        <v>9</v>
      </c>
      <c r="B63" s="87">
        <f t="shared" si="35"/>
        <v>0</v>
      </c>
      <c r="C63" s="87">
        <f t="shared" si="36"/>
        <v>0</v>
      </c>
      <c r="D63" s="131"/>
      <c r="E63" s="87">
        <f t="shared" si="37"/>
        <v>22</v>
      </c>
      <c r="F63" s="87">
        <f t="shared" si="38"/>
        <v>9</v>
      </c>
      <c r="G63" s="131"/>
      <c r="H63" s="87">
        <f t="shared" si="39"/>
        <v>35</v>
      </c>
      <c r="I63" s="87">
        <f t="shared" si="40"/>
        <v>22</v>
      </c>
      <c r="J63" s="131"/>
      <c r="K63" s="88">
        <f t="shared" si="41"/>
        <v>7</v>
      </c>
      <c r="L63" s="89">
        <f t="shared" si="42"/>
        <v>2</v>
      </c>
      <c r="N63" s="99">
        <f t="shared" si="43"/>
        <v>0</v>
      </c>
      <c r="O63" s="99">
        <f t="shared" si="44"/>
        <v>0</v>
      </c>
      <c r="Q63" s="99">
        <f t="shared" si="45"/>
        <v>64</v>
      </c>
      <c r="R63" s="88">
        <f t="shared" si="46"/>
        <v>33</v>
      </c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1"/>
    </row>
    <row r="64" spans="1:150" ht="30.6" customHeight="1" x14ac:dyDescent="0.25">
      <c r="A64" s="86" t="s">
        <v>10</v>
      </c>
      <c r="B64" s="87">
        <f t="shared" si="35"/>
        <v>0</v>
      </c>
      <c r="C64" s="87">
        <f t="shared" si="36"/>
        <v>0</v>
      </c>
      <c r="D64" s="131"/>
      <c r="E64" s="87">
        <f t="shared" si="37"/>
        <v>22</v>
      </c>
      <c r="F64" s="87">
        <f t="shared" si="38"/>
        <v>8</v>
      </c>
      <c r="G64" s="131"/>
      <c r="H64" s="87">
        <f t="shared" si="39"/>
        <v>0</v>
      </c>
      <c r="I64" s="87">
        <f t="shared" si="40"/>
        <v>0</v>
      </c>
      <c r="J64" s="131"/>
      <c r="K64" s="88">
        <f t="shared" si="41"/>
        <v>0</v>
      </c>
      <c r="L64" s="89">
        <f t="shared" si="42"/>
        <v>0</v>
      </c>
      <c r="N64" s="99">
        <f t="shared" si="43"/>
        <v>0</v>
      </c>
      <c r="O64" s="99">
        <f t="shared" si="44"/>
        <v>0</v>
      </c>
      <c r="Q64" s="99">
        <f t="shared" si="45"/>
        <v>22</v>
      </c>
      <c r="R64" s="88">
        <f t="shared" si="46"/>
        <v>8</v>
      </c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1"/>
    </row>
    <row r="65" spans="1:150" ht="46.5" x14ac:dyDescent="0.25">
      <c r="A65" s="86" t="s">
        <v>56</v>
      </c>
      <c r="B65" s="87">
        <f t="shared" si="35"/>
        <v>0</v>
      </c>
      <c r="C65" s="87">
        <f t="shared" si="36"/>
        <v>0</v>
      </c>
      <c r="D65" s="131"/>
      <c r="E65" s="87">
        <f t="shared" si="37"/>
        <v>112</v>
      </c>
      <c r="F65" s="87">
        <f t="shared" si="38"/>
        <v>123</v>
      </c>
      <c r="G65" s="131"/>
      <c r="H65" s="87">
        <f t="shared" si="39"/>
        <v>470</v>
      </c>
      <c r="I65" s="87">
        <f t="shared" si="40"/>
        <v>663</v>
      </c>
      <c r="J65" s="131"/>
      <c r="K65" s="88">
        <f t="shared" si="41"/>
        <v>513</v>
      </c>
      <c r="L65" s="89">
        <f t="shared" si="42"/>
        <v>600</v>
      </c>
      <c r="N65" s="99">
        <f t="shared" si="43"/>
        <v>112</v>
      </c>
      <c r="O65" s="99">
        <f t="shared" si="44"/>
        <v>119</v>
      </c>
      <c r="Q65" s="99">
        <f t="shared" si="45"/>
        <v>1207</v>
      </c>
      <c r="R65" s="88">
        <f t="shared" si="46"/>
        <v>1505</v>
      </c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1"/>
    </row>
    <row r="66" spans="1:150" ht="69.75" x14ac:dyDescent="0.25">
      <c r="A66" s="86" t="s">
        <v>38</v>
      </c>
      <c r="B66" s="87">
        <f t="shared" si="35"/>
        <v>0</v>
      </c>
      <c r="C66" s="87">
        <f t="shared" si="36"/>
        <v>0</v>
      </c>
      <c r="D66" s="131"/>
      <c r="E66" s="87">
        <f t="shared" si="37"/>
        <v>23</v>
      </c>
      <c r="F66" s="87">
        <f t="shared" si="38"/>
        <v>113</v>
      </c>
      <c r="G66" s="131"/>
      <c r="H66" s="87">
        <f t="shared" si="39"/>
        <v>0</v>
      </c>
      <c r="I66" s="87">
        <f t="shared" si="40"/>
        <v>0</v>
      </c>
      <c r="J66" s="131"/>
      <c r="K66" s="88">
        <f t="shared" si="41"/>
        <v>0</v>
      </c>
      <c r="L66" s="89">
        <f t="shared" si="42"/>
        <v>0</v>
      </c>
      <c r="N66" s="99">
        <f t="shared" si="43"/>
        <v>0</v>
      </c>
      <c r="O66" s="99">
        <f t="shared" si="44"/>
        <v>0</v>
      </c>
      <c r="Q66" s="99">
        <f t="shared" si="45"/>
        <v>23</v>
      </c>
      <c r="R66" s="88">
        <f t="shared" si="46"/>
        <v>113</v>
      </c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1"/>
    </row>
    <row r="67" spans="1:150" ht="46.5" x14ac:dyDescent="0.25">
      <c r="A67" s="86" t="s">
        <v>80</v>
      </c>
      <c r="B67" s="87">
        <f t="shared" si="35"/>
        <v>0</v>
      </c>
      <c r="C67" s="87">
        <f t="shared" si="36"/>
        <v>0</v>
      </c>
      <c r="D67" s="131"/>
      <c r="E67" s="87">
        <f t="shared" si="37"/>
        <v>2</v>
      </c>
      <c r="F67" s="87">
        <f t="shared" si="38"/>
        <v>8</v>
      </c>
      <c r="G67" s="131"/>
      <c r="H67" s="87">
        <f t="shared" si="39"/>
        <v>2</v>
      </c>
      <c r="I67" s="87">
        <f t="shared" si="40"/>
        <v>3</v>
      </c>
      <c r="J67" s="131"/>
      <c r="K67" s="88">
        <f t="shared" si="41"/>
        <v>2</v>
      </c>
      <c r="L67" s="89">
        <f t="shared" si="42"/>
        <v>4</v>
      </c>
      <c r="N67" s="99">
        <f t="shared" si="43"/>
        <v>7</v>
      </c>
      <c r="O67" s="99">
        <f t="shared" si="44"/>
        <v>8</v>
      </c>
      <c r="Q67" s="99">
        <f t="shared" si="45"/>
        <v>13</v>
      </c>
      <c r="R67" s="88">
        <f t="shared" si="46"/>
        <v>23</v>
      </c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1"/>
    </row>
    <row r="68" spans="1:150" ht="32.1" customHeight="1" x14ac:dyDescent="0.25">
      <c r="A68" s="86" t="s">
        <v>39</v>
      </c>
      <c r="B68" s="87">
        <f t="shared" si="35"/>
        <v>0</v>
      </c>
      <c r="C68" s="87">
        <f t="shared" si="36"/>
        <v>0</v>
      </c>
      <c r="D68" s="131"/>
      <c r="E68" s="87">
        <f t="shared" si="37"/>
        <v>4</v>
      </c>
      <c r="F68" s="87">
        <f t="shared" si="38"/>
        <v>9</v>
      </c>
      <c r="G68" s="131"/>
      <c r="H68" s="87">
        <f t="shared" si="39"/>
        <v>5</v>
      </c>
      <c r="I68" s="87">
        <f t="shared" si="40"/>
        <v>6</v>
      </c>
      <c r="J68" s="131"/>
      <c r="K68" s="88">
        <f t="shared" si="41"/>
        <v>11</v>
      </c>
      <c r="L68" s="89">
        <f t="shared" si="42"/>
        <v>17</v>
      </c>
      <c r="N68" s="99">
        <f t="shared" si="43"/>
        <v>7</v>
      </c>
      <c r="O68" s="99">
        <f t="shared" si="44"/>
        <v>14</v>
      </c>
      <c r="Q68" s="99">
        <f t="shared" si="45"/>
        <v>27</v>
      </c>
      <c r="R68" s="88">
        <f t="shared" si="46"/>
        <v>46</v>
      </c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1"/>
    </row>
    <row r="69" spans="1:150" ht="32.1" customHeight="1" x14ac:dyDescent="0.25">
      <c r="A69" s="86" t="s">
        <v>37</v>
      </c>
      <c r="B69" s="87">
        <f t="shared" si="35"/>
        <v>0</v>
      </c>
      <c r="C69" s="87">
        <f t="shared" si="36"/>
        <v>0</v>
      </c>
      <c r="D69" s="131"/>
      <c r="E69" s="87">
        <f t="shared" si="37"/>
        <v>1</v>
      </c>
      <c r="F69" s="87">
        <f t="shared" si="38"/>
        <v>3</v>
      </c>
      <c r="G69" s="131"/>
      <c r="H69" s="87">
        <f t="shared" si="39"/>
        <v>0</v>
      </c>
      <c r="I69" s="87">
        <f t="shared" si="40"/>
        <v>0</v>
      </c>
      <c r="J69" s="131"/>
      <c r="K69" s="88">
        <f t="shared" si="41"/>
        <v>3</v>
      </c>
      <c r="L69" s="89">
        <f t="shared" si="42"/>
        <v>3</v>
      </c>
      <c r="N69" s="99">
        <f t="shared" si="43"/>
        <v>5</v>
      </c>
      <c r="O69" s="99">
        <f t="shared" si="44"/>
        <v>10</v>
      </c>
      <c r="Q69" s="99">
        <f t="shared" si="45"/>
        <v>9</v>
      </c>
      <c r="R69" s="88">
        <f t="shared" si="46"/>
        <v>16</v>
      </c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1"/>
    </row>
    <row r="70" spans="1:150" ht="46.5" x14ac:dyDescent="0.25">
      <c r="A70" s="86" t="s">
        <v>53</v>
      </c>
      <c r="B70" s="87">
        <f t="shared" si="35"/>
        <v>0</v>
      </c>
      <c r="C70" s="87">
        <f t="shared" si="36"/>
        <v>0</v>
      </c>
      <c r="D70" s="131"/>
      <c r="E70" s="87">
        <f t="shared" si="37"/>
        <v>1</v>
      </c>
      <c r="F70" s="87">
        <f t="shared" si="38"/>
        <v>1</v>
      </c>
      <c r="G70" s="131"/>
      <c r="H70" s="87">
        <f t="shared" si="39"/>
        <v>1</v>
      </c>
      <c r="I70" s="87">
        <f t="shared" si="40"/>
        <v>1</v>
      </c>
      <c r="J70" s="131"/>
      <c r="K70" s="88">
        <f t="shared" si="41"/>
        <v>0</v>
      </c>
      <c r="L70" s="89">
        <f t="shared" si="42"/>
        <v>0</v>
      </c>
      <c r="N70" s="99">
        <f t="shared" si="43"/>
        <v>0</v>
      </c>
      <c r="O70" s="99">
        <f t="shared" si="44"/>
        <v>0</v>
      </c>
      <c r="Q70" s="99">
        <f t="shared" si="45"/>
        <v>2</v>
      </c>
      <c r="R70" s="88">
        <f t="shared" si="46"/>
        <v>2</v>
      </c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1"/>
    </row>
    <row r="71" spans="1:150" ht="32.1" customHeight="1" x14ac:dyDescent="0.25">
      <c r="A71" s="86" t="s">
        <v>11</v>
      </c>
      <c r="B71" s="87">
        <f t="shared" si="35"/>
        <v>0</v>
      </c>
      <c r="C71" s="87">
        <f t="shared" si="36"/>
        <v>0</v>
      </c>
      <c r="D71" s="131"/>
      <c r="E71" s="87">
        <f t="shared" si="37"/>
        <v>27</v>
      </c>
      <c r="F71" s="87">
        <f t="shared" si="38"/>
        <v>42</v>
      </c>
      <c r="G71" s="131"/>
      <c r="H71" s="87">
        <f t="shared" si="39"/>
        <v>47</v>
      </c>
      <c r="I71" s="87">
        <f t="shared" si="40"/>
        <v>61</v>
      </c>
      <c r="J71" s="131"/>
      <c r="K71" s="88">
        <f t="shared" si="41"/>
        <v>50</v>
      </c>
      <c r="L71" s="89">
        <f t="shared" si="42"/>
        <v>114</v>
      </c>
      <c r="N71" s="99">
        <f t="shared" si="43"/>
        <v>22</v>
      </c>
      <c r="O71" s="99">
        <f t="shared" si="44"/>
        <v>41</v>
      </c>
      <c r="Q71" s="99">
        <f t="shared" si="45"/>
        <v>146</v>
      </c>
      <c r="R71" s="88">
        <f t="shared" si="46"/>
        <v>258</v>
      </c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1"/>
    </row>
    <row r="72" spans="1:150" ht="32.1" customHeight="1" x14ac:dyDescent="0.25">
      <c r="A72" s="86" t="s">
        <v>92</v>
      </c>
      <c r="B72" s="87">
        <f t="shared" si="35"/>
        <v>0</v>
      </c>
      <c r="C72" s="87">
        <f t="shared" si="36"/>
        <v>0</v>
      </c>
      <c r="D72" s="131"/>
      <c r="E72" s="87">
        <f t="shared" si="37"/>
        <v>0</v>
      </c>
      <c r="F72" s="87">
        <f t="shared" si="38"/>
        <v>0</v>
      </c>
      <c r="G72" s="131"/>
      <c r="H72" s="87">
        <f t="shared" si="39"/>
        <v>12</v>
      </c>
      <c r="I72" s="87">
        <f t="shared" si="40"/>
        <v>34</v>
      </c>
      <c r="J72" s="131"/>
      <c r="K72" s="88">
        <f t="shared" si="41"/>
        <v>16</v>
      </c>
      <c r="L72" s="89">
        <f t="shared" si="42"/>
        <v>21</v>
      </c>
      <c r="N72" s="99">
        <f t="shared" si="43"/>
        <v>6</v>
      </c>
      <c r="O72" s="99">
        <f t="shared" si="44"/>
        <v>14</v>
      </c>
      <c r="Q72" s="99">
        <f t="shared" si="45"/>
        <v>34</v>
      </c>
      <c r="R72" s="88">
        <f t="shared" si="46"/>
        <v>69</v>
      </c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1"/>
    </row>
    <row r="73" spans="1:150" ht="24" customHeight="1" x14ac:dyDescent="0.25">
      <c r="A73" s="83" t="s">
        <v>77</v>
      </c>
      <c r="B73" s="90">
        <f>SUM(B51:B72)</f>
        <v>113</v>
      </c>
      <c r="C73" s="90">
        <f>SUM(C51:C72)</f>
        <v>235</v>
      </c>
      <c r="D73" s="131"/>
      <c r="E73" s="90">
        <f t="shared" ref="E73:F73" si="47">SUM(E51:E71)</f>
        <v>1527</v>
      </c>
      <c r="F73" s="90">
        <f t="shared" si="47"/>
        <v>2911</v>
      </c>
      <c r="G73" s="131"/>
      <c r="H73" s="90">
        <f t="shared" ref="H73" si="48">SUM(BN30,BP30,BR30,BT30,BV30,BX30,BZ30,CB30,CD30,,CF30,CH30,CJ30,CH30,CH30,,CH30,CL30,CN30,CP30,CR30,CT30,CV30,CX30,CZ30,DB30,DD30,DF30,DH30,DJ30,DL30,DN30,DP30,DR30,DT30,DV30,DX30,DZ30,EB30,ED30,EF30,EH30)</f>
        <v>1833</v>
      </c>
      <c r="I73" s="90">
        <f>SUM(I51:I72)</f>
        <v>2331</v>
      </c>
      <c r="J73" s="131"/>
      <c r="K73" s="91">
        <f>SUM(K51:K72)</f>
        <v>1193</v>
      </c>
      <c r="L73" s="92">
        <f>SUM(L51:L72)</f>
        <v>1720</v>
      </c>
      <c r="N73" s="90">
        <f>SUM(N51:N72)</f>
        <v>575</v>
      </c>
      <c r="O73" s="90">
        <f>SUM(O51:O72)</f>
        <v>884</v>
      </c>
      <c r="Q73" s="90">
        <f>SUM(Q51:Q72)</f>
        <v>4907</v>
      </c>
      <c r="R73" s="91">
        <f>SUM(R51:R72)</f>
        <v>8081</v>
      </c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1"/>
    </row>
    <row r="79" spans="1:150" x14ac:dyDescent="0.25">
      <c r="A79" s="14" t="s">
        <v>78</v>
      </c>
    </row>
    <row r="80" spans="1:150" x14ac:dyDescent="0.25">
      <c r="A80" s="14" t="s">
        <v>55</v>
      </c>
      <c r="B80" s="9" t="s">
        <v>211</v>
      </c>
      <c r="E80" s="9" t="s">
        <v>274</v>
      </c>
      <c r="H80" s="9" t="s">
        <v>272</v>
      </c>
    </row>
    <row r="81" spans="1:9" x14ac:dyDescent="0.25">
      <c r="B81" s="9" t="s">
        <v>74</v>
      </c>
      <c r="C81" s="9" t="s">
        <v>54</v>
      </c>
      <c r="E81" s="9" t="s">
        <v>74</v>
      </c>
      <c r="F81" s="9" t="s">
        <v>54</v>
      </c>
      <c r="H81" s="9" t="s">
        <v>75</v>
      </c>
      <c r="I81" s="9" t="s">
        <v>76</v>
      </c>
    </row>
    <row r="82" spans="1:9" x14ac:dyDescent="0.25">
      <c r="A82" s="14" t="s">
        <v>40</v>
      </c>
      <c r="B82" s="9">
        <v>281</v>
      </c>
      <c r="C82" s="9">
        <v>488</v>
      </c>
      <c r="E82" s="9">
        <v>189</v>
      </c>
      <c r="F82" s="9">
        <v>235</v>
      </c>
      <c r="H82" s="9">
        <v>476</v>
      </c>
      <c r="I82" s="9">
        <v>723</v>
      </c>
    </row>
    <row r="83" spans="1:9" x14ac:dyDescent="0.25">
      <c r="A83" s="14" t="s">
        <v>41</v>
      </c>
      <c r="B83" s="9">
        <v>114</v>
      </c>
      <c r="C83" s="9">
        <v>467</v>
      </c>
      <c r="E83" s="9">
        <v>148</v>
      </c>
      <c r="F83" s="9">
        <v>509</v>
      </c>
      <c r="H83" s="9">
        <v>274</v>
      </c>
      <c r="I83" s="9">
        <v>1032</v>
      </c>
    </row>
    <row r="84" spans="1:9" x14ac:dyDescent="0.25">
      <c r="A84" s="14" t="s">
        <v>2</v>
      </c>
      <c r="B84" s="9">
        <v>588</v>
      </c>
      <c r="C84" s="9">
        <v>867</v>
      </c>
      <c r="E84" s="9">
        <v>361</v>
      </c>
      <c r="F84" s="9">
        <v>444</v>
      </c>
      <c r="H84" s="9">
        <v>951</v>
      </c>
      <c r="I84" s="9">
        <v>1315</v>
      </c>
    </row>
    <row r="85" spans="1:9" x14ac:dyDescent="0.25">
      <c r="A85" s="14" t="s">
        <v>3</v>
      </c>
      <c r="B85" s="9">
        <v>95</v>
      </c>
      <c r="C85" s="9">
        <v>143</v>
      </c>
      <c r="E85" s="9">
        <v>177</v>
      </c>
      <c r="F85" s="9">
        <v>260</v>
      </c>
      <c r="H85" s="9">
        <v>289</v>
      </c>
      <c r="I85" s="9">
        <v>439</v>
      </c>
    </row>
    <row r="86" spans="1:9" x14ac:dyDescent="0.25">
      <c r="A86" s="14" t="s">
        <v>42</v>
      </c>
      <c r="B86" s="9">
        <v>45</v>
      </c>
      <c r="C86" s="9">
        <v>132</v>
      </c>
      <c r="E86" s="9">
        <v>43</v>
      </c>
      <c r="F86" s="9">
        <v>74</v>
      </c>
      <c r="H86" s="9">
        <v>95</v>
      </c>
      <c r="I86" s="9">
        <v>217</v>
      </c>
    </row>
    <row r="87" spans="1:9" x14ac:dyDescent="0.25">
      <c r="A87" s="14" t="s">
        <v>44</v>
      </c>
      <c r="B87" s="9">
        <v>147</v>
      </c>
      <c r="C87" s="9">
        <v>339</v>
      </c>
      <c r="E87" s="9">
        <v>20</v>
      </c>
      <c r="F87" s="9">
        <v>32</v>
      </c>
      <c r="H87" s="9">
        <v>167</v>
      </c>
      <c r="I87" s="9">
        <v>371</v>
      </c>
    </row>
    <row r="88" spans="1:9" x14ac:dyDescent="0.25">
      <c r="A88" s="14" t="s">
        <v>4</v>
      </c>
      <c r="B88" s="9">
        <v>23</v>
      </c>
      <c r="C88" s="9">
        <v>60</v>
      </c>
      <c r="E88" s="9">
        <v>5</v>
      </c>
      <c r="F88" s="9">
        <v>8</v>
      </c>
      <c r="H88" s="9">
        <v>31</v>
      </c>
      <c r="I88" s="9">
        <v>75</v>
      </c>
    </row>
    <row r="89" spans="1:9" x14ac:dyDescent="0.25">
      <c r="A89" s="14" t="s">
        <v>43</v>
      </c>
      <c r="B89" s="9">
        <v>28</v>
      </c>
      <c r="C89" s="9">
        <v>53</v>
      </c>
      <c r="E89" s="9">
        <v>9</v>
      </c>
      <c r="F89" s="9">
        <v>7</v>
      </c>
      <c r="H89" s="9">
        <v>37</v>
      </c>
      <c r="I89" s="9">
        <v>60</v>
      </c>
    </row>
    <row r="90" spans="1:9" x14ac:dyDescent="0.25">
      <c r="A90" s="14" t="s">
        <v>5</v>
      </c>
      <c r="B90" s="9">
        <v>14</v>
      </c>
      <c r="C90" s="9">
        <v>44</v>
      </c>
      <c r="E90" s="9">
        <v>1</v>
      </c>
      <c r="F90" s="9">
        <v>9</v>
      </c>
      <c r="H90" s="9">
        <v>15</v>
      </c>
      <c r="I90" s="9">
        <v>53</v>
      </c>
    </row>
    <row r="91" spans="1:9" x14ac:dyDescent="0.25">
      <c r="A91" s="14" t="s">
        <v>6</v>
      </c>
      <c r="B91" s="9">
        <v>6</v>
      </c>
      <c r="C91" s="9">
        <v>8</v>
      </c>
      <c r="E91" s="9">
        <v>0</v>
      </c>
      <c r="F91" s="9">
        <v>0</v>
      </c>
      <c r="H91" s="9">
        <v>6</v>
      </c>
      <c r="I91" s="9">
        <v>8</v>
      </c>
    </row>
    <row r="92" spans="1:9" x14ac:dyDescent="0.25">
      <c r="A92" s="14" t="s">
        <v>7</v>
      </c>
      <c r="B92" s="9">
        <v>63</v>
      </c>
      <c r="C92" s="9">
        <v>201</v>
      </c>
      <c r="E92" s="9">
        <v>13</v>
      </c>
      <c r="F92" s="9">
        <v>40</v>
      </c>
      <c r="H92" s="9">
        <v>76</v>
      </c>
      <c r="I92" s="9">
        <v>241</v>
      </c>
    </row>
    <row r="93" spans="1:9" x14ac:dyDescent="0.25">
      <c r="A93" s="14" t="s">
        <v>8</v>
      </c>
      <c r="B93" s="9">
        <v>22</v>
      </c>
      <c r="C93" s="9">
        <v>28</v>
      </c>
      <c r="E93" s="9">
        <v>39</v>
      </c>
      <c r="F93" s="9">
        <v>75</v>
      </c>
      <c r="H93" s="9">
        <v>62</v>
      </c>
      <c r="I93" s="9">
        <v>103</v>
      </c>
    </row>
    <row r="94" spans="1:9" x14ac:dyDescent="0.25">
      <c r="A94" s="14" t="s">
        <v>9</v>
      </c>
      <c r="B94" s="9">
        <v>22</v>
      </c>
      <c r="C94" s="9">
        <v>9</v>
      </c>
      <c r="E94" s="9">
        <v>38</v>
      </c>
      <c r="F94" s="9">
        <v>23</v>
      </c>
      <c r="H94" s="9">
        <v>60</v>
      </c>
      <c r="I94" s="9">
        <v>32</v>
      </c>
    </row>
    <row r="95" spans="1:9" x14ac:dyDescent="0.25">
      <c r="A95" s="14" t="s">
        <v>10</v>
      </c>
      <c r="B95" s="9">
        <v>22</v>
      </c>
      <c r="C95" s="9">
        <v>8</v>
      </c>
      <c r="E95" s="9">
        <v>0</v>
      </c>
      <c r="F95" s="9">
        <v>0</v>
      </c>
      <c r="H95" s="9">
        <v>22</v>
      </c>
      <c r="I95" s="9">
        <v>8</v>
      </c>
    </row>
    <row r="96" spans="1:9" x14ac:dyDescent="0.25">
      <c r="A96" s="14" t="s">
        <v>56</v>
      </c>
      <c r="B96" s="9">
        <v>112</v>
      </c>
      <c r="C96" s="9">
        <v>123</v>
      </c>
      <c r="E96" s="9">
        <v>492</v>
      </c>
      <c r="F96" s="9">
        <v>707</v>
      </c>
      <c r="H96" s="9">
        <v>696</v>
      </c>
      <c r="I96" s="9">
        <v>919</v>
      </c>
    </row>
    <row r="97" spans="1:9" x14ac:dyDescent="0.25">
      <c r="A97" s="14" t="s">
        <v>38</v>
      </c>
      <c r="B97" s="9">
        <v>23</v>
      </c>
      <c r="C97" s="9">
        <v>113</v>
      </c>
      <c r="E97" s="9">
        <v>0</v>
      </c>
      <c r="F97" s="9">
        <v>0</v>
      </c>
      <c r="H97" s="9">
        <v>23</v>
      </c>
      <c r="I97" s="9">
        <v>113</v>
      </c>
    </row>
    <row r="98" spans="1:9" x14ac:dyDescent="0.25">
      <c r="A98" s="14" t="s">
        <v>80</v>
      </c>
      <c r="B98" s="9">
        <v>2</v>
      </c>
      <c r="C98" s="9">
        <v>8</v>
      </c>
      <c r="E98" s="9">
        <v>2</v>
      </c>
      <c r="F98" s="9">
        <v>3</v>
      </c>
      <c r="H98" s="9">
        <v>4</v>
      </c>
      <c r="I98" s="9">
        <v>11</v>
      </c>
    </row>
    <row r="99" spans="1:9" x14ac:dyDescent="0.25">
      <c r="A99" s="14" t="s">
        <v>39</v>
      </c>
      <c r="B99" s="9">
        <v>4</v>
      </c>
      <c r="C99" s="9">
        <v>9</v>
      </c>
      <c r="E99" s="9">
        <v>5</v>
      </c>
      <c r="F99" s="9">
        <v>6</v>
      </c>
      <c r="H99" s="9">
        <v>11</v>
      </c>
      <c r="I99" s="9">
        <v>16</v>
      </c>
    </row>
    <row r="100" spans="1:9" x14ac:dyDescent="0.25">
      <c r="A100" s="14" t="s">
        <v>37</v>
      </c>
      <c r="B100" s="9">
        <v>1</v>
      </c>
      <c r="C100" s="9">
        <v>3</v>
      </c>
      <c r="E100" s="9">
        <v>0</v>
      </c>
      <c r="F100" s="9">
        <v>0</v>
      </c>
      <c r="H100" s="9">
        <v>1</v>
      </c>
      <c r="I100" s="9">
        <v>3</v>
      </c>
    </row>
    <row r="101" spans="1:9" x14ac:dyDescent="0.25">
      <c r="A101" s="14" t="s">
        <v>53</v>
      </c>
      <c r="B101" s="9">
        <v>1</v>
      </c>
      <c r="C101" s="9">
        <v>1</v>
      </c>
      <c r="E101" s="9">
        <v>1</v>
      </c>
      <c r="F101" s="9">
        <v>1</v>
      </c>
      <c r="H101" s="9">
        <v>2</v>
      </c>
      <c r="I101" s="9">
        <v>2</v>
      </c>
    </row>
    <row r="102" spans="1:9" x14ac:dyDescent="0.25">
      <c r="A102" s="14" t="s">
        <v>11</v>
      </c>
      <c r="B102" s="9">
        <v>27</v>
      </c>
      <c r="C102" s="9">
        <v>42</v>
      </c>
      <c r="E102" s="9">
        <v>57</v>
      </c>
      <c r="F102" s="9">
        <v>84</v>
      </c>
      <c r="H102" s="9">
        <v>89</v>
      </c>
      <c r="I102" s="9">
        <v>136</v>
      </c>
    </row>
    <row r="103" spans="1:9" x14ac:dyDescent="0.25">
      <c r="A103" s="14" t="s">
        <v>92</v>
      </c>
      <c r="B103" s="9">
        <v>0</v>
      </c>
      <c r="C103" s="9">
        <v>0</v>
      </c>
      <c r="E103" s="9">
        <v>15</v>
      </c>
      <c r="F103" s="9">
        <v>37</v>
      </c>
      <c r="H103" s="9">
        <v>16</v>
      </c>
      <c r="I103" s="9">
        <v>37</v>
      </c>
    </row>
    <row r="104" spans="1:9" x14ac:dyDescent="0.25">
      <c r="A104" s="14" t="s">
        <v>77</v>
      </c>
      <c r="B104" s="9">
        <v>1640</v>
      </c>
      <c r="C104" s="9">
        <v>3146</v>
      </c>
      <c r="E104" s="9">
        <v>1803</v>
      </c>
      <c r="F104" s="9">
        <v>2554</v>
      </c>
      <c r="H104" s="9">
        <v>3403</v>
      </c>
      <c r="I104" s="9">
        <v>5914</v>
      </c>
    </row>
  </sheetData>
  <mergeCells count="15">
    <mergeCell ref="A6:HK6"/>
    <mergeCell ref="A33:AE33"/>
    <mergeCell ref="G49:G73"/>
    <mergeCell ref="J49:J73"/>
    <mergeCell ref="X47:Y48"/>
    <mergeCell ref="AH52:AI52"/>
    <mergeCell ref="E49:F49"/>
    <mergeCell ref="A49:A50"/>
    <mergeCell ref="H49:I49"/>
    <mergeCell ref="Q49:R49"/>
    <mergeCell ref="K49:L49"/>
    <mergeCell ref="B49:C49"/>
    <mergeCell ref="D49:D73"/>
    <mergeCell ref="N49:O49"/>
    <mergeCell ref="A48:R48"/>
  </mergeCells>
  <printOptions horizontalCentered="1" verticalCentered="1"/>
  <pageMargins left="0.55118110236220474" right="0.90565476190476191" top="0.74803149606299213" bottom="0.59055118110236227" header="0.31496062992125984" footer="0.31496062992125984"/>
  <pageSetup scale="55" fitToHeight="0" orientation="landscape" horizontalDpi="4294967293" r:id="rId1"/>
  <headerFooter>
    <oddHeader>&amp;L&amp;G&amp;C&amp;"-,Negrita"&amp;12
&amp;R&amp;"MetroDF,Normal"&amp;12&amp;G</oddHeader>
  </headerFooter>
  <ignoredErrors>
    <ignoredError sqref="B30:EH30" formulaRange="1"/>
    <ignoredError sqref="H73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EEF6-AD81-4375-AFF8-222A79E8209B}">
  <sheetPr>
    <pageSetUpPr fitToPage="1"/>
  </sheetPr>
  <dimension ref="A4:CZ219"/>
  <sheetViews>
    <sheetView zoomScaleNormal="100" zoomScaleSheetLayoutView="10" zoomScalePageLayoutView="40" workbookViewId="0">
      <pane xSplit="1" topLeftCell="B1" activePane="topRight" state="frozen"/>
      <selection pane="topRight" activeCell="BQ9" sqref="A9:BQ9"/>
    </sheetView>
  </sheetViews>
  <sheetFormatPr baseColWidth="10" defaultRowHeight="15" x14ac:dyDescent="0.25"/>
  <cols>
    <col min="1" max="1" width="24.140625" style="14" customWidth="1"/>
    <col min="2" max="4" width="9" style="9" bestFit="1" customWidth="1"/>
    <col min="5" max="6" width="8.5703125" style="9" customWidth="1"/>
    <col min="7" max="7" width="12.5703125" style="9" customWidth="1"/>
    <col min="8" max="8" width="9" style="9" bestFit="1" customWidth="1"/>
    <col min="9" max="9" width="9.5703125" style="9" customWidth="1"/>
    <col min="10" max="33" width="9" style="9" bestFit="1" customWidth="1"/>
    <col min="34" max="70" width="8.5703125" style="9" customWidth="1"/>
    <col min="71" max="71" width="6.28515625" style="1" bestFit="1" customWidth="1"/>
    <col min="72" max="77" width="10.85546875" customWidth="1"/>
  </cols>
  <sheetData>
    <row r="4" spans="1:71" ht="15.75" customHeight="1" x14ac:dyDescent="0.25"/>
    <row r="6" spans="1:71" ht="47.25" customHeight="1" x14ac:dyDescent="0.25">
      <c r="A6" s="127" t="s">
        <v>50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</row>
    <row r="7" spans="1:71" ht="25.5" x14ac:dyDescent="0.25">
      <c r="A7" s="15" t="s">
        <v>0</v>
      </c>
      <c r="B7" s="18">
        <v>45228</v>
      </c>
      <c r="C7" s="18">
        <v>45229</v>
      </c>
      <c r="D7" s="18">
        <v>45230</v>
      </c>
      <c r="E7" s="18">
        <v>45231</v>
      </c>
      <c r="F7" s="18">
        <v>45232</v>
      </c>
      <c r="G7" s="18">
        <v>45233</v>
      </c>
      <c r="H7" s="18">
        <v>45234</v>
      </c>
      <c r="I7" s="18">
        <v>45235</v>
      </c>
      <c r="J7" s="18">
        <v>45236</v>
      </c>
      <c r="K7" s="18">
        <v>45237</v>
      </c>
      <c r="L7" s="18">
        <v>45238</v>
      </c>
      <c r="M7" s="18">
        <v>45239</v>
      </c>
      <c r="N7" s="18">
        <v>45240</v>
      </c>
      <c r="O7" s="18">
        <v>45241</v>
      </c>
      <c r="P7" s="18">
        <v>45242</v>
      </c>
      <c r="Q7" s="18">
        <v>45243</v>
      </c>
      <c r="R7" s="18">
        <v>45244</v>
      </c>
      <c r="S7" s="18">
        <v>45245</v>
      </c>
      <c r="T7" s="18">
        <v>45246</v>
      </c>
      <c r="U7" s="12">
        <v>45247</v>
      </c>
      <c r="V7" s="12">
        <v>45248</v>
      </c>
      <c r="W7" s="12">
        <v>45249</v>
      </c>
      <c r="X7" s="12">
        <v>45250</v>
      </c>
      <c r="Y7" s="12">
        <v>45251</v>
      </c>
      <c r="Z7" s="12">
        <v>45252</v>
      </c>
      <c r="AA7" s="12">
        <v>45253</v>
      </c>
      <c r="AB7" s="12">
        <v>45254</v>
      </c>
      <c r="AC7" s="12">
        <v>45255</v>
      </c>
      <c r="AD7" s="12">
        <v>45256</v>
      </c>
      <c r="AE7" s="12">
        <v>45257</v>
      </c>
      <c r="AF7" s="12">
        <v>45258</v>
      </c>
      <c r="AG7" s="12">
        <v>45259</v>
      </c>
      <c r="AH7" s="12">
        <v>45260</v>
      </c>
      <c r="AI7" s="12">
        <v>45261</v>
      </c>
      <c r="AJ7" s="12">
        <v>45262</v>
      </c>
      <c r="AK7" s="12">
        <v>45263</v>
      </c>
      <c r="AL7" s="12">
        <v>45264</v>
      </c>
      <c r="AM7" s="12">
        <v>45265</v>
      </c>
      <c r="AN7" s="12">
        <v>45266</v>
      </c>
      <c r="AO7" s="12">
        <v>45267</v>
      </c>
      <c r="AP7" s="12">
        <v>45268</v>
      </c>
      <c r="AQ7" s="12">
        <v>45269</v>
      </c>
      <c r="AR7" s="12">
        <v>45270</v>
      </c>
      <c r="AS7" s="12">
        <v>45271</v>
      </c>
      <c r="AT7" s="12">
        <v>45272</v>
      </c>
      <c r="AU7" s="12">
        <v>45273</v>
      </c>
      <c r="AV7" s="12">
        <v>45274</v>
      </c>
      <c r="AW7" s="12">
        <v>45275</v>
      </c>
      <c r="AX7" s="12">
        <v>45276</v>
      </c>
      <c r="AY7" s="12">
        <v>45277</v>
      </c>
      <c r="AZ7" s="12">
        <v>45278</v>
      </c>
      <c r="BA7" s="12">
        <v>45279</v>
      </c>
      <c r="BB7" s="12">
        <v>45280</v>
      </c>
      <c r="BC7" s="12">
        <v>45281</v>
      </c>
      <c r="BD7" s="12">
        <v>45282</v>
      </c>
      <c r="BE7" s="12">
        <v>45283</v>
      </c>
      <c r="BF7" s="12">
        <v>45284</v>
      </c>
      <c r="BG7" s="12">
        <v>45285</v>
      </c>
      <c r="BH7" s="12">
        <v>45286</v>
      </c>
      <c r="BI7" s="12">
        <v>45287</v>
      </c>
      <c r="BJ7" s="12">
        <v>45288</v>
      </c>
      <c r="BK7" s="12">
        <v>45289</v>
      </c>
      <c r="BL7" s="12">
        <v>45290</v>
      </c>
      <c r="BM7" s="12">
        <v>45291</v>
      </c>
      <c r="BN7" s="12">
        <v>45292</v>
      </c>
      <c r="BO7" s="12">
        <v>45293</v>
      </c>
      <c r="BP7" s="12">
        <v>45294</v>
      </c>
      <c r="BQ7" s="12">
        <v>45295</v>
      </c>
      <c r="BR7" s="12">
        <v>45296</v>
      </c>
      <c r="BS7" s="19" t="s">
        <v>1</v>
      </c>
    </row>
    <row r="8" spans="1:71" ht="47.25" customHeight="1" x14ac:dyDescent="0.25">
      <c r="A8" s="17" t="s">
        <v>40</v>
      </c>
      <c r="B8" s="10">
        <f>'AVERÍAS LINEA 1'!B8</f>
        <v>2</v>
      </c>
      <c r="C8" s="10">
        <v>2</v>
      </c>
      <c r="D8" s="10">
        <v>8</v>
      </c>
      <c r="E8" s="10">
        <v>11</v>
      </c>
      <c r="F8" s="10">
        <v>8</v>
      </c>
      <c r="G8" s="10">
        <v>6</v>
      </c>
      <c r="H8" s="10">
        <v>8</v>
      </c>
      <c r="I8" s="10">
        <v>8</v>
      </c>
      <c r="J8" s="10">
        <v>3</v>
      </c>
      <c r="K8" s="10">
        <v>26</v>
      </c>
      <c r="L8" s="10">
        <v>0</v>
      </c>
      <c r="M8" s="10">
        <v>6</v>
      </c>
      <c r="N8" s="10">
        <v>3</v>
      </c>
      <c r="O8" s="10">
        <v>6</v>
      </c>
      <c r="P8" s="10">
        <v>18</v>
      </c>
      <c r="Q8" s="10">
        <v>9</v>
      </c>
      <c r="R8" s="10">
        <v>10</v>
      </c>
      <c r="S8" s="10">
        <v>3</v>
      </c>
      <c r="T8" s="10">
        <v>3</v>
      </c>
      <c r="U8" s="10">
        <v>5</v>
      </c>
      <c r="V8" s="10">
        <v>12</v>
      </c>
      <c r="W8" s="10">
        <v>3</v>
      </c>
      <c r="X8" s="10">
        <v>3</v>
      </c>
      <c r="Y8" s="10">
        <v>5</v>
      </c>
      <c r="Z8" s="10">
        <v>4</v>
      </c>
      <c r="AA8" s="10">
        <v>3</v>
      </c>
      <c r="AB8" s="10">
        <v>3</v>
      </c>
      <c r="AC8" s="10">
        <v>30</v>
      </c>
      <c r="AD8" s="10">
        <v>3</v>
      </c>
      <c r="AE8" s="10">
        <v>9</v>
      </c>
      <c r="AF8" s="10">
        <v>46</v>
      </c>
      <c r="AG8" s="10">
        <v>5</v>
      </c>
      <c r="AH8" s="10">
        <v>10</v>
      </c>
      <c r="AI8" s="10">
        <v>24</v>
      </c>
      <c r="AJ8" s="10">
        <v>45</v>
      </c>
      <c r="AK8" s="10">
        <f>'AVERÍAS LINEA 1'!BT8</f>
        <v>1</v>
      </c>
      <c r="AL8" s="10">
        <f>'AVERÍAS LINEA 1'!BV8</f>
        <v>13</v>
      </c>
      <c r="AM8" s="10">
        <f>'AVERÍAS LINEA 1'!BX8</f>
        <v>1</v>
      </c>
      <c r="AN8" s="10">
        <f>'AVERÍAS LINEA 1'!BZ8</f>
        <v>1</v>
      </c>
      <c r="AO8" s="10">
        <f>'AVERÍAS LINEA 1'!CB8</f>
        <v>4</v>
      </c>
      <c r="AP8" s="10">
        <f>'AVERÍAS LINEA 1'!CD8</f>
        <v>3</v>
      </c>
      <c r="AQ8" s="10">
        <f>'AVERÍAS LINEA 1'!CF8</f>
        <v>1</v>
      </c>
      <c r="AR8" s="10">
        <f>'AVERÍAS LINEA 1'!CH8</f>
        <v>1</v>
      </c>
      <c r="AS8" s="10">
        <f>'AVERÍAS LINEA 1'!CJ8</f>
        <v>0</v>
      </c>
      <c r="AT8" s="10">
        <f>'AVERÍAS LINEA 1'!CL8</f>
        <v>0</v>
      </c>
      <c r="AU8" s="10">
        <f>'AVERÍAS LINEA 1'!CN8</f>
        <v>0</v>
      </c>
      <c r="AV8" s="10">
        <f>'AVERÍAS LINEA 1'!CP8</f>
        <v>0</v>
      </c>
      <c r="AW8" s="10">
        <f>'AVERÍAS LINEA 1'!CR8</f>
        <v>1</v>
      </c>
      <c r="AX8" s="10">
        <f>'AVERÍAS LINEA 1'!CT8</f>
        <v>0</v>
      </c>
      <c r="AY8" s="10">
        <f>'AVERÍAS LINEA 1'!CV8</f>
        <v>13</v>
      </c>
      <c r="AZ8" s="10">
        <f>'AVERÍAS LINEA 1'!CX8</f>
        <v>42</v>
      </c>
      <c r="BA8" s="10">
        <f>'AVERÍAS LINEA 1'!CZ8</f>
        <v>5</v>
      </c>
      <c r="BB8" s="10">
        <f>'AVERÍAS LINEA 1'!DB8</f>
        <v>4</v>
      </c>
      <c r="BC8" s="10">
        <f>'AVERÍAS LINEA 1'!DD8</f>
        <v>6</v>
      </c>
      <c r="BD8" s="10">
        <f>'AVERÍAS LINEA 1'!DF8</f>
        <v>4</v>
      </c>
      <c r="BE8" s="10">
        <f>'AVERÍAS LINEA 1'!DH8</f>
        <v>0</v>
      </c>
      <c r="BF8" s="10">
        <f>'AVERÍAS LINEA 1'!DJ8</f>
        <v>1</v>
      </c>
      <c r="BG8" s="10">
        <f>'AVERÍAS LINEA 1'!DL8</f>
        <v>1</v>
      </c>
      <c r="BH8" s="10">
        <f>'AVERÍAS LINEA 1'!DN8</f>
        <v>1</v>
      </c>
      <c r="BI8" s="10">
        <f>'AVERÍAS LINEA 1'!DP8</f>
        <v>1</v>
      </c>
      <c r="BJ8" s="10">
        <f>'AVERÍAS LINEA 1'!DR8</f>
        <v>1</v>
      </c>
      <c r="BK8" s="10">
        <f>'AVERÍAS LINEA 1'!DT8</f>
        <v>3</v>
      </c>
      <c r="BL8" s="10">
        <f>'AVERÍAS LINEA 1'!DV8</f>
        <v>1</v>
      </c>
      <c r="BM8" s="10">
        <f>'AVERÍAS LINEA 1'!DX8</f>
        <v>1</v>
      </c>
      <c r="BN8" s="10">
        <f>'AVERÍAS LINEA 1'!DZ8</f>
        <v>2</v>
      </c>
      <c r="BO8" s="10">
        <f>'AVERÍAS LINEA 1'!EB8</f>
        <v>4</v>
      </c>
      <c r="BP8" s="10">
        <f>'AVERÍAS LINEA 1'!ED8</f>
        <v>3</v>
      </c>
      <c r="BQ8" s="10">
        <f>'AVERÍAS LINEA 1'!EF8</f>
        <v>1</v>
      </c>
      <c r="BR8" s="10">
        <f>'AVERÍAS LINEA 1'!EH8</f>
        <v>1</v>
      </c>
      <c r="BS8" s="5">
        <f>SUM(B8:BR8)</f>
        <v>471</v>
      </c>
    </row>
    <row r="9" spans="1:71" ht="67.5" customHeight="1" x14ac:dyDescent="0.25">
      <c r="A9" s="17" t="s">
        <v>41</v>
      </c>
      <c r="B9" s="10">
        <f>'AVERÍAS LINEA 1'!B9</f>
        <v>0</v>
      </c>
      <c r="C9" s="10">
        <v>0</v>
      </c>
      <c r="D9" s="10">
        <v>1</v>
      </c>
      <c r="E9" s="10">
        <v>5</v>
      </c>
      <c r="F9" s="10">
        <v>3</v>
      </c>
      <c r="G9" s="10">
        <v>3</v>
      </c>
      <c r="H9" s="10">
        <v>6</v>
      </c>
      <c r="I9" s="10">
        <v>6</v>
      </c>
      <c r="J9" s="10">
        <v>3</v>
      </c>
      <c r="K9" s="10">
        <v>3</v>
      </c>
      <c r="L9" s="10">
        <v>0</v>
      </c>
      <c r="M9" s="10">
        <v>3</v>
      </c>
      <c r="N9" s="10">
        <v>3</v>
      </c>
      <c r="O9" s="10">
        <v>9</v>
      </c>
      <c r="P9" s="10">
        <v>6</v>
      </c>
      <c r="Q9" s="10">
        <v>3</v>
      </c>
      <c r="R9" s="10">
        <v>3</v>
      </c>
      <c r="S9" s="10">
        <v>3</v>
      </c>
      <c r="T9" s="10">
        <v>3</v>
      </c>
      <c r="U9" s="10">
        <v>3</v>
      </c>
      <c r="V9" s="10">
        <v>3</v>
      </c>
      <c r="W9" s="10">
        <v>3</v>
      </c>
      <c r="X9" s="10">
        <v>3</v>
      </c>
      <c r="Y9" s="10">
        <v>3</v>
      </c>
      <c r="Z9" s="10">
        <v>9</v>
      </c>
      <c r="AA9" s="10">
        <v>3</v>
      </c>
      <c r="AB9" s="10">
        <v>3</v>
      </c>
      <c r="AC9" s="10">
        <v>3</v>
      </c>
      <c r="AD9" s="10">
        <v>3</v>
      </c>
      <c r="AE9" s="10">
        <v>6</v>
      </c>
      <c r="AF9" s="10">
        <v>3</v>
      </c>
      <c r="AG9" s="10">
        <v>3</v>
      </c>
      <c r="AH9" s="10">
        <v>3</v>
      </c>
      <c r="AI9" s="10">
        <v>3</v>
      </c>
      <c r="AJ9" s="10">
        <v>3</v>
      </c>
      <c r="AK9" s="10">
        <f>'AVERÍAS LINEA 1'!BT9</f>
        <v>3</v>
      </c>
      <c r="AL9" s="10">
        <f>'AVERÍAS LINEA 1'!BV9</f>
        <v>3</v>
      </c>
      <c r="AM9" s="10">
        <f>'AVERÍAS LINEA 1'!BX9</f>
        <v>3</v>
      </c>
      <c r="AN9" s="10">
        <f>'AVERÍAS LINEA 1'!BZ9</f>
        <v>3</v>
      </c>
      <c r="AO9" s="10">
        <f>'AVERÍAS LINEA 1'!CB9</f>
        <v>3</v>
      </c>
      <c r="AP9" s="10">
        <f>'AVERÍAS LINEA 1'!CD9</f>
        <v>3</v>
      </c>
      <c r="AQ9" s="10">
        <f>'AVERÍAS LINEA 1'!CF9</f>
        <v>3</v>
      </c>
      <c r="AR9" s="10">
        <f>'AVERÍAS LINEA 1'!CH9</f>
        <v>3</v>
      </c>
      <c r="AS9" s="10">
        <f>'AVERÍAS LINEA 1'!CJ9</f>
        <v>4</v>
      </c>
      <c r="AT9" s="10">
        <f>'AVERÍAS LINEA 1'!CL9</f>
        <v>8</v>
      </c>
      <c r="AU9" s="10">
        <f>'AVERÍAS LINEA 1'!CN9</f>
        <v>7</v>
      </c>
      <c r="AV9" s="10">
        <f>'AVERÍAS LINEA 1'!CP9</f>
        <v>12</v>
      </c>
      <c r="AW9" s="10">
        <f>'AVERÍAS LINEA 1'!CR9</f>
        <v>4</v>
      </c>
      <c r="AX9" s="10">
        <f>'AVERÍAS LINEA 1'!CT9</f>
        <v>4</v>
      </c>
      <c r="AY9" s="10">
        <f>'AVERÍAS LINEA 1'!CV9</f>
        <v>1</v>
      </c>
      <c r="AZ9" s="10">
        <f>'AVERÍAS LINEA 1'!CX9</f>
        <v>3</v>
      </c>
      <c r="BA9" s="10">
        <f>'AVERÍAS LINEA 1'!CZ9</f>
        <v>6</v>
      </c>
      <c r="BB9" s="10">
        <f>'AVERÍAS LINEA 1'!DB9</f>
        <v>6</v>
      </c>
      <c r="BC9" s="10">
        <f>'AVERÍAS LINEA 1'!DD9</f>
        <v>3</v>
      </c>
      <c r="BD9" s="10">
        <f>'AVERÍAS LINEA 1'!DF9</f>
        <v>6</v>
      </c>
      <c r="BE9" s="10">
        <f>'AVERÍAS LINEA 1'!DH9</f>
        <v>3</v>
      </c>
      <c r="BF9" s="10">
        <f>'AVERÍAS LINEA 1'!DJ9</f>
        <v>3</v>
      </c>
      <c r="BG9" s="10">
        <f>'AVERÍAS LINEA 1'!DL9</f>
        <v>3</v>
      </c>
      <c r="BH9" s="10">
        <f>'AVERÍAS LINEA 1'!DN9</f>
        <v>6</v>
      </c>
      <c r="BI9" s="10">
        <f>'AVERÍAS LINEA 1'!DP9</f>
        <v>3</v>
      </c>
      <c r="BJ9" s="10">
        <f>'AVERÍAS LINEA 1'!DR9</f>
        <v>6</v>
      </c>
      <c r="BK9" s="10">
        <f>'AVERÍAS LINEA 1'!DT9</f>
        <v>3</v>
      </c>
      <c r="BL9" s="10">
        <f>'AVERÍAS LINEA 1'!DV9</f>
        <v>6</v>
      </c>
      <c r="BM9" s="10">
        <f>'AVERÍAS LINEA 1'!DX9</f>
        <v>3</v>
      </c>
      <c r="BN9" s="10">
        <f>'AVERÍAS LINEA 1'!DZ9</f>
        <v>9</v>
      </c>
      <c r="BO9" s="10">
        <f>'AVERÍAS LINEA 1'!EB9</f>
        <v>3</v>
      </c>
      <c r="BP9" s="10">
        <f>'AVERÍAS LINEA 1'!ED9</f>
        <v>3</v>
      </c>
      <c r="BQ9" s="10">
        <f>'AVERÍAS LINEA 1'!EF9</f>
        <v>3</v>
      </c>
      <c r="BR9" s="10">
        <f>'AVERÍAS LINEA 1'!EH9</f>
        <v>3</v>
      </c>
      <c r="BS9" s="5">
        <f t="shared" ref="BS9:BS29" si="0">SUM(B9:BR9)</f>
        <v>265</v>
      </c>
    </row>
    <row r="10" spans="1:71" ht="33" customHeight="1" x14ac:dyDescent="0.25">
      <c r="A10" s="17" t="s">
        <v>2</v>
      </c>
      <c r="B10" s="10">
        <f>'AVERÍAS LINEA 1'!B10</f>
        <v>4</v>
      </c>
      <c r="C10" s="10">
        <v>23</v>
      </c>
      <c r="D10" s="10">
        <v>29</v>
      </c>
      <c r="E10" s="10">
        <v>21</v>
      </c>
      <c r="F10" s="10">
        <v>45</v>
      </c>
      <c r="G10" s="10">
        <v>40</v>
      </c>
      <c r="H10" s="10">
        <v>42</v>
      </c>
      <c r="I10" s="10">
        <v>18</v>
      </c>
      <c r="J10" s="10">
        <v>29</v>
      </c>
      <c r="K10" s="10">
        <v>55</v>
      </c>
      <c r="L10" s="10">
        <v>0</v>
      </c>
      <c r="M10" s="10">
        <v>13</v>
      </c>
      <c r="N10" s="10">
        <v>21</v>
      </c>
      <c r="O10" s="10">
        <v>14</v>
      </c>
      <c r="P10" s="10">
        <v>2</v>
      </c>
      <c r="Q10" s="10">
        <v>0</v>
      </c>
      <c r="R10" s="10">
        <v>23</v>
      </c>
      <c r="S10" s="10">
        <v>17</v>
      </c>
      <c r="T10" s="10">
        <v>32</v>
      </c>
      <c r="U10" s="10">
        <v>11</v>
      </c>
      <c r="V10" s="10">
        <v>12</v>
      </c>
      <c r="W10" s="10">
        <v>25</v>
      </c>
      <c r="X10" s="10">
        <v>8</v>
      </c>
      <c r="Y10" s="10">
        <v>12</v>
      </c>
      <c r="Z10" s="10">
        <v>6</v>
      </c>
      <c r="AA10" s="10">
        <v>20</v>
      </c>
      <c r="AB10" s="10">
        <v>11</v>
      </c>
      <c r="AC10" s="10">
        <v>8</v>
      </c>
      <c r="AD10" s="10">
        <v>13</v>
      </c>
      <c r="AE10" s="10">
        <v>9</v>
      </c>
      <c r="AF10" s="10">
        <v>2</v>
      </c>
      <c r="AG10" s="10">
        <v>6</v>
      </c>
      <c r="AH10" s="10">
        <v>17</v>
      </c>
      <c r="AI10" s="10">
        <v>48</v>
      </c>
      <c r="AJ10" s="10">
        <v>23</v>
      </c>
      <c r="AK10" s="10">
        <f>'AVERÍAS LINEA 1'!BT10</f>
        <v>11</v>
      </c>
      <c r="AL10" s="10">
        <f>'AVERÍAS LINEA 1'!BV10</f>
        <v>11</v>
      </c>
      <c r="AM10" s="10">
        <f>'AVERÍAS LINEA 1'!BX10</f>
        <v>13</v>
      </c>
      <c r="AN10" s="10">
        <f>'AVERÍAS LINEA 1'!BZ10</f>
        <v>17</v>
      </c>
      <c r="AO10" s="10">
        <f>'AVERÍAS LINEA 1'!CB10</f>
        <v>31</v>
      </c>
      <c r="AP10" s="10">
        <f>'AVERÍAS LINEA 1'!CD10</f>
        <v>2</v>
      </c>
      <c r="AQ10" s="10">
        <f>'AVERÍAS LINEA 1'!CF10</f>
        <v>25</v>
      </c>
      <c r="AR10" s="10">
        <f>'AVERÍAS LINEA 1'!CH10</f>
        <v>11</v>
      </c>
      <c r="AS10" s="10">
        <f>'AVERÍAS LINEA 1'!CJ10</f>
        <v>5</v>
      </c>
      <c r="AT10" s="10">
        <f>'AVERÍAS LINEA 1'!CL10</f>
        <v>2</v>
      </c>
      <c r="AU10" s="10">
        <f>'AVERÍAS LINEA 1'!CN10</f>
        <v>6</v>
      </c>
      <c r="AV10" s="10">
        <f>'AVERÍAS LINEA 1'!CP10</f>
        <v>26</v>
      </c>
      <c r="AW10" s="10">
        <f>'AVERÍAS LINEA 1'!CR10</f>
        <v>21</v>
      </c>
      <c r="AX10" s="10">
        <f>'AVERÍAS LINEA 1'!CT10</f>
        <v>23</v>
      </c>
      <c r="AY10" s="10">
        <f>'AVERÍAS LINEA 1'!CV10</f>
        <v>5</v>
      </c>
      <c r="AZ10" s="10">
        <f>'AVERÍAS LINEA 1'!CX10</f>
        <v>0</v>
      </c>
      <c r="BA10" s="10">
        <f>'AVERÍAS LINEA 1'!CZ10</f>
        <v>8</v>
      </c>
      <c r="BB10" s="10">
        <f>'AVERÍAS LINEA 1'!DB10</f>
        <v>8</v>
      </c>
      <c r="BC10" s="10">
        <f>'AVERÍAS LINEA 1'!DD10</f>
        <v>22</v>
      </c>
      <c r="BD10" s="10">
        <f>'AVERÍAS LINEA 1'!DF10</f>
        <v>0</v>
      </c>
      <c r="BE10" s="10">
        <f>'AVERÍAS LINEA 1'!DH10</f>
        <v>5</v>
      </c>
      <c r="BF10" s="10">
        <f>'AVERÍAS LINEA 1'!DJ10</f>
        <v>0</v>
      </c>
      <c r="BG10" s="10">
        <f>'AVERÍAS LINEA 1'!DL10</f>
        <v>0</v>
      </c>
      <c r="BH10" s="10">
        <f>'AVERÍAS LINEA 1'!DN10</f>
        <v>3</v>
      </c>
      <c r="BI10" s="10">
        <f>'AVERÍAS LINEA 1'!DP10</f>
        <v>10</v>
      </c>
      <c r="BJ10" s="10">
        <f>'AVERÍAS LINEA 1'!DR10</f>
        <v>7</v>
      </c>
      <c r="BK10" s="10">
        <f>'AVERÍAS LINEA 1'!DT10</f>
        <v>1</v>
      </c>
      <c r="BL10" s="10" t="str">
        <f>'AVERÍAS LINEA 1'!DV10</f>
        <v>-</v>
      </c>
      <c r="BM10" s="10" t="str">
        <f>'AVERÍAS LINEA 1'!DX10</f>
        <v>-</v>
      </c>
      <c r="BN10" s="10">
        <f>'AVERÍAS LINEA 1'!DZ10</f>
        <v>2</v>
      </c>
      <c r="BO10" s="10">
        <f>'AVERÍAS LINEA 1'!EB10</f>
        <v>2</v>
      </c>
      <c r="BP10" s="10">
        <f>'AVERÍAS LINEA 1'!ED10</f>
        <v>11</v>
      </c>
      <c r="BQ10" s="10">
        <f>'AVERÍAS LINEA 1'!EF10</f>
        <v>2</v>
      </c>
      <c r="BR10" s="10">
        <f>'AVERÍAS LINEA 1'!EH10</f>
        <v>2</v>
      </c>
      <c r="BS10" s="5">
        <f t="shared" si="0"/>
        <v>951</v>
      </c>
    </row>
    <row r="11" spans="1:71" ht="51" customHeight="1" x14ac:dyDescent="0.25">
      <c r="A11" s="17" t="s">
        <v>3</v>
      </c>
      <c r="B11" s="10">
        <f>'AVERÍAS LINEA 1'!B11</f>
        <v>1</v>
      </c>
      <c r="C11" s="10">
        <v>4</v>
      </c>
      <c r="D11" s="10">
        <v>5</v>
      </c>
      <c r="E11" s="10">
        <v>6</v>
      </c>
      <c r="F11" s="10">
        <v>3</v>
      </c>
      <c r="G11" s="10">
        <v>4</v>
      </c>
      <c r="H11" s="10">
        <v>1</v>
      </c>
      <c r="I11" s="10">
        <v>1</v>
      </c>
      <c r="J11" s="10">
        <v>5</v>
      </c>
      <c r="K11" s="10">
        <v>3</v>
      </c>
      <c r="L11" s="10">
        <v>0</v>
      </c>
      <c r="M11" s="10">
        <v>1</v>
      </c>
      <c r="N11" s="10">
        <v>6</v>
      </c>
      <c r="O11" s="10">
        <v>4</v>
      </c>
      <c r="P11" s="10">
        <v>2</v>
      </c>
      <c r="Q11" s="10">
        <v>9</v>
      </c>
      <c r="R11" s="10">
        <v>0</v>
      </c>
      <c r="S11" s="10">
        <v>2</v>
      </c>
      <c r="T11" s="10">
        <v>4</v>
      </c>
      <c r="U11" s="10">
        <v>1</v>
      </c>
      <c r="V11" s="10">
        <v>1</v>
      </c>
      <c r="W11" s="10">
        <v>7</v>
      </c>
      <c r="X11" s="10">
        <v>3</v>
      </c>
      <c r="Y11" s="10">
        <v>0</v>
      </c>
      <c r="Z11" s="10">
        <v>3</v>
      </c>
      <c r="AA11" s="10">
        <v>0</v>
      </c>
      <c r="AB11" s="10">
        <v>5</v>
      </c>
      <c r="AC11" s="10">
        <v>7</v>
      </c>
      <c r="AD11" s="10">
        <v>1</v>
      </c>
      <c r="AE11" s="10">
        <v>1</v>
      </c>
      <c r="AF11" s="10">
        <v>3</v>
      </c>
      <c r="AG11" s="10">
        <v>2</v>
      </c>
      <c r="AH11" s="10">
        <v>0</v>
      </c>
      <c r="AI11" s="10">
        <v>5</v>
      </c>
      <c r="AJ11" s="10">
        <v>6</v>
      </c>
      <c r="AK11" s="10">
        <f>'AVERÍAS LINEA 1'!BT11</f>
        <v>5</v>
      </c>
      <c r="AL11" s="10">
        <f>'AVERÍAS LINEA 1'!BV11</f>
        <v>1</v>
      </c>
      <c r="AM11" s="10">
        <f>'AVERÍAS LINEA 1'!BX11</f>
        <v>1</v>
      </c>
      <c r="AN11" s="10">
        <f>'AVERÍAS LINEA 1'!BZ11</f>
        <v>5</v>
      </c>
      <c r="AO11" s="10">
        <f>'AVERÍAS LINEA 1'!CB11</f>
        <v>6</v>
      </c>
      <c r="AP11" s="10">
        <f>'AVERÍAS LINEA 1'!CD11</f>
        <v>0</v>
      </c>
      <c r="AQ11" s="10">
        <f>'AVERÍAS LINEA 1'!CF11</f>
        <v>4</v>
      </c>
      <c r="AR11" s="10">
        <f>'AVERÍAS LINEA 1'!CH11</f>
        <v>5</v>
      </c>
      <c r="AS11" s="10">
        <f>'AVERÍAS LINEA 1'!CJ11</f>
        <v>7</v>
      </c>
      <c r="AT11" s="10">
        <f>'AVERÍAS LINEA 1'!CL11</f>
        <v>7</v>
      </c>
      <c r="AU11" s="10">
        <f>'AVERÍAS LINEA 1'!CN11</f>
        <v>8</v>
      </c>
      <c r="AV11" s="10">
        <f>'AVERÍAS LINEA 1'!CP11</f>
        <v>10</v>
      </c>
      <c r="AW11" s="10">
        <f>'AVERÍAS LINEA 1'!CR11</f>
        <v>6</v>
      </c>
      <c r="AX11" s="10">
        <f>'AVERÍAS LINEA 1'!CT11</f>
        <v>11</v>
      </c>
      <c r="AY11" s="10">
        <f>'AVERÍAS LINEA 1'!CV11</f>
        <v>5</v>
      </c>
      <c r="AZ11" s="10">
        <f>'AVERÍAS LINEA 1'!CX11</f>
        <v>2</v>
      </c>
      <c r="BA11" s="10">
        <f>'AVERÍAS LINEA 1'!CZ11</f>
        <v>7</v>
      </c>
      <c r="BB11" s="10" t="str">
        <f>'AVERÍAS LINEA 1'!DB11</f>
        <v>-</v>
      </c>
      <c r="BC11" s="10">
        <f>'AVERÍAS LINEA 1'!DD11</f>
        <v>7</v>
      </c>
      <c r="BD11" s="10">
        <f>'AVERÍAS LINEA 1'!DF11</f>
        <v>12</v>
      </c>
      <c r="BE11" s="10">
        <f>'AVERÍAS LINEA 1'!DH11</f>
        <v>2</v>
      </c>
      <c r="BF11" s="10">
        <f>'AVERÍAS LINEA 1'!DJ11</f>
        <v>2</v>
      </c>
      <c r="BG11" s="10">
        <f>'AVERÍAS LINEA 1'!DL11</f>
        <v>0</v>
      </c>
      <c r="BH11" s="10">
        <f>'AVERÍAS LINEA 1'!DN11</f>
        <v>5</v>
      </c>
      <c r="BI11" s="10">
        <f>'AVERÍAS LINEA 1'!DP11</f>
        <v>8</v>
      </c>
      <c r="BJ11" s="10">
        <f>'AVERÍAS LINEA 1'!DR11</f>
        <v>6</v>
      </c>
      <c r="BK11" s="10" t="str">
        <f>'AVERÍAS LINEA 1'!DT11</f>
        <v>-</v>
      </c>
      <c r="BL11" s="10">
        <f>'AVERÍAS LINEA 1'!DV11</f>
        <v>7</v>
      </c>
      <c r="BM11" s="10">
        <f>'AVERÍAS LINEA 1'!DX11</f>
        <v>4</v>
      </c>
      <c r="BN11" s="10">
        <f>'AVERÍAS LINEA 1'!DZ11</f>
        <v>1</v>
      </c>
      <c r="BO11" s="10">
        <f>'AVERÍAS LINEA 1'!EB11</f>
        <v>10</v>
      </c>
      <c r="BP11" s="10">
        <f>'AVERÍAS LINEA 1'!ED11</f>
        <v>8</v>
      </c>
      <c r="BQ11" s="10">
        <f>'AVERÍAS LINEA 1'!EF11</f>
        <v>3</v>
      </c>
      <c r="BR11" s="10">
        <f>'AVERÍAS LINEA 1'!EH11</f>
        <v>4</v>
      </c>
      <c r="BS11" s="5">
        <f t="shared" si="0"/>
        <v>275</v>
      </c>
    </row>
    <row r="12" spans="1:71" ht="30" x14ac:dyDescent="0.25">
      <c r="A12" s="17" t="s">
        <v>42</v>
      </c>
      <c r="B12" s="10">
        <f>'AVERÍAS LINEA 1'!B12</f>
        <v>0</v>
      </c>
      <c r="C12" s="10">
        <v>0</v>
      </c>
      <c r="D12" s="10">
        <v>0</v>
      </c>
      <c r="E12" s="10">
        <v>0</v>
      </c>
      <c r="F12" s="10">
        <v>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21</v>
      </c>
      <c r="O12" s="10">
        <v>13</v>
      </c>
      <c r="P12" s="10">
        <v>0</v>
      </c>
      <c r="Q12" s="10">
        <v>0</v>
      </c>
      <c r="R12" s="10">
        <v>0</v>
      </c>
      <c r="S12" s="10">
        <v>0</v>
      </c>
      <c r="T12" s="10">
        <v>1</v>
      </c>
      <c r="U12" s="10">
        <v>0</v>
      </c>
      <c r="V12" s="10">
        <v>0</v>
      </c>
      <c r="W12" s="10">
        <v>0</v>
      </c>
      <c r="X12" s="10">
        <v>1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1</v>
      </c>
      <c r="AI12" s="10">
        <v>0</v>
      </c>
      <c r="AJ12" s="10">
        <v>0</v>
      </c>
      <c r="AK12" s="10">
        <f>'AVERÍAS LINEA 1'!BT12</f>
        <v>0</v>
      </c>
      <c r="AL12" s="10">
        <f>'AVERÍAS LINEA 1'!BV12</f>
        <v>0</v>
      </c>
      <c r="AM12" s="10">
        <f>'AVERÍAS LINEA 1'!BX12</f>
        <v>0</v>
      </c>
      <c r="AN12" s="10">
        <f>'AVERÍAS LINEA 1'!BZ12</f>
        <v>0</v>
      </c>
      <c r="AO12" s="10">
        <f>'AVERÍAS LINEA 1'!CB12</f>
        <v>3</v>
      </c>
      <c r="AP12" s="10">
        <f>'AVERÍAS LINEA 1'!CD12</f>
        <v>0</v>
      </c>
      <c r="AQ12" s="10">
        <f>'AVERÍAS LINEA 1'!CF12</f>
        <v>0</v>
      </c>
      <c r="AR12" s="10">
        <f>'AVERÍAS LINEA 1'!CH12</f>
        <v>2</v>
      </c>
      <c r="AS12" s="10">
        <f>'AVERÍAS LINEA 1'!CJ12</f>
        <v>0</v>
      </c>
      <c r="AT12" s="10">
        <f>'AVERÍAS LINEA 1'!CL12</f>
        <v>4</v>
      </c>
      <c r="AU12" s="10">
        <f>'AVERÍAS LINEA 1'!CN12</f>
        <v>2</v>
      </c>
      <c r="AV12" s="10">
        <f>'AVERÍAS LINEA 1'!CP12</f>
        <v>4</v>
      </c>
      <c r="AW12" s="10">
        <f>'AVERÍAS LINEA 1'!CR12</f>
        <v>4</v>
      </c>
      <c r="AX12" s="10">
        <f>'AVERÍAS LINEA 1'!CT12</f>
        <v>5</v>
      </c>
      <c r="AY12" s="10">
        <f>'AVERÍAS LINEA 1'!CV12</f>
        <v>0</v>
      </c>
      <c r="AZ12" s="10">
        <f>'AVERÍAS LINEA 1'!CX12</f>
        <v>3</v>
      </c>
      <c r="BA12" s="10">
        <f>'AVERÍAS LINEA 1'!CZ12</f>
        <v>2</v>
      </c>
      <c r="BB12" s="10">
        <f>'AVERÍAS LINEA 1'!DB12</f>
        <v>1</v>
      </c>
      <c r="BC12" s="10">
        <f>'AVERÍAS LINEA 1'!DD12</f>
        <v>4</v>
      </c>
      <c r="BD12" s="10">
        <f>'AVERÍAS LINEA 1'!DF12</f>
        <v>1</v>
      </c>
      <c r="BE12" s="10">
        <f>'AVERÍAS LINEA 1'!DH12</f>
        <v>0</v>
      </c>
      <c r="BF12" s="10">
        <f>'AVERÍAS LINEA 1'!DJ12</f>
        <v>0</v>
      </c>
      <c r="BG12" s="10">
        <f>'AVERÍAS LINEA 1'!DL12</f>
        <v>0</v>
      </c>
      <c r="BH12" s="10">
        <f>'AVERÍAS LINEA 1'!DN12</f>
        <v>3</v>
      </c>
      <c r="BI12" s="10" t="str">
        <f>'AVERÍAS LINEA 1'!DP12</f>
        <v>-</v>
      </c>
      <c r="BJ12" s="10" t="str">
        <f>'AVERÍAS LINEA 1'!DR12</f>
        <v>-</v>
      </c>
      <c r="BK12" s="10" t="str">
        <f>'AVERÍAS LINEA 1'!DT12</f>
        <v>-</v>
      </c>
      <c r="BL12" s="10" t="str">
        <f>'AVERÍAS LINEA 1'!DV12</f>
        <v>-</v>
      </c>
      <c r="BM12" s="10" t="str">
        <f>'AVERÍAS LINEA 1'!DX12</f>
        <v>-</v>
      </c>
      <c r="BN12" s="10" t="str">
        <f>'AVERÍAS LINEA 1'!DZ12</f>
        <v>-</v>
      </c>
      <c r="BO12" s="10">
        <f>'AVERÍAS LINEA 1'!EB12</f>
        <v>3</v>
      </c>
      <c r="BP12" s="10" t="str">
        <f>'AVERÍAS LINEA 1'!ED12</f>
        <v>-</v>
      </c>
      <c r="BQ12" s="10" t="str">
        <f>'AVERÍAS LINEA 1'!EF12</f>
        <v>-</v>
      </c>
      <c r="BR12" s="10">
        <f>'AVERÍAS LINEA 1'!EH12</f>
        <v>2</v>
      </c>
      <c r="BS12" s="5">
        <f t="shared" si="0"/>
        <v>88</v>
      </c>
    </row>
    <row r="13" spans="1:71" ht="26.25" customHeight="1" x14ac:dyDescent="0.25">
      <c r="A13" s="17" t="s">
        <v>44</v>
      </c>
      <c r="B13" s="10">
        <f>'AVERÍAS LINEA 1'!B13</f>
        <v>0</v>
      </c>
      <c r="C13" s="10">
        <v>1</v>
      </c>
      <c r="D13" s="10">
        <v>15</v>
      </c>
      <c r="E13" s="10">
        <v>3</v>
      </c>
      <c r="F13" s="10">
        <v>7</v>
      </c>
      <c r="G13" s="10">
        <v>8</v>
      </c>
      <c r="H13" s="10">
        <v>6</v>
      </c>
      <c r="I13" s="10">
        <v>4</v>
      </c>
      <c r="J13" s="10">
        <v>6</v>
      </c>
      <c r="K13" s="10">
        <v>25</v>
      </c>
      <c r="L13" s="10">
        <v>0</v>
      </c>
      <c r="M13" s="10">
        <v>1</v>
      </c>
      <c r="N13" s="10">
        <v>5</v>
      </c>
      <c r="O13" s="10">
        <v>8</v>
      </c>
      <c r="P13" s="10">
        <v>6</v>
      </c>
      <c r="Q13" s="10">
        <v>2</v>
      </c>
      <c r="R13" s="10">
        <v>4</v>
      </c>
      <c r="S13" s="10">
        <v>1</v>
      </c>
      <c r="T13" s="10">
        <v>5</v>
      </c>
      <c r="U13" s="10">
        <v>8</v>
      </c>
      <c r="V13" s="10">
        <v>5</v>
      </c>
      <c r="W13" s="10">
        <v>6</v>
      </c>
      <c r="X13" s="10">
        <v>3</v>
      </c>
      <c r="Y13" s="10">
        <v>0</v>
      </c>
      <c r="Z13" s="10">
        <v>3</v>
      </c>
      <c r="AA13" s="10">
        <v>1</v>
      </c>
      <c r="AB13" s="10">
        <v>0</v>
      </c>
      <c r="AC13" s="10">
        <v>4</v>
      </c>
      <c r="AD13" s="10">
        <v>3</v>
      </c>
      <c r="AE13" s="10">
        <v>4</v>
      </c>
      <c r="AF13" s="10">
        <v>0</v>
      </c>
      <c r="AG13" s="10">
        <v>2</v>
      </c>
      <c r="AH13" s="10">
        <v>1</v>
      </c>
      <c r="AI13" s="10">
        <v>4</v>
      </c>
      <c r="AJ13" s="10">
        <v>1</v>
      </c>
      <c r="AK13" s="10">
        <f>'AVERÍAS LINEA 1'!BT13</f>
        <v>2</v>
      </c>
      <c r="AL13" s="10">
        <f>'AVERÍAS LINEA 1'!BV13</f>
        <v>5</v>
      </c>
      <c r="AM13" s="10">
        <f>'AVERÍAS LINEA 1'!BX13</f>
        <v>0</v>
      </c>
      <c r="AN13" s="10">
        <f>'AVERÍAS LINEA 1'!BZ13</f>
        <v>0</v>
      </c>
      <c r="AO13" s="10">
        <f>'AVERÍAS LINEA 1'!CB13</f>
        <v>1</v>
      </c>
      <c r="AP13" s="10">
        <f>'AVERÍAS LINEA 1'!CD13</f>
        <v>0</v>
      </c>
      <c r="AQ13" s="10">
        <f>'AVERÍAS LINEA 1'!CF13</f>
        <v>0</v>
      </c>
      <c r="AR13" s="10">
        <f>'AVERÍAS LINEA 1'!CH13</f>
        <v>0</v>
      </c>
      <c r="AS13" s="10">
        <f>'AVERÍAS LINEA 1'!CJ13</f>
        <v>2</v>
      </c>
      <c r="AT13" s="10">
        <f>'AVERÍAS LINEA 1'!CL13</f>
        <v>0</v>
      </c>
      <c r="AU13" s="10">
        <f>'AVERÍAS LINEA 1'!CN13</f>
        <v>0</v>
      </c>
      <c r="AV13" s="10">
        <f>'AVERÍAS LINEA 1'!CP13</f>
        <v>0</v>
      </c>
      <c r="AW13" s="10">
        <f>'AVERÍAS LINEA 1'!CR13</f>
        <v>0</v>
      </c>
      <c r="AX13" s="10">
        <f>'AVERÍAS LINEA 1'!CT13</f>
        <v>0</v>
      </c>
      <c r="AY13" s="10">
        <f>'AVERÍAS LINEA 1'!CV13</f>
        <v>0</v>
      </c>
      <c r="AZ13" s="10">
        <f>'AVERÍAS LINEA 1'!CX13</f>
        <v>0</v>
      </c>
      <c r="BA13" s="10">
        <f>'AVERÍAS LINEA 1'!CZ13</f>
        <v>0</v>
      </c>
      <c r="BB13" s="10" t="str">
        <f>'AVERÍAS LINEA 1'!DB13</f>
        <v>-</v>
      </c>
      <c r="BC13" s="10" t="str">
        <f>'AVERÍAS LINEA 1'!DD13</f>
        <v>-</v>
      </c>
      <c r="BD13" s="10">
        <f>'AVERÍAS LINEA 1'!DF13</f>
        <v>0</v>
      </c>
      <c r="BE13" s="10">
        <f>'AVERÍAS LINEA 1'!DH13</f>
        <v>2</v>
      </c>
      <c r="BF13" s="10">
        <f>'AVERÍAS LINEA 1'!DJ13</f>
        <v>0</v>
      </c>
      <c r="BG13" s="10">
        <f>'AVERÍAS LINEA 1'!DL13</f>
        <v>0</v>
      </c>
      <c r="BH13" s="10" t="str">
        <f>'AVERÍAS LINEA 1'!DN13</f>
        <v>-</v>
      </c>
      <c r="BI13" s="10" t="str">
        <f>'AVERÍAS LINEA 1'!DP13</f>
        <v>-</v>
      </c>
      <c r="BJ13" s="10" t="str">
        <f>'AVERÍAS LINEA 1'!DR13</f>
        <v>-</v>
      </c>
      <c r="BK13" s="10" t="str">
        <f>'AVERÍAS LINEA 1'!DT13</f>
        <v>-</v>
      </c>
      <c r="BL13" s="10" t="str">
        <f>'AVERÍAS LINEA 1'!DV13</f>
        <v>-</v>
      </c>
      <c r="BM13" s="10" t="str">
        <f>'AVERÍAS LINEA 1'!DX13</f>
        <v>-</v>
      </c>
      <c r="BN13" s="10">
        <f>'AVERÍAS LINEA 1'!DZ13</f>
        <v>1</v>
      </c>
      <c r="BO13" s="10" t="str">
        <f>'AVERÍAS LINEA 1'!EB13</f>
        <v>-</v>
      </c>
      <c r="BP13" s="10">
        <f>'AVERÍAS LINEA 1'!ED13</f>
        <v>1</v>
      </c>
      <c r="BQ13" s="10" t="str">
        <f>'AVERÍAS LINEA 1'!EF13</f>
        <v>-</v>
      </c>
      <c r="BR13" s="10">
        <f>'AVERÍAS LINEA 1'!EH13</f>
        <v>1</v>
      </c>
      <c r="BS13" s="5">
        <f t="shared" si="0"/>
        <v>167</v>
      </c>
    </row>
    <row r="14" spans="1:71" ht="30" customHeight="1" x14ac:dyDescent="0.25">
      <c r="A14" s="17" t="s">
        <v>4</v>
      </c>
      <c r="B14" s="10">
        <f>'AVERÍAS LINEA 1'!B14</f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2</v>
      </c>
      <c r="Q14" s="10">
        <v>4</v>
      </c>
      <c r="R14" s="10">
        <v>0</v>
      </c>
      <c r="S14" s="10">
        <v>5</v>
      </c>
      <c r="T14" s="10">
        <v>6</v>
      </c>
      <c r="U14" s="10">
        <v>1</v>
      </c>
      <c r="V14" s="10">
        <v>2</v>
      </c>
      <c r="W14" s="10">
        <v>0</v>
      </c>
      <c r="X14" s="10">
        <v>0</v>
      </c>
      <c r="Y14" s="10">
        <v>0</v>
      </c>
      <c r="Z14" s="10">
        <v>3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1</v>
      </c>
      <c r="AK14" s="10">
        <f>'AVERÍAS LINEA 1'!BT14</f>
        <v>0</v>
      </c>
      <c r="AL14" s="10">
        <f>'AVERÍAS LINEA 1'!BV14</f>
        <v>0</v>
      </c>
      <c r="AM14" s="10">
        <f>'AVERÍAS LINEA 1'!BX14</f>
        <v>0</v>
      </c>
      <c r="AN14" s="10">
        <f>'AVERÍAS LINEA 1'!BZ14</f>
        <v>1</v>
      </c>
      <c r="AO14" s="10">
        <f>'AVERÍAS LINEA 1'!CB14</f>
        <v>0</v>
      </c>
      <c r="AP14" s="10">
        <f>'AVERÍAS LINEA 1'!CD14</f>
        <v>0</v>
      </c>
      <c r="AQ14" s="10">
        <f>'AVERÍAS LINEA 1'!CF14</f>
        <v>0</v>
      </c>
      <c r="AR14" s="10">
        <f>'AVERÍAS LINEA 1'!CH14</f>
        <v>0</v>
      </c>
      <c r="AS14" s="10">
        <f>'AVERÍAS LINEA 1'!CJ14</f>
        <v>0</v>
      </c>
      <c r="AT14" s="10">
        <f>'AVERÍAS LINEA 1'!CL14</f>
        <v>0</v>
      </c>
      <c r="AU14" s="10">
        <f>'AVERÍAS LINEA 1'!CN14</f>
        <v>0</v>
      </c>
      <c r="AV14" s="10">
        <f>'AVERÍAS LINEA 1'!CP14</f>
        <v>0</v>
      </c>
      <c r="AW14" s="10">
        <f>'AVERÍAS LINEA 1'!CR14</f>
        <v>1</v>
      </c>
      <c r="AX14" s="10">
        <f>'AVERÍAS LINEA 1'!CT14</f>
        <v>0</v>
      </c>
      <c r="AY14" s="10">
        <f>'AVERÍAS LINEA 1'!CV14</f>
        <v>0</v>
      </c>
      <c r="AZ14" s="10">
        <f>'AVERÍAS LINEA 1'!CX14</f>
        <v>0</v>
      </c>
      <c r="BA14" s="10">
        <f>'AVERÍAS LINEA 1'!CZ14</f>
        <v>0</v>
      </c>
      <c r="BB14" s="10" t="str">
        <f>'AVERÍAS LINEA 1'!DB14</f>
        <v>-</v>
      </c>
      <c r="BC14" s="10" t="str">
        <f>'AVERÍAS LINEA 1'!DD14</f>
        <v>-</v>
      </c>
      <c r="BD14" s="10">
        <f>'AVERÍAS LINEA 1'!DF14</f>
        <v>0</v>
      </c>
      <c r="BE14" s="10">
        <f>'AVERÍAS LINEA 1'!DH14</f>
        <v>1</v>
      </c>
      <c r="BF14" s="10">
        <f>'AVERÍAS LINEA 1'!DJ14</f>
        <v>0</v>
      </c>
      <c r="BG14" s="10">
        <f>'AVERÍAS LINEA 1'!DL14</f>
        <v>0</v>
      </c>
      <c r="BH14" s="10" t="str">
        <f>'AVERÍAS LINEA 1'!DN14</f>
        <v>-</v>
      </c>
      <c r="BI14" s="10" t="str">
        <f>'AVERÍAS LINEA 1'!DP14</f>
        <v>-</v>
      </c>
      <c r="BJ14" s="10" t="str">
        <f>'AVERÍAS LINEA 1'!DR14</f>
        <v>-</v>
      </c>
      <c r="BK14" s="10" t="str">
        <f>'AVERÍAS LINEA 1'!DT14</f>
        <v>-</v>
      </c>
      <c r="BL14" s="10" t="str">
        <f>'AVERÍAS LINEA 1'!DV14</f>
        <v>-</v>
      </c>
      <c r="BM14" s="10" t="str">
        <f>'AVERÍAS LINEA 1'!DX14</f>
        <v>-</v>
      </c>
      <c r="BN14" s="10" t="str">
        <f>'AVERÍAS LINEA 1'!DZ14</f>
        <v>-</v>
      </c>
      <c r="BO14" s="10" t="str">
        <f>'AVERÍAS LINEA 1'!EB14</f>
        <v>-</v>
      </c>
      <c r="BP14" s="10" t="str">
        <f>'AVERÍAS LINEA 1'!ED14</f>
        <v>-</v>
      </c>
      <c r="BQ14" s="10">
        <f>'AVERÍAS LINEA 1'!EF14</f>
        <v>1</v>
      </c>
      <c r="BR14" s="10">
        <f>'AVERÍAS LINEA 1'!EH14</f>
        <v>1</v>
      </c>
      <c r="BS14" s="5">
        <f t="shared" si="0"/>
        <v>29</v>
      </c>
    </row>
    <row r="15" spans="1:71" x14ac:dyDescent="0.25">
      <c r="A15" s="17" t="s">
        <v>43</v>
      </c>
      <c r="B15" s="10">
        <f>'AVERÍAS LINEA 1'!B15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2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3</v>
      </c>
      <c r="X15" s="10">
        <v>6</v>
      </c>
      <c r="Y15" s="10">
        <v>1</v>
      </c>
      <c r="Z15" s="10">
        <v>5</v>
      </c>
      <c r="AA15" s="10">
        <v>1</v>
      </c>
      <c r="AB15" s="10">
        <v>2</v>
      </c>
      <c r="AC15" s="10">
        <v>0</v>
      </c>
      <c r="AD15" s="10">
        <v>2</v>
      </c>
      <c r="AE15" s="10">
        <v>2</v>
      </c>
      <c r="AF15" s="10">
        <v>1</v>
      </c>
      <c r="AG15" s="10">
        <v>2</v>
      </c>
      <c r="AH15" s="10">
        <v>0</v>
      </c>
      <c r="AI15" s="10">
        <v>1</v>
      </c>
      <c r="AJ15" s="10">
        <v>1</v>
      </c>
      <c r="AK15" s="10">
        <f>'AVERÍAS LINEA 1'!BT15</f>
        <v>0</v>
      </c>
      <c r="AL15" s="10">
        <f>'AVERÍAS LINEA 1'!BV15</f>
        <v>2</v>
      </c>
      <c r="AM15" s="10">
        <f>'AVERÍAS LINEA 1'!BX15</f>
        <v>1</v>
      </c>
      <c r="AN15" s="10">
        <f>'AVERÍAS LINEA 1'!BZ15</f>
        <v>0</v>
      </c>
      <c r="AO15" s="10">
        <f>'AVERÍAS LINEA 1'!CB15</f>
        <v>1</v>
      </c>
      <c r="AP15" s="10">
        <f>'AVERÍAS LINEA 1'!CD15</f>
        <v>0</v>
      </c>
      <c r="AQ15" s="10">
        <f>'AVERÍAS LINEA 1'!CF15</f>
        <v>0</v>
      </c>
      <c r="AR15" s="10">
        <f>'AVERÍAS LINEA 1'!CH15</f>
        <v>1</v>
      </c>
      <c r="AS15" s="10">
        <f>'AVERÍAS LINEA 1'!CJ15</f>
        <v>1</v>
      </c>
      <c r="AT15" s="10">
        <f>'AVERÍAS LINEA 1'!CL15</f>
        <v>0</v>
      </c>
      <c r="AU15" s="10">
        <f>'AVERÍAS LINEA 1'!CN15</f>
        <v>0</v>
      </c>
      <c r="AV15" s="10">
        <f>'AVERÍAS LINEA 1'!CP15</f>
        <v>0</v>
      </c>
      <c r="AW15" s="10">
        <f>'AVERÍAS LINEA 1'!CR15</f>
        <v>0</v>
      </c>
      <c r="AX15" s="10">
        <f>'AVERÍAS LINEA 1'!CT15</f>
        <v>0</v>
      </c>
      <c r="AY15" s="10">
        <f>'AVERÍAS LINEA 1'!CV15</f>
        <v>0</v>
      </c>
      <c r="AZ15" s="10">
        <f>'AVERÍAS LINEA 1'!CX15</f>
        <v>1</v>
      </c>
      <c r="BA15" s="10">
        <f>'AVERÍAS LINEA 1'!CZ15</f>
        <v>0</v>
      </c>
      <c r="BB15" s="10" t="str">
        <f>'AVERÍAS LINEA 1'!DB15</f>
        <v>-</v>
      </c>
      <c r="BC15" s="10" t="str">
        <f>'AVERÍAS LINEA 1'!DD15</f>
        <v>-</v>
      </c>
      <c r="BD15" s="10">
        <f>'AVERÍAS LINEA 1'!DF15</f>
        <v>0</v>
      </c>
      <c r="BE15" s="10">
        <f>'AVERÍAS LINEA 1'!DH15</f>
        <v>0</v>
      </c>
      <c r="BF15" s="10">
        <f>'AVERÍAS LINEA 1'!DJ15</f>
        <v>0</v>
      </c>
      <c r="BG15" s="10">
        <f>'AVERÍAS LINEA 1'!DL15</f>
        <v>0</v>
      </c>
      <c r="BH15" s="10" t="str">
        <f>'AVERÍAS LINEA 1'!DN15</f>
        <v>-</v>
      </c>
      <c r="BI15" s="10" t="str">
        <f>'AVERÍAS LINEA 1'!DP15</f>
        <v>-</v>
      </c>
      <c r="BJ15" s="10" t="str">
        <f>'AVERÍAS LINEA 1'!DR15</f>
        <v>-</v>
      </c>
      <c r="BK15" s="10" t="str">
        <f>'AVERÍAS LINEA 1'!DT15</f>
        <v>-</v>
      </c>
      <c r="BL15" s="10" t="str">
        <f>'AVERÍAS LINEA 1'!DV15</f>
        <v>-</v>
      </c>
      <c r="BM15" s="10" t="str">
        <f>'AVERÍAS LINEA 1'!DX15</f>
        <v>-</v>
      </c>
      <c r="BN15" s="10" t="str">
        <f>'AVERÍAS LINEA 1'!DZ15</f>
        <v>-</v>
      </c>
      <c r="BO15" s="10" t="str">
        <f>'AVERÍAS LINEA 1'!EB15</f>
        <v>-</v>
      </c>
      <c r="BP15" s="10" t="str">
        <f>'AVERÍAS LINEA 1'!ED15</f>
        <v>-</v>
      </c>
      <c r="BQ15" s="10" t="str">
        <f>'AVERÍAS LINEA 1'!EF15</f>
        <v>-</v>
      </c>
      <c r="BR15" s="10" t="str">
        <f>'AVERÍAS LINEA 1'!EH15</f>
        <v>-</v>
      </c>
      <c r="BS15" s="5">
        <f t="shared" si="0"/>
        <v>37</v>
      </c>
    </row>
    <row r="16" spans="1:71" x14ac:dyDescent="0.25">
      <c r="A16" s="17" t="s">
        <v>5</v>
      </c>
      <c r="B16" s="10">
        <f>'AVERÍAS LINEA 1'!B16</f>
        <v>0</v>
      </c>
      <c r="C16" s="10">
        <v>0</v>
      </c>
      <c r="D16" s="10">
        <v>1</v>
      </c>
      <c r="E16" s="10">
        <v>2</v>
      </c>
      <c r="F16" s="10">
        <v>0</v>
      </c>
      <c r="G16" s="10">
        <v>0</v>
      </c>
      <c r="H16" s="10">
        <v>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</v>
      </c>
      <c r="P16" s="10">
        <v>1</v>
      </c>
      <c r="Q16" s="10">
        <v>0</v>
      </c>
      <c r="R16" s="10">
        <v>1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2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1</v>
      </c>
      <c r="AG16" s="10">
        <v>1</v>
      </c>
      <c r="AH16" s="10">
        <v>0</v>
      </c>
      <c r="AI16" s="10">
        <v>0</v>
      </c>
      <c r="AJ16" s="10">
        <v>1</v>
      </c>
      <c r="AK16" s="10">
        <f>'AVERÍAS LINEA 1'!BT16</f>
        <v>0</v>
      </c>
      <c r="AL16" s="10">
        <f>'AVERÍAS LINEA 1'!BV16</f>
        <v>0</v>
      </c>
      <c r="AM16" s="10">
        <f>'AVERÍAS LINEA 1'!BX16</f>
        <v>0</v>
      </c>
      <c r="AN16" s="10">
        <f>'AVERÍAS LINEA 1'!BZ16</f>
        <v>0</v>
      </c>
      <c r="AO16" s="10">
        <f>'AVERÍAS LINEA 1'!CB16</f>
        <v>0</v>
      </c>
      <c r="AP16" s="10">
        <f>'AVERÍAS LINEA 1'!CD16</f>
        <v>0</v>
      </c>
      <c r="AQ16" s="10">
        <f>'AVERÍAS LINEA 1'!CF16</f>
        <v>0</v>
      </c>
      <c r="AR16" s="10">
        <f>'AVERÍAS LINEA 1'!CH16</f>
        <v>0</v>
      </c>
      <c r="AS16" s="10">
        <f>'AVERÍAS LINEA 1'!CJ16</f>
        <v>0</v>
      </c>
      <c r="AT16" s="10">
        <f>'AVERÍAS LINEA 1'!CL16</f>
        <v>0</v>
      </c>
      <c r="AU16" s="10">
        <f>'AVERÍAS LINEA 1'!CN16</f>
        <v>0</v>
      </c>
      <c r="AV16" s="10">
        <f>'AVERÍAS LINEA 1'!CP16</f>
        <v>0</v>
      </c>
      <c r="AW16" s="10">
        <f>'AVERÍAS LINEA 1'!CR16</f>
        <v>0</v>
      </c>
      <c r="AX16" s="10">
        <f>'AVERÍAS LINEA 1'!CT16</f>
        <v>0</v>
      </c>
      <c r="AY16" s="10">
        <f>'AVERÍAS LINEA 1'!CV16</f>
        <v>0</v>
      </c>
      <c r="AZ16" s="10">
        <f>'AVERÍAS LINEA 1'!CX16</f>
        <v>0</v>
      </c>
      <c r="BA16" s="10">
        <f>'AVERÍAS LINEA 1'!CZ16</f>
        <v>0</v>
      </c>
      <c r="BB16" s="10" t="str">
        <f>'AVERÍAS LINEA 1'!DB16</f>
        <v>-</v>
      </c>
      <c r="BC16" s="10" t="str">
        <f>'AVERÍAS LINEA 1'!DD16</f>
        <v>-</v>
      </c>
      <c r="BD16" s="10">
        <f>'AVERÍAS LINEA 1'!DF16</f>
        <v>0</v>
      </c>
      <c r="BE16" s="10">
        <f>'AVERÍAS LINEA 1'!DH16</f>
        <v>0</v>
      </c>
      <c r="BF16" s="10">
        <f>'AVERÍAS LINEA 1'!DJ16</f>
        <v>0</v>
      </c>
      <c r="BG16" s="10">
        <f>'AVERÍAS LINEA 1'!DL16</f>
        <v>0</v>
      </c>
      <c r="BH16" s="10" t="str">
        <f>'AVERÍAS LINEA 1'!DN16</f>
        <v>-</v>
      </c>
      <c r="BI16" s="10" t="str">
        <f>'AVERÍAS LINEA 1'!DP16</f>
        <v>-</v>
      </c>
      <c r="BJ16" s="10" t="str">
        <f>'AVERÍAS LINEA 1'!DR16</f>
        <v>-</v>
      </c>
      <c r="BK16" s="10" t="str">
        <f>'AVERÍAS LINEA 1'!DT16</f>
        <v>-</v>
      </c>
      <c r="BL16" s="10" t="str">
        <f>'AVERÍAS LINEA 1'!DV16</f>
        <v>-</v>
      </c>
      <c r="BM16" s="10" t="str">
        <f>'AVERÍAS LINEA 1'!DX16</f>
        <v>-</v>
      </c>
      <c r="BN16" s="10" t="str">
        <f>'AVERÍAS LINEA 1'!DZ16</f>
        <v>-</v>
      </c>
      <c r="BO16" s="10" t="str">
        <f>'AVERÍAS LINEA 1'!EB16</f>
        <v>-</v>
      </c>
      <c r="BP16" s="10" t="str">
        <f>'AVERÍAS LINEA 1'!ED16</f>
        <v>-</v>
      </c>
      <c r="BQ16" s="10" t="str">
        <f>'AVERÍAS LINEA 1'!EF16</f>
        <v>-</v>
      </c>
      <c r="BR16" s="10" t="str">
        <f>'AVERÍAS LINEA 1'!EH16</f>
        <v>-</v>
      </c>
      <c r="BS16" s="5">
        <f t="shared" si="0"/>
        <v>15</v>
      </c>
    </row>
    <row r="17" spans="1:71" x14ac:dyDescent="0.25">
      <c r="A17" s="17" t="s">
        <v>6</v>
      </c>
      <c r="B17" s="10">
        <f>'AVERÍAS LINEA 1'!B17</f>
        <v>0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2</v>
      </c>
      <c r="V17" s="10">
        <v>0</v>
      </c>
      <c r="W17" s="10">
        <v>1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f>'AVERÍAS LINEA 1'!BT17</f>
        <v>0</v>
      </c>
      <c r="AL17" s="10">
        <f>'AVERÍAS LINEA 1'!BV17</f>
        <v>0</v>
      </c>
      <c r="AM17" s="10">
        <f>'AVERÍAS LINEA 1'!BX17</f>
        <v>0</v>
      </c>
      <c r="AN17" s="10">
        <f>'AVERÍAS LINEA 1'!BZ17</f>
        <v>0</v>
      </c>
      <c r="AO17" s="10">
        <f>'AVERÍAS LINEA 1'!CB17</f>
        <v>0</v>
      </c>
      <c r="AP17" s="10">
        <f>'AVERÍAS LINEA 1'!CD17</f>
        <v>0</v>
      </c>
      <c r="AQ17" s="10">
        <f>'AVERÍAS LINEA 1'!CF17</f>
        <v>0</v>
      </c>
      <c r="AR17" s="10">
        <f>'AVERÍAS LINEA 1'!CH17</f>
        <v>0</v>
      </c>
      <c r="AS17" s="10">
        <f>'AVERÍAS LINEA 1'!CJ17</f>
        <v>0</v>
      </c>
      <c r="AT17" s="10">
        <f>'AVERÍAS LINEA 1'!CL17</f>
        <v>0</v>
      </c>
      <c r="AU17" s="10">
        <f>'AVERÍAS LINEA 1'!CN17</f>
        <v>0</v>
      </c>
      <c r="AV17" s="10">
        <f>'AVERÍAS LINEA 1'!CP17</f>
        <v>0</v>
      </c>
      <c r="AW17" s="10">
        <f>'AVERÍAS LINEA 1'!CR17</f>
        <v>0</v>
      </c>
      <c r="AX17" s="10">
        <f>'AVERÍAS LINEA 1'!CT17</f>
        <v>0</v>
      </c>
      <c r="AY17" s="10">
        <f>'AVERÍAS LINEA 1'!CV17</f>
        <v>0</v>
      </c>
      <c r="AZ17" s="10">
        <f>'AVERÍAS LINEA 1'!CX17</f>
        <v>0</v>
      </c>
      <c r="BA17" s="10">
        <f>'AVERÍAS LINEA 1'!CZ17</f>
        <v>0</v>
      </c>
      <c r="BB17" s="10" t="str">
        <f>'AVERÍAS LINEA 1'!DB17</f>
        <v>-</v>
      </c>
      <c r="BC17" s="10" t="str">
        <f>'AVERÍAS LINEA 1'!DD17</f>
        <v>-</v>
      </c>
      <c r="BD17" s="10">
        <f>'AVERÍAS LINEA 1'!DF17</f>
        <v>0</v>
      </c>
      <c r="BE17" s="10">
        <f>'AVERÍAS LINEA 1'!DH17</f>
        <v>0</v>
      </c>
      <c r="BF17" s="10">
        <f>'AVERÍAS LINEA 1'!DJ17</f>
        <v>0</v>
      </c>
      <c r="BG17" s="10">
        <f>'AVERÍAS LINEA 1'!DL17</f>
        <v>0</v>
      </c>
      <c r="BH17" s="10" t="str">
        <f>'AVERÍAS LINEA 1'!DN17</f>
        <v>-</v>
      </c>
      <c r="BI17" s="10" t="str">
        <f>'AVERÍAS LINEA 1'!DP17</f>
        <v>-</v>
      </c>
      <c r="BJ17" s="10" t="str">
        <f>'AVERÍAS LINEA 1'!DR17</f>
        <v>-</v>
      </c>
      <c r="BK17" s="10" t="str">
        <f>'AVERÍAS LINEA 1'!DT17</f>
        <v>-</v>
      </c>
      <c r="BL17" s="10" t="str">
        <f>'AVERÍAS LINEA 1'!DV17</f>
        <v>-</v>
      </c>
      <c r="BM17" s="10" t="str">
        <f>'AVERÍAS LINEA 1'!DX17</f>
        <v>-</v>
      </c>
      <c r="BN17" s="10" t="str">
        <f>'AVERÍAS LINEA 1'!DZ17</f>
        <v>-</v>
      </c>
      <c r="BO17" s="10" t="str">
        <f>'AVERÍAS LINEA 1'!EB17</f>
        <v>-</v>
      </c>
      <c r="BP17" s="10" t="str">
        <f>'AVERÍAS LINEA 1'!ED17</f>
        <v>-</v>
      </c>
      <c r="BQ17" s="10" t="str">
        <f>'AVERÍAS LINEA 1'!EF17</f>
        <v>-</v>
      </c>
      <c r="BR17" s="10" t="str">
        <f>'AVERÍAS LINEA 1'!EH17</f>
        <v>-</v>
      </c>
      <c r="BS17" s="5">
        <f t="shared" si="0"/>
        <v>6</v>
      </c>
    </row>
    <row r="18" spans="1:71" x14ac:dyDescent="0.25">
      <c r="A18" s="17" t="s">
        <v>7</v>
      </c>
      <c r="B18" s="10">
        <f>'AVERÍAS LINEA 1'!B18</f>
        <v>8</v>
      </c>
      <c r="C18" s="10">
        <v>7</v>
      </c>
      <c r="D18" s="10">
        <v>1</v>
      </c>
      <c r="E18" s="10">
        <v>6</v>
      </c>
      <c r="F18" s="10">
        <v>0</v>
      </c>
      <c r="G18" s="10">
        <v>2</v>
      </c>
      <c r="H18" s="10">
        <v>1</v>
      </c>
      <c r="I18" s="10">
        <v>4</v>
      </c>
      <c r="J18" s="10">
        <v>2</v>
      </c>
      <c r="K18" s="10">
        <v>5</v>
      </c>
      <c r="L18" s="10">
        <v>0</v>
      </c>
      <c r="M18" s="10">
        <v>1</v>
      </c>
      <c r="N18" s="10">
        <v>0</v>
      </c>
      <c r="O18" s="10">
        <v>0</v>
      </c>
      <c r="P18" s="10">
        <v>1</v>
      </c>
      <c r="Q18" s="10">
        <v>0</v>
      </c>
      <c r="R18" s="10">
        <v>0</v>
      </c>
      <c r="S18" s="10">
        <v>0</v>
      </c>
      <c r="T18" s="10">
        <v>2</v>
      </c>
      <c r="U18" s="10">
        <v>1</v>
      </c>
      <c r="V18" s="10">
        <v>5</v>
      </c>
      <c r="W18" s="10">
        <v>4</v>
      </c>
      <c r="X18" s="10">
        <v>2</v>
      </c>
      <c r="Y18" s="10">
        <v>0</v>
      </c>
      <c r="Z18" s="10">
        <v>1</v>
      </c>
      <c r="AA18" s="10">
        <v>0</v>
      </c>
      <c r="AB18" s="10">
        <v>2</v>
      </c>
      <c r="AC18" s="10">
        <v>2</v>
      </c>
      <c r="AD18" s="10">
        <v>1</v>
      </c>
      <c r="AE18" s="10">
        <v>1</v>
      </c>
      <c r="AF18" s="10">
        <v>0</v>
      </c>
      <c r="AG18" s="10">
        <v>3</v>
      </c>
      <c r="AH18" s="10">
        <v>1</v>
      </c>
      <c r="AI18" s="10">
        <v>1</v>
      </c>
      <c r="AJ18" s="10">
        <v>3</v>
      </c>
      <c r="AK18" s="10">
        <f>'AVERÍAS LINEA 1'!BT18</f>
        <v>1</v>
      </c>
      <c r="AL18" s="10">
        <f>'AVERÍAS LINEA 1'!BV18</f>
        <v>1</v>
      </c>
      <c r="AM18" s="10">
        <f>'AVERÍAS LINEA 1'!BX18</f>
        <v>0</v>
      </c>
      <c r="AN18" s="10">
        <f>'AVERÍAS LINEA 1'!BZ18</f>
        <v>0</v>
      </c>
      <c r="AO18" s="10">
        <f>'AVERÍAS LINEA 1'!CB18</f>
        <v>0</v>
      </c>
      <c r="AP18" s="10">
        <f>'AVERÍAS LINEA 1'!CD18</f>
        <v>1</v>
      </c>
      <c r="AQ18" s="10">
        <f>'AVERÍAS LINEA 1'!CF18</f>
        <v>0</v>
      </c>
      <c r="AR18" s="10">
        <f>'AVERÍAS LINEA 1'!CH18</f>
        <v>0</v>
      </c>
      <c r="AS18" s="10">
        <f>'AVERÍAS LINEA 1'!CJ18</f>
        <v>0</v>
      </c>
      <c r="AT18" s="10">
        <f>'AVERÍAS LINEA 1'!CL18</f>
        <v>0</v>
      </c>
      <c r="AU18" s="10">
        <f>'AVERÍAS LINEA 1'!CN18</f>
        <v>0</v>
      </c>
      <c r="AV18" s="10">
        <f>'AVERÍAS LINEA 1'!CP18</f>
        <v>1</v>
      </c>
      <c r="AW18" s="10">
        <f>'AVERÍAS LINEA 1'!CR18</f>
        <v>1</v>
      </c>
      <c r="AX18" s="10">
        <f>'AVERÍAS LINEA 1'!CT18</f>
        <v>0</v>
      </c>
      <c r="AY18" s="10">
        <f>'AVERÍAS LINEA 1'!CV18</f>
        <v>0</v>
      </c>
      <c r="AZ18" s="10">
        <f>'AVERÍAS LINEA 1'!CX18</f>
        <v>0</v>
      </c>
      <c r="BA18" s="10">
        <f>'AVERÍAS LINEA 1'!CZ18</f>
        <v>0</v>
      </c>
      <c r="BB18" s="10" t="str">
        <f>'AVERÍAS LINEA 1'!DB18</f>
        <v>-</v>
      </c>
      <c r="BC18" s="10" t="str">
        <f>'AVERÍAS LINEA 1'!DD18</f>
        <v>-</v>
      </c>
      <c r="BD18" s="10">
        <f>'AVERÍAS LINEA 1'!DF18</f>
        <v>0</v>
      </c>
      <c r="BE18" s="10">
        <f>'AVERÍAS LINEA 1'!DH18</f>
        <v>1</v>
      </c>
      <c r="BF18" s="10">
        <f>'AVERÍAS LINEA 1'!DJ18</f>
        <v>0</v>
      </c>
      <c r="BG18" s="10">
        <f>'AVERÍAS LINEA 1'!DL18</f>
        <v>0</v>
      </c>
      <c r="BH18" s="10">
        <f>'AVERÍAS LINEA 1'!DN18</f>
        <v>1</v>
      </c>
      <c r="BI18" s="10" t="str">
        <f>'AVERÍAS LINEA 1'!DP18</f>
        <v>-</v>
      </c>
      <c r="BJ18" s="10">
        <f>'AVERÍAS LINEA 1'!DR18</f>
        <v>1</v>
      </c>
      <c r="BK18" s="10" t="str">
        <f>'AVERÍAS LINEA 1'!DT18</f>
        <v>-</v>
      </c>
      <c r="BL18" s="10">
        <f>'AVERÍAS LINEA 1'!DV18</f>
        <v>1</v>
      </c>
      <c r="BM18" s="10" t="str">
        <f>'AVERÍAS LINEA 1'!DX18</f>
        <v>-</v>
      </c>
      <c r="BN18" s="10" t="str">
        <f>'AVERÍAS LINEA 1'!DZ18</f>
        <v>-</v>
      </c>
      <c r="BO18" s="10" t="str">
        <f>'AVERÍAS LINEA 1'!EB18</f>
        <v>-</v>
      </c>
      <c r="BP18" s="10" t="str">
        <f>'AVERÍAS LINEA 1'!ED18</f>
        <v>-</v>
      </c>
      <c r="BQ18" s="10" t="str">
        <f>'AVERÍAS LINEA 1'!EF18</f>
        <v>-</v>
      </c>
      <c r="BR18" s="10" t="str">
        <f>'AVERÍAS LINEA 1'!EH18</f>
        <v>-</v>
      </c>
      <c r="BS18" s="5">
        <f t="shared" si="0"/>
        <v>76</v>
      </c>
    </row>
    <row r="19" spans="1:71" x14ac:dyDescent="0.25">
      <c r="A19" s="17" t="s">
        <v>8</v>
      </c>
      <c r="B19" s="10">
        <f>'AVERÍAS LINEA 1'!B19</f>
        <v>0</v>
      </c>
      <c r="C19" s="10">
        <v>0</v>
      </c>
      <c r="D19" s="10">
        <v>0</v>
      </c>
      <c r="E19" s="10">
        <v>0</v>
      </c>
      <c r="F19" s="10">
        <v>3</v>
      </c>
      <c r="G19" s="10">
        <v>0</v>
      </c>
      <c r="H19" s="10">
        <v>0</v>
      </c>
      <c r="I19" s="10">
        <v>1</v>
      </c>
      <c r="J19" s="10">
        <v>2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2</v>
      </c>
      <c r="Q19" s="10">
        <v>1</v>
      </c>
      <c r="R19" s="10">
        <v>2</v>
      </c>
      <c r="S19" s="10">
        <v>0</v>
      </c>
      <c r="T19" s="10">
        <v>2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1</v>
      </c>
      <c r="AC19" s="10">
        <v>0</v>
      </c>
      <c r="AD19" s="10">
        <v>3</v>
      </c>
      <c r="AE19" s="10">
        <v>0</v>
      </c>
      <c r="AF19" s="10">
        <v>1</v>
      </c>
      <c r="AG19" s="10">
        <v>2</v>
      </c>
      <c r="AH19" s="10">
        <v>0</v>
      </c>
      <c r="AI19" s="10">
        <v>0</v>
      </c>
      <c r="AJ19" s="10">
        <v>4</v>
      </c>
      <c r="AK19" s="10">
        <f>'AVERÍAS LINEA 1'!BT19</f>
        <v>1</v>
      </c>
      <c r="AL19" s="10">
        <f>'AVERÍAS LINEA 1'!BV19</f>
        <v>1</v>
      </c>
      <c r="AM19" s="10">
        <f>'AVERÍAS LINEA 1'!BX19</f>
        <v>4</v>
      </c>
      <c r="AN19" s="10">
        <f>'AVERÍAS LINEA 1'!BZ19</f>
        <v>0</v>
      </c>
      <c r="AO19" s="10">
        <f>'AVERÍAS LINEA 1'!CB19</f>
        <v>1</v>
      </c>
      <c r="AP19" s="10">
        <f>'AVERÍAS LINEA 1'!CD19</f>
        <v>0</v>
      </c>
      <c r="AQ19" s="10">
        <f>'AVERÍAS LINEA 1'!CF19</f>
        <v>3</v>
      </c>
      <c r="AR19" s="10">
        <f>'AVERÍAS LINEA 1'!CH19</f>
        <v>1</v>
      </c>
      <c r="AS19" s="10">
        <f>'AVERÍAS LINEA 1'!CJ19</f>
        <v>0</v>
      </c>
      <c r="AT19" s="10">
        <f>'AVERÍAS LINEA 1'!CL19</f>
        <v>2</v>
      </c>
      <c r="AU19" s="10">
        <f>'AVERÍAS LINEA 1'!CN19</f>
        <v>1</v>
      </c>
      <c r="AV19" s="10">
        <f>'AVERÍAS LINEA 1'!CP19</f>
        <v>0</v>
      </c>
      <c r="AW19" s="10">
        <f>'AVERÍAS LINEA 1'!CR19</f>
        <v>0</v>
      </c>
      <c r="AX19" s="10">
        <f>'AVERÍAS LINEA 1'!CT19</f>
        <v>0</v>
      </c>
      <c r="AY19" s="10">
        <f>'AVERÍAS LINEA 1'!CV19</f>
        <v>2</v>
      </c>
      <c r="AZ19" s="10">
        <f>'AVERÍAS LINEA 1'!CX19</f>
        <v>2</v>
      </c>
      <c r="BA19" s="10">
        <f>'AVERÍAS LINEA 1'!CZ19</f>
        <v>2</v>
      </c>
      <c r="BB19" s="10">
        <f>'AVERÍAS LINEA 1'!DB19</f>
        <v>3</v>
      </c>
      <c r="BC19" s="10">
        <f>'AVERÍAS LINEA 1'!DD19</f>
        <v>2</v>
      </c>
      <c r="BD19" s="10">
        <f>'AVERÍAS LINEA 1'!DF19</f>
        <v>1</v>
      </c>
      <c r="BE19" s="10">
        <f>'AVERÍAS LINEA 1'!DH19</f>
        <v>1</v>
      </c>
      <c r="BF19" s="10">
        <f>'AVERÍAS LINEA 1'!DJ19</f>
        <v>0</v>
      </c>
      <c r="BG19" s="10">
        <f>'AVERÍAS LINEA 1'!DL19</f>
        <v>0</v>
      </c>
      <c r="BH19" s="10">
        <f>'AVERÍAS LINEA 1'!DN19</f>
        <v>4</v>
      </c>
      <c r="BI19" s="10">
        <f>'AVERÍAS LINEA 1'!DP19</f>
        <v>1</v>
      </c>
      <c r="BJ19" s="10" t="str">
        <f>'AVERÍAS LINEA 1'!DR19</f>
        <v>-</v>
      </c>
      <c r="BK19" s="10">
        <f>'AVERÍAS LINEA 1'!DT19</f>
        <v>1</v>
      </c>
      <c r="BL19" s="10">
        <f>'AVERÍAS LINEA 1'!DV19</f>
        <v>1</v>
      </c>
      <c r="BM19" s="10" t="str">
        <f>'AVERÍAS LINEA 1'!DX19</f>
        <v>-</v>
      </c>
      <c r="BN19" s="10" t="str">
        <f>'AVERÍAS LINEA 1'!DZ19</f>
        <v>-</v>
      </c>
      <c r="BO19" s="10">
        <f>'AVERÍAS LINEA 1'!EB19</f>
        <v>1</v>
      </c>
      <c r="BP19" s="10" t="str">
        <f>'AVERÍAS LINEA 1'!ED19</f>
        <v>-</v>
      </c>
      <c r="BQ19" s="10" t="str">
        <f>'AVERÍAS LINEA 1'!EF19</f>
        <v>-</v>
      </c>
      <c r="BR19" s="10" t="str">
        <f>'AVERÍAS LINEA 1'!EH19</f>
        <v>-</v>
      </c>
      <c r="BS19" s="5">
        <f t="shared" si="0"/>
        <v>61</v>
      </c>
    </row>
    <row r="20" spans="1:71" x14ac:dyDescent="0.25">
      <c r="A20" s="17" t="s">
        <v>9</v>
      </c>
      <c r="B20" s="10">
        <f>'AVERÍAS LINEA 1'!B20</f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3</v>
      </c>
      <c r="Q20" s="10">
        <v>0</v>
      </c>
      <c r="R20" s="10">
        <v>0</v>
      </c>
      <c r="S20" s="10">
        <v>3</v>
      </c>
      <c r="T20" s="10">
        <v>1</v>
      </c>
      <c r="U20" s="10">
        <v>0</v>
      </c>
      <c r="V20" s="10">
        <v>3</v>
      </c>
      <c r="W20" s="10">
        <v>0</v>
      </c>
      <c r="X20" s="10">
        <v>1</v>
      </c>
      <c r="Y20" s="10">
        <v>0</v>
      </c>
      <c r="Z20" s="10">
        <v>3</v>
      </c>
      <c r="AA20" s="10">
        <v>0</v>
      </c>
      <c r="AB20" s="10">
        <v>1</v>
      </c>
      <c r="AC20" s="10">
        <v>0</v>
      </c>
      <c r="AD20" s="10">
        <v>2</v>
      </c>
      <c r="AE20" s="10">
        <v>1</v>
      </c>
      <c r="AF20" s="10">
        <v>0</v>
      </c>
      <c r="AG20" s="10">
        <v>3</v>
      </c>
      <c r="AH20" s="10">
        <v>1</v>
      </c>
      <c r="AI20" s="10">
        <v>0</v>
      </c>
      <c r="AJ20" s="10">
        <v>21</v>
      </c>
      <c r="AK20" s="10">
        <f>'AVERÍAS LINEA 1'!BT20</f>
        <v>0</v>
      </c>
      <c r="AL20" s="10">
        <f>'AVERÍAS LINEA 1'!BV20</f>
        <v>2</v>
      </c>
      <c r="AM20" s="10">
        <f>'AVERÍAS LINEA 1'!BX20</f>
        <v>0</v>
      </c>
      <c r="AN20" s="10">
        <f>'AVERÍAS LINEA 1'!BZ20</f>
        <v>0</v>
      </c>
      <c r="AO20" s="10">
        <f>'AVERÍAS LINEA 1'!CB20</f>
        <v>0</v>
      </c>
      <c r="AP20" s="10">
        <f>'AVERÍAS LINEA 1'!CD20</f>
        <v>0</v>
      </c>
      <c r="AQ20" s="10">
        <f>'AVERÍAS LINEA 1'!CF20</f>
        <v>1</v>
      </c>
      <c r="AR20" s="10">
        <f>'AVERÍAS LINEA 1'!CH20</f>
        <v>1</v>
      </c>
      <c r="AS20" s="10">
        <f>'AVERÍAS LINEA 1'!CJ20</f>
        <v>0</v>
      </c>
      <c r="AT20" s="10">
        <f>'AVERÍAS LINEA 1'!CL20</f>
        <v>0</v>
      </c>
      <c r="AU20" s="10">
        <f>'AVERÍAS LINEA 1'!CN20</f>
        <v>0</v>
      </c>
      <c r="AV20" s="10">
        <f>'AVERÍAS LINEA 1'!CP20</f>
        <v>0</v>
      </c>
      <c r="AW20" s="10">
        <f>'AVERÍAS LINEA 1'!CR20</f>
        <v>2</v>
      </c>
      <c r="AX20" s="10">
        <f>'AVERÍAS LINEA 1'!CT20</f>
        <v>3</v>
      </c>
      <c r="AY20" s="10">
        <f>'AVERÍAS LINEA 1'!CV20</f>
        <v>1</v>
      </c>
      <c r="AZ20" s="10">
        <f>'AVERÍAS LINEA 1'!CX20</f>
        <v>1</v>
      </c>
      <c r="BA20" s="10">
        <f>'AVERÍAS LINEA 1'!CZ20</f>
        <v>0</v>
      </c>
      <c r="BB20" s="10" t="str">
        <f>'AVERÍAS LINEA 1'!DB20</f>
        <v>-</v>
      </c>
      <c r="BC20" s="10" t="str">
        <f>'AVERÍAS LINEA 1'!DD20</f>
        <v>-</v>
      </c>
      <c r="BD20" s="10">
        <f>'AVERÍAS LINEA 1'!DF20</f>
        <v>1</v>
      </c>
      <c r="BE20" s="10">
        <f>'AVERÍAS LINEA 1'!DH20</f>
        <v>1</v>
      </c>
      <c r="BF20" s="10">
        <f>'AVERÍAS LINEA 1'!DJ20</f>
        <v>0</v>
      </c>
      <c r="BG20" s="10">
        <f>'AVERÍAS LINEA 1'!DL20</f>
        <v>0</v>
      </c>
      <c r="BH20" s="10">
        <f>'AVERÍAS LINEA 1'!DN20</f>
        <v>1</v>
      </c>
      <c r="BI20" s="10" t="str">
        <f>'AVERÍAS LINEA 1'!DP20</f>
        <v>-</v>
      </c>
      <c r="BJ20" s="10" t="str">
        <f>'AVERÍAS LINEA 1'!DR20</f>
        <v>-</v>
      </c>
      <c r="BK20" s="10" t="str">
        <f>'AVERÍAS LINEA 1'!DT20</f>
        <v>-</v>
      </c>
      <c r="BL20" s="10" t="str">
        <f>'AVERÍAS LINEA 1'!DV20</f>
        <v>-</v>
      </c>
      <c r="BM20" s="10" t="str">
        <f>'AVERÍAS LINEA 1'!DX20</f>
        <v>-</v>
      </c>
      <c r="BN20" s="10" t="str">
        <f>'AVERÍAS LINEA 1'!DZ20</f>
        <v>-</v>
      </c>
      <c r="BO20" s="10" t="str">
        <f>'AVERÍAS LINEA 1'!EB20</f>
        <v>-</v>
      </c>
      <c r="BP20" s="10">
        <f>'AVERÍAS LINEA 1'!ED20</f>
        <v>2</v>
      </c>
      <c r="BQ20" s="10" t="str">
        <f>'AVERÍAS LINEA 1'!EF20</f>
        <v>-</v>
      </c>
      <c r="BR20" s="10">
        <f>'AVERÍAS LINEA 1'!EH20</f>
        <v>1</v>
      </c>
      <c r="BS20" s="5">
        <f t="shared" si="0"/>
        <v>60</v>
      </c>
    </row>
    <row r="21" spans="1:71" ht="42.75" customHeight="1" x14ac:dyDescent="0.25">
      <c r="A21" s="17" t="s">
        <v>10</v>
      </c>
      <c r="B21" s="10">
        <f>'AVERÍAS LINEA 1'!B21</f>
        <v>0</v>
      </c>
      <c r="C21" s="10">
        <v>0</v>
      </c>
      <c r="D21" s="10">
        <v>0</v>
      </c>
      <c r="E21" s="10">
        <v>0</v>
      </c>
      <c r="F21" s="10">
        <v>13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4</v>
      </c>
      <c r="N21" s="10">
        <v>1</v>
      </c>
      <c r="O21" s="10">
        <v>0</v>
      </c>
      <c r="P21" s="10">
        <v>1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1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f>'AVERÍAS LINEA 1'!BT21</f>
        <v>0</v>
      </c>
      <c r="AL21" s="10">
        <f>'AVERÍAS LINEA 1'!BV21</f>
        <v>0</v>
      </c>
      <c r="AM21" s="10">
        <f>'AVERÍAS LINEA 1'!BX21</f>
        <v>0</v>
      </c>
      <c r="AN21" s="10">
        <f>'AVERÍAS LINEA 1'!BZ21</f>
        <v>0</v>
      </c>
      <c r="AO21" s="10">
        <f>'AVERÍAS LINEA 1'!CB21</f>
        <v>0</v>
      </c>
      <c r="AP21" s="10">
        <f>'AVERÍAS LINEA 1'!CD21</f>
        <v>0</v>
      </c>
      <c r="AQ21" s="10">
        <f>'AVERÍAS LINEA 1'!CF21</f>
        <v>0</v>
      </c>
      <c r="AR21" s="10">
        <f>'AVERÍAS LINEA 1'!CH21</f>
        <v>0</v>
      </c>
      <c r="AS21" s="10">
        <f>'AVERÍAS LINEA 1'!CJ21</f>
        <v>0</v>
      </c>
      <c r="AT21" s="10">
        <f>'AVERÍAS LINEA 1'!CL21</f>
        <v>0</v>
      </c>
      <c r="AU21" s="10">
        <f>'AVERÍAS LINEA 1'!CN21</f>
        <v>0</v>
      </c>
      <c r="AV21" s="10">
        <f>'AVERÍAS LINEA 1'!CP21</f>
        <v>0</v>
      </c>
      <c r="AW21" s="10">
        <f>'AVERÍAS LINEA 1'!CR21</f>
        <v>0</v>
      </c>
      <c r="AX21" s="10">
        <f>'AVERÍAS LINEA 1'!CT21</f>
        <v>0</v>
      </c>
      <c r="AY21" s="10">
        <f>'AVERÍAS LINEA 1'!CV21</f>
        <v>0</v>
      </c>
      <c r="AZ21" s="10">
        <f>'AVERÍAS LINEA 1'!CX21</f>
        <v>0</v>
      </c>
      <c r="BA21" s="10">
        <f>'AVERÍAS LINEA 1'!CZ21</f>
        <v>0</v>
      </c>
      <c r="BB21" s="10" t="str">
        <f>'AVERÍAS LINEA 1'!DB21</f>
        <v>-</v>
      </c>
      <c r="BC21" s="10" t="str">
        <f>'AVERÍAS LINEA 1'!DD21</f>
        <v>-</v>
      </c>
      <c r="BD21" s="10">
        <f>'AVERÍAS LINEA 1'!DF21</f>
        <v>0</v>
      </c>
      <c r="BE21" s="10">
        <f>'AVERÍAS LINEA 1'!DH21</f>
        <v>0</v>
      </c>
      <c r="BF21" s="10">
        <f>'AVERÍAS LINEA 1'!DJ21</f>
        <v>0</v>
      </c>
      <c r="BG21" s="10">
        <f>'AVERÍAS LINEA 1'!DL21</f>
        <v>0</v>
      </c>
      <c r="BH21" s="10" t="str">
        <f>'AVERÍAS LINEA 1'!DN21</f>
        <v>-</v>
      </c>
      <c r="BI21" s="10" t="str">
        <f>'AVERÍAS LINEA 1'!DP21</f>
        <v>-</v>
      </c>
      <c r="BJ21" s="10" t="str">
        <f>'AVERÍAS LINEA 1'!DR21</f>
        <v>-</v>
      </c>
      <c r="BK21" s="10" t="str">
        <f>'AVERÍAS LINEA 1'!DT21</f>
        <v>-</v>
      </c>
      <c r="BL21" s="10" t="str">
        <f>'AVERÍAS LINEA 1'!DV21</f>
        <v>-</v>
      </c>
      <c r="BM21" s="10" t="str">
        <f>'AVERÍAS LINEA 1'!DX21</f>
        <v>-</v>
      </c>
      <c r="BN21" s="10" t="str">
        <f>'AVERÍAS LINEA 1'!DZ21</f>
        <v>-</v>
      </c>
      <c r="BO21" s="10" t="str">
        <f>'AVERÍAS LINEA 1'!EB21</f>
        <v>-</v>
      </c>
      <c r="BP21" s="10" t="str">
        <f>'AVERÍAS LINEA 1'!ED21</f>
        <v>-</v>
      </c>
      <c r="BQ21" s="10" t="str">
        <f>'AVERÍAS LINEA 1'!EF21</f>
        <v>-</v>
      </c>
      <c r="BR21" s="10" t="str">
        <f>'AVERÍAS LINEA 1'!EH21</f>
        <v>-</v>
      </c>
      <c r="BS21" s="5">
        <f t="shared" si="0"/>
        <v>22</v>
      </c>
    </row>
    <row r="22" spans="1:71" ht="46.5" customHeight="1" x14ac:dyDescent="0.25">
      <c r="A22" s="17" t="s">
        <v>56</v>
      </c>
      <c r="B22" s="10">
        <f>'AVERÍAS LINEA 1'!B22</f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3</v>
      </c>
      <c r="T22" s="10">
        <v>3</v>
      </c>
      <c r="U22" s="10">
        <v>7</v>
      </c>
      <c r="V22" s="10">
        <v>13</v>
      </c>
      <c r="W22" s="10">
        <v>9</v>
      </c>
      <c r="X22" s="10">
        <v>7</v>
      </c>
      <c r="Y22" s="10">
        <v>1</v>
      </c>
      <c r="Z22" s="10">
        <v>4</v>
      </c>
      <c r="AA22" s="10">
        <v>3</v>
      </c>
      <c r="AB22" s="10">
        <v>9</v>
      </c>
      <c r="AC22" s="10">
        <v>12</v>
      </c>
      <c r="AD22" s="10">
        <v>6</v>
      </c>
      <c r="AE22" s="10">
        <v>9</v>
      </c>
      <c r="AF22" s="10">
        <v>5</v>
      </c>
      <c r="AG22" s="10">
        <v>4</v>
      </c>
      <c r="AH22" s="10">
        <v>16</v>
      </c>
      <c r="AI22" s="10">
        <v>19</v>
      </c>
      <c r="AJ22" s="10">
        <v>16</v>
      </c>
      <c r="AK22" s="10">
        <f>'AVERÍAS LINEA 1'!BT22</f>
        <v>11</v>
      </c>
      <c r="AL22" s="10">
        <f>'AVERÍAS LINEA 1'!BV22</f>
        <v>20</v>
      </c>
      <c r="AM22" s="10">
        <f>'AVERÍAS LINEA 1'!BX22</f>
        <v>19</v>
      </c>
      <c r="AN22" s="10">
        <f>'AVERÍAS LINEA 1'!BZ22</f>
        <v>16</v>
      </c>
      <c r="AO22" s="10">
        <f>'AVERÍAS LINEA 1'!CB22</f>
        <v>7</v>
      </c>
      <c r="AP22" s="10">
        <f>'AVERÍAS LINEA 1'!CD22</f>
        <v>4</v>
      </c>
      <c r="AQ22" s="10">
        <f>'AVERÍAS LINEA 1'!CF22</f>
        <v>14</v>
      </c>
      <c r="AR22" s="10">
        <f>'AVERÍAS LINEA 1'!CH22</f>
        <v>11</v>
      </c>
      <c r="AS22" s="10">
        <f>'AVERÍAS LINEA 1'!CJ22</f>
        <v>23</v>
      </c>
      <c r="AT22" s="10">
        <f>'AVERÍAS LINEA 1'!CL22</f>
        <v>23</v>
      </c>
      <c r="AU22" s="10">
        <f>'AVERÍAS LINEA 1'!CN22</f>
        <v>10</v>
      </c>
      <c r="AV22" s="10">
        <f>'AVERÍAS LINEA 1'!CP22</f>
        <v>19</v>
      </c>
      <c r="AW22" s="10">
        <f>'AVERÍAS LINEA 1'!CR22</f>
        <v>11</v>
      </c>
      <c r="AX22" s="10">
        <f>'AVERÍAS LINEA 1'!CT22</f>
        <v>24</v>
      </c>
      <c r="AY22" s="10">
        <f>'AVERÍAS LINEA 1'!CV22</f>
        <v>17</v>
      </c>
      <c r="AZ22" s="10">
        <f>'AVERÍAS LINEA 1'!CX22</f>
        <v>11</v>
      </c>
      <c r="BA22" s="10">
        <f>'AVERÍAS LINEA 1'!CZ22</f>
        <v>6</v>
      </c>
      <c r="BB22" s="10">
        <f>'AVERÍAS LINEA 1'!DB22</f>
        <v>9</v>
      </c>
      <c r="BC22" s="10">
        <f>'AVERÍAS LINEA 1'!DD28</f>
        <v>2</v>
      </c>
      <c r="BD22" s="10">
        <f>'AVERÍAS LINEA 1'!DF22</f>
        <v>21</v>
      </c>
      <c r="BE22" s="10">
        <f>'AVERÍAS LINEA 1'!DH22</f>
        <v>13</v>
      </c>
      <c r="BF22" s="10">
        <f>'AVERÍAS LINEA 1'!DJ22</f>
        <v>12</v>
      </c>
      <c r="BG22" s="10">
        <f>'AVERÍAS LINEA 1'!DL22</f>
        <v>6</v>
      </c>
      <c r="BH22" s="10">
        <f>'AVERÍAS LINEA 1'!DN22</f>
        <v>15</v>
      </c>
      <c r="BI22" s="10">
        <f>'AVERÍAS LINEA 1'!DP22</f>
        <v>13</v>
      </c>
      <c r="BJ22" s="10">
        <f>'AVERÍAS LINEA 1'!DR22</f>
        <v>22</v>
      </c>
      <c r="BK22" s="10">
        <f>'AVERÍAS LINEA 1'!DT22</f>
        <v>15</v>
      </c>
      <c r="BL22" s="10">
        <f>'AVERÍAS LINEA 1'!DV22</f>
        <v>13</v>
      </c>
      <c r="BM22" s="10">
        <f>'AVERÍAS LINEA 1'!DX22</f>
        <v>19</v>
      </c>
      <c r="BN22" s="10">
        <f>'AVERÍAS LINEA 1'!DZ22</f>
        <v>8</v>
      </c>
      <c r="BO22" s="10">
        <f>'AVERÍAS LINEA 1'!EB22</f>
        <v>12</v>
      </c>
      <c r="BP22" s="10">
        <f>'AVERÍAS LINEA 1'!ED22</f>
        <v>6</v>
      </c>
      <c r="BQ22" s="10">
        <f>'AVERÍAS LINEA 1'!EF22</f>
        <v>18</v>
      </c>
      <c r="BR22" s="10">
        <f>'AVERÍAS LINEA 1'!EH22</f>
        <v>25</v>
      </c>
      <c r="BS22" s="5">
        <f t="shared" si="0"/>
        <v>622</v>
      </c>
    </row>
    <row r="23" spans="1:71" ht="45" x14ac:dyDescent="0.25">
      <c r="A23" s="17" t="s">
        <v>38</v>
      </c>
      <c r="B23" s="10">
        <f>'AVERÍAS LINEA 1'!B23</f>
        <v>0</v>
      </c>
      <c r="C23" s="10">
        <v>0</v>
      </c>
      <c r="D23" s="10">
        <v>0</v>
      </c>
      <c r="E23" s="10">
        <v>0</v>
      </c>
      <c r="F23" s="10">
        <v>6</v>
      </c>
      <c r="G23" s="10">
        <v>0</v>
      </c>
      <c r="H23" s="10">
        <v>0</v>
      </c>
      <c r="I23" s="10">
        <v>10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f>'AVERÍAS LINEA 1'!BT23</f>
        <v>0</v>
      </c>
      <c r="AL23" s="10">
        <f>'AVERÍAS LINEA 1'!BV23</f>
        <v>0</v>
      </c>
      <c r="AM23" s="10">
        <f>'AVERÍAS LINEA 1'!BX23</f>
        <v>0</v>
      </c>
      <c r="AN23" s="10">
        <f>'AVERÍAS LINEA 1'!BZ23</f>
        <v>0</v>
      </c>
      <c r="AO23" s="10">
        <f>'AVERÍAS LINEA 1'!CB23</f>
        <v>0</v>
      </c>
      <c r="AP23" s="10">
        <f>'AVERÍAS LINEA 1'!CD23</f>
        <v>0</v>
      </c>
      <c r="AQ23" s="10">
        <f>'AVERÍAS LINEA 1'!CF23</f>
        <v>0</v>
      </c>
      <c r="AR23" s="10">
        <f>'AVERÍAS LINEA 1'!CH23</f>
        <v>0</v>
      </c>
      <c r="AS23" s="10">
        <f>'AVERÍAS LINEA 1'!CJ23</f>
        <v>0</v>
      </c>
      <c r="AT23" s="10">
        <f>'AVERÍAS LINEA 1'!CL23</f>
        <v>0</v>
      </c>
      <c r="AU23" s="10">
        <f>'AVERÍAS LINEA 1'!CN23</f>
        <v>0</v>
      </c>
      <c r="AV23" s="10">
        <f>'AVERÍAS LINEA 1'!CP23</f>
        <v>0</v>
      </c>
      <c r="AW23" s="10">
        <f>'AVERÍAS LINEA 1'!CR23</f>
        <v>0</v>
      </c>
      <c r="AX23" s="10">
        <f>'AVERÍAS LINEA 1'!CT23</f>
        <v>0</v>
      </c>
      <c r="AY23" s="10">
        <f>'AVERÍAS LINEA 1'!CV23</f>
        <v>0</v>
      </c>
      <c r="AZ23" s="10">
        <f>'AVERÍAS LINEA 1'!CX23</f>
        <v>0</v>
      </c>
      <c r="BA23" s="10">
        <f>'AVERÍAS LINEA 1'!CZ23</f>
        <v>0</v>
      </c>
      <c r="BB23" s="10" t="str">
        <f>'AVERÍAS LINEA 1'!DB23</f>
        <v>-</v>
      </c>
      <c r="BC23" s="10" t="str">
        <f>'AVERÍAS LINEA 1'!DD23</f>
        <v>-</v>
      </c>
      <c r="BD23" s="10">
        <f>'AVERÍAS LINEA 1'!DF23</f>
        <v>0</v>
      </c>
      <c r="BE23" s="10">
        <f>'AVERÍAS LINEA 1'!DH23</f>
        <v>0</v>
      </c>
      <c r="BF23" s="10">
        <f>'AVERÍAS LINEA 1'!DJ23</f>
        <v>0</v>
      </c>
      <c r="BG23" s="10">
        <f>'AVERÍAS LINEA 1'!DL23</f>
        <v>0</v>
      </c>
      <c r="BH23" s="10" t="str">
        <f>'AVERÍAS LINEA 1'!DN23</f>
        <v>-</v>
      </c>
      <c r="BI23" s="10" t="str">
        <f>'AVERÍAS LINEA 1'!DP23</f>
        <v>-</v>
      </c>
      <c r="BJ23" s="10" t="str">
        <f>'AVERÍAS LINEA 1'!DR23</f>
        <v>-</v>
      </c>
      <c r="BK23" s="10" t="str">
        <f>'AVERÍAS LINEA 1'!DT23</f>
        <v>-</v>
      </c>
      <c r="BL23" s="10" t="str">
        <f>'AVERÍAS LINEA 1'!DV23</f>
        <v>-</v>
      </c>
      <c r="BM23" s="10" t="str">
        <f>'AVERÍAS LINEA 1'!DX23</f>
        <v>-</v>
      </c>
      <c r="BN23" s="10" t="str">
        <f>'AVERÍAS LINEA 1'!DZ23</f>
        <v>-</v>
      </c>
      <c r="BO23" s="10" t="str">
        <f>'AVERÍAS LINEA 1'!EB23</f>
        <v>-</v>
      </c>
      <c r="BP23" s="10" t="str">
        <f>'AVERÍAS LINEA 1'!ED23</f>
        <v>-</v>
      </c>
      <c r="BQ23" s="10" t="str">
        <f>'AVERÍAS LINEA 1'!EF23</f>
        <v>-</v>
      </c>
      <c r="BR23" s="10" t="str">
        <f>'AVERÍAS LINEA 1'!EH23</f>
        <v>-</v>
      </c>
      <c r="BS23" s="5">
        <f t="shared" si="0"/>
        <v>23</v>
      </c>
    </row>
    <row r="24" spans="1:71" ht="41.1" customHeight="1" x14ac:dyDescent="0.25">
      <c r="A24" s="17" t="s">
        <v>36</v>
      </c>
      <c r="B24" s="10">
        <f>'AVERÍAS LINEA 1'!B24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1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f>'AVERÍAS LINEA 1'!BT24</f>
        <v>0</v>
      </c>
      <c r="AL24" s="10">
        <f>'AVERÍAS LINEA 1'!BV24</f>
        <v>0</v>
      </c>
      <c r="AM24" s="10">
        <f>'AVERÍAS LINEA 1'!BX24</f>
        <v>0</v>
      </c>
      <c r="AN24" s="10">
        <f>'AVERÍAS LINEA 1'!BZ24</f>
        <v>0</v>
      </c>
      <c r="AO24" s="10">
        <f>'AVERÍAS LINEA 1'!CB24</f>
        <v>0</v>
      </c>
      <c r="AP24" s="10">
        <f>'AVERÍAS LINEA 1'!CD24</f>
        <v>0</v>
      </c>
      <c r="AQ24" s="10">
        <f>'AVERÍAS LINEA 1'!CF24</f>
        <v>0</v>
      </c>
      <c r="AR24" s="10">
        <f>'AVERÍAS LINEA 1'!CH24</f>
        <v>0</v>
      </c>
      <c r="AS24" s="10">
        <f>'AVERÍAS LINEA 1'!CJ24</f>
        <v>0</v>
      </c>
      <c r="AT24" s="10">
        <f>'AVERÍAS LINEA 1'!CL24</f>
        <v>0</v>
      </c>
      <c r="AU24" s="10">
        <f>'AVERÍAS LINEA 1'!CN24</f>
        <v>0</v>
      </c>
      <c r="AV24" s="10">
        <f>'AVERÍAS LINEA 1'!CP24</f>
        <v>0</v>
      </c>
      <c r="AW24" s="10">
        <f>'AVERÍAS LINEA 1'!CR24</f>
        <v>0</v>
      </c>
      <c r="AX24" s="10">
        <f>'AVERÍAS LINEA 1'!CT24</f>
        <v>1</v>
      </c>
      <c r="AY24" s="10">
        <f>'AVERÍAS LINEA 1'!CV24</f>
        <v>0</v>
      </c>
      <c r="AZ24" s="10">
        <f>'AVERÍAS LINEA 1'!CX24</f>
        <v>0</v>
      </c>
      <c r="BA24" s="10">
        <f>'AVERÍAS LINEA 1'!CZ24</f>
        <v>0</v>
      </c>
      <c r="BB24" s="10" t="str">
        <f>'AVERÍAS LINEA 1'!DB24</f>
        <v>-</v>
      </c>
      <c r="BC24" s="10" t="str">
        <f>'AVERÍAS LINEA 1'!DD24</f>
        <v>-</v>
      </c>
      <c r="BD24" s="10">
        <f>'AVERÍAS LINEA 1'!DF24</f>
        <v>1</v>
      </c>
      <c r="BE24" s="10">
        <f>'AVERÍAS LINEA 1'!DH24</f>
        <v>0</v>
      </c>
      <c r="BF24" s="10">
        <f>'AVERÍAS LINEA 1'!DJ24</f>
        <v>0</v>
      </c>
      <c r="BG24" s="10">
        <f>'AVERÍAS LINEA 1'!DL24</f>
        <v>0</v>
      </c>
      <c r="BH24" s="10" t="str">
        <f>'AVERÍAS LINEA 1'!DN24</f>
        <v>-</v>
      </c>
      <c r="BI24" s="10" t="str">
        <f>'AVERÍAS LINEA 1'!DP24</f>
        <v>-</v>
      </c>
      <c r="BJ24" s="10" t="str">
        <f>'AVERÍAS LINEA 1'!DR24</f>
        <v>-</v>
      </c>
      <c r="BK24" s="10" t="str">
        <f>'AVERÍAS LINEA 1'!DT24</f>
        <v>-</v>
      </c>
      <c r="BL24" s="10" t="str">
        <f>'AVERÍAS LINEA 1'!DV24</f>
        <v>-</v>
      </c>
      <c r="BM24" s="10" t="str">
        <f>'AVERÍAS LINEA 1'!DX24</f>
        <v>-</v>
      </c>
      <c r="BN24" s="10" t="str">
        <f>'AVERÍAS LINEA 1'!DZ24</f>
        <v>-</v>
      </c>
      <c r="BO24" s="10" t="str">
        <f>'AVERÍAS LINEA 1'!EB24</f>
        <v>-</v>
      </c>
      <c r="BP24" s="10" t="str">
        <f>'AVERÍAS LINEA 1'!ED24</f>
        <v>-</v>
      </c>
      <c r="BQ24" s="10" t="str">
        <f>'AVERÍAS LINEA 1'!EF24</f>
        <v>-</v>
      </c>
      <c r="BR24" s="10" t="str">
        <f>'AVERÍAS LINEA 1'!EH24</f>
        <v>-</v>
      </c>
      <c r="BS24" s="5">
        <f t="shared" si="0"/>
        <v>4</v>
      </c>
    </row>
    <row r="25" spans="1:71" ht="30" x14ac:dyDescent="0.25">
      <c r="A25" s="17" t="s">
        <v>39</v>
      </c>
      <c r="B25" s="10">
        <f>'AVERÍAS LINEA 1'!B25</f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3</v>
      </c>
      <c r="AA25" s="10">
        <v>0</v>
      </c>
      <c r="AB25" s="10">
        <v>0</v>
      </c>
      <c r="AC25" s="10">
        <v>0</v>
      </c>
      <c r="AD25" s="10">
        <v>1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f>'AVERÍAS LINEA 1'!BT25</f>
        <v>0</v>
      </c>
      <c r="AL25" s="10">
        <f>'AVERÍAS LINEA 1'!BV25</f>
        <v>0</v>
      </c>
      <c r="AM25" s="10">
        <f>'AVERÍAS LINEA 1'!BX25</f>
        <v>0</v>
      </c>
      <c r="AN25" s="10">
        <f>'AVERÍAS LINEA 1'!BZ25</f>
        <v>0</v>
      </c>
      <c r="AO25" s="10">
        <f>'AVERÍAS LINEA 1'!CB25</f>
        <v>2</v>
      </c>
      <c r="AP25" s="10">
        <f>'AVERÍAS LINEA 1'!CD25</f>
        <v>1</v>
      </c>
      <c r="AQ25" s="10">
        <f>'AVERÍAS LINEA 1'!CF25</f>
        <v>0</v>
      </c>
      <c r="AR25" s="10">
        <f>'AVERÍAS LINEA 1'!CH25</f>
        <v>0</v>
      </c>
      <c r="AS25" s="10">
        <f>'AVERÍAS LINEA 1'!CJ25</f>
        <v>0</v>
      </c>
      <c r="AT25" s="10">
        <f>'AVERÍAS LINEA 1'!CL25</f>
        <v>0</v>
      </c>
      <c r="AU25" s="10">
        <f>'AVERÍAS LINEA 1'!CN25</f>
        <v>0</v>
      </c>
      <c r="AV25" s="10">
        <f>'AVERÍAS LINEA 1'!CP25</f>
        <v>0</v>
      </c>
      <c r="AW25" s="10">
        <f>'AVERÍAS LINEA 1'!CR25</f>
        <v>0</v>
      </c>
      <c r="AX25" s="10">
        <f>'AVERÍAS LINEA 1'!CT25</f>
        <v>0</v>
      </c>
      <c r="AY25" s="10">
        <f>'AVERÍAS LINEA 1'!CV25</f>
        <v>0</v>
      </c>
      <c r="AZ25" s="10">
        <f>'AVERÍAS LINEA 1'!CX25</f>
        <v>0</v>
      </c>
      <c r="BA25" s="10">
        <f>'AVERÍAS LINEA 1'!CZ25</f>
        <v>0</v>
      </c>
      <c r="BB25" s="10">
        <f>'AVERÍAS LINEA 1'!DB25</f>
        <v>1</v>
      </c>
      <c r="BC25" s="10" t="str">
        <f>'AVERÍAS LINEA 1'!DD25</f>
        <v>-</v>
      </c>
      <c r="BD25" s="10">
        <f>'AVERÍAS LINEA 1'!DF25</f>
        <v>0</v>
      </c>
      <c r="BE25" s="10">
        <f>'AVERÍAS LINEA 1'!DH25</f>
        <v>0</v>
      </c>
      <c r="BF25" s="10">
        <f>'AVERÍAS LINEA 1'!DJ25</f>
        <v>0</v>
      </c>
      <c r="BG25" s="10">
        <f>'AVERÍAS LINEA 1'!DL25</f>
        <v>0</v>
      </c>
      <c r="BH25" s="10" t="str">
        <f>'AVERÍAS LINEA 1'!DN25</f>
        <v>-</v>
      </c>
      <c r="BI25" s="10">
        <f>'AVERÍAS LINEA 1'!DP25</f>
        <v>1</v>
      </c>
      <c r="BJ25" s="10" t="str">
        <f>'AVERÍAS LINEA 1'!DR25</f>
        <v>-</v>
      </c>
      <c r="BK25" s="10" t="str">
        <f>'AVERÍAS LINEA 1'!DT25</f>
        <v>-</v>
      </c>
      <c r="BL25" s="10" t="str">
        <f>'AVERÍAS LINEA 1'!DV25</f>
        <v>-</v>
      </c>
      <c r="BM25" s="10" t="str">
        <f>'AVERÍAS LINEA 1'!DX25</f>
        <v>-</v>
      </c>
      <c r="BN25" s="10" t="str">
        <f>'AVERÍAS LINEA 1'!DZ25</f>
        <v>-</v>
      </c>
      <c r="BO25" s="10" t="str">
        <f>'AVERÍAS LINEA 1'!EB25</f>
        <v>-</v>
      </c>
      <c r="BP25" s="10" t="str">
        <f>'AVERÍAS LINEA 1'!ED25</f>
        <v>-</v>
      </c>
      <c r="BQ25" s="10">
        <f>'AVERÍAS LINEA 1'!EF25</f>
        <v>1</v>
      </c>
      <c r="BR25" s="10" t="str">
        <f>'AVERÍAS LINEA 1'!EH25</f>
        <v>-</v>
      </c>
      <c r="BS25" s="5">
        <f t="shared" si="0"/>
        <v>10</v>
      </c>
    </row>
    <row r="26" spans="1:71" x14ac:dyDescent="0.25">
      <c r="A26" s="17" t="s">
        <v>37</v>
      </c>
      <c r="B26" s="10">
        <f>'AVERÍAS LINEA 1'!B26</f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9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f>'AVERÍAS LINEA 1'!BT26</f>
        <v>0</v>
      </c>
      <c r="AL26" s="10">
        <f>'AVERÍAS LINEA 1'!BV26</f>
        <v>0</v>
      </c>
      <c r="AM26" s="10">
        <f>'AVERÍAS LINEA 1'!BX26</f>
        <v>0</v>
      </c>
      <c r="AN26" s="10">
        <f>'AVERÍAS LINEA 1'!BZ26</f>
        <v>0</v>
      </c>
      <c r="AO26" s="10">
        <f>'AVERÍAS LINEA 1'!CB26</f>
        <v>0</v>
      </c>
      <c r="AP26" s="10">
        <f>'AVERÍAS LINEA 1'!CD26</f>
        <v>0</v>
      </c>
      <c r="AQ26" s="10">
        <f>'AVERÍAS LINEA 1'!CF26</f>
        <v>0</v>
      </c>
      <c r="AR26" s="10">
        <f>'AVERÍAS LINEA 1'!CH26</f>
        <v>0</v>
      </c>
      <c r="AS26" s="10">
        <f>'AVERÍAS LINEA 1'!CJ26</f>
        <v>0</v>
      </c>
      <c r="AT26" s="10">
        <f>'AVERÍAS LINEA 1'!CL26</f>
        <v>0</v>
      </c>
      <c r="AU26" s="10">
        <f>'AVERÍAS LINEA 1'!CN26</f>
        <v>0</v>
      </c>
      <c r="AV26" s="10">
        <f>'AVERÍAS LINEA 1'!CP26</f>
        <v>0</v>
      </c>
      <c r="AW26" s="10">
        <f>'AVERÍAS LINEA 1'!CR26</f>
        <v>0</v>
      </c>
      <c r="AX26" s="10">
        <f>'AVERÍAS LINEA 1'!CT26</f>
        <v>0</v>
      </c>
      <c r="AY26" s="10">
        <f>'AVERÍAS LINEA 1'!CV26</f>
        <v>0</v>
      </c>
      <c r="AZ26" s="10">
        <f>'AVERÍAS LINEA 1'!CX26</f>
        <v>0</v>
      </c>
      <c r="BA26" s="10">
        <f>'AVERÍAS LINEA 1'!CZ26</f>
        <v>0</v>
      </c>
      <c r="BB26" s="10" t="str">
        <f>'AVERÍAS LINEA 1'!DB26</f>
        <v>-</v>
      </c>
      <c r="BC26" s="10" t="str">
        <f>'AVERÍAS LINEA 1'!DD26</f>
        <v>-</v>
      </c>
      <c r="BD26" s="10">
        <f>'AVERÍAS LINEA 1'!DF26</f>
        <v>0</v>
      </c>
      <c r="BE26" s="10">
        <f>'AVERÍAS LINEA 1'!DH26</f>
        <v>0</v>
      </c>
      <c r="BF26" s="10">
        <f>'AVERÍAS LINEA 1'!DJ26</f>
        <v>0</v>
      </c>
      <c r="BG26" s="10">
        <f>'AVERÍAS LINEA 1'!DL26</f>
        <v>0</v>
      </c>
      <c r="BH26" s="10" t="str">
        <f>'AVERÍAS LINEA 1'!DN26</f>
        <v>-</v>
      </c>
      <c r="BI26" s="10" t="str">
        <f>'AVERÍAS LINEA 1'!DP26</f>
        <v>-</v>
      </c>
      <c r="BJ26" s="10" t="str">
        <f>'AVERÍAS LINEA 1'!DR26</f>
        <v>-</v>
      </c>
      <c r="BK26" s="10" t="str">
        <f>'AVERÍAS LINEA 1'!DT26</f>
        <v>-</v>
      </c>
      <c r="BL26" s="10" t="str">
        <f>'AVERÍAS LINEA 1'!DV26</f>
        <v>-</v>
      </c>
      <c r="BM26" s="10" t="str">
        <f>'AVERÍAS LINEA 1'!DX26</f>
        <v>-</v>
      </c>
      <c r="BN26" s="10" t="str">
        <f>'AVERÍAS LINEA 1'!DZ26</f>
        <v>-</v>
      </c>
      <c r="BO26" s="10" t="str">
        <f>'AVERÍAS LINEA 1'!EB26</f>
        <v>-</v>
      </c>
      <c r="BP26" s="10" t="str">
        <f>'AVERÍAS LINEA 1'!ED26</f>
        <v>-</v>
      </c>
      <c r="BQ26" s="10" t="str">
        <f>'AVERÍAS LINEA 1'!EF26</f>
        <v>-</v>
      </c>
      <c r="BR26" s="10" t="str">
        <f>'AVERÍAS LINEA 1'!EH26</f>
        <v>-</v>
      </c>
      <c r="BS26" s="5">
        <f t="shared" si="0"/>
        <v>1</v>
      </c>
    </row>
    <row r="27" spans="1:71" ht="30" x14ac:dyDescent="0.25">
      <c r="A27" s="17" t="s">
        <v>53</v>
      </c>
      <c r="B27" s="10">
        <f>'AVERÍAS LINEA 1'!B27</f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1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f>'AVERÍAS LINEA 1'!BT27</f>
        <v>0</v>
      </c>
      <c r="AL27" s="10">
        <f>'AVERÍAS LINEA 1'!BV27</f>
        <v>0</v>
      </c>
      <c r="AM27" s="10">
        <f>'AVERÍAS LINEA 1'!BX27</f>
        <v>0</v>
      </c>
      <c r="AN27" s="10">
        <f>'AVERÍAS LINEA 1'!BZ27</f>
        <v>0</v>
      </c>
      <c r="AO27" s="10">
        <f>'AVERÍAS LINEA 1'!CB27</f>
        <v>0</v>
      </c>
      <c r="AP27" s="10">
        <f>'AVERÍAS LINEA 1'!CD27</f>
        <v>0</v>
      </c>
      <c r="AQ27" s="10">
        <f>'AVERÍAS LINEA 1'!CF27</f>
        <v>0</v>
      </c>
      <c r="AR27" s="10">
        <f>'AVERÍAS LINEA 1'!CH27</f>
        <v>0</v>
      </c>
      <c r="AS27" s="10">
        <f>'AVERÍAS LINEA 1'!CJ27</f>
        <v>0</v>
      </c>
      <c r="AT27" s="10">
        <f>'AVERÍAS LINEA 1'!CL27</f>
        <v>0</v>
      </c>
      <c r="AU27" s="10">
        <f>'AVERÍAS LINEA 1'!CN27</f>
        <v>0</v>
      </c>
      <c r="AV27" s="10">
        <f>'AVERÍAS LINEA 1'!CP27</f>
        <v>0</v>
      </c>
      <c r="AW27" s="10">
        <f>'AVERÍAS LINEA 1'!CR27</f>
        <v>0</v>
      </c>
      <c r="AX27" s="10">
        <f>'AVERÍAS LINEA 1'!CT27</f>
        <v>0</v>
      </c>
      <c r="AY27" s="10">
        <f>'AVERÍAS LINEA 1'!CV27</f>
        <v>0</v>
      </c>
      <c r="AZ27" s="10">
        <f>'AVERÍAS LINEA 1'!CX27</f>
        <v>0</v>
      </c>
      <c r="BA27" s="10">
        <f>'AVERÍAS LINEA 1'!CZ27</f>
        <v>1</v>
      </c>
      <c r="BB27" s="10" t="str">
        <f>'AVERÍAS LINEA 1'!DB27</f>
        <v>-</v>
      </c>
      <c r="BC27" s="10" t="str">
        <f>'AVERÍAS LINEA 1'!DD27</f>
        <v>-</v>
      </c>
      <c r="BD27" s="10">
        <f>'AVERÍAS LINEA 1'!DF27</f>
        <v>0</v>
      </c>
      <c r="BE27" s="10">
        <f>'AVERÍAS LINEA 1'!DH27</f>
        <v>0</v>
      </c>
      <c r="BF27" s="10">
        <f>'AVERÍAS LINEA 1'!DJ27</f>
        <v>0</v>
      </c>
      <c r="BG27" s="10">
        <f>'AVERÍAS LINEA 1'!DL27</f>
        <v>0</v>
      </c>
      <c r="BH27" s="10" t="str">
        <f>'AVERÍAS LINEA 1'!DN27</f>
        <v>-</v>
      </c>
      <c r="BI27" s="10" t="str">
        <f>'AVERÍAS LINEA 1'!DP27</f>
        <v>-</v>
      </c>
      <c r="BJ27" s="10" t="str">
        <f>'AVERÍAS LINEA 1'!DR27</f>
        <v>-</v>
      </c>
      <c r="BK27" s="10" t="str">
        <f>'AVERÍAS LINEA 1'!DT27</f>
        <v>-</v>
      </c>
      <c r="BL27" s="10" t="str">
        <f>'AVERÍAS LINEA 1'!DV27</f>
        <v>-</v>
      </c>
      <c r="BM27" s="10" t="str">
        <f>'AVERÍAS LINEA 1'!DX27</f>
        <v>-</v>
      </c>
      <c r="BN27" s="10" t="str">
        <f>'AVERÍAS LINEA 1'!DZ27</f>
        <v>-</v>
      </c>
      <c r="BO27" s="10" t="str">
        <f>'AVERÍAS LINEA 1'!EB27</f>
        <v>-</v>
      </c>
      <c r="BP27" s="10" t="str">
        <f>'AVERÍAS LINEA 1'!ED27</f>
        <v>-</v>
      </c>
      <c r="BQ27" s="10" t="str">
        <f>'AVERÍAS LINEA 1'!EF27</f>
        <v>-</v>
      </c>
      <c r="BR27" s="10" t="str">
        <f>'AVERÍAS LINEA 1'!EH27</f>
        <v>-</v>
      </c>
      <c r="BS27" s="5">
        <f t="shared" si="0"/>
        <v>2</v>
      </c>
    </row>
    <row r="28" spans="1:71" x14ac:dyDescent="0.25">
      <c r="A28" s="17" t="s">
        <v>11</v>
      </c>
      <c r="B28" s="10">
        <f>'AVERÍAS LINEA 1'!B28</f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2</v>
      </c>
      <c r="O28" s="10">
        <v>0</v>
      </c>
      <c r="P28" s="10">
        <v>2</v>
      </c>
      <c r="Q28" s="10">
        <v>0</v>
      </c>
      <c r="R28" s="10">
        <v>0</v>
      </c>
      <c r="S28" s="10">
        <v>0</v>
      </c>
      <c r="T28" s="10">
        <v>0</v>
      </c>
      <c r="U28" s="10">
        <v>1</v>
      </c>
      <c r="V28" s="10">
        <v>2</v>
      </c>
      <c r="W28" s="10">
        <v>2</v>
      </c>
      <c r="X28" s="10">
        <v>2</v>
      </c>
      <c r="Y28" s="10">
        <v>1</v>
      </c>
      <c r="Z28" s="10">
        <v>0</v>
      </c>
      <c r="AA28" s="10">
        <v>0</v>
      </c>
      <c r="AB28" s="10">
        <v>5</v>
      </c>
      <c r="AC28" s="10">
        <v>2</v>
      </c>
      <c r="AD28" s="10">
        <v>2</v>
      </c>
      <c r="AE28" s="10">
        <v>2</v>
      </c>
      <c r="AF28" s="10">
        <v>1</v>
      </c>
      <c r="AG28" s="10">
        <v>2</v>
      </c>
      <c r="AH28" s="10">
        <v>1</v>
      </c>
      <c r="AI28" s="10">
        <v>1</v>
      </c>
      <c r="AJ28" s="10">
        <v>4</v>
      </c>
      <c r="AK28" s="10">
        <f>'AVERÍAS LINEA 1'!BT28</f>
        <v>1</v>
      </c>
      <c r="AL28" s="10">
        <f>'AVERÍAS LINEA 1'!BV28</f>
        <v>1</v>
      </c>
      <c r="AM28" s="10">
        <f>'AVERÍAS LINEA 1'!BX28</f>
        <v>4</v>
      </c>
      <c r="AN28" s="10">
        <f>'AVERÍAS LINEA 1'!BZ28</f>
        <v>3</v>
      </c>
      <c r="AO28" s="10">
        <f>'AVERÍAS LINEA 1'!CB28</f>
        <v>3</v>
      </c>
      <c r="AP28" s="10">
        <f>'AVERÍAS LINEA 1'!CD28</f>
        <v>0</v>
      </c>
      <c r="AQ28" s="10">
        <f>'AVERÍAS LINEA 1'!CF28</f>
        <v>1</v>
      </c>
      <c r="AR28" s="10">
        <f>'AVERÍAS LINEA 1'!CH28</f>
        <v>0</v>
      </c>
      <c r="AS28" s="10">
        <f>'AVERÍAS LINEA 1'!CJ28</f>
        <v>3</v>
      </c>
      <c r="AT28" s="10">
        <f>'AVERÍAS LINEA 1'!CL28</f>
        <v>3</v>
      </c>
      <c r="AU28" s="10">
        <f>'AVERÍAS LINEA 1'!CN28</f>
        <v>2</v>
      </c>
      <c r="AV28" s="10">
        <f>'AVERÍAS LINEA 1'!CP28</f>
        <v>0</v>
      </c>
      <c r="AW28" s="10">
        <f>'AVERÍAS LINEA 1'!CR28</f>
        <v>2</v>
      </c>
      <c r="AX28" s="10">
        <f>'AVERÍAS LINEA 1'!CT28</f>
        <v>1</v>
      </c>
      <c r="AY28" s="10">
        <f>'AVERÍAS LINEA 1'!CV28</f>
        <v>0</v>
      </c>
      <c r="AZ28" s="10">
        <f>'AVERÍAS LINEA 1'!CX28</f>
        <v>1</v>
      </c>
      <c r="BA28" s="10">
        <f>'AVERÍAS LINEA 1'!CZ28</f>
        <v>0</v>
      </c>
      <c r="BB28" s="10">
        <f>'AVERÍAS LINEA 1'!DB28</f>
        <v>1</v>
      </c>
      <c r="BC28" s="10" t="e">
        <f>'AVERÍAS LINEA 1'!#REF!</f>
        <v>#REF!</v>
      </c>
      <c r="BD28" s="10">
        <f>'AVERÍAS LINEA 1'!DF28</f>
        <v>1</v>
      </c>
      <c r="BE28" s="10">
        <f>'AVERÍAS LINEA 1'!DH28</f>
        <v>0</v>
      </c>
      <c r="BF28" s="10">
        <f>'AVERÍAS LINEA 1'!DJ28</f>
        <v>0</v>
      </c>
      <c r="BG28" s="10">
        <f>'AVERÍAS LINEA 1'!DL28</f>
        <v>0</v>
      </c>
      <c r="BH28" s="10">
        <f>'AVERÍAS LINEA 1'!DN28</f>
        <v>3</v>
      </c>
      <c r="BI28" s="10">
        <f>'AVERÍAS LINEA 1'!DP28</f>
        <v>4</v>
      </c>
      <c r="BJ28" s="10">
        <f>'AVERÍAS LINEA 1'!DR28</f>
        <v>2</v>
      </c>
      <c r="BK28" s="10" t="str">
        <f>'AVERÍAS LINEA 1'!DT28</f>
        <v>-</v>
      </c>
      <c r="BL28" s="10">
        <f>'AVERÍAS LINEA 1'!DV28</f>
        <v>3</v>
      </c>
      <c r="BM28" s="10">
        <f>'AVERÍAS LINEA 1'!DX28</f>
        <v>1</v>
      </c>
      <c r="BN28" s="10">
        <f>'AVERÍAS LINEA 1'!DZ28</f>
        <v>2</v>
      </c>
      <c r="BO28" s="10">
        <f>'AVERÍAS LINEA 1'!EB28</f>
        <v>2</v>
      </c>
      <c r="BP28" s="10">
        <f>'AVERÍAS LINEA 1'!ED28</f>
        <v>4</v>
      </c>
      <c r="BQ28" s="10" t="str">
        <f>'AVERÍAS LINEA 1'!EF28</f>
        <v>-</v>
      </c>
      <c r="BR28" s="10">
        <f>'AVERÍAS LINEA 1'!EH28</f>
        <v>2</v>
      </c>
      <c r="BS28" s="5" t="e">
        <f t="shared" si="0"/>
        <v>#REF!</v>
      </c>
    </row>
    <row r="29" spans="1:71" x14ac:dyDescent="0.25">
      <c r="A29" s="17" t="s">
        <v>92</v>
      </c>
      <c r="B29" s="10">
        <f>'AVERÍAS LINEA 1'!B29</f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f>'AVERÍAS LINEA 1'!CJ29</f>
        <v>4</v>
      </c>
      <c r="AT29" s="10">
        <f>'AVERÍAS LINEA 1'!CL29</f>
        <v>0</v>
      </c>
      <c r="AU29" s="10">
        <f>'AVERÍAS LINEA 1'!CN29</f>
        <v>1</v>
      </c>
      <c r="AV29" s="10">
        <f>'AVERÍAS LINEA 1'!CP29</f>
        <v>0</v>
      </c>
      <c r="AW29" s="10">
        <f>'AVERÍAS LINEA 1'!CR29</f>
        <v>0</v>
      </c>
      <c r="AX29" s="10">
        <f>'AVERÍAS LINEA 1'!CT29</f>
        <v>0</v>
      </c>
      <c r="AY29" s="10">
        <f>'AVERÍAS LINEA 1'!CV29</f>
        <v>0</v>
      </c>
      <c r="AZ29" s="10">
        <f>'AVERÍAS LINEA 1'!CX29</f>
        <v>0</v>
      </c>
      <c r="BA29" s="10">
        <f>'AVERÍAS LINEA 1'!CZ29</f>
        <v>0</v>
      </c>
      <c r="BB29" s="10">
        <f>'AVERÍAS LINEA 1'!DB29</f>
        <v>1</v>
      </c>
      <c r="BC29" s="10" t="str">
        <f>'AVERÍAS LINEA 1'!DD29</f>
        <v>-</v>
      </c>
      <c r="BD29" s="10">
        <f>'AVERÍAS LINEA 1'!DF29</f>
        <v>0</v>
      </c>
      <c r="BE29" s="10">
        <f>'AVERÍAS LINEA 1'!DH29</f>
        <v>1</v>
      </c>
      <c r="BF29" s="10">
        <f>'AVERÍAS LINEA 1'!DJ29</f>
        <v>1</v>
      </c>
      <c r="BG29" s="10">
        <f>'AVERÍAS LINEA 1'!DL29</f>
        <v>0</v>
      </c>
      <c r="BH29" s="10" t="str">
        <f>'AVERÍAS LINEA 1'!DN29</f>
        <v>-</v>
      </c>
      <c r="BI29" s="10">
        <f>'AVERÍAS LINEA 1'!DP29</f>
        <v>1</v>
      </c>
      <c r="BJ29" s="10" t="str">
        <f>'AVERÍAS LINEA 1'!DR29</f>
        <v>-</v>
      </c>
      <c r="BK29" s="10">
        <f>'AVERÍAS LINEA 1'!DT29</f>
        <v>2</v>
      </c>
      <c r="BL29" s="10">
        <f>'AVERÍAS LINEA 1'!DV29</f>
        <v>1</v>
      </c>
      <c r="BM29" s="10" t="str">
        <f>'AVERÍAS LINEA 1'!DX29</f>
        <v>-</v>
      </c>
      <c r="BN29" s="10" t="str">
        <f>'AVERÍAS LINEA 1'!DZ29</f>
        <v>-</v>
      </c>
      <c r="BO29" s="10">
        <f>'AVERÍAS LINEA 1'!EB29</f>
        <v>1</v>
      </c>
      <c r="BP29" s="10" t="str">
        <f>'AVERÍAS LINEA 1'!ED29</f>
        <v>-</v>
      </c>
      <c r="BQ29" s="10">
        <f>'AVERÍAS LINEA 1'!EF29</f>
        <v>1</v>
      </c>
      <c r="BR29" s="10">
        <f>'AVERÍAS LINEA 1'!EH29</f>
        <v>2</v>
      </c>
      <c r="BS29" s="5">
        <f t="shared" si="0"/>
        <v>16</v>
      </c>
    </row>
    <row r="30" spans="1:71" x14ac:dyDescent="0.25">
      <c r="A30" s="17" t="s">
        <v>1</v>
      </c>
      <c r="B30" s="11">
        <f>SUM(B8:B28)</f>
        <v>15</v>
      </c>
      <c r="C30" s="11">
        <f t="shared" ref="C30:BN30" si="1">SUM(C8:C28)</f>
        <v>37</v>
      </c>
      <c r="D30" s="11">
        <f t="shared" si="1"/>
        <v>61</v>
      </c>
      <c r="E30" s="11">
        <f t="shared" si="1"/>
        <v>54</v>
      </c>
      <c r="F30" s="11">
        <f t="shared" si="1"/>
        <v>96</v>
      </c>
      <c r="G30" s="11">
        <f t="shared" si="1"/>
        <v>63</v>
      </c>
      <c r="H30" s="11">
        <f t="shared" si="1"/>
        <v>68</v>
      </c>
      <c r="I30" s="11">
        <f t="shared" si="1"/>
        <v>54</v>
      </c>
      <c r="J30" s="11">
        <f t="shared" si="1"/>
        <v>52</v>
      </c>
      <c r="K30" s="11">
        <f t="shared" si="1"/>
        <v>118</v>
      </c>
      <c r="L30" s="11">
        <f t="shared" si="1"/>
        <v>0</v>
      </c>
      <c r="M30" s="11">
        <f t="shared" si="1"/>
        <v>33</v>
      </c>
      <c r="N30" s="11">
        <f t="shared" si="1"/>
        <v>62</v>
      </c>
      <c r="O30" s="11">
        <f t="shared" si="1"/>
        <v>55</v>
      </c>
      <c r="P30" s="11">
        <f t="shared" si="1"/>
        <v>47</v>
      </c>
      <c r="Q30" s="11">
        <f t="shared" si="1"/>
        <v>28</v>
      </c>
      <c r="R30" s="11">
        <f t="shared" si="1"/>
        <v>43</v>
      </c>
      <c r="S30" s="11">
        <f t="shared" si="1"/>
        <v>40</v>
      </c>
      <c r="T30" s="11">
        <f t="shared" si="1"/>
        <v>62</v>
      </c>
      <c r="U30" s="11">
        <f t="shared" si="1"/>
        <v>40</v>
      </c>
      <c r="V30" s="11">
        <f t="shared" si="1"/>
        <v>59</v>
      </c>
      <c r="W30" s="11">
        <f t="shared" si="1"/>
        <v>63</v>
      </c>
      <c r="X30" s="11">
        <f t="shared" si="1"/>
        <v>39</v>
      </c>
      <c r="Y30" s="11">
        <f t="shared" si="1"/>
        <v>23</v>
      </c>
      <c r="Z30" s="11">
        <f t="shared" si="1"/>
        <v>53</v>
      </c>
      <c r="AA30" s="11">
        <f t="shared" si="1"/>
        <v>31</v>
      </c>
      <c r="AB30" s="11">
        <f t="shared" si="1"/>
        <v>42</v>
      </c>
      <c r="AC30" s="11">
        <f t="shared" si="1"/>
        <v>68</v>
      </c>
      <c r="AD30" s="11">
        <f t="shared" si="1"/>
        <v>40</v>
      </c>
      <c r="AE30" s="11">
        <f t="shared" si="1"/>
        <v>45</v>
      </c>
      <c r="AF30" s="11">
        <f t="shared" si="1"/>
        <v>63</v>
      </c>
      <c r="AG30" s="11">
        <f t="shared" si="1"/>
        <v>35</v>
      </c>
      <c r="AH30" s="11">
        <f t="shared" si="1"/>
        <v>51</v>
      </c>
      <c r="AI30" s="11">
        <f t="shared" si="1"/>
        <v>106</v>
      </c>
      <c r="AJ30" s="11">
        <f t="shared" si="1"/>
        <v>129</v>
      </c>
      <c r="AK30" s="11">
        <f t="shared" si="1"/>
        <v>36</v>
      </c>
      <c r="AL30" s="11">
        <f t="shared" si="1"/>
        <v>60</v>
      </c>
      <c r="AM30" s="11">
        <f t="shared" si="1"/>
        <v>46</v>
      </c>
      <c r="AN30" s="11">
        <f t="shared" si="1"/>
        <v>46</v>
      </c>
      <c r="AO30" s="11">
        <f t="shared" si="1"/>
        <v>62</v>
      </c>
      <c r="AP30" s="11">
        <f t="shared" si="1"/>
        <v>14</v>
      </c>
      <c r="AQ30" s="11">
        <f t="shared" si="1"/>
        <v>52</v>
      </c>
      <c r="AR30" s="11">
        <f t="shared" si="1"/>
        <v>36</v>
      </c>
      <c r="AS30" s="11">
        <f t="shared" si="1"/>
        <v>45</v>
      </c>
      <c r="AT30" s="11">
        <f t="shared" si="1"/>
        <v>49</v>
      </c>
      <c r="AU30" s="11">
        <f t="shared" si="1"/>
        <v>36</v>
      </c>
      <c r="AV30" s="11">
        <f t="shared" si="1"/>
        <v>72</v>
      </c>
      <c r="AW30" s="11">
        <f t="shared" si="1"/>
        <v>53</v>
      </c>
      <c r="AX30" s="11">
        <f t="shared" si="1"/>
        <v>72</v>
      </c>
      <c r="AY30" s="11">
        <f t="shared" si="1"/>
        <v>44</v>
      </c>
      <c r="AZ30" s="11">
        <f t="shared" si="1"/>
        <v>66</v>
      </c>
      <c r="BA30" s="11">
        <f t="shared" si="1"/>
        <v>37</v>
      </c>
      <c r="BB30" s="11">
        <f t="shared" si="1"/>
        <v>33</v>
      </c>
      <c r="BC30" s="11" t="e">
        <f t="shared" si="1"/>
        <v>#REF!</v>
      </c>
      <c r="BD30" s="11">
        <f t="shared" si="1"/>
        <v>48</v>
      </c>
      <c r="BE30" s="11">
        <f t="shared" si="1"/>
        <v>29</v>
      </c>
      <c r="BF30" s="11">
        <f t="shared" si="1"/>
        <v>18</v>
      </c>
      <c r="BG30" s="11">
        <f t="shared" si="1"/>
        <v>10</v>
      </c>
      <c r="BH30" s="11">
        <f t="shared" si="1"/>
        <v>42</v>
      </c>
      <c r="BI30" s="11">
        <f t="shared" si="1"/>
        <v>41</v>
      </c>
      <c r="BJ30" s="11">
        <f t="shared" si="1"/>
        <v>45</v>
      </c>
      <c r="BK30" s="11">
        <f t="shared" si="1"/>
        <v>23</v>
      </c>
      <c r="BL30" s="11">
        <f t="shared" si="1"/>
        <v>32</v>
      </c>
      <c r="BM30" s="11">
        <f t="shared" si="1"/>
        <v>28</v>
      </c>
      <c r="BN30" s="11">
        <f t="shared" si="1"/>
        <v>25</v>
      </c>
      <c r="BO30" s="11">
        <f>SUM(BO8:BO28)</f>
        <v>37</v>
      </c>
      <c r="BP30" s="11">
        <f t="shared" ref="BP30:BR30" si="2">SUM(BP8:BP28)</f>
        <v>38</v>
      </c>
      <c r="BQ30" s="11">
        <f t="shared" si="2"/>
        <v>29</v>
      </c>
      <c r="BR30" s="11">
        <f t="shared" si="2"/>
        <v>42</v>
      </c>
      <c r="BS30" s="5" t="e">
        <f>SUM(BS8:BS29)</f>
        <v>#REF!</v>
      </c>
    </row>
    <row r="33" spans="1:86" ht="25.5" customHeight="1" x14ac:dyDescent="0.25">
      <c r="A33" s="142" t="s">
        <v>91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</row>
    <row r="34" spans="1:86" ht="38.25" x14ac:dyDescent="0.25">
      <c r="A34" s="15"/>
      <c r="B34" s="20" t="s">
        <v>13</v>
      </c>
      <c r="C34" s="20" t="s">
        <v>14</v>
      </c>
      <c r="D34" s="20" t="s">
        <v>15</v>
      </c>
      <c r="E34" s="20" t="s">
        <v>16</v>
      </c>
      <c r="F34" s="20" t="s">
        <v>17</v>
      </c>
      <c r="G34" s="20" t="s">
        <v>18</v>
      </c>
      <c r="H34" s="20" t="s">
        <v>44</v>
      </c>
      <c r="I34" s="20" t="s">
        <v>32</v>
      </c>
      <c r="J34" s="20" t="s">
        <v>35</v>
      </c>
      <c r="K34" s="20" t="s">
        <v>45</v>
      </c>
      <c r="L34" s="20" t="s">
        <v>46</v>
      </c>
      <c r="M34" s="20" t="s">
        <v>47</v>
      </c>
      <c r="N34" s="20" t="s">
        <v>48</v>
      </c>
      <c r="O34" s="21" t="s">
        <v>92</v>
      </c>
      <c r="P34" s="20" t="s">
        <v>1</v>
      </c>
      <c r="AE34" s="1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86" ht="18.75" x14ac:dyDescent="0.25">
      <c r="A35" s="27" t="s">
        <v>64</v>
      </c>
      <c r="B35" s="23">
        <f>'AVERÍAS LINEA 1'!B35</f>
        <v>102</v>
      </c>
      <c r="C35" s="23">
        <f>'AVERÍAS LINEA 1'!D35</f>
        <v>59</v>
      </c>
      <c r="D35" s="23">
        <f>'AVERÍAS LINEA 1'!F35</f>
        <v>19</v>
      </c>
      <c r="E35" s="23">
        <f>'AVERÍAS LINEA 1'!H35</f>
        <v>9</v>
      </c>
      <c r="F35" s="23">
        <f>'AVERÍAS LINEA 1'!J35</f>
        <v>12</v>
      </c>
      <c r="G35" s="24">
        <f>'AVERÍAS LINEA 1'!L35</f>
        <v>3</v>
      </c>
      <c r="H35" s="24">
        <f>'AVERÍAS LINEA 1'!N35</f>
        <v>17</v>
      </c>
      <c r="I35" s="24">
        <f>'AVERÍAS LINEA 1'!P35</f>
        <v>456</v>
      </c>
      <c r="J35" s="24">
        <f>'AVERÍAS LINEA 1'!R35</f>
        <v>1</v>
      </c>
      <c r="K35" s="25">
        <f>'AVERÍAS LINEA 1'!T35</f>
        <v>6</v>
      </c>
      <c r="L35" s="25">
        <f>'AVERÍAS LINEA 1'!V35</f>
        <v>3</v>
      </c>
      <c r="M35" s="25" t="str">
        <f>'AVERÍAS LINEA 1'!X35</f>
        <v>-</v>
      </c>
      <c r="N35" s="25" t="str">
        <f>'AVERÍAS LINEA 1'!Z35</f>
        <v>-</v>
      </c>
      <c r="O35" s="25">
        <f>'AVERÍAS LINEA 1'!AB35</f>
        <v>4</v>
      </c>
      <c r="P35" s="25">
        <f>SUM(B35,C35,D35,E35,F35,G35,H35,I35,J35,K35,L35,M35,N35,O35)</f>
        <v>691</v>
      </c>
      <c r="AE35" s="1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86" ht="33.75" customHeight="1" x14ac:dyDescent="0.25">
      <c r="A36" s="27" t="s">
        <v>65</v>
      </c>
      <c r="B36" s="23">
        <f>'AVERÍAS LINEA 1'!B36</f>
        <v>107</v>
      </c>
      <c r="C36" s="23">
        <f>'AVERÍAS LINEA 1'!D36</f>
        <v>43</v>
      </c>
      <c r="D36" s="23">
        <f>'AVERÍAS LINEA 1'!F36</f>
        <v>17</v>
      </c>
      <c r="E36" s="23">
        <f>'AVERÍAS LINEA 1'!H36</f>
        <v>10</v>
      </c>
      <c r="F36" s="23">
        <f>'AVERÍAS LINEA 1'!J36</f>
        <v>14</v>
      </c>
      <c r="G36" s="24">
        <f>'AVERÍAS LINEA 1'!L36</f>
        <v>3</v>
      </c>
      <c r="H36" s="24">
        <f>'AVERÍAS LINEA 1'!N36</f>
        <v>11</v>
      </c>
      <c r="I36" s="24">
        <f>'AVERÍAS LINEA 1'!P36</f>
        <v>18</v>
      </c>
      <c r="J36" s="24">
        <f>'AVERÍAS LINEA 1'!R36</f>
        <v>3</v>
      </c>
      <c r="K36" s="25">
        <f>'AVERÍAS LINEA 1'!T36</f>
        <v>3</v>
      </c>
      <c r="L36" s="25">
        <f>'AVERÍAS LINEA 1'!V36</f>
        <v>2</v>
      </c>
      <c r="M36" s="25">
        <f>'AVERÍAS LINEA 1'!X36</f>
        <v>1</v>
      </c>
      <c r="N36" s="25" t="str">
        <f>'AVERÍAS LINEA 1'!Z36</f>
        <v>-</v>
      </c>
      <c r="O36" s="25">
        <f>'AVERÍAS LINEA 1'!AB36</f>
        <v>2</v>
      </c>
      <c r="P36" s="25">
        <f t="shared" ref="P36:P44" si="3">SUM(B36,C36,D36,E36,F36,G36,H36,I36,J36,K36,L36,M36,N36,O36)</f>
        <v>234</v>
      </c>
      <c r="U36" s="141" t="s">
        <v>62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</row>
    <row r="37" spans="1:86" ht="18.75" x14ac:dyDescent="0.25">
      <c r="A37" s="27" t="s">
        <v>66</v>
      </c>
      <c r="B37" s="23">
        <f>'AVERÍAS LINEA 1'!B37</f>
        <v>150</v>
      </c>
      <c r="C37" s="23">
        <f>'AVERÍAS LINEA 1'!D37</f>
        <v>34</v>
      </c>
      <c r="D37" s="23">
        <f>'AVERÍAS LINEA 1'!F37</f>
        <v>11</v>
      </c>
      <c r="E37" s="23">
        <f>'AVERÍAS LINEA 1'!H37</f>
        <v>4</v>
      </c>
      <c r="F37" s="23">
        <f>'AVERÍAS LINEA 1'!J37</f>
        <v>16</v>
      </c>
      <c r="G37" s="24">
        <f>'AVERÍAS LINEA 1'!L37</f>
        <v>8</v>
      </c>
      <c r="H37" s="24">
        <f>'AVERÍAS LINEA 1'!N37</f>
        <v>25</v>
      </c>
      <c r="I37" s="24">
        <f>'AVERÍAS LINEA 1'!P37</f>
        <v>10</v>
      </c>
      <c r="J37" s="24">
        <f>'AVERÍAS LINEA 1'!R37</f>
        <v>2</v>
      </c>
      <c r="K37" s="25">
        <f>'AVERÍAS LINEA 1'!T37</f>
        <v>15</v>
      </c>
      <c r="L37" s="25">
        <f>'AVERÍAS LINEA 1'!V37</f>
        <v>1</v>
      </c>
      <c r="M37" s="25">
        <f>'AVERÍAS LINEA 1'!X37</f>
        <v>1</v>
      </c>
      <c r="N37" s="25" t="str">
        <f>'AVERÍAS LINEA 1'!Z37</f>
        <v>-</v>
      </c>
      <c r="O37" s="25">
        <f>'AVERÍAS LINEA 1'!AB37</f>
        <v>4</v>
      </c>
      <c r="P37" s="25">
        <f t="shared" si="3"/>
        <v>281</v>
      </c>
      <c r="AE37" s="1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86" ht="18.75" x14ac:dyDescent="0.25">
      <c r="A38" s="27" t="s">
        <v>67</v>
      </c>
      <c r="B38" s="23">
        <f>'AVERÍAS LINEA 1'!B38</f>
        <v>43</v>
      </c>
      <c r="C38" s="23">
        <f>'AVERÍAS LINEA 1'!D38</f>
        <v>54</v>
      </c>
      <c r="D38" s="23">
        <f>'AVERÍAS LINEA 1'!F38</f>
        <v>17</v>
      </c>
      <c r="E38" s="23">
        <f>'AVERÍAS LINEA 1'!H38</f>
        <v>9</v>
      </c>
      <c r="F38" s="23">
        <f>'AVERÍAS LINEA 1'!J38</f>
        <v>14</v>
      </c>
      <c r="G38" s="24">
        <f>'AVERÍAS LINEA 1'!L38</f>
        <v>8</v>
      </c>
      <c r="H38" s="24">
        <f>'AVERÍAS LINEA 1'!N38</f>
        <v>18</v>
      </c>
      <c r="I38" s="24">
        <f>'AVERÍAS LINEA 1'!P38</f>
        <v>428</v>
      </c>
      <c r="J38" s="24">
        <f>'AVERÍAS LINEA 1'!R38</f>
        <v>1</v>
      </c>
      <c r="K38" s="25">
        <f>'AVERÍAS LINEA 1'!T38</f>
        <v>8</v>
      </c>
      <c r="L38" s="25">
        <f>'AVERÍAS LINEA 1'!V38</f>
        <v>4</v>
      </c>
      <c r="M38" s="25">
        <f>'AVERÍAS LINEA 1'!X38</f>
        <v>1</v>
      </c>
      <c r="N38" s="25" t="str">
        <f>'AVERÍAS LINEA 1'!Z38</f>
        <v>-</v>
      </c>
      <c r="O38" s="25">
        <f>'AVERÍAS LINEA 1'!AB38</f>
        <v>4</v>
      </c>
      <c r="P38" s="25">
        <f t="shared" si="3"/>
        <v>609</v>
      </c>
      <c r="AE38" s="1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86" ht="18.75" x14ac:dyDescent="0.25">
      <c r="A39" s="27" t="s">
        <v>68</v>
      </c>
      <c r="B39" s="23">
        <f>'AVERÍAS LINEA 1'!B39</f>
        <v>141</v>
      </c>
      <c r="C39" s="23">
        <f>'AVERÍAS LINEA 1'!D39</f>
        <v>52</v>
      </c>
      <c r="D39" s="23">
        <f>'AVERÍAS LINEA 1'!F39</f>
        <v>6</v>
      </c>
      <c r="E39" s="23">
        <f>'AVERÍAS LINEA 1'!H39</f>
        <v>15</v>
      </c>
      <c r="F39" s="23">
        <f>'AVERÍAS LINEA 1'!J39</f>
        <v>13</v>
      </c>
      <c r="G39" s="24">
        <f>'AVERÍAS LINEA 1'!L39</f>
        <v>2</v>
      </c>
      <c r="H39" s="24">
        <f>'AVERÍAS LINEA 1'!N39</f>
        <v>24</v>
      </c>
      <c r="I39" s="24">
        <f>'AVERÍAS LINEA 1'!P39</f>
        <v>19</v>
      </c>
      <c r="J39" s="24">
        <f>'AVERÍAS LINEA 1'!R39</f>
        <v>2</v>
      </c>
      <c r="K39" s="25">
        <f>'AVERÍAS LINEA 1'!T39</f>
        <v>7</v>
      </c>
      <c r="L39" s="25">
        <f>'AVERÍAS LINEA 1'!V39</f>
        <v>2</v>
      </c>
      <c r="M39" s="25" t="str">
        <f>'AVERÍAS LINEA 1'!X39</f>
        <v>-</v>
      </c>
      <c r="N39" s="25">
        <f>'AVERÍAS LINEA 1'!Z39</f>
        <v>4</v>
      </c>
      <c r="O39" s="25">
        <f>'AVERÍAS LINEA 1'!AB39</f>
        <v>3</v>
      </c>
      <c r="P39" s="25">
        <f t="shared" si="3"/>
        <v>290</v>
      </c>
      <c r="AE39" s="1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86" ht="18.75" x14ac:dyDescent="0.25">
      <c r="A40" s="27" t="s">
        <v>69</v>
      </c>
      <c r="B40" s="23">
        <f>'AVERÍAS LINEA 1'!B40</f>
        <v>138</v>
      </c>
      <c r="C40" s="23">
        <f>'AVERÍAS LINEA 1'!D40</f>
        <v>56</v>
      </c>
      <c r="D40" s="23">
        <f>'AVERÍAS LINEA 1'!F40</f>
        <v>11</v>
      </c>
      <c r="E40" s="23">
        <f>'AVERÍAS LINEA 1'!H40</f>
        <v>5</v>
      </c>
      <c r="F40" s="23">
        <f>'AVERÍAS LINEA 1'!J40</f>
        <v>21</v>
      </c>
      <c r="G40" s="24">
        <f>'AVERÍAS LINEA 1'!L40</f>
        <v>2</v>
      </c>
      <c r="H40" s="24">
        <f>'AVERÍAS LINEA 1'!N40</f>
        <v>19</v>
      </c>
      <c r="I40" s="24">
        <f>'AVERÍAS LINEA 1'!P40</f>
        <v>92</v>
      </c>
      <c r="J40" s="24">
        <f>'AVERÍAS LINEA 1'!R40</f>
        <v>2</v>
      </c>
      <c r="K40" s="25">
        <f>'AVERÍAS LINEA 1'!T40</f>
        <v>3</v>
      </c>
      <c r="L40" s="25">
        <f>'AVERÍAS LINEA 1'!V40</f>
        <v>2</v>
      </c>
      <c r="M40" s="25" t="str">
        <f>'AVERÍAS LINEA 1'!X40</f>
        <v>-</v>
      </c>
      <c r="N40" s="25">
        <f>'AVERÍAS LINEA 1'!Z40</f>
        <v>1</v>
      </c>
      <c r="O40" s="25">
        <f>'AVERÍAS LINEA 1'!AB40</f>
        <v>1</v>
      </c>
      <c r="P40" s="25">
        <f t="shared" si="3"/>
        <v>353</v>
      </c>
      <c r="AE40" s="1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86" ht="18.75" x14ac:dyDescent="0.25">
      <c r="A41" s="27" t="s">
        <v>70</v>
      </c>
      <c r="B41" s="23">
        <f>'AVERÍAS LINEA 1'!B41</f>
        <v>90</v>
      </c>
      <c r="C41" s="23">
        <f>'AVERÍAS LINEA 1'!D41</f>
        <v>58</v>
      </c>
      <c r="D41" s="23">
        <f>'AVERÍAS LINEA 1'!F41</f>
        <v>6</v>
      </c>
      <c r="E41" s="23">
        <f>'AVERÍAS LINEA 1'!H41</f>
        <v>13</v>
      </c>
      <c r="F41" s="23">
        <f>'AVERÍAS LINEA 1'!J41</f>
        <v>12</v>
      </c>
      <c r="G41" s="24">
        <f>'AVERÍAS LINEA 1'!L41</f>
        <v>1</v>
      </c>
      <c r="H41" s="24">
        <f>'AVERÍAS LINEA 1'!N41</f>
        <v>21</v>
      </c>
      <c r="I41" s="24">
        <f>'AVERÍAS LINEA 1'!P41</f>
        <v>143</v>
      </c>
      <c r="J41" s="24">
        <f>'AVERÍAS LINEA 1'!R41</f>
        <v>3</v>
      </c>
      <c r="K41" s="25">
        <f>'AVERÍAS LINEA 1'!T41</f>
        <v>19</v>
      </c>
      <c r="L41" s="25">
        <f>'AVERÍAS LINEA 1'!V41</f>
        <v>2</v>
      </c>
      <c r="M41" s="25" t="str">
        <f>'AVERÍAS LINEA 1'!X41</f>
        <v>-</v>
      </c>
      <c r="N41" s="25">
        <f>'AVERÍAS LINEA 1'!Z41</f>
        <v>3</v>
      </c>
      <c r="O41" s="25">
        <f>'AVERÍAS LINEA 1'!AB41</f>
        <v>6</v>
      </c>
      <c r="P41" s="25">
        <f t="shared" si="3"/>
        <v>377</v>
      </c>
      <c r="AE41" s="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86" ht="18.75" x14ac:dyDescent="0.25">
      <c r="A42" s="27" t="s">
        <v>71</v>
      </c>
      <c r="B42" s="23">
        <f>'AVERÍAS LINEA 1'!B42</f>
        <v>118</v>
      </c>
      <c r="C42" s="23">
        <f>'AVERÍAS LINEA 1'!D42</f>
        <v>66</v>
      </c>
      <c r="D42" s="23">
        <f>'AVERÍAS LINEA 1'!F42</f>
        <v>9</v>
      </c>
      <c r="E42" s="23">
        <f>'AVERÍAS LINEA 1'!H42</f>
        <v>1</v>
      </c>
      <c r="F42" s="23">
        <f>'AVERÍAS LINEA 1'!J42</f>
        <v>1</v>
      </c>
      <c r="G42" s="24">
        <f>'AVERÍAS LINEA 1'!L42</f>
        <v>2</v>
      </c>
      <c r="H42" s="24">
        <f>'AVERÍAS LINEA 1'!N42</f>
        <v>13</v>
      </c>
      <c r="I42" s="24">
        <f>'AVERÍAS LINEA 1'!P42</f>
        <v>24</v>
      </c>
      <c r="J42" s="24">
        <f>'AVERÍAS LINEA 1'!R42</f>
        <v>5</v>
      </c>
      <c r="K42" s="25">
        <f>'AVERÍAS LINEA 1'!T42</f>
        <v>3</v>
      </c>
      <c r="L42" s="25">
        <f>'AVERÍAS LINEA 1'!V42</f>
        <v>4</v>
      </c>
      <c r="M42" s="25">
        <f>'AVERÍAS LINEA 1'!X42</f>
        <v>1</v>
      </c>
      <c r="N42" s="25" t="str">
        <f>'AVERÍAS LINEA 1'!Z42</f>
        <v>-</v>
      </c>
      <c r="O42" s="25">
        <f>'AVERÍAS LINEA 1'!AB42</f>
        <v>1</v>
      </c>
      <c r="P42" s="25">
        <f t="shared" si="3"/>
        <v>248</v>
      </c>
      <c r="AE42" s="1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86" ht="18.75" x14ac:dyDescent="0.25">
      <c r="A43" s="27" t="s">
        <v>72</v>
      </c>
      <c r="B43" s="23">
        <f>'AVERÍAS LINEA 1'!B43</f>
        <v>135</v>
      </c>
      <c r="C43" s="23">
        <f>'AVERÍAS LINEA 1'!D43</f>
        <v>40</v>
      </c>
      <c r="D43" s="23">
        <f>'AVERÍAS LINEA 1'!F43</f>
        <v>17</v>
      </c>
      <c r="E43" s="23">
        <f>'AVERÍAS LINEA 1'!H43</f>
        <v>13</v>
      </c>
      <c r="F43" s="23">
        <f>'AVERÍAS LINEA 1'!J43</f>
        <v>10</v>
      </c>
      <c r="G43" s="24">
        <f>'AVERÍAS LINEA 1'!L43</f>
        <v>3</v>
      </c>
      <c r="H43" s="24">
        <f>'AVERÍAS LINEA 1'!N43</f>
        <v>26</v>
      </c>
      <c r="I43" s="24">
        <f>'AVERÍAS LINEA 1'!P43</f>
        <v>6</v>
      </c>
      <c r="J43" s="24">
        <f>'AVERÍAS LINEA 1'!R43</f>
        <v>2</v>
      </c>
      <c r="K43" s="25">
        <f>'AVERÍAS LINEA 1'!T43</f>
        <v>7</v>
      </c>
      <c r="L43" s="25">
        <f>'AVERÍAS LINEA 1'!V43</f>
        <v>4</v>
      </c>
      <c r="M43" s="25" t="str">
        <f>'AVERÍAS LINEA 1'!X43</f>
        <v>-</v>
      </c>
      <c r="N43" s="25" t="str">
        <f>'AVERÍAS LINEA 1'!Z43</f>
        <v>-</v>
      </c>
      <c r="O43" s="25">
        <f>'AVERÍAS LINEA 1'!AB43</f>
        <v>5</v>
      </c>
      <c r="P43" s="25">
        <f t="shared" si="3"/>
        <v>268</v>
      </c>
      <c r="AE43" s="1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1:86" ht="18.75" x14ac:dyDescent="0.25">
      <c r="A44" s="27" t="s">
        <v>73</v>
      </c>
      <c r="B44" s="23">
        <f>'AVERÍAS LINEA 1'!B44</f>
        <v>161</v>
      </c>
      <c r="C44" s="23">
        <f>'AVERÍAS LINEA 1'!D44</f>
        <v>36</v>
      </c>
      <c r="D44" s="23">
        <f>'AVERÍAS LINEA 1'!F44</f>
        <v>10</v>
      </c>
      <c r="E44" s="23">
        <f>'AVERÍAS LINEA 1'!H44</f>
        <v>10</v>
      </c>
      <c r="F44" s="23">
        <f>'AVERÍAS LINEA 1'!J44</f>
        <v>9</v>
      </c>
      <c r="G44" s="24">
        <f>'AVERÍAS LINEA 1'!L44</f>
        <v>1</v>
      </c>
      <c r="H44" s="24">
        <f>'AVERÍAS LINEA 1'!N44</f>
        <v>14</v>
      </c>
      <c r="I44" s="24">
        <f>'AVERÍAS LINEA 1'!P44</f>
        <v>11</v>
      </c>
      <c r="J44" s="24">
        <f>'AVERÍAS LINEA 1'!R44</f>
        <v>1</v>
      </c>
      <c r="K44" s="25">
        <f>'AVERÍAS LINEA 1'!T44</f>
        <v>9</v>
      </c>
      <c r="L44" s="25">
        <f>'AVERÍAS LINEA 1'!V44</f>
        <v>2</v>
      </c>
      <c r="M44" s="25" t="str">
        <f>'AVERÍAS LINEA 1'!X44</f>
        <v>-</v>
      </c>
      <c r="N44" s="25">
        <f>'AVERÍAS LINEA 1'!Z44</f>
        <v>3</v>
      </c>
      <c r="O44" s="25">
        <f>'AVERÍAS LINEA 1'!AB44</f>
        <v>2</v>
      </c>
      <c r="P44" s="25">
        <f t="shared" si="3"/>
        <v>269</v>
      </c>
      <c r="AE44" s="1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86" ht="18.75" x14ac:dyDescent="0.25">
      <c r="A45" s="22" t="s">
        <v>30</v>
      </c>
      <c r="B45" s="26">
        <f>SUM(B35:B44)</f>
        <v>1185</v>
      </c>
      <c r="C45" s="26">
        <f t="shared" ref="C45:N45" si="4">SUM(C35:C44)</f>
        <v>498</v>
      </c>
      <c r="D45" s="26">
        <f t="shared" si="4"/>
        <v>123</v>
      </c>
      <c r="E45" s="26">
        <f t="shared" si="4"/>
        <v>89</v>
      </c>
      <c r="F45" s="26">
        <f t="shared" si="4"/>
        <v>122</v>
      </c>
      <c r="G45" s="26">
        <f t="shared" si="4"/>
        <v>33</v>
      </c>
      <c r="H45" s="26">
        <f t="shared" si="4"/>
        <v>188</v>
      </c>
      <c r="I45" s="26">
        <f t="shared" si="4"/>
        <v>1207</v>
      </c>
      <c r="J45" s="26">
        <f t="shared" si="4"/>
        <v>22</v>
      </c>
      <c r="K45" s="26">
        <f t="shared" si="4"/>
        <v>80</v>
      </c>
      <c r="L45" s="26">
        <f t="shared" si="4"/>
        <v>26</v>
      </c>
      <c r="M45" s="26">
        <f t="shared" si="4"/>
        <v>4</v>
      </c>
      <c r="N45" s="26">
        <f t="shared" si="4"/>
        <v>11</v>
      </c>
      <c r="O45" s="26">
        <f t="shared" ref="O45" si="5">SUM(O35:O44)</f>
        <v>32</v>
      </c>
      <c r="P45" s="26">
        <f>SUM(B45,C45,D45,E45,F45,G45,H45,I45,J45,K45,L45,M45,N45)</f>
        <v>3588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86" x14ac:dyDescent="0.25">
      <c r="BS46" s="9"/>
    </row>
    <row r="48" spans="1:86" ht="74.25" customHeight="1" x14ac:dyDescent="0.25">
      <c r="A48" s="140" t="s">
        <v>93</v>
      </c>
      <c r="B48" s="140"/>
    </row>
    <row r="49" spans="1:104" ht="25.5" x14ac:dyDescent="0.25">
      <c r="A49" s="15" t="s">
        <v>55</v>
      </c>
      <c r="B49" s="4" t="s">
        <v>1</v>
      </c>
    </row>
    <row r="50" spans="1:104" s="9" customFormat="1" ht="31.5" x14ac:dyDescent="0.25">
      <c r="A50" s="28" t="s">
        <v>59</v>
      </c>
      <c r="B50" s="27">
        <f>BS8</f>
        <v>471</v>
      </c>
      <c r="D50" s="32"/>
      <c r="BS50" s="1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</row>
    <row r="51" spans="1:104" s="9" customFormat="1" ht="18.75" x14ac:dyDescent="0.25">
      <c r="A51" s="28"/>
      <c r="B51" s="27"/>
      <c r="D51" s="32"/>
      <c r="BS51" s="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</row>
    <row r="52" spans="1:104" s="9" customFormat="1" ht="63" x14ac:dyDescent="0.25">
      <c r="A52" s="28" t="s">
        <v>60</v>
      </c>
      <c r="B52" s="27">
        <f>BS9</f>
        <v>265</v>
      </c>
      <c r="D52" s="32"/>
      <c r="BS52" s="1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</row>
    <row r="53" spans="1:104" s="9" customFormat="1" ht="18.75" x14ac:dyDescent="0.25">
      <c r="A53" s="28"/>
      <c r="B53" s="27"/>
      <c r="D53" s="32"/>
      <c r="BS53" s="1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</row>
    <row r="54" spans="1:104" s="9" customFormat="1" ht="18.75" x14ac:dyDescent="0.25">
      <c r="A54" s="28" t="s">
        <v>2</v>
      </c>
      <c r="B54" s="27">
        <f>BS10</f>
        <v>951</v>
      </c>
      <c r="D54" s="32"/>
      <c r="BS54" s="1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</row>
    <row r="55" spans="1:104" s="9" customFormat="1" ht="18.75" x14ac:dyDescent="0.25">
      <c r="A55" s="28"/>
      <c r="B55" s="27"/>
      <c r="D55" s="32"/>
      <c r="BS55" s="1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</row>
    <row r="56" spans="1:104" s="9" customFormat="1" ht="18.75" x14ac:dyDescent="0.25">
      <c r="A56" s="28" t="s">
        <v>3</v>
      </c>
      <c r="B56" s="27">
        <f>BS11</f>
        <v>275</v>
      </c>
      <c r="D56" s="32"/>
      <c r="BS56" s="1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</row>
    <row r="57" spans="1:104" s="9" customFormat="1" ht="18.75" x14ac:dyDescent="0.25">
      <c r="A57" s="28"/>
      <c r="B57" s="27"/>
      <c r="D57" s="32"/>
      <c r="BS57" s="1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</row>
    <row r="58" spans="1:104" s="9" customFormat="1" ht="31.5" x14ac:dyDescent="0.25">
      <c r="A58" s="28" t="s">
        <v>42</v>
      </c>
      <c r="B58" s="27">
        <f>BS12</f>
        <v>88</v>
      </c>
      <c r="D58" s="32"/>
      <c r="BS58" s="1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</row>
    <row r="59" spans="1:104" s="9" customFormat="1" ht="18.75" x14ac:dyDescent="0.25">
      <c r="A59" s="28"/>
      <c r="B59" s="27"/>
      <c r="D59" s="32"/>
      <c r="BS59" s="1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</row>
    <row r="60" spans="1:104" s="9" customFormat="1" ht="18.75" x14ac:dyDescent="0.25">
      <c r="A60" s="28" t="s">
        <v>44</v>
      </c>
      <c r="B60" s="27">
        <f>BS13</f>
        <v>167</v>
      </c>
      <c r="D60" s="32"/>
      <c r="BS60" s="1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</row>
    <row r="61" spans="1:104" s="9" customFormat="1" ht="18.75" x14ac:dyDescent="0.25">
      <c r="A61" s="28"/>
      <c r="B61" s="27"/>
      <c r="D61" s="32"/>
      <c r="BS61" s="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</row>
    <row r="62" spans="1:104" s="9" customFormat="1" ht="18.75" x14ac:dyDescent="0.25">
      <c r="A62" s="28" t="s">
        <v>4</v>
      </c>
      <c r="B62" s="27">
        <f>BS14</f>
        <v>29</v>
      </c>
      <c r="D62" s="32"/>
      <c r="BS62" s="1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</row>
    <row r="63" spans="1:104" s="9" customFormat="1" ht="18.75" x14ac:dyDescent="0.25">
      <c r="A63" s="28"/>
      <c r="B63" s="27"/>
      <c r="D63" s="32"/>
      <c r="BS63" s="1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</row>
    <row r="64" spans="1:104" s="9" customFormat="1" ht="31.5" x14ac:dyDescent="0.25">
      <c r="A64" s="28" t="s">
        <v>43</v>
      </c>
      <c r="B64" s="27">
        <f>BS15</f>
        <v>37</v>
      </c>
      <c r="D64" s="32"/>
      <c r="BS64" s="1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</row>
    <row r="65" spans="1:104" s="9" customFormat="1" ht="18.75" x14ac:dyDescent="0.25">
      <c r="A65" s="28"/>
      <c r="B65" s="27"/>
      <c r="D65" s="32"/>
      <c r="BS65" s="1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</row>
    <row r="66" spans="1:104" s="9" customFormat="1" ht="18.75" x14ac:dyDescent="0.25">
      <c r="A66" s="28" t="s">
        <v>5</v>
      </c>
      <c r="B66" s="27">
        <f>BS16</f>
        <v>15</v>
      </c>
      <c r="D66" s="32"/>
      <c r="BS66" s="1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</row>
    <row r="67" spans="1:104" s="9" customFormat="1" ht="18.75" x14ac:dyDescent="0.25">
      <c r="A67" s="28"/>
      <c r="B67" s="27"/>
      <c r="D67" s="32"/>
      <c r="BS67" s="1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</row>
    <row r="68" spans="1:104" s="9" customFormat="1" ht="18.75" x14ac:dyDescent="0.25">
      <c r="A68" s="28" t="s">
        <v>6</v>
      </c>
      <c r="B68" s="27">
        <f>BS17</f>
        <v>6</v>
      </c>
      <c r="D68" s="32"/>
      <c r="BS68" s="1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</row>
    <row r="69" spans="1:104" s="9" customFormat="1" ht="18.75" x14ac:dyDescent="0.25">
      <c r="A69" s="28"/>
      <c r="B69" s="27"/>
      <c r="D69" s="32"/>
      <c r="BS69" s="1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</row>
    <row r="70" spans="1:104" s="9" customFormat="1" ht="18.75" x14ac:dyDescent="0.25">
      <c r="A70" s="28" t="s">
        <v>7</v>
      </c>
      <c r="B70" s="27">
        <f>BS18</f>
        <v>76</v>
      </c>
      <c r="D70" s="32"/>
      <c r="BS70" s="1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</row>
    <row r="71" spans="1:104" s="9" customFormat="1" ht="15.75" x14ac:dyDescent="0.25">
      <c r="A71" s="28"/>
      <c r="B71" s="27"/>
      <c r="BS71" s="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</row>
    <row r="72" spans="1:104" s="9" customFormat="1" ht="15.75" x14ac:dyDescent="0.25">
      <c r="A72" s="28" t="s">
        <v>8</v>
      </c>
      <c r="B72" s="27">
        <f>BS19</f>
        <v>61</v>
      </c>
      <c r="BS72" s="1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</row>
    <row r="73" spans="1:104" s="9" customFormat="1" ht="15.75" x14ac:dyDescent="0.25">
      <c r="A73" s="28"/>
      <c r="B73" s="27"/>
      <c r="BS73" s="1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</row>
    <row r="74" spans="1:104" s="9" customFormat="1" ht="15.75" x14ac:dyDescent="0.25">
      <c r="A74" s="28" t="s">
        <v>9</v>
      </c>
      <c r="B74" s="27">
        <f>BS20</f>
        <v>60</v>
      </c>
      <c r="BS74" s="1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</row>
    <row r="75" spans="1:104" s="9" customFormat="1" ht="15.75" x14ac:dyDescent="0.25">
      <c r="A75" s="28"/>
      <c r="B75" s="27"/>
      <c r="BS75" s="1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1:104" s="9" customFormat="1" ht="15.75" x14ac:dyDescent="0.25">
      <c r="A76" s="28" t="s">
        <v>10</v>
      </c>
      <c r="B76" s="27">
        <f>BS21</f>
        <v>22</v>
      </c>
      <c r="BS76" s="1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1:104" s="9" customFormat="1" ht="15.75" x14ac:dyDescent="0.25">
      <c r="A77" s="28"/>
      <c r="B77" s="27"/>
      <c r="BS77" s="1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4" s="9" customFormat="1" ht="31.5" x14ac:dyDescent="0.25">
      <c r="A78" s="28" t="s">
        <v>56</v>
      </c>
      <c r="B78" s="27">
        <f>BS22</f>
        <v>622</v>
      </c>
      <c r="BS78" s="1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4" s="9" customFormat="1" ht="15.75" x14ac:dyDescent="0.25">
      <c r="A79" s="28"/>
      <c r="B79" s="27"/>
      <c r="BS79" s="1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4" s="9" customFormat="1" ht="47.25" x14ac:dyDescent="0.25">
      <c r="A80" s="28" t="s">
        <v>38</v>
      </c>
      <c r="B80" s="27">
        <f>BS23</f>
        <v>23</v>
      </c>
      <c r="L80" s="141" t="s">
        <v>61</v>
      </c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41"/>
      <c r="BN80" s="141"/>
      <c r="BO80" s="141"/>
      <c r="BP80" s="141"/>
      <c r="BQ80" s="141"/>
      <c r="BR80" s="141"/>
      <c r="BS80" s="141"/>
      <c r="BT80" s="141"/>
      <c r="BU80" s="141"/>
      <c r="BV80" s="141"/>
      <c r="BW80" s="141"/>
      <c r="BX80" s="141"/>
      <c r="BY80" s="141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1:104" s="9" customFormat="1" ht="15.75" x14ac:dyDescent="0.25">
      <c r="A81" s="28"/>
      <c r="B81" s="27"/>
      <c r="BS81" s="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1:104" s="9" customFormat="1" ht="15.75" x14ac:dyDescent="0.25">
      <c r="A82" s="28" t="s">
        <v>36</v>
      </c>
      <c r="B82" s="27">
        <f>BS24</f>
        <v>4</v>
      </c>
      <c r="BS82" s="1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1:104" s="9" customFormat="1" ht="15.75" x14ac:dyDescent="0.25">
      <c r="A83" s="28"/>
      <c r="B83" s="27"/>
      <c r="BS83" s="1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1:104" s="9" customFormat="1" ht="31.5" x14ac:dyDescent="0.25">
      <c r="A84" s="28" t="s">
        <v>39</v>
      </c>
      <c r="B84" s="27">
        <f>BS25</f>
        <v>10</v>
      </c>
      <c r="BS84" s="1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1:104" s="9" customFormat="1" ht="15.75" x14ac:dyDescent="0.25">
      <c r="A85" s="28"/>
      <c r="B85" s="27"/>
      <c r="BS85" s="1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1:104" s="9" customFormat="1" ht="15.75" x14ac:dyDescent="0.25">
      <c r="A86" s="28" t="s">
        <v>37</v>
      </c>
      <c r="B86" s="27">
        <f>BS26</f>
        <v>1</v>
      </c>
      <c r="BS86" s="1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</row>
    <row r="87" spans="1:104" s="9" customFormat="1" ht="15.75" x14ac:dyDescent="0.25">
      <c r="A87" s="28"/>
      <c r="B87" s="27"/>
      <c r="BS87" s="1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</row>
    <row r="88" spans="1:104" s="9" customFormat="1" ht="15.75" x14ac:dyDescent="0.25">
      <c r="A88" s="28" t="s">
        <v>11</v>
      </c>
      <c r="B88" s="27" t="e">
        <f>BS28</f>
        <v>#REF!</v>
      </c>
      <c r="BS88" s="1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</row>
    <row r="89" spans="1:104" s="9" customFormat="1" ht="15.75" x14ac:dyDescent="0.25">
      <c r="A89" s="28"/>
      <c r="B89" s="27"/>
      <c r="BS89" s="1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</row>
    <row r="90" spans="1:104" s="9" customFormat="1" ht="15.75" x14ac:dyDescent="0.25">
      <c r="A90" s="28" t="s">
        <v>92</v>
      </c>
      <c r="B90" s="27">
        <f>BS29</f>
        <v>16</v>
      </c>
      <c r="BS90" s="1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</row>
    <row r="91" spans="1:104" s="9" customFormat="1" ht="15.75" x14ac:dyDescent="0.25">
      <c r="A91" s="27" t="s">
        <v>1</v>
      </c>
      <c r="B91" s="27" t="e">
        <f>BS30</f>
        <v>#REF!</v>
      </c>
      <c r="BS91" s="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</row>
    <row r="92" spans="1:104" s="9" customFormat="1" ht="15.75" x14ac:dyDescent="0.25">
      <c r="A92" s="29"/>
      <c r="B92" s="30"/>
      <c r="BS92" s="1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</row>
    <row r="196" spans="7:10" ht="56.25" x14ac:dyDescent="0.25">
      <c r="G196" s="15" t="s">
        <v>55</v>
      </c>
      <c r="H196" s="4" t="s">
        <v>1</v>
      </c>
      <c r="I196" s="47" t="s">
        <v>63</v>
      </c>
      <c r="J196" s="48" t="s">
        <v>54</v>
      </c>
    </row>
    <row r="197" spans="7:10" ht="30" x14ac:dyDescent="0.25">
      <c r="G197" s="17" t="s">
        <v>40</v>
      </c>
      <c r="H197" s="27">
        <f>'AVERÍAS LINEA 1'!Q51</f>
        <v>564</v>
      </c>
      <c r="I197" s="53">
        <f>(H197*100)/$H$219</f>
        <v>11.493784389647443</v>
      </c>
      <c r="J197" s="49">
        <f>'AVERÍAS LINEA 1'!R51</f>
        <v>839</v>
      </c>
    </row>
    <row r="198" spans="7:10" ht="75" x14ac:dyDescent="0.25">
      <c r="G198" s="17" t="s">
        <v>41</v>
      </c>
      <c r="H198" s="27">
        <f>'AVERÍAS LINEA 1'!Q52</f>
        <v>414</v>
      </c>
      <c r="I198" s="53">
        <f t="shared" ref="I198:I219" si="6">(H198*100)/$H$219</f>
        <v>8.436926839209292</v>
      </c>
      <c r="J198" s="49">
        <f>'AVERÍAS LINEA 1'!R52</f>
        <v>1331</v>
      </c>
    </row>
    <row r="199" spans="7:10" ht="23.25" x14ac:dyDescent="0.25">
      <c r="G199" s="17" t="s">
        <v>2</v>
      </c>
      <c r="H199" s="27">
        <f>'AVERÍAS LINEA 1'!Q53</f>
        <v>1185</v>
      </c>
      <c r="I199" s="53">
        <f t="shared" si="6"/>
        <v>24.149174648461383</v>
      </c>
      <c r="J199" s="49">
        <f>'AVERÍAS LINEA 1'!R53</f>
        <v>1568</v>
      </c>
    </row>
    <row r="200" spans="7:10" ht="23.25" x14ac:dyDescent="0.25">
      <c r="G200" s="17" t="s">
        <v>3</v>
      </c>
      <c r="H200" s="27">
        <f>'AVERÍAS LINEA 1'!Q54</f>
        <v>498</v>
      </c>
      <c r="I200" s="53">
        <f t="shared" si="6"/>
        <v>10.148767067454656</v>
      </c>
      <c r="J200" s="49">
        <f>'AVERÍAS LINEA 1'!R54</f>
        <v>694</v>
      </c>
    </row>
    <row r="201" spans="7:10" ht="60" x14ac:dyDescent="0.25">
      <c r="G201" s="17" t="s">
        <v>42</v>
      </c>
      <c r="H201" s="27">
        <f>'AVERÍAS LINEA 1'!Q55</f>
        <v>124</v>
      </c>
      <c r="I201" s="53">
        <f t="shared" si="6"/>
        <v>2.5270022416955369</v>
      </c>
      <c r="J201" s="49">
        <f>'AVERÍAS LINEA 1'!R55</f>
        <v>278</v>
      </c>
    </row>
    <row r="202" spans="7:10" ht="23.25" x14ac:dyDescent="0.25">
      <c r="G202" s="17" t="s">
        <v>44</v>
      </c>
      <c r="H202" s="27">
        <f>'AVERÍAS LINEA 1'!Q56</f>
        <v>188</v>
      </c>
      <c r="I202" s="53">
        <f t="shared" si="6"/>
        <v>3.8312614632158142</v>
      </c>
      <c r="J202" s="49">
        <f>'AVERÍAS LINEA 1'!R56</f>
        <v>406</v>
      </c>
    </row>
    <row r="203" spans="7:10" ht="23.25" x14ac:dyDescent="0.25">
      <c r="G203" s="17" t="s">
        <v>4</v>
      </c>
      <c r="H203" s="27">
        <f>'AVERÍAS LINEA 1'!Q57</f>
        <v>33</v>
      </c>
      <c r="I203" s="53">
        <f t="shared" si="6"/>
        <v>0.67250866109639296</v>
      </c>
      <c r="J203" s="49">
        <f>'AVERÍAS LINEA 1'!R57</f>
        <v>77</v>
      </c>
    </row>
    <row r="204" spans="7:10" ht="30" x14ac:dyDescent="0.25">
      <c r="G204" s="17" t="s">
        <v>43</v>
      </c>
      <c r="H204" s="27">
        <f>'AVERÍAS LINEA 1'!Q58</f>
        <v>86</v>
      </c>
      <c r="I204" s="53">
        <f t="shared" si="6"/>
        <v>1.7525983289178724</v>
      </c>
      <c r="J204" s="49">
        <f>'AVERÍAS LINEA 1'!R58</f>
        <v>125</v>
      </c>
    </row>
    <row r="205" spans="7:10" ht="23.25" x14ac:dyDescent="0.25">
      <c r="G205" s="17" t="s">
        <v>5</v>
      </c>
      <c r="H205" s="27">
        <f>'AVERÍAS LINEA 1'!Q59</f>
        <v>47</v>
      </c>
      <c r="I205" s="53">
        <f t="shared" si="6"/>
        <v>0.95781536580395354</v>
      </c>
      <c r="J205" s="49">
        <f>'AVERÍAS LINEA 1'!R59</f>
        <v>178</v>
      </c>
    </row>
    <row r="206" spans="7:10" ht="30" x14ac:dyDescent="0.25">
      <c r="G206" s="17" t="s">
        <v>6</v>
      </c>
      <c r="H206" s="27">
        <f>'AVERÍAS LINEA 1'!Q60</f>
        <v>10</v>
      </c>
      <c r="I206" s="53">
        <f t="shared" si="6"/>
        <v>0.20379050336254331</v>
      </c>
      <c r="J206" s="49">
        <f>'AVERÍAS LINEA 1'!R60</f>
        <v>27</v>
      </c>
    </row>
    <row r="207" spans="7:10" ht="23.25" x14ac:dyDescent="0.25">
      <c r="G207" s="17" t="s">
        <v>7</v>
      </c>
      <c r="H207" s="27">
        <f>'AVERÍAS LINEA 1'!Q61</f>
        <v>89</v>
      </c>
      <c r="I207" s="53">
        <f t="shared" si="6"/>
        <v>1.8137354799266354</v>
      </c>
      <c r="J207" s="49">
        <f>'AVERÍAS LINEA 1'!R61</f>
        <v>280</v>
      </c>
    </row>
    <row r="208" spans="7:10" ht="23.25" x14ac:dyDescent="0.25">
      <c r="G208" s="17" t="s">
        <v>8</v>
      </c>
      <c r="H208" s="27">
        <f>'AVERÍAS LINEA 1'!Q62</f>
        <v>122</v>
      </c>
      <c r="I208" s="53">
        <f t="shared" si="6"/>
        <v>2.4862441410230285</v>
      </c>
      <c r="J208" s="49">
        <f>'AVERÍAS LINEA 1'!R62</f>
        <v>205</v>
      </c>
    </row>
    <row r="209" spans="7:10" ht="30" x14ac:dyDescent="0.25">
      <c r="G209" s="17" t="s">
        <v>9</v>
      </c>
      <c r="H209" s="27">
        <f>'AVERÍAS LINEA 1'!Q63</f>
        <v>64</v>
      </c>
      <c r="I209" s="53">
        <f t="shared" si="6"/>
        <v>1.3042592215202771</v>
      </c>
      <c r="J209" s="49">
        <f>'AVERÍAS LINEA 1'!R63</f>
        <v>33</v>
      </c>
    </row>
    <row r="210" spans="7:10" ht="23.25" x14ac:dyDescent="0.25">
      <c r="G210" s="17" t="s">
        <v>10</v>
      </c>
      <c r="H210" s="27">
        <f>'AVERÍAS LINEA 1'!Q64</f>
        <v>22</v>
      </c>
      <c r="I210" s="53">
        <f t="shared" si="6"/>
        <v>0.44833910739759525</v>
      </c>
      <c r="J210" s="49">
        <f>'AVERÍAS LINEA 1'!R64</f>
        <v>8</v>
      </c>
    </row>
    <row r="211" spans="7:10" ht="45" x14ac:dyDescent="0.25">
      <c r="G211" s="17" t="s">
        <v>56</v>
      </c>
      <c r="H211" s="27">
        <f>'AVERÍAS LINEA 1'!Q65</f>
        <v>1207</v>
      </c>
      <c r="I211" s="53">
        <f t="shared" si="6"/>
        <v>24.597513755858976</v>
      </c>
      <c r="J211" s="49">
        <f>'AVERÍAS LINEA 1'!R65</f>
        <v>1505</v>
      </c>
    </row>
    <row r="212" spans="7:10" ht="90" x14ac:dyDescent="0.25">
      <c r="G212" s="17" t="s">
        <v>38</v>
      </c>
      <c r="H212" s="27">
        <f>'AVERÍAS LINEA 1'!Q66</f>
        <v>23</v>
      </c>
      <c r="I212" s="53">
        <f t="shared" si="6"/>
        <v>0.46871815773384962</v>
      </c>
      <c r="J212" s="49">
        <f>'AVERÍAS LINEA 1'!R66</f>
        <v>113</v>
      </c>
    </row>
    <row r="213" spans="7:10" ht="30" x14ac:dyDescent="0.25">
      <c r="G213" s="17" t="s">
        <v>36</v>
      </c>
      <c r="H213" s="27">
        <f>'AVERÍAS LINEA 1'!Q67</f>
        <v>13</v>
      </c>
      <c r="I213" s="53">
        <f t="shared" si="6"/>
        <v>0.26492765437130628</v>
      </c>
      <c r="J213" s="49">
        <f>'AVERÍAS LINEA 1'!R67</f>
        <v>23</v>
      </c>
    </row>
    <row r="214" spans="7:10" ht="45" x14ac:dyDescent="0.25">
      <c r="G214" s="17" t="s">
        <v>39</v>
      </c>
      <c r="H214" s="27">
        <f>'AVERÍAS LINEA 1'!Q68</f>
        <v>27</v>
      </c>
      <c r="I214" s="53">
        <f t="shared" si="6"/>
        <v>0.55023435907886697</v>
      </c>
      <c r="J214" s="49">
        <f>'AVERÍAS LINEA 1'!R68</f>
        <v>46</v>
      </c>
    </row>
    <row r="215" spans="7:10" ht="30" x14ac:dyDescent="0.25">
      <c r="G215" s="17" t="s">
        <v>37</v>
      </c>
      <c r="H215" s="27">
        <f>'AVERÍAS LINEA 1'!Q69</f>
        <v>9</v>
      </c>
      <c r="I215" s="53">
        <f t="shared" si="6"/>
        <v>0.18341145302628897</v>
      </c>
      <c r="J215" s="49">
        <f>'AVERÍAS LINEA 1'!R69</f>
        <v>16</v>
      </c>
    </row>
    <row r="216" spans="7:10" ht="60" x14ac:dyDescent="0.25">
      <c r="G216" s="17" t="s">
        <v>53</v>
      </c>
      <c r="H216" s="27">
        <f>'AVERÍAS LINEA 1'!Q70</f>
        <v>2</v>
      </c>
      <c r="I216" s="53">
        <f t="shared" si="6"/>
        <v>4.0758100672508658E-2</v>
      </c>
      <c r="J216" s="49">
        <f>'AVERÍAS LINEA 1'!R70</f>
        <v>2</v>
      </c>
    </row>
    <row r="217" spans="7:10" ht="23.25" x14ac:dyDescent="0.25">
      <c r="G217" s="17" t="s">
        <v>11</v>
      </c>
      <c r="H217" s="27">
        <f>'AVERÍAS LINEA 1'!Q71</f>
        <v>146</v>
      </c>
      <c r="I217" s="53">
        <f t="shared" si="6"/>
        <v>2.9753413490931324</v>
      </c>
      <c r="J217" s="49">
        <f>'AVERÍAS LINEA 1'!R71</f>
        <v>258</v>
      </c>
    </row>
    <row r="218" spans="7:10" ht="30" x14ac:dyDescent="0.25">
      <c r="G218" s="17" t="s">
        <v>92</v>
      </c>
      <c r="H218" s="27">
        <f>'AVERÍAS LINEA 1'!Q72</f>
        <v>34</v>
      </c>
      <c r="I218" s="53">
        <f t="shared" ref="I218" si="7">(H218*100)/$H$219</f>
        <v>0.69288771143264727</v>
      </c>
      <c r="J218" s="49">
        <f>'AVERÍAS LINEA 1'!R72</f>
        <v>69</v>
      </c>
    </row>
    <row r="219" spans="7:10" ht="21" x14ac:dyDescent="0.25">
      <c r="G219" s="3" t="s">
        <v>77</v>
      </c>
      <c r="H219" s="50">
        <f>SUM(H197:H218)</f>
        <v>4907</v>
      </c>
      <c r="I219" s="51">
        <f t="shared" si="6"/>
        <v>100</v>
      </c>
      <c r="J219" s="52">
        <f>SUM(J197:J218)</f>
        <v>8081</v>
      </c>
    </row>
  </sheetData>
  <mergeCells count="5">
    <mergeCell ref="A6:BS6"/>
    <mergeCell ref="A48:B48"/>
    <mergeCell ref="L80:BY80"/>
    <mergeCell ref="U36:CH36"/>
    <mergeCell ref="A33:P33"/>
  </mergeCells>
  <printOptions horizontalCentered="1" verticalCentered="1"/>
  <pageMargins left="0.55118110236220474" right="0.90565476190476191" top="0.74803149606299213" bottom="0.59055118110236227" header="0.31496062992125984" footer="0.31496062992125984"/>
  <pageSetup scale="55" fitToHeight="0" orientation="landscape" horizontalDpi="4294967293" r:id="rId1"/>
  <headerFooter>
    <oddHeader>&amp;L&amp;G&amp;C&amp;"-,Negrita"&amp;12
&amp;R&amp;"MetroDF,Normal"&amp;12&amp;G</oddHeader>
  </headerFooter>
  <ignoredErrors>
    <ignoredError sqref="C30:AJ30" formulaRange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9B9C-98D7-4A6C-BBB4-89B972090F4B}">
  <dimension ref="A1:F925"/>
  <sheetViews>
    <sheetView topLeftCell="A4" zoomScale="55" zoomScaleNormal="55" workbookViewId="0">
      <selection activeCell="N12" sqref="N12"/>
    </sheetView>
  </sheetViews>
  <sheetFormatPr baseColWidth="10" defaultRowHeight="15" x14ac:dyDescent="0.25"/>
  <cols>
    <col min="1" max="1" width="4.5703125" customWidth="1"/>
    <col min="2" max="2" width="25.7109375" customWidth="1"/>
    <col min="3" max="3" width="21.5703125" customWidth="1"/>
    <col min="4" max="4" width="51.140625" customWidth="1"/>
    <col min="5" max="5" width="27.5703125" customWidth="1"/>
    <col min="6" max="6" width="23" customWidth="1"/>
  </cols>
  <sheetData>
    <row r="1" spans="1:6" x14ac:dyDescent="0.25">
      <c r="A1" t="s">
        <v>31</v>
      </c>
      <c r="B1" t="s">
        <v>31</v>
      </c>
      <c r="C1" t="s">
        <v>31</v>
      </c>
      <c r="D1" t="s">
        <v>31</v>
      </c>
      <c r="E1" t="s">
        <v>31</v>
      </c>
    </row>
    <row r="2" spans="1:6" x14ac:dyDescent="0.25">
      <c r="A2" t="s">
        <v>31</v>
      </c>
      <c r="B2" t="s">
        <v>31</v>
      </c>
      <c r="C2" t="s">
        <v>31</v>
      </c>
      <c r="D2" t="s">
        <v>31</v>
      </c>
      <c r="E2" t="s">
        <v>31</v>
      </c>
    </row>
    <row r="3" spans="1:6" x14ac:dyDescent="0.25">
      <c r="A3" t="s">
        <v>31</v>
      </c>
      <c r="B3" t="s">
        <v>31</v>
      </c>
      <c r="C3" t="s">
        <v>31</v>
      </c>
      <c r="D3" t="s">
        <v>31</v>
      </c>
      <c r="E3" t="s">
        <v>31</v>
      </c>
    </row>
    <row r="4" spans="1:6" x14ac:dyDescent="0.25">
      <c r="A4" t="s">
        <v>31</v>
      </c>
      <c r="B4" t="s">
        <v>31</v>
      </c>
      <c r="C4" t="s">
        <v>31</v>
      </c>
      <c r="D4" t="s">
        <v>31</v>
      </c>
      <c r="E4" t="s">
        <v>31</v>
      </c>
    </row>
    <row r="5" spans="1:6" ht="21" x14ac:dyDescent="0.25">
      <c r="A5" t="s">
        <v>31</v>
      </c>
      <c r="B5" t="s">
        <v>31</v>
      </c>
      <c r="C5" s="150" t="s">
        <v>90</v>
      </c>
      <c r="D5" s="150"/>
      <c r="E5" t="s">
        <v>31</v>
      </c>
    </row>
    <row r="6" spans="1:6" x14ac:dyDescent="0.25">
      <c r="A6" t="s">
        <v>31</v>
      </c>
      <c r="B6" t="s">
        <v>31</v>
      </c>
      <c r="C6" t="s">
        <v>31</v>
      </c>
      <c r="D6" t="s">
        <v>31</v>
      </c>
      <c r="E6" t="s">
        <v>31</v>
      </c>
    </row>
    <row r="7" spans="1:6" ht="41.25" customHeight="1" x14ac:dyDescent="0.25">
      <c r="A7" t="s">
        <v>31</v>
      </c>
      <c r="B7" s="144" t="s">
        <v>104</v>
      </c>
      <c r="C7" s="145"/>
      <c r="D7" s="145"/>
      <c r="E7" s="145"/>
      <c r="F7" s="145"/>
    </row>
    <row r="8" spans="1:6" ht="18.75" customHeight="1" x14ac:dyDescent="0.25">
      <c r="A8" t="s">
        <v>31</v>
      </c>
      <c r="B8" s="146" t="s">
        <v>55</v>
      </c>
      <c r="C8" s="148">
        <v>45344</v>
      </c>
      <c r="D8" s="149"/>
      <c r="E8" s="149"/>
      <c r="F8" s="149"/>
    </row>
    <row r="9" spans="1:6" ht="61.5" customHeight="1" x14ac:dyDescent="0.25">
      <c r="A9" t="s">
        <v>31</v>
      </c>
      <c r="B9" s="147"/>
      <c r="C9" s="56" t="s">
        <v>74</v>
      </c>
      <c r="D9" s="57" t="s">
        <v>82</v>
      </c>
      <c r="E9" s="57" t="s">
        <v>83</v>
      </c>
      <c r="F9" s="57" t="s">
        <v>212</v>
      </c>
    </row>
    <row r="10" spans="1:6" ht="133.5" hidden="1" customHeight="1" x14ac:dyDescent="0.25">
      <c r="A10" t="s">
        <v>31</v>
      </c>
      <c r="B10" s="46" t="s">
        <v>40</v>
      </c>
      <c r="C10" s="54"/>
      <c r="D10" s="54"/>
      <c r="E10" s="54"/>
      <c r="F10" s="69"/>
    </row>
    <row r="11" spans="1:6" ht="102" customHeight="1" x14ac:dyDescent="0.25">
      <c r="A11" t="s">
        <v>31</v>
      </c>
      <c r="B11" s="46" t="s">
        <v>41</v>
      </c>
      <c r="C11" s="54">
        <v>2</v>
      </c>
      <c r="D11" s="54" t="s">
        <v>513</v>
      </c>
      <c r="E11" s="54"/>
      <c r="F11" s="69">
        <v>10</v>
      </c>
    </row>
    <row r="12" spans="1:6" ht="165" customHeight="1" x14ac:dyDescent="0.25">
      <c r="A12" t="s">
        <v>31</v>
      </c>
      <c r="B12" s="46" t="s">
        <v>2</v>
      </c>
      <c r="C12" s="54">
        <v>1</v>
      </c>
      <c r="D12" s="54" t="s">
        <v>179</v>
      </c>
      <c r="E12" s="54" t="s">
        <v>318</v>
      </c>
      <c r="F12" s="69">
        <v>1</v>
      </c>
    </row>
    <row r="13" spans="1:6" ht="125.25" customHeight="1" x14ac:dyDescent="0.25">
      <c r="A13" t="s">
        <v>31</v>
      </c>
      <c r="B13" s="46" t="s">
        <v>3</v>
      </c>
      <c r="C13" s="54">
        <v>3</v>
      </c>
      <c r="D13" s="54" t="s">
        <v>563</v>
      </c>
      <c r="E13" s="54" t="s">
        <v>562</v>
      </c>
      <c r="F13" s="69">
        <v>8</v>
      </c>
    </row>
    <row r="14" spans="1:6" ht="102" hidden="1" customHeight="1" x14ac:dyDescent="0.25">
      <c r="A14" t="s">
        <v>31</v>
      </c>
      <c r="B14" s="46" t="s">
        <v>80</v>
      </c>
      <c r="C14" s="54"/>
      <c r="D14" s="54"/>
      <c r="E14" s="54"/>
      <c r="F14" s="69"/>
    </row>
    <row r="15" spans="1:6" ht="65.45" customHeight="1" x14ac:dyDescent="0.25">
      <c r="A15" t="s">
        <v>31</v>
      </c>
      <c r="B15" s="46" t="s">
        <v>42</v>
      </c>
      <c r="C15" s="54">
        <v>1</v>
      </c>
      <c r="D15" s="54" t="s">
        <v>84</v>
      </c>
      <c r="E15" s="54" t="s">
        <v>113</v>
      </c>
      <c r="F15" s="69">
        <v>3</v>
      </c>
    </row>
    <row r="16" spans="1:6" ht="65.45" hidden="1" customHeight="1" x14ac:dyDescent="0.25">
      <c r="A16" t="s">
        <v>31</v>
      </c>
      <c r="B16" s="46" t="s">
        <v>44</v>
      </c>
      <c r="C16" s="54"/>
      <c r="D16" s="54"/>
      <c r="E16" s="54"/>
      <c r="F16" s="69"/>
    </row>
    <row r="17" spans="1:6" ht="99" hidden="1" customHeight="1" x14ac:dyDescent="0.25">
      <c r="A17" t="s">
        <v>31</v>
      </c>
      <c r="B17" s="46" t="s">
        <v>4</v>
      </c>
      <c r="C17" s="54"/>
      <c r="D17" s="54"/>
      <c r="E17" s="54"/>
      <c r="F17" s="69"/>
    </row>
    <row r="18" spans="1:6" ht="65.45" customHeight="1" x14ac:dyDescent="0.25">
      <c r="A18" t="s">
        <v>31</v>
      </c>
      <c r="B18" s="46" t="s">
        <v>43</v>
      </c>
      <c r="C18" s="54">
        <v>2</v>
      </c>
      <c r="D18" s="54" t="s">
        <v>493</v>
      </c>
      <c r="E18" s="54" t="s">
        <v>561</v>
      </c>
      <c r="F18" s="69">
        <v>2</v>
      </c>
    </row>
    <row r="19" spans="1:6" ht="65.45" hidden="1" customHeight="1" x14ac:dyDescent="0.25">
      <c r="A19" t="s">
        <v>31</v>
      </c>
      <c r="B19" s="46" t="s">
        <v>5</v>
      </c>
      <c r="C19" s="54"/>
      <c r="D19" s="54"/>
      <c r="E19" s="54"/>
      <c r="F19" s="69"/>
    </row>
    <row r="20" spans="1:6" ht="65.45" hidden="1" customHeight="1" x14ac:dyDescent="0.25">
      <c r="A20" t="s">
        <v>31</v>
      </c>
      <c r="B20" s="46" t="s">
        <v>6</v>
      </c>
      <c r="C20" s="54"/>
      <c r="D20" s="54"/>
      <c r="E20" s="54"/>
      <c r="F20" s="69"/>
    </row>
    <row r="21" spans="1:6" ht="156.75" customHeight="1" x14ac:dyDescent="0.25">
      <c r="A21" t="s">
        <v>31</v>
      </c>
      <c r="B21" s="46" t="s">
        <v>7</v>
      </c>
      <c r="C21" s="54">
        <v>1</v>
      </c>
      <c r="D21" s="54" t="s">
        <v>112</v>
      </c>
      <c r="E21" s="54" t="s">
        <v>108</v>
      </c>
      <c r="F21" s="69">
        <v>4</v>
      </c>
    </row>
    <row r="22" spans="1:6" ht="87" hidden="1" customHeight="1" x14ac:dyDescent="0.25">
      <c r="A22" t="s">
        <v>31</v>
      </c>
      <c r="B22" s="46" t="s">
        <v>8</v>
      </c>
      <c r="C22" s="54"/>
      <c r="D22" s="54"/>
      <c r="E22" s="54"/>
      <c r="F22" s="69"/>
    </row>
    <row r="23" spans="1:6" ht="65.45" hidden="1" customHeight="1" x14ac:dyDescent="0.25">
      <c r="A23" t="s">
        <v>31</v>
      </c>
      <c r="B23" s="46" t="s">
        <v>9</v>
      </c>
      <c r="C23" s="54"/>
      <c r="D23" s="54"/>
      <c r="E23" s="54"/>
      <c r="F23" s="69"/>
    </row>
    <row r="24" spans="1:6" ht="137.25" hidden="1" customHeight="1" x14ac:dyDescent="0.25">
      <c r="A24" t="s">
        <v>31</v>
      </c>
      <c r="B24" s="46" t="s">
        <v>10</v>
      </c>
      <c r="C24" s="54"/>
      <c r="D24" s="54"/>
      <c r="E24" s="54"/>
      <c r="F24" s="69"/>
    </row>
    <row r="25" spans="1:6" ht="152.25" hidden="1" customHeight="1" x14ac:dyDescent="0.25">
      <c r="A25" t="s">
        <v>31</v>
      </c>
      <c r="B25" s="46" t="s">
        <v>56</v>
      </c>
      <c r="C25" s="54"/>
      <c r="D25" s="54"/>
      <c r="E25" s="54"/>
      <c r="F25" s="69"/>
    </row>
    <row r="26" spans="1:6" ht="65.45" hidden="1" customHeight="1" x14ac:dyDescent="0.25">
      <c r="A26" t="s">
        <v>31</v>
      </c>
      <c r="B26" s="46" t="s">
        <v>38</v>
      </c>
      <c r="C26" s="54"/>
      <c r="D26" s="54"/>
      <c r="E26" s="54"/>
      <c r="F26" s="69"/>
    </row>
    <row r="27" spans="1:6" ht="65.45" hidden="1" customHeight="1" x14ac:dyDescent="0.25">
      <c r="A27" t="s">
        <v>31</v>
      </c>
      <c r="B27" s="46" t="s">
        <v>39</v>
      </c>
      <c r="C27" s="54"/>
      <c r="D27" s="54"/>
      <c r="E27" s="54"/>
      <c r="F27" s="69"/>
    </row>
    <row r="28" spans="1:6" ht="65.45" hidden="1" customHeight="1" x14ac:dyDescent="0.25">
      <c r="A28" t="s">
        <v>31</v>
      </c>
      <c r="B28" s="46" t="s">
        <v>37</v>
      </c>
      <c r="C28" s="54"/>
      <c r="D28" s="54"/>
      <c r="E28" s="54"/>
      <c r="F28" s="69"/>
    </row>
    <row r="29" spans="1:6" ht="65.45" hidden="1" customHeight="1" x14ac:dyDescent="0.25">
      <c r="A29" t="s">
        <v>31</v>
      </c>
      <c r="B29" s="46" t="s">
        <v>53</v>
      </c>
      <c r="C29" s="54"/>
      <c r="D29" s="54"/>
      <c r="E29" s="54"/>
      <c r="F29" s="69"/>
    </row>
    <row r="30" spans="1:6" ht="65.45" customHeight="1" x14ac:dyDescent="0.25">
      <c r="A30" t="s">
        <v>31</v>
      </c>
      <c r="B30" s="46" t="s">
        <v>11</v>
      </c>
      <c r="C30" s="54">
        <v>1</v>
      </c>
      <c r="D30" s="54" t="s">
        <v>167</v>
      </c>
      <c r="E30" s="54" t="s">
        <v>113</v>
      </c>
      <c r="F30" s="69">
        <v>1</v>
      </c>
    </row>
    <row r="31" spans="1:6" ht="66" hidden="1" customHeight="1" x14ac:dyDescent="0.25">
      <c r="A31" t="s">
        <v>31</v>
      </c>
      <c r="B31" s="46" t="s">
        <v>92</v>
      </c>
      <c r="C31" s="54"/>
      <c r="D31" s="54"/>
      <c r="E31" s="54"/>
      <c r="F31" s="69"/>
    </row>
    <row r="32" spans="1:6" ht="17.25" x14ac:dyDescent="0.25">
      <c r="A32" t="s">
        <v>31</v>
      </c>
      <c r="B32" s="3" t="s">
        <v>77</v>
      </c>
      <c r="C32" s="55">
        <f>SUM(C10:C30)</f>
        <v>11</v>
      </c>
      <c r="D32" s="55" t="s">
        <v>31</v>
      </c>
      <c r="E32" s="55" t="s">
        <v>31</v>
      </c>
      <c r="F32" s="55">
        <f>SUM(F10:F31)</f>
        <v>29</v>
      </c>
    </row>
    <row r="33" spans="2:6" x14ac:dyDescent="0.25">
      <c r="B33" s="58" t="s">
        <v>31</v>
      </c>
    </row>
    <row r="34" spans="2:6" ht="18.75" x14ac:dyDescent="0.25">
      <c r="B34" s="144" t="s">
        <v>104</v>
      </c>
      <c r="C34" s="145"/>
      <c r="D34" s="145"/>
      <c r="E34" s="145"/>
      <c r="F34" s="145"/>
    </row>
    <row r="35" spans="2:6" ht="18.75" x14ac:dyDescent="0.25">
      <c r="B35" s="146" t="s">
        <v>55</v>
      </c>
      <c r="C35" s="148">
        <v>45329</v>
      </c>
      <c r="D35" s="149"/>
      <c r="E35" s="149"/>
      <c r="F35" s="149"/>
    </row>
    <row r="36" spans="2:6" ht="18.75" customHeight="1" x14ac:dyDescent="0.25">
      <c r="B36" s="147"/>
      <c r="C36" s="56" t="s">
        <v>74</v>
      </c>
      <c r="D36" s="57" t="s">
        <v>82</v>
      </c>
      <c r="E36" s="57" t="s">
        <v>83</v>
      </c>
      <c r="F36" s="57" t="s">
        <v>212</v>
      </c>
    </row>
    <row r="37" spans="2:6" ht="68.25" customHeight="1" x14ac:dyDescent="0.25">
      <c r="B37" s="46" t="s">
        <v>40</v>
      </c>
      <c r="C37" s="54">
        <v>2</v>
      </c>
      <c r="D37" s="54" t="s">
        <v>459</v>
      </c>
      <c r="E37" s="54" t="s">
        <v>31</v>
      </c>
      <c r="F37" s="69" t="s">
        <v>31</v>
      </c>
    </row>
    <row r="38" spans="2:6" ht="97.5" customHeight="1" x14ac:dyDescent="0.25">
      <c r="B38" s="46" t="s">
        <v>41</v>
      </c>
      <c r="C38" s="54">
        <v>2</v>
      </c>
      <c r="D38" s="54" t="s">
        <v>454</v>
      </c>
      <c r="E38" s="54" t="s">
        <v>31</v>
      </c>
      <c r="F38" s="69" t="s">
        <v>31</v>
      </c>
    </row>
    <row r="39" spans="2:6" ht="46.5" customHeight="1" x14ac:dyDescent="0.25">
      <c r="B39" s="46" t="s">
        <v>2</v>
      </c>
      <c r="C39" s="54"/>
      <c r="D39" s="54"/>
      <c r="E39" s="54"/>
      <c r="F39" s="69"/>
    </row>
    <row r="40" spans="2:6" ht="86.25" x14ac:dyDescent="0.25">
      <c r="B40" s="46" t="s">
        <v>3</v>
      </c>
      <c r="C40" s="54">
        <v>5</v>
      </c>
      <c r="D40" s="54" t="s">
        <v>458</v>
      </c>
      <c r="E40" s="54" t="s">
        <v>457</v>
      </c>
      <c r="F40" s="69">
        <v>6</v>
      </c>
    </row>
    <row r="41" spans="2:6" ht="30" x14ac:dyDescent="0.25">
      <c r="B41" s="46" t="s">
        <v>80</v>
      </c>
      <c r="C41" s="54"/>
      <c r="D41" s="54"/>
      <c r="E41" s="54"/>
      <c r="F41" s="69"/>
    </row>
    <row r="42" spans="2:6" ht="30" x14ac:dyDescent="0.25">
      <c r="B42" s="46" t="s">
        <v>42</v>
      </c>
      <c r="C42" s="54"/>
      <c r="D42" s="54"/>
      <c r="E42" s="54"/>
      <c r="F42" s="69"/>
    </row>
    <row r="43" spans="2:6" ht="58.5" customHeight="1" x14ac:dyDescent="0.25">
      <c r="B43" s="46" t="s">
        <v>44</v>
      </c>
      <c r="C43" s="54"/>
      <c r="D43" s="54"/>
      <c r="E43" s="54"/>
      <c r="F43" s="69"/>
    </row>
    <row r="44" spans="2:6" ht="75.75" customHeight="1" x14ac:dyDescent="0.25">
      <c r="B44" s="46" t="s">
        <v>4</v>
      </c>
      <c r="C44" s="54"/>
      <c r="D44" s="54"/>
      <c r="E44" s="54"/>
      <c r="F44" s="69"/>
    </row>
    <row r="45" spans="2:6" ht="27" customHeight="1" x14ac:dyDescent="0.25">
      <c r="B45" s="46" t="s">
        <v>43</v>
      </c>
      <c r="C45" s="54">
        <v>1</v>
      </c>
      <c r="D45" s="54" t="s">
        <v>167</v>
      </c>
      <c r="E45" s="54" t="s">
        <v>86</v>
      </c>
      <c r="F45" s="69">
        <v>1</v>
      </c>
    </row>
    <row r="46" spans="2:6" ht="18" x14ac:dyDescent="0.25">
      <c r="B46" s="46" t="s">
        <v>5</v>
      </c>
      <c r="C46" s="54">
        <v>1</v>
      </c>
      <c r="D46" s="54" t="s">
        <v>455</v>
      </c>
      <c r="E46" s="54" t="s">
        <v>31</v>
      </c>
      <c r="F46" s="69">
        <v>9</v>
      </c>
    </row>
    <row r="47" spans="2:6" ht="18" x14ac:dyDescent="0.25">
      <c r="B47" s="46" t="s">
        <v>6</v>
      </c>
      <c r="C47" s="54"/>
      <c r="D47" s="54"/>
      <c r="E47" s="54"/>
      <c r="F47" s="69"/>
    </row>
    <row r="48" spans="2:6" ht="18" x14ac:dyDescent="0.25">
      <c r="B48" s="46" t="s">
        <v>7</v>
      </c>
      <c r="C48" s="54"/>
      <c r="D48" s="54"/>
      <c r="E48" s="54"/>
      <c r="F48" s="69"/>
    </row>
    <row r="49" spans="1:6" ht="18" x14ac:dyDescent="0.25">
      <c r="B49" s="46" t="s">
        <v>8</v>
      </c>
      <c r="C49" s="54"/>
      <c r="D49" s="54"/>
      <c r="E49" s="54"/>
      <c r="F49" s="69"/>
    </row>
    <row r="50" spans="1:6" ht="18" x14ac:dyDescent="0.25">
      <c r="B50" s="46" t="s">
        <v>9</v>
      </c>
      <c r="C50" s="54"/>
      <c r="D50" s="54"/>
      <c r="E50" s="54"/>
      <c r="F50" s="69"/>
    </row>
    <row r="51" spans="1:6" ht="18.75" customHeight="1" x14ac:dyDescent="0.25">
      <c r="B51" s="46" t="s">
        <v>10</v>
      </c>
      <c r="C51" s="54"/>
      <c r="D51" s="54"/>
      <c r="E51" s="54"/>
      <c r="F51" s="69"/>
    </row>
    <row r="52" spans="1:6" ht="18.75" customHeight="1" x14ac:dyDescent="0.25">
      <c r="B52" s="46" t="s">
        <v>56</v>
      </c>
      <c r="C52" s="54">
        <v>3</v>
      </c>
      <c r="D52" s="54" t="s">
        <v>264</v>
      </c>
      <c r="E52" s="54" t="s">
        <v>456</v>
      </c>
      <c r="F52" s="69">
        <v>3</v>
      </c>
    </row>
    <row r="53" spans="1:6" ht="15.75" customHeight="1" x14ac:dyDescent="0.25">
      <c r="B53" s="46" t="s">
        <v>38</v>
      </c>
      <c r="C53" s="54"/>
      <c r="D53" s="54"/>
      <c r="E53" s="54"/>
      <c r="F53" s="69"/>
    </row>
    <row r="54" spans="1:6" ht="18" x14ac:dyDescent="0.25">
      <c r="A54" t="s">
        <v>31</v>
      </c>
      <c r="B54" s="46" t="s">
        <v>39</v>
      </c>
      <c r="C54" s="54"/>
      <c r="D54" s="54"/>
      <c r="E54" s="54"/>
      <c r="F54" s="69"/>
    </row>
    <row r="55" spans="1:6" ht="18" x14ac:dyDescent="0.25">
      <c r="A55" t="s">
        <v>31</v>
      </c>
      <c r="B55" s="46" t="s">
        <v>37</v>
      </c>
      <c r="C55" s="54"/>
      <c r="D55" s="54"/>
      <c r="E55" s="54"/>
      <c r="F55" s="69"/>
    </row>
    <row r="56" spans="1:6" ht="30" x14ac:dyDescent="0.25">
      <c r="A56" t="s">
        <v>31</v>
      </c>
      <c r="B56" s="46" t="s">
        <v>53</v>
      </c>
      <c r="C56" s="54"/>
      <c r="D56" s="54"/>
      <c r="E56" s="54"/>
      <c r="F56" s="69"/>
    </row>
    <row r="57" spans="1:6" ht="18" x14ac:dyDescent="0.25">
      <c r="A57" t="s">
        <v>31</v>
      </c>
      <c r="B57" s="46" t="s">
        <v>11</v>
      </c>
      <c r="C57" s="54"/>
      <c r="D57" s="54"/>
      <c r="E57" s="54"/>
      <c r="F57" s="69"/>
    </row>
    <row r="58" spans="1:6" ht="18" x14ac:dyDescent="0.25">
      <c r="A58" t="s">
        <v>31</v>
      </c>
      <c r="B58" s="46" t="s">
        <v>92</v>
      </c>
      <c r="C58" s="54">
        <v>1</v>
      </c>
      <c r="D58" s="54" t="s">
        <v>435</v>
      </c>
      <c r="E58" s="54" t="s">
        <v>85</v>
      </c>
      <c r="F58" s="69">
        <v>1</v>
      </c>
    </row>
    <row r="59" spans="1:6" ht="17.25" x14ac:dyDescent="0.25">
      <c r="A59" t="s">
        <v>31</v>
      </c>
      <c r="B59" s="3" t="s">
        <v>77</v>
      </c>
      <c r="C59" s="55">
        <f>SUM(C37:C57)</f>
        <v>14</v>
      </c>
      <c r="D59" s="55" t="s">
        <v>31</v>
      </c>
      <c r="E59" s="55" t="s">
        <v>31</v>
      </c>
      <c r="F59" s="55">
        <f>SUM(F37:F58)</f>
        <v>20</v>
      </c>
    </row>
    <row r="60" spans="1:6" ht="17.25" x14ac:dyDescent="0.25">
      <c r="A60" t="s">
        <v>31</v>
      </c>
      <c r="B60" s="46" t="s">
        <v>10</v>
      </c>
      <c r="C60" s="54" t="s">
        <v>31</v>
      </c>
      <c r="D60" s="54" t="s">
        <v>31</v>
      </c>
      <c r="E60" s="54" t="s">
        <v>31</v>
      </c>
    </row>
    <row r="61" spans="1:6" ht="34.5" x14ac:dyDescent="0.25">
      <c r="A61" t="s">
        <v>31</v>
      </c>
      <c r="B61" s="46" t="s">
        <v>56</v>
      </c>
      <c r="C61" s="54">
        <v>10</v>
      </c>
      <c r="D61" s="54" t="s">
        <v>110</v>
      </c>
      <c r="E61" s="54" t="s">
        <v>111</v>
      </c>
    </row>
    <row r="62" spans="1:6" ht="34.5" x14ac:dyDescent="0.25">
      <c r="A62" t="s">
        <v>31</v>
      </c>
      <c r="B62" s="46" t="s">
        <v>11</v>
      </c>
      <c r="C62" s="54">
        <v>2</v>
      </c>
      <c r="D62" s="54" t="s">
        <v>107</v>
      </c>
      <c r="E62" s="54" t="s">
        <v>109</v>
      </c>
    </row>
    <row r="63" spans="1:6" ht="17.25" x14ac:dyDescent="0.25">
      <c r="A63" t="s">
        <v>31</v>
      </c>
      <c r="B63" s="46" t="s">
        <v>92</v>
      </c>
      <c r="C63" s="54">
        <v>1</v>
      </c>
      <c r="D63" s="54" t="s">
        <v>112</v>
      </c>
      <c r="E63" s="54" t="s">
        <v>113</v>
      </c>
    </row>
    <row r="64" spans="1:6" ht="17.25" x14ac:dyDescent="0.25">
      <c r="B64" s="3" t="s">
        <v>77</v>
      </c>
      <c r="C64" s="55">
        <f>SUM(C54:C62)</f>
        <v>27</v>
      </c>
      <c r="D64" s="55" t="s">
        <v>31</v>
      </c>
      <c r="E64" s="55" t="s">
        <v>31</v>
      </c>
    </row>
    <row r="67" spans="2:5" ht="18.75" x14ac:dyDescent="0.25">
      <c r="B67" s="154" t="s">
        <v>104</v>
      </c>
      <c r="C67" s="155"/>
      <c r="D67" s="155"/>
      <c r="E67" s="156"/>
    </row>
    <row r="68" spans="2:5" ht="18.75" x14ac:dyDescent="0.25">
      <c r="B68" s="146" t="s">
        <v>55</v>
      </c>
      <c r="C68" s="151">
        <v>45274</v>
      </c>
      <c r="D68" s="152"/>
      <c r="E68" s="153"/>
    </row>
    <row r="69" spans="2:5" ht="15.75" x14ac:dyDescent="0.25">
      <c r="B69" s="147"/>
      <c r="C69" s="56" t="s">
        <v>74</v>
      </c>
      <c r="D69" s="57" t="s">
        <v>82</v>
      </c>
      <c r="E69" s="57" t="s">
        <v>83</v>
      </c>
    </row>
    <row r="70" spans="2:5" ht="51.75" x14ac:dyDescent="0.25">
      <c r="B70" s="46" t="s">
        <v>41</v>
      </c>
      <c r="C70" s="54">
        <v>12</v>
      </c>
      <c r="D70" s="54" t="s">
        <v>116</v>
      </c>
      <c r="E70" s="54" t="s">
        <v>31</v>
      </c>
    </row>
    <row r="71" spans="2:5" ht="17.25" x14ac:dyDescent="0.25">
      <c r="B71" s="46" t="s">
        <v>40</v>
      </c>
      <c r="C71" s="54" t="s">
        <v>31</v>
      </c>
      <c r="D71" s="54" t="s">
        <v>31</v>
      </c>
      <c r="E71" s="54" t="s">
        <v>31</v>
      </c>
    </row>
    <row r="72" spans="2:5" ht="155.25" x14ac:dyDescent="0.25">
      <c r="B72" s="46" t="s">
        <v>2</v>
      </c>
      <c r="C72" s="54">
        <v>27</v>
      </c>
      <c r="D72" s="54" t="s">
        <v>121</v>
      </c>
      <c r="E72" s="54" t="s">
        <v>119</v>
      </c>
    </row>
    <row r="73" spans="2:5" ht="120.75" x14ac:dyDescent="0.25">
      <c r="B73" s="46" t="s">
        <v>3</v>
      </c>
      <c r="C73" s="54">
        <v>10</v>
      </c>
      <c r="D73" s="54" t="s">
        <v>122</v>
      </c>
      <c r="E73" s="54" t="s">
        <v>123</v>
      </c>
    </row>
    <row r="74" spans="2:5" ht="51.75" x14ac:dyDescent="0.25">
      <c r="B74" s="46" t="s">
        <v>42</v>
      </c>
      <c r="C74" s="54">
        <v>3</v>
      </c>
      <c r="D74" s="54" t="s">
        <v>117</v>
      </c>
      <c r="E74" s="54" t="s">
        <v>118</v>
      </c>
    </row>
    <row r="75" spans="2:5" ht="17.25" x14ac:dyDescent="0.25">
      <c r="B75" s="46" t="s">
        <v>8</v>
      </c>
      <c r="C75" s="54" t="s">
        <v>31</v>
      </c>
      <c r="D75" s="54" t="s">
        <v>31</v>
      </c>
      <c r="E75" s="54" t="s">
        <v>31</v>
      </c>
    </row>
    <row r="76" spans="2:5" ht="17.25" x14ac:dyDescent="0.25">
      <c r="B76" s="46" t="s">
        <v>7</v>
      </c>
      <c r="C76" s="54">
        <v>1</v>
      </c>
      <c r="D76" s="54" t="s">
        <v>125</v>
      </c>
      <c r="E76" s="54" t="s">
        <v>89</v>
      </c>
    </row>
    <row r="77" spans="2:5" ht="17.25" x14ac:dyDescent="0.25">
      <c r="B77" s="46" t="s">
        <v>9</v>
      </c>
      <c r="C77" s="54" t="s">
        <v>31</v>
      </c>
      <c r="D77" s="54" t="s">
        <v>31</v>
      </c>
      <c r="E77" s="54" t="s">
        <v>31</v>
      </c>
    </row>
    <row r="78" spans="2:5" ht="17.25" x14ac:dyDescent="0.25">
      <c r="B78" s="46" t="s">
        <v>10</v>
      </c>
      <c r="C78" s="54" t="s">
        <v>31</v>
      </c>
      <c r="D78" s="54" t="s">
        <v>31</v>
      </c>
      <c r="E78" s="54" t="s">
        <v>31</v>
      </c>
    </row>
    <row r="79" spans="2:5" ht="86.25" x14ac:dyDescent="0.25">
      <c r="B79" s="46" t="s">
        <v>56</v>
      </c>
      <c r="C79" s="54">
        <v>20</v>
      </c>
      <c r="D79" s="54" t="s">
        <v>120</v>
      </c>
      <c r="E79" s="54" t="s">
        <v>124</v>
      </c>
    </row>
    <row r="80" spans="2:5" ht="17.25" x14ac:dyDescent="0.25">
      <c r="B80" s="46" t="s">
        <v>11</v>
      </c>
      <c r="C80" s="54" t="s">
        <v>31</v>
      </c>
      <c r="D80" s="54" t="s">
        <v>31</v>
      </c>
      <c r="E80" s="54" t="s">
        <v>31</v>
      </c>
    </row>
    <row r="81" spans="2:5" ht="17.25" x14ac:dyDescent="0.25">
      <c r="B81" s="46" t="s">
        <v>92</v>
      </c>
      <c r="C81" s="54" t="s">
        <v>31</v>
      </c>
      <c r="D81" s="54" t="s">
        <v>31</v>
      </c>
      <c r="E81" s="54" t="s">
        <v>31</v>
      </c>
    </row>
    <row r="82" spans="2:5" ht="17.25" x14ac:dyDescent="0.25">
      <c r="B82" s="3" t="s">
        <v>77</v>
      </c>
      <c r="C82" s="55">
        <f>SUM(C70:C80)</f>
        <v>73</v>
      </c>
      <c r="D82" s="55" t="s">
        <v>31</v>
      </c>
      <c r="E82" s="55" t="s">
        <v>31</v>
      </c>
    </row>
    <row r="86" spans="2:5" ht="18.75" x14ac:dyDescent="0.25">
      <c r="B86" s="154" t="s">
        <v>104</v>
      </c>
      <c r="C86" s="155"/>
      <c r="D86" s="155"/>
      <c r="E86" s="156"/>
    </row>
    <row r="87" spans="2:5" ht="18.75" x14ac:dyDescent="0.25">
      <c r="B87" s="146" t="s">
        <v>55</v>
      </c>
      <c r="C87" s="151">
        <v>45275</v>
      </c>
      <c r="D87" s="152"/>
      <c r="E87" s="153"/>
    </row>
    <row r="88" spans="2:5" ht="15.75" x14ac:dyDescent="0.25">
      <c r="B88" s="147"/>
      <c r="C88" s="56" t="s">
        <v>74</v>
      </c>
      <c r="D88" s="57" t="s">
        <v>82</v>
      </c>
      <c r="E88" s="57" t="s">
        <v>83</v>
      </c>
    </row>
    <row r="89" spans="2:5" ht="51.75" x14ac:dyDescent="0.25">
      <c r="B89" s="46" t="s">
        <v>41</v>
      </c>
      <c r="C89" s="54">
        <v>4</v>
      </c>
      <c r="D89" s="54" t="s">
        <v>126</v>
      </c>
      <c r="E89" s="54" t="s">
        <v>31</v>
      </c>
    </row>
    <row r="90" spans="2:5" ht="17.25" x14ac:dyDescent="0.25">
      <c r="B90" s="46" t="s">
        <v>40</v>
      </c>
      <c r="C90" s="54">
        <v>1</v>
      </c>
      <c r="D90" s="54" t="s">
        <v>127</v>
      </c>
      <c r="E90" s="54" t="s">
        <v>31</v>
      </c>
    </row>
    <row r="91" spans="2:5" ht="138" x14ac:dyDescent="0.25">
      <c r="B91" s="46" t="s">
        <v>2</v>
      </c>
      <c r="C91" s="54">
        <v>21</v>
      </c>
      <c r="D91" s="54" t="s">
        <v>128</v>
      </c>
      <c r="E91" s="54" t="s">
        <v>129</v>
      </c>
    </row>
    <row r="92" spans="2:5" ht="69" x14ac:dyDescent="0.25">
      <c r="B92" s="46" t="s">
        <v>3</v>
      </c>
      <c r="C92" s="54">
        <v>6</v>
      </c>
      <c r="D92" s="54" t="s">
        <v>130</v>
      </c>
      <c r="E92" s="54" t="s">
        <v>131</v>
      </c>
    </row>
    <row r="93" spans="2:5" ht="30" x14ac:dyDescent="0.25">
      <c r="B93" s="46" t="s">
        <v>42</v>
      </c>
      <c r="C93" s="54" t="s">
        <v>31</v>
      </c>
      <c r="D93" s="54" t="s">
        <v>31</v>
      </c>
      <c r="E93" s="54" t="s">
        <v>31</v>
      </c>
    </row>
    <row r="94" spans="2:5" ht="17.25" x14ac:dyDescent="0.25">
      <c r="B94" s="46" t="s">
        <v>8</v>
      </c>
      <c r="C94" s="54" t="s">
        <v>31</v>
      </c>
      <c r="D94" s="54" t="s">
        <v>31</v>
      </c>
      <c r="E94" s="54" t="s">
        <v>31</v>
      </c>
    </row>
    <row r="95" spans="2:5" ht="17.25" x14ac:dyDescent="0.25">
      <c r="B95" s="46" t="s">
        <v>7</v>
      </c>
      <c r="C95" s="54" t="s">
        <v>31</v>
      </c>
      <c r="D95" s="54" t="s">
        <v>31</v>
      </c>
      <c r="E95" s="54" t="s">
        <v>31</v>
      </c>
    </row>
    <row r="96" spans="2:5" ht="17.25" x14ac:dyDescent="0.25">
      <c r="B96" s="46" t="s">
        <v>9</v>
      </c>
      <c r="C96" s="54" t="s">
        <v>31</v>
      </c>
      <c r="D96" s="54" t="s">
        <v>31</v>
      </c>
      <c r="E96" s="54" t="s">
        <v>31</v>
      </c>
    </row>
    <row r="97" spans="2:5" ht="17.25" x14ac:dyDescent="0.25">
      <c r="B97" s="46" t="s">
        <v>10</v>
      </c>
      <c r="C97" s="54" t="s">
        <v>31</v>
      </c>
      <c r="D97" s="54" t="s">
        <v>31</v>
      </c>
      <c r="E97" s="54" t="s">
        <v>31</v>
      </c>
    </row>
    <row r="98" spans="2:5" ht="34.5" x14ac:dyDescent="0.25">
      <c r="B98" s="46" t="s">
        <v>56</v>
      </c>
      <c r="C98" s="54">
        <v>11</v>
      </c>
      <c r="D98" s="54" t="s">
        <v>132</v>
      </c>
      <c r="E98" s="54" t="s">
        <v>133</v>
      </c>
    </row>
    <row r="99" spans="2:5" ht="34.5" x14ac:dyDescent="0.25">
      <c r="B99" s="46" t="s">
        <v>11</v>
      </c>
      <c r="C99" s="54">
        <v>2</v>
      </c>
      <c r="D99" s="54" t="s">
        <v>134</v>
      </c>
      <c r="E99" s="54" t="s">
        <v>135</v>
      </c>
    </row>
    <row r="100" spans="2:5" ht="17.25" x14ac:dyDescent="0.25">
      <c r="B100" s="46" t="s">
        <v>92</v>
      </c>
      <c r="C100" s="54" t="s">
        <v>31</v>
      </c>
      <c r="D100" s="54" t="s">
        <v>31</v>
      </c>
      <c r="E100" s="54" t="s">
        <v>31</v>
      </c>
    </row>
    <row r="101" spans="2:5" ht="17.25" x14ac:dyDescent="0.25">
      <c r="B101" s="3" t="s">
        <v>77</v>
      </c>
      <c r="C101" s="55">
        <f>SUM(C89:C99)</f>
        <v>45</v>
      </c>
      <c r="D101" s="55" t="s">
        <v>31</v>
      </c>
      <c r="E101" s="55" t="s">
        <v>31</v>
      </c>
    </row>
    <row r="105" spans="2:5" ht="18.75" x14ac:dyDescent="0.25">
      <c r="B105" s="154" t="s">
        <v>104</v>
      </c>
      <c r="C105" s="155"/>
      <c r="D105" s="155"/>
      <c r="E105" s="156"/>
    </row>
    <row r="106" spans="2:5" ht="18.75" x14ac:dyDescent="0.25">
      <c r="B106" s="146" t="s">
        <v>55</v>
      </c>
      <c r="C106" s="151">
        <v>45276</v>
      </c>
      <c r="D106" s="152"/>
      <c r="E106" s="153"/>
    </row>
    <row r="107" spans="2:5" ht="15.75" x14ac:dyDescent="0.25">
      <c r="B107" s="147"/>
      <c r="C107" s="56" t="s">
        <v>74</v>
      </c>
      <c r="D107" s="57" t="s">
        <v>82</v>
      </c>
      <c r="E107" s="57" t="s">
        <v>83</v>
      </c>
    </row>
    <row r="108" spans="2:5" ht="51.75" x14ac:dyDescent="0.25">
      <c r="B108" s="46" t="s">
        <v>41</v>
      </c>
      <c r="C108" s="54">
        <v>4</v>
      </c>
      <c r="D108" s="54" t="s">
        <v>136</v>
      </c>
      <c r="E108" s="54" t="s">
        <v>31</v>
      </c>
    </row>
    <row r="109" spans="2:5" ht="120.75" x14ac:dyDescent="0.25">
      <c r="B109" s="46" t="s">
        <v>2</v>
      </c>
      <c r="C109" s="54">
        <v>23</v>
      </c>
      <c r="D109" s="54" t="s">
        <v>137</v>
      </c>
      <c r="E109" s="54" t="s">
        <v>138</v>
      </c>
    </row>
    <row r="110" spans="2:5" ht="103.5" x14ac:dyDescent="0.25">
      <c r="B110" s="46" t="s">
        <v>3</v>
      </c>
      <c r="C110" s="54">
        <v>11</v>
      </c>
      <c r="D110" s="54" t="s">
        <v>139</v>
      </c>
      <c r="E110" s="54" t="s">
        <v>140</v>
      </c>
    </row>
    <row r="111" spans="2:5" ht="69" x14ac:dyDescent="0.25">
      <c r="B111" s="46" t="s">
        <v>42</v>
      </c>
      <c r="C111" s="54">
        <v>5</v>
      </c>
      <c r="D111" s="54" t="s">
        <v>141</v>
      </c>
      <c r="E111" s="54" t="s">
        <v>142</v>
      </c>
    </row>
    <row r="112" spans="2:5" ht="17.25" x14ac:dyDescent="0.25">
      <c r="B112" s="46" t="s">
        <v>8</v>
      </c>
      <c r="C112" s="54" t="s">
        <v>31</v>
      </c>
      <c r="D112" s="54" t="s">
        <v>31</v>
      </c>
      <c r="E112" s="54" t="s">
        <v>31</v>
      </c>
    </row>
    <row r="113" spans="2:5" ht="17.25" x14ac:dyDescent="0.25">
      <c r="B113" s="46" t="s">
        <v>9</v>
      </c>
      <c r="C113" s="54" t="s">
        <v>31</v>
      </c>
      <c r="D113" s="54" t="s">
        <v>31</v>
      </c>
      <c r="E113" s="54" t="s">
        <v>31</v>
      </c>
    </row>
    <row r="114" spans="2:5" ht="17.25" x14ac:dyDescent="0.25">
      <c r="B114" s="46" t="s">
        <v>10</v>
      </c>
      <c r="C114" s="54" t="s">
        <v>31</v>
      </c>
      <c r="D114" s="54" t="s">
        <v>31</v>
      </c>
      <c r="E114" s="54" t="s">
        <v>31</v>
      </c>
    </row>
    <row r="115" spans="2:5" ht="86.25" x14ac:dyDescent="0.25">
      <c r="B115" s="46" t="s">
        <v>56</v>
      </c>
      <c r="C115" s="54">
        <v>24</v>
      </c>
      <c r="D115" s="54" t="s">
        <v>143</v>
      </c>
      <c r="E115" s="54" t="s">
        <v>144</v>
      </c>
    </row>
    <row r="116" spans="2:5" ht="17.25" x14ac:dyDescent="0.25">
      <c r="B116" s="46" t="s">
        <v>11</v>
      </c>
      <c r="C116" s="54">
        <v>1</v>
      </c>
      <c r="D116" s="54" t="s">
        <v>145</v>
      </c>
      <c r="E116" s="54" t="s">
        <v>146</v>
      </c>
    </row>
    <row r="117" spans="2:5" ht="17.25" x14ac:dyDescent="0.25">
      <c r="B117" s="46" t="s">
        <v>92</v>
      </c>
      <c r="C117" s="54" t="s">
        <v>31</v>
      </c>
      <c r="D117" s="54" t="s">
        <v>31</v>
      </c>
      <c r="E117" s="54" t="s">
        <v>31</v>
      </c>
    </row>
    <row r="118" spans="2:5" ht="17.25" x14ac:dyDescent="0.25">
      <c r="B118" s="3" t="s">
        <v>77</v>
      </c>
      <c r="C118" s="55">
        <f>SUM(C108:C116)</f>
        <v>68</v>
      </c>
      <c r="D118" s="55" t="s">
        <v>31</v>
      </c>
      <c r="E118" s="55" t="s">
        <v>31</v>
      </c>
    </row>
    <row r="122" spans="2:5" ht="18.75" x14ac:dyDescent="0.25">
      <c r="B122" s="154" t="s">
        <v>104</v>
      </c>
      <c r="C122" s="155"/>
      <c r="D122" s="155"/>
      <c r="E122" s="156"/>
    </row>
    <row r="123" spans="2:5" ht="18.75" x14ac:dyDescent="0.25">
      <c r="B123" s="146" t="s">
        <v>55</v>
      </c>
      <c r="C123" s="151">
        <v>45277</v>
      </c>
      <c r="D123" s="152"/>
      <c r="E123" s="153"/>
    </row>
    <row r="124" spans="2:5" ht="15.75" x14ac:dyDescent="0.25">
      <c r="B124" s="147"/>
      <c r="C124" s="56" t="s">
        <v>74</v>
      </c>
      <c r="D124" s="57" t="s">
        <v>82</v>
      </c>
      <c r="E124" s="57" t="s">
        <v>83</v>
      </c>
    </row>
    <row r="125" spans="2:5" ht="30" x14ac:dyDescent="0.25">
      <c r="B125" s="46" t="s">
        <v>41</v>
      </c>
      <c r="C125" s="54">
        <v>1</v>
      </c>
      <c r="D125" s="54" t="s">
        <v>148</v>
      </c>
      <c r="E125" s="54" t="s">
        <v>31</v>
      </c>
    </row>
    <row r="126" spans="2:5" ht="17.25" x14ac:dyDescent="0.25">
      <c r="B126" s="46" t="s">
        <v>40</v>
      </c>
      <c r="C126" s="54">
        <v>13</v>
      </c>
      <c r="D126" s="54" t="s">
        <v>147</v>
      </c>
      <c r="E126" s="54" t="s">
        <v>31</v>
      </c>
    </row>
    <row r="127" spans="2:5" ht="69" x14ac:dyDescent="0.25">
      <c r="B127" s="46" t="s">
        <v>2</v>
      </c>
      <c r="C127" s="54">
        <v>5</v>
      </c>
      <c r="D127" s="54" t="s">
        <v>149</v>
      </c>
      <c r="E127" s="54" t="s">
        <v>150</v>
      </c>
    </row>
    <row r="128" spans="2:5" ht="69" x14ac:dyDescent="0.25">
      <c r="B128" s="46" t="s">
        <v>3</v>
      </c>
      <c r="C128" s="54">
        <v>5</v>
      </c>
      <c r="D128" s="54" t="s">
        <v>151</v>
      </c>
      <c r="E128" s="54" t="s">
        <v>152</v>
      </c>
    </row>
    <row r="129" spans="2:5" ht="30" x14ac:dyDescent="0.25">
      <c r="B129" s="46" t="s">
        <v>42</v>
      </c>
      <c r="C129" s="54">
        <v>2</v>
      </c>
      <c r="D129" s="54" t="s">
        <v>114</v>
      </c>
      <c r="E129" s="54" t="s">
        <v>153</v>
      </c>
    </row>
    <row r="130" spans="2:5" ht="17.25" x14ac:dyDescent="0.25">
      <c r="B130" s="46" t="s">
        <v>8</v>
      </c>
      <c r="C130" s="54">
        <v>2</v>
      </c>
      <c r="D130" s="54" t="s">
        <v>154</v>
      </c>
      <c r="E130" s="54" t="s">
        <v>153</v>
      </c>
    </row>
    <row r="131" spans="2:5" ht="17.25" x14ac:dyDescent="0.25">
      <c r="B131" s="46" t="s">
        <v>9</v>
      </c>
      <c r="C131" s="54" t="s">
        <v>31</v>
      </c>
      <c r="D131" s="54" t="s">
        <v>31</v>
      </c>
      <c r="E131" s="54" t="s">
        <v>31</v>
      </c>
    </row>
    <row r="132" spans="2:5" ht="17.25" x14ac:dyDescent="0.25">
      <c r="B132" s="46" t="s">
        <v>10</v>
      </c>
      <c r="C132" s="54" t="s">
        <v>31</v>
      </c>
      <c r="D132" s="54" t="s">
        <v>31</v>
      </c>
      <c r="E132" s="54" t="s">
        <v>31</v>
      </c>
    </row>
    <row r="133" spans="2:5" ht="86.25" x14ac:dyDescent="0.25">
      <c r="B133" s="46" t="s">
        <v>56</v>
      </c>
      <c r="C133" s="54">
        <v>17</v>
      </c>
      <c r="D133" s="54" t="s">
        <v>155</v>
      </c>
      <c r="E133" s="54" t="s">
        <v>156</v>
      </c>
    </row>
    <row r="134" spans="2:5" ht="17.25" x14ac:dyDescent="0.25">
      <c r="B134" s="46" t="s">
        <v>11</v>
      </c>
      <c r="C134" s="54" t="s">
        <v>31</v>
      </c>
      <c r="D134" s="54" t="s">
        <v>31</v>
      </c>
      <c r="E134" s="54" t="s">
        <v>31</v>
      </c>
    </row>
    <row r="135" spans="2:5" ht="17.25" x14ac:dyDescent="0.25">
      <c r="B135" s="46" t="s">
        <v>92</v>
      </c>
      <c r="C135" s="54" t="s">
        <v>31</v>
      </c>
      <c r="D135" s="54" t="s">
        <v>31</v>
      </c>
      <c r="E135" s="54" t="s">
        <v>31</v>
      </c>
    </row>
    <row r="136" spans="2:5" ht="17.25" x14ac:dyDescent="0.25">
      <c r="B136" s="3" t="s">
        <v>77</v>
      </c>
      <c r="C136" s="55">
        <f>SUM(C125:C134)</f>
        <v>45</v>
      </c>
      <c r="D136" s="55" t="s">
        <v>31</v>
      </c>
      <c r="E136" s="55" t="s">
        <v>31</v>
      </c>
    </row>
    <row r="140" spans="2:5" ht="18.75" x14ac:dyDescent="0.25">
      <c r="B140" s="154" t="s">
        <v>104</v>
      </c>
      <c r="C140" s="155"/>
      <c r="D140" s="155"/>
      <c r="E140" s="156"/>
    </row>
    <row r="141" spans="2:5" ht="18.75" x14ac:dyDescent="0.25">
      <c r="B141" s="146" t="s">
        <v>55</v>
      </c>
      <c r="C141" s="151">
        <v>45278</v>
      </c>
      <c r="D141" s="152"/>
      <c r="E141" s="153"/>
    </row>
    <row r="142" spans="2:5" ht="15.75" x14ac:dyDescent="0.25">
      <c r="B142" s="147"/>
      <c r="C142" s="56" t="s">
        <v>74</v>
      </c>
      <c r="D142" s="57" t="s">
        <v>82</v>
      </c>
      <c r="E142" s="57" t="s">
        <v>83</v>
      </c>
    </row>
    <row r="143" spans="2:5" ht="45.75" customHeight="1" x14ac:dyDescent="0.25">
      <c r="B143" s="46" t="s">
        <v>41</v>
      </c>
      <c r="C143" s="54">
        <v>3</v>
      </c>
      <c r="D143" s="54" t="s">
        <v>157</v>
      </c>
      <c r="E143" s="54" t="s">
        <v>31</v>
      </c>
    </row>
    <row r="144" spans="2:5" ht="17.25" x14ac:dyDescent="0.25">
      <c r="B144" s="46" t="s">
        <v>40</v>
      </c>
      <c r="C144" s="54">
        <v>42</v>
      </c>
      <c r="D144" s="54" t="s">
        <v>158</v>
      </c>
      <c r="E144" s="54" t="s">
        <v>31</v>
      </c>
    </row>
    <row r="145" spans="2:5" ht="17.25" x14ac:dyDescent="0.25">
      <c r="B145" s="46" t="s">
        <v>2</v>
      </c>
      <c r="C145" s="54" t="s">
        <v>31</v>
      </c>
      <c r="D145" s="54" t="s">
        <v>31</v>
      </c>
      <c r="E145" s="54" t="s">
        <v>31</v>
      </c>
    </row>
    <row r="146" spans="2:5" ht="37.5" customHeight="1" x14ac:dyDescent="0.25">
      <c r="B146" s="46" t="s">
        <v>3</v>
      </c>
      <c r="C146" s="54">
        <v>2</v>
      </c>
      <c r="D146" s="54" t="s">
        <v>170</v>
      </c>
      <c r="E146" s="54" t="s">
        <v>171</v>
      </c>
    </row>
    <row r="147" spans="2:5" ht="17.25" x14ac:dyDescent="0.25">
      <c r="B147" s="46" t="s">
        <v>43</v>
      </c>
      <c r="C147" s="54">
        <v>1</v>
      </c>
      <c r="D147" s="54" t="s">
        <v>88</v>
      </c>
      <c r="E147" s="54" t="s">
        <v>159</v>
      </c>
    </row>
    <row r="148" spans="2:5" ht="24" customHeight="1" x14ac:dyDescent="0.25">
      <c r="B148" s="46" t="s">
        <v>42</v>
      </c>
      <c r="C148" s="54">
        <v>3</v>
      </c>
      <c r="D148" s="54" t="s">
        <v>160</v>
      </c>
      <c r="E148" s="54" t="s">
        <v>161</v>
      </c>
    </row>
    <row r="149" spans="2:5" ht="60.75" customHeight="1" x14ac:dyDescent="0.25">
      <c r="B149" s="46" t="s">
        <v>8</v>
      </c>
      <c r="C149" s="54">
        <v>2</v>
      </c>
      <c r="D149" s="54" t="s">
        <v>162</v>
      </c>
      <c r="E149" s="54" t="s">
        <v>163</v>
      </c>
    </row>
    <row r="150" spans="2:5" ht="17.25" x14ac:dyDescent="0.25">
      <c r="B150" s="46" t="s">
        <v>9</v>
      </c>
      <c r="C150" s="54">
        <v>1</v>
      </c>
      <c r="D150" s="54" t="s">
        <v>167</v>
      </c>
      <c r="E150" s="54" t="s">
        <v>166</v>
      </c>
    </row>
    <row r="151" spans="2:5" ht="17.25" x14ac:dyDescent="0.25">
      <c r="B151" s="46" t="s">
        <v>10</v>
      </c>
      <c r="C151" s="54" t="s">
        <v>31</v>
      </c>
      <c r="D151" s="54" t="s">
        <v>31</v>
      </c>
      <c r="E151" s="54" t="s">
        <v>31</v>
      </c>
    </row>
    <row r="152" spans="2:5" ht="34.5" x14ac:dyDescent="0.25">
      <c r="B152" s="46" t="s">
        <v>56</v>
      </c>
      <c r="C152" s="54">
        <v>11</v>
      </c>
      <c r="D152" s="54" t="s">
        <v>165</v>
      </c>
      <c r="E152" s="54" t="s">
        <v>164</v>
      </c>
    </row>
    <row r="153" spans="2:5" ht="17.25" x14ac:dyDescent="0.25">
      <c r="B153" s="46" t="s">
        <v>11</v>
      </c>
      <c r="C153" s="54">
        <v>1</v>
      </c>
      <c r="D153" s="54" t="s">
        <v>169</v>
      </c>
      <c r="E153" s="54" t="s">
        <v>168</v>
      </c>
    </row>
    <row r="154" spans="2:5" ht="17.25" x14ac:dyDescent="0.25">
      <c r="B154" s="46" t="s">
        <v>92</v>
      </c>
      <c r="C154" s="54" t="s">
        <v>31</v>
      </c>
      <c r="D154" s="54" t="s">
        <v>31</v>
      </c>
      <c r="E154" s="54" t="s">
        <v>31</v>
      </c>
    </row>
    <row r="155" spans="2:5" ht="17.25" x14ac:dyDescent="0.25">
      <c r="B155" s="3" t="s">
        <v>77</v>
      </c>
      <c r="C155" s="55">
        <f>SUM(C143:C153)</f>
        <v>66</v>
      </c>
      <c r="D155" s="55" t="s">
        <v>31</v>
      </c>
      <c r="E155" s="55" t="s">
        <v>31</v>
      </c>
    </row>
    <row r="158" spans="2:5" ht="18.75" x14ac:dyDescent="0.25">
      <c r="B158" s="154" t="s">
        <v>104</v>
      </c>
      <c r="C158" s="155"/>
      <c r="D158" s="155"/>
      <c r="E158" s="156"/>
    </row>
    <row r="159" spans="2:5" ht="18.75" x14ac:dyDescent="0.25">
      <c r="B159" s="146" t="s">
        <v>55</v>
      </c>
      <c r="C159" s="151">
        <v>45279</v>
      </c>
      <c r="D159" s="152"/>
      <c r="E159" s="153"/>
    </row>
    <row r="160" spans="2:5" ht="15.75" x14ac:dyDescent="0.25">
      <c r="B160" s="147"/>
      <c r="C160" s="56" t="s">
        <v>74</v>
      </c>
      <c r="D160" s="57" t="s">
        <v>82</v>
      </c>
      <c r="E160" s="57" t="s">
        <v>83</v>
      </c>
    </row>
    <row r="161" spans="2:5" ht="34.5" x14ac:dyDescent="0.25">
      <c r="B161" s="46" t="s">
        <v>41</v>
      </c>
      <c r="C161" s="54">
        <v>6</v>
      </c>
      <c r="D161" s="54" t="s">
        <v>172</v>
      </c>
      <c r="E161" s="54" t="s">
        <v>31</v>
      </c>
    </row>
    <row r="162" spans="2:5" ht="17.25" x14ac:dyDescent="0.25">
      <c r="B162" s="46" t="s">
        <v>40</v>
      </c>
      <c r="C162" s="54">
        <v>5</v>
      </c>
      <c r="D162" s="54" t="s">
        <v>173</v>
      </c>
      <c r="E162" s="54" t="s">
        <v>31</v>
      </c>
    </row>
    <row r="163" spans="2:5" ht="86.25" x14ac:dyDescent="0.25">
      <c r="B163" s="46" t="s">
        <v>2</v>
      </c>
      <c r="C163" s="54">
        <v>8</v>
      </c>
      <c r="D163" s="54" t="s">
        <v>175</v>
      </c>
      <c r="E163" s="54" t="s">
        <v>174</v>
      </c>
    </row>
    <row r="164" spans="2:5" ht="34.5" customHeight="1" x14ac:dyDescent="0.25">
      <c r="B164" s="46" t="s">
        <v>3</v>
      </c>
      <c r="C164" s="54">
        <v>7</v>
      </c>
      <c r="D164" s="54" t="s">
        <v>177</v>
      </c>
      <c r="E164" s="54" t="s">
        <v>176</v>
      </c>
    </row>
    <row r="165" spans="2:5" ht="55.5" customHeight="1" x14ac:dyDescent="0.25">
      <c r="B165" s="46" t="s">
        <v>43</v>
      </c>
      <c r="C165" s="54" t="s">
        <v>31</v>
      </c>
      <c r="D165" s="54" t="s">
        <v>31</v>
      </c>
      <c r="E165" s="54" t="s">
        <v>31</v>
      </c>
    </row>
    <row r="166" spans="2:5" ht="30" x14ac:dyDescent="0.25">
      <c r="B166" s="46" t="s">
        <v>53</v>
      </c>
      <c r="C166" s="54">
        <v>1</v>
      </c>
      <c r="D166" s="54" t="s">
        <v>179</v>
      </c>
      <c r="E166" s="54" t="s">
        <v>178</v>
      </c>
    </row>
    <row r="167" spans="2:5" ht="34.5" x14ac:dyDescent="0.25">
      <c r="B167" s="46" t="s">
        <v>42</v>
      </c>
      <c r="C167" s="54">
        <v>2</v>
      </c>
      <c r="D167" s="54" t="s">
        <v>184</v>
      </c>
      <c r="E167" s="54" t="s">
        <v>185</v>
      </c>
    </row>
    <row r="168" spans="2:5" ht="56.25" customHeight="1" x14ac:dyDescent="0.25">
      <c r="B168" s="46" t="s">
        <v>8</v>
      </c>
      <c r="C168" s="54">
        <v>2</v>
      </c>
      <c r="D168" s="54" t="s">
        <v>180</v>
      </c>
      <c r="E168" s="54" t="s">
        <v>181</v>
      </c>
    </row>
    <row r="169" spans="2:5" ht="45.75" customHeight="1" x14ac:dyDescent="0.25">
      <c r="B169" s="46" t="s">
        <v>9</v>
      </c>
      <c r="C169" s="54" t="s">
        <v>31</v>
      </c>
      <c r="D169" s="54" t="s">
        <v>31</v>
      </c>
      <c r="E169" s="54" t="s">
        <v>31</v>
      </c>
    </row>
    <row r="170" spans="2:5" ht="17.25" x14ac:dyDescent="0.25">
      <c r="B170" s="46" t="s">
        <v>10</v>
      </c>
      <c r="C170" s="54" t="s">
        <v>31</v>
      </c>
      <c r="D170" s="54" t="s">
        <v>31</v>
      </c>
      <c r="E170" s="54" t="s">
        <v>31</v>
      </c>
    </row>
    <row r="171" spans="2:5" ht="34.5" x14ac:dyDescent="0.25">
      <c r="B171" s="46" t="s">
        <v>56</v>
      </c>
      <c r="C171" s="54">
        <v>6</v>
      </c>
      <c r="D171" s="54" t="s">
        <v>182</v>
      </c>
      <c r="E171" s="54" t="s">
        <v>183</v>
      </c>
    </row>
    <row r="172" spans="2:5" ht="17.25" x14ac:dyDescent="0.25">
      <c r="B172" s="46" t="s">
        <v>11</v>
      </c>
      <c r="C172" s="54" t="s">
        <v>31</v>
      </c>
      <c r="D172" s="54" t="s">
        <v>31</v>
      </c>
      <c r="E172" s="54" t="s">
        <v>31</v>
      </c>
    </row>
    <row r="173" spans="2:5" ht="17.25" x14ac:dyDescent="0.25">
      <c r="B173" s="46" t="s">
        <v>92</v>
      </c>
      <c r="C173" s="54" t="s">
        <v>31</v>
      </c>
      <c r="D173" s="54" t="s">
        <v>31</v>
      </c>
      <c r="E173" s="54" t="s">
        <v>31</v>
      </c>
    </row>
    <row r="177" spans="2:5" ht="18.75" x14ac:dyDescent="0.25">
      <c r="B177" s="154" t="s">
        <v>104</v>
      </c>
      <c r="C177" s="155"/>
      <c r="D177" s="155"/>
      <c r="E177" s="156"/>
    </row>
    <row r="178" spans="2:5" ht="18.75" x14ac:dyDescent="0.25">
      <c r="B178" s="146" t="s">
        <v>55</v>
      </c>
      <c r="C178" s="151">
        <v>45280</v>
      </c>
      <c r="D178" s="152"/>
      <c r="E178" s="153"/>
    </row>
    <row r="179" spans="2:5" ht="64.5" customHeight="1" x14ac:dyDescent="0.25">
      <c r="B179" s="147"/>
      <c r="C179" s="56" t="s">
        <v>74</v>
      </c>
      <c r="D179" s="57" t="s">
        <v>82</v>
      </c>
      <c r="E179" s="57" t="s">
        <v>83</v>
      </c>
    </row>
    <row r="180" spans="2:5" ht="51.75" x14ac:dyDescent="0.25">
      <c r="B180" s="46" t="s">
        <v>41</v>
      </c>
      <c r="C180" s="54">
        <v>6</v>
      </c>
      <c r="D180" s="54" t="s">
        <v>193</v>
      </c>
      <c r="E180" s="54" t="s">
        <v>31</v>
      </c>
    </row>
    <row r="181" spans="2:5" ht="17.25" x14ac:dyDescent="0.25">
      <c r="B181" s="46" t="s">
        <v>40</v>
      </c>
      <c r="C181" s="54">
        <v>4</v>
      </c>
      <c r="D181" s="54" t="s">
        <v>187</v>
      </c>
      <c r="E181" s="54" t="s">
        <v>31</v>
      </c>
    </row>
    <row r="182" spans="2:5" ht="120.75" x14ac:dyDescent="0.25">
      <c r="B182" s="46" t="s">
        <v>2</v>
      </c>
      <c r="C182" s="54">
        <v>8</v>
      </c>
      <c r="D182" s="54" t="s">
        <v>188</v>
      </c>
      <c r="E182" s="54" t="s">
        <v>189</v>
      </c>
    </row>
    <row r="183" spans="2:5" ht="39.75" customHeight="1" x14ac:dyDescent="0.25">
      <c r="B183" s="46" t="s">
        <v>3</v>
      </c>
      <c r="C183" s="54" t="s">
        <v>31</v>
      </c>
      <c r="D183" s="54" t="s">
        <v>31</v>
      </c>
      <c r="E183" s="54" t="s">
        <v>31</v>
      </c>
    </row>
    <row r="184" spans="2:5" ht="54.75" customHeight="1" x14ac:dyDescent="0.25">
      <c r="B184" s="46" t="s">
        <v>43</v>
      </c>
      <c r="C184" s="54" t="s">
        <v>31</v>
      </c>
      <c r="D184" s="54" t="s">
        <v>31</v>
      </c>
      <c r="E184" s="54" t="s">
        <v>31</v>
      </c>
    </row>
    <row r="185" spans="2:5" ht="30" x14ac:dyDescent="0.25">
      <c r="B185" s="46" t="s">
        <v>53</v>
      </c>
      <c r="C185" s="54" t="s">
        <v>31</v>
      </c>
      <c r="D185" s="54" t="s">
        <v>31</v>
      </c>
      <c r="E185" s="54" t="s">
        <v>31</v>
      </c>
    </row>
    <row r="186" spans="2:5" ht="60.75" customHeight="1" x14ac:dyDescent="0.25">
      <c r="B186" s="46" t="s">
        <v>42</v>
      </c>
      <c r="C186" s="54" t="s">
        <v>31</v>
      </c>
      <c r="D186" s="54" t="s">
        <v>31</v>
      </c>
      <c r="E186" s="54" t="s">
        <v>31</v>
      </c>
    </row>
    <row r="187" spans="2:5" ht="50.25" customHeight="1" x14ac:dyDescent="0.25">
      <c r="B187" s="46" t="s">
        <v>39</v>
      </c>
      <c r="C187" s="54">
        <v>1</v>
      </c>
      <c r="D187" s="54" t="s">
        <v>84</v>
      </c>
      <c r="E187" s="54" t="s">
        <v>85</v>
      </c>
    </row>
    <row r="188" spans="2:5" ht="27.75" customHeight="1" x14ac:dyDescent="0.25">
      <c r="B188" s="46" t="s">
        <v>8</v>
      </c>
      <c r="C188" s="54">
        <v>3</v>
      </c>
      <c r="D188" s="54" t="s">
        <v>194</v>
      </c>
      <c r="E188" s="54" t="s">
        <v>190</v>
      </c>
    </row>
    <row r="189" spans="2:5" ht="17.25" x14ac:dyDescent="0.25">
      <c r="B189" s="46" t="s">
        <v>9</v>
      </c>
      <c r="C189" s="54" t="s">
        <v>31</v>
      </c>
      <c r="D189" s="54" t="s">
        <v>31</v>
      </c>
      <c r="E189" s="54" t="s">
        <v>31</v>
      </c>
    </row>
    <row r="190" spans="2:5" ht="17.25" x14ac:dyDescent="0.25">
      <c r="B190" s="46" t="s">
        <v>10</v>
      </c>
      <c r="C190" s="54" t="s">
        <v>31</v>
      </c>
      <c r="D190" s="54" t="s">
        <v>31</v>
      </c>
      <c r="E190" s="54" t="s">
        <v>31</v>
      </c>
    </row>
    <row r="191" spans="2:5" ht="23.25" customHeight="1" x14ac:dyDescent="0.25">
      <c r="B191" s="46" t="s">
        <v>56</v>
      </c>
      <c r="C191" s="54">
        <v>9</v>
      </c>
      <c r="D191" s="54" t="s">
        <v>195</v>
      </c>
      <c r="E191" s="54" t="s">
        <v>191</v>
      </c>
    </row>
    <row r="192" spans="2:5" ht="17.25" x14ac:dyDescent="0.25">
      <c r="B192" s="46" t="s">
        <v>11</v>
      </c>
      <c r="C192" s="54">
        <v>1</v>
      </c>
      <c r="D192" s="54" t="s">
        <v>106</v>
      </c>
      <c r="E192" s="54" t="s">
        <v>86</v>
      </c>
    </row>
    <row r="193" spans="2:5" ht="17.25" x14ac:dyDescent="0.25">
      <c r="B193" s="46" t="s">
        <v>92</v>
      </c>
      <c r="C193" s="54">
        <v>1</v>
      </c>
      <c r="D193" s="54" t="s">
        <v>192</v>
      </c>
      <c r="E193" s="54" t="s">
        <v>31</v>
      </c>
    </row>
    <row r="196" spans="2:5" ht="18.75" x14ac:dyDescent="0.25">
      <c r="B196" s="154" t="s">
        <v>104</v>
      </c>
      <c r="C196" s="155"/>
      <c r="D196" s="155"/>
      <c r="E196" s="156"/>
    </row>
    <row r="197" spans="2:5" ht="18.75" x14ac:dyDescent="0.25">
      <c r="B197" s="146" t="s">
        <v>55</v>
      </c>
      <c r="C197" s="151">
        <v>45281</v>
      </c>
      <c r="D197" s="152"/>
      <c r="E197" s="153"/>
    </row>
    <row r="198" spans="2:5" ht="15.75" x14ac:dyDescent="0.25">
      <c r="B198" s="147"/>
      <c r="C198" s="56" t="s">
        <v>74</v>
      </c>
      <c r="D198" s="57" t="s">
        <v>82</v>
      </c>
      <c r="E198" s="57" t="s">
        <v>83</v>
      </c>
    </row>
    <row r="199" spans="2:5" ht="51.75" x14ac:dyDescent="0.25">
      <c r="B199" s="46" t="s">
        <v>41</v>
      </c>
      <c r="C199" s="54">
        <v>3</v>
      </c>
      <c r="D199" s="54" t="s">
        <v>196</v>
      </c>
      <c r="E199" s="54" t="s">
        <v>31</v>
      </c>
    </row>
    <row r="200" spans="2:5" ht="17.25" x14ac:dyDescent="0.25">
      <c r="B200" s="46" t="s">
        <v>40</v>
      </c>
      <c r="C200" s="54">
        <v>6</v>
      </c>
      <c r="D200" s="54" t="s">
        <v>197</v>
      </c>
      <c r="E200" s="54" t="s">
        <v>31</v>
      </c>
    </row>
    <row r="201" spans="2:5" ht="120.75" x14ac:dyDescent="0.25">
      <c r="B201" s="46" t="s">
        <v>2</v>
      </c>
      <c r="C201" s="54">
        <v>22</v>
      </c>
      <c r="D201" s="54" t="s">
        <v>198</v>
      </c>
      <c r="E201" s="54" t="s">
        <v>199</v>
      </c>
    </row>
    <row r="202" spans="2:5" ht="103.5" x14ac:dyDescent="0.25">
      <c r="B202" s="46" t="s">
        <v>3</v>
      </c>
      <c r="C202" s="54">
        <v>7</v>
      </c>
      <c r="D202" s="54" t="s">
        <v>200</v>
      </c>
      <c r="E202" s="54" t="s">
        <v>201</v>
      </c>
    </row>
    <row r="203" spans="2:5" ht="17.25" x14ac:dyDescent="0.25">
      <c r="B203" s="46" t="s">
        <v>43</v>
      </c>
      <c r="C203" s="54" t="s">
        <v>31</v>
      </c>
      <c r="D203" s="54" t="s">
        <v>31</v>
      </c>
      <c r="E203" s="54" t="s">
        <v>31</v>
      </c>
    </row>
    <row r="204" spans="2:5" ht="30" x14ac:dyDescent="0.25">
      <c r="B204" s="46" t="s">
        <v>53</v>
      </c>
      <c r="C204" s="54" t="s">
        <v>31</v>
      </c>
      <c r="D204" s="54" t="s">
        <v>31</v>
      </c>
      <c r="E204" s="54" t="s">
        <v>31</v>
      </c>
    </row>
    <row r="205" spans="2:5" ht="51.75" x14ac:dyDescent="0.25">
      <c r="B205" s="46" t="s">
        <v>42</v>
      </c>
      <c r="C205" s="54">
        <v>4</v>
      </c>
      <c r="D205" s="54" t="s">
        <v>206</v>
      </c>
      <c r="E205" s="54" t="s">
        <v>207</v>
      </c>
    </row>
    <row r="206" spans="2:5" ht="17.25" x14ac:dyDescent="0.25">
      <c r="B206" s="46" t="s">
        <v>39</v>
      </c>
      <c r="C206" s="54" t="s">
        <v>31</v>
      </c>
      <c r="D206" s="54" t="s">
        <v>31</v>
      </c>
      <c r="E206" s="54" t="s">
        <v>31</v>
      </c>
    </row>
    <row r="207" spans="2:5" ht="34.5" x14ac:dyDescent="0.25">
      <c r="B207" s="46" t="s">
        <v>8</v>
      </c>
      <c r="C207" s="54">
        <v>2</v>
      </c>
      <c r="D207" s="54" t="s">
        <v>202</v>
      </c>
      <c r="E207" s="54" t="s">
        <v>203</v>
      </c>
    </row>
    <row r="208" spans="2:5" ht="17.25" x14ac:dyDescent="0.25">
      <c r="B208" s="46" t="s">
        <v>9</v>
      </c>
      <c r="C208" s="54" t="s">
        <v>31</v>
      </c>
      <c r="D208" s="54" t="s">
        <v>31</v>
      </c>
      <c r="E208" s="54" t="s">
        <v>31</v>
      </c>
    </row>
    <row r="209" spans="2:6" ht="17.25" x14ac:dyDescent="0.25">
      <c r="B209" s="46" t="s">
        <v>10</v>
      </c>
      <c r="C209" s="54" t="s">
        <v>31</v>
      </c>
      <c r="D209" s="54" t="s">
        <v>31</v>
      </c>
      <c r="E209" s="54" t="s">
        <v>31</v>
      </c>
    </row>
    <row r="210" spans="2:6" ht="86.25" x14ac:dyDescent="0.25">
      <c r="B210" s="46" t="s">
        <v>56</v>
      </c>
      <c r="C210" s="54">
        <v>31</v>
      </c>
      <c r="D210" s="54" t="s">
        <v>205</v>
      </c>
      <c r="E210" s="54" t="s">
        <v>204</v>
      </c>
    </row>
    <row r="211" spans="2:6" ht="17.25" x14ac:dyDescent="0.25">
      <c r="B211" s="46" t="s">
        <v>11</v>
      </c>
      <c r="C211" s="54">
        <v>2</v>
      </c>
      <c r="D211" s="54" t="s">
        <v>184</v>
      </c>
      <c r="E211" s="54"/>
    </row>
    <row r="212" spans="2:6" ht="17.25" x14ac:dyDescent="0.25">
      <c r="B212" s="46" t="s">
        <v>92</v>
      </c>
      <c r="C212" s="54" t="s">
        <v>31</v>
      </c>
      <c r="D212" s="54" t="s">
        <v>31</v>
      </c>
      <c r="E212" s="54" t="s">
        <v>31</v>
      </c>
    </row>
    <row r="215" spans="2:6" ht="18.75" customHeight="1" x14ac:dyDescent="0.25"/>
    <row r="216" spans="2:6" ht="18.75" x14ac:dyDescent="0.25">
      <c r="B216" s="144" t="s">
        <v>104</v>
      </c>
      <c r="C216" s="145"/>
      <c r="D216" s="145"/>
      <c r="E216" s="145"/>
      <c r="F216" s="145"/>
    </row>
    <row r="217" spans="2:6" ht="18.75" x14ac:dyDescent="0.25">
      <c r="B217" s="146" t="s">
        <v>55</v>
      </c>
      <c r="C217" s="163">
        <v>45286</v>
      </c>
      <c r="D217" s="164"/>
      <c r="E217" s="164"/>
      <c r="F217" s="164"/>
    </row>
    <row r="218" spans="2:6" ht="31.5" x14ac:dyDescent="0.25">
      <c r="B218" s="147"/>
      <c r="C218" s="56" t="s">
        <v>74</v>
      </c>
      <c r="D218" s="57" t="s">
        <v>82</v>
      </c>
      <c r="E218" s="57" t="s">
        <v>83</v>
      </c>
      <c r="F218" s="57" t="s">
        <v>212</v>
      </c>
    </row>
    <row r="219" spans="2:6" ht="69" x14ac:dyDescent="0.25">
      <c r="B219" s="46" t="s">
        <v>41</v>
      </c>
      <c r="C219" s="54">
        <v>6</v>
      </c>
      <c r="D219" s="54" t="s">
        <v>217</v>
      </c>
      <c r="E219" s="54" t="s">
        <v>31</v>
      </c>
      <c r="F219" s="69">
        <v>29</v>
      </c>
    </row>
    <row r="220" spans="2:6" ht="18" x14ac:dyDescent="0.25">
      <c r="B220" s="46" t="s">
        <v>40</v>
      </c>
      <c r="C220" s="54">
        <v>1</v>
      </c>
      <c r="D220" s="54" t="s">
        <v>218</v>
      </c>
      <c r="E220" s="54" t="s">
        <v>31</v>
      </c>
      <c r="F220" s="69">
        <v>2</v>
      </c>
    </row>
    <row r="221" spans="2:6" ht="18" x14ac:dyDescent="0.25">
      <c r="B221" s="46" t="s">
        <v>7</v>
      </c>
      <c r="C221" s="54">
        <v>1</v>
      </c>
      <c r="D221" s="54" t="s">
        <v>112</v>
      </c>
      <c r="E221" s="54" t="s">
        <v>87</v>
      </c>
      <c r="F221" s="69">
        <v>4</v>
      </c>
    </row>
    <row r="222" spans="2:6" ht="51.75" x14ac:dyDescent="0.25">
      <c r="B222" s="46" t="s">
        <v>2</v>
      </c>
      <c r="C222" s="54">
        <v>3</v>
      </c>
      <c r="D222" s="54" t="s">
        <v>220</v>
      </c>
      <c r="E222" s="54" t="s">
        <v>221</v>
      </c>
      <c r="F222" s="69">
        <v>6</v>
      </c>
    </row>
    <row r="223" spans="2:6" ht="38.25" customHeight="1" x14ac:dyDescent="0.25">
      <c r="B223" s="46" t="s">
        <v>3</v>
      </c>
      <c r="C223" s="54">
        <v>5</v>
      </c>
      <c r="D223" s="54" t="s">
        <v>222</v>
      </c>
      <c r="E223" s="54" t="s">
        <v>223</v>
      </c>
      <c r="F223" s="69">
        <v>10</v>
      </c>
    </row>
    <row r="224" spans="2:6" ht="62.25" customHeight="1" x14ac:dyDescent="0.25">
      <c r="B224" s="46" t="s">
        <v>43</v>
      </c>
      <c r="C224" s="54" t="s">
        <v>31</v>
      </c>
      <c r="D224" s="54" t="s">
        <v>31</v>
      </c>
      <c r="E224" s="54" t="s">
        <v>31</v>
      </c>
      <c r="F224" s="69" t="s">
        <v>31</v>
      </c>
    </row>
    <row r="225" spans="2:6" ht="47.25" customHeight="1" x14ac:dyDescent="0.25">
      <c r="B225" s="46" t="s">
        <v>53</v>
      </c>
      <c r="C225" s="54" t="s">
        <v>31</v>
      </c>
      <c r="D225" s="54" t="s">
        <v>31</v>
      </c>
      <c r="E225" s="54" t="s">
        <v>31</v>
      </c>
      <c r="F225" s="69" t="s">
        <v>31</v>
      </c>
    </row>
    <row r="226" spans="2:6" ht="57.75" customHeight="1" x14ac:dyDescent="0.25">
      <c r="B226" s="46" t="s">
        <v>42</v>
      </c>
      <c r="C226" s="54">
        <v>3</v>
      </c>
      <c r="D226" s="54" t="s">
        <v>228</v>
      </c>
      <c r="E226" s="54" t="s">
        <v>229</v>
      </c>
      <c r="F226" s="69">
        <v>8</v>
      </c>
    </row>
    <row r="227" spans="2:6" ht="18" x14ac:dyDescent="0.25">
      <c r="B227" s="46" t="s">
        <v>39</v>
      </c>
      <c r="C227" s="54" t="s">
        <v>31</v>
      </c>
      <c r="D227" s="54" t="s">
        <v>31</v>
      </c>
      <c r="E227" s="54" t="s">
        <v>31</v>
      </c>
      <c r="F227" s="69" t="s">
        <v>31</v>
      </c>
    </row>
    <row r="228" spans="2:6" ht="36.75" customHeight="1" x14ac:dyDescent="0.25">
      <c r="B228" s="46" t="s">
        <v>8</v>
      </c>
      <c r="C228" s="54">
        <v>4</v>
      </c>
      <c r="D228" s="54" t="s">
        <v>224</v>
      </c>
      <c r="E228" s="54" t="s">
        <v>225</v>
      </c>
      <c r="F228" s="69">
        <v>23</v>
      </c>
    </row>
    <row r="229" spans="2:6" ht="18" x14ac:dyDescent="0.25">
      <c r="B229" s="46" t="s">
        <v>9</v>
      </c>
      <c r="C229" s="54">
        <v>1</v>
      </c>
      <c r="D229" s="54" t="s">
        <v>106</v>
      </c>
      <c r="E229" s="54" t="s">
        <v>219</v>
      </c>
      <c r="F229" s="69">
        <v>5</v>
      </c>
    </row>
    <row r="230" spans="2:6" ht="75" customHeight="1" x14ac:dyDescent="0.25">
      <c r="B230" s="46" t="s">
        <v>10</v>
      </c>
      <c r="C230" s="54" t="s">
        <v>31</v>
      </c>
      <c r="D230" s="54" t="s">
        <v>31</v>
      </c>
      <c r="E230" s="54" t="s">
        <v>31</v>
      </c>
      <c r="F230" s="69" t="s">
        <v>31</v>
      </c>
    </row>
    <row r="231" spans="2:6" ht="69" x14ac:dyDescent="0.25">
      <c r="B231" s="46" t="s">
        <v>56</v>
      </c>
      <c r="C231" s="54">
        <v>15</v>
      </c>
      <c r="D231" s="54" t="s">
        <v>226</v>
      </c>
      <c r="E231" s="54" t="s">
        <v>227</v>
      </c>
      <c r="F231" s="69">
        <v>25</v>
      </c>
    </row>
    <row r="232" spans="2:6" ht="51.75" x14ac:dyDescent="0.25">
      <c r="B232" s="46" t="s">
        <v>11</v>
      </c>
      <c r="C232" s="54">
        <v>3</v>
      </c>
      <c r="D232" s="54" t="s">
        <v>230</v>
      </c>
      <c r="E232" s="54" t="s">
        <v>231</v>
      </c>
      <c r="F232" s="69">
        <v>9</v>
      </c>
    </row>
    <row r="233" spans="2:6" ht="18" x14ac:dyDescent="0.25">
      <c r="B233" s="46" t="s">
        <v>92</v>
      </c>
      <c r="C233" s="54" t="s">
        <v>31</v>
      </c>
      <c r="D233" s="54" t="s">
        <v>31</v>
      </c>
      <c r="E233" s="54" t="s">
        <v>31</v>
      </c>
      <c r="F233" s="69" t="s">
        <v>31</v>
      </c>
    </row>
    <row r="236" spans="2:6" ht="21" x14ac:dyDescent="0.25">
      <c r="B236" s="157" t="s">
        <v>104</v>
      </c>
      <c r="C236" s="158"/>
      <c r="D236" s="158"/>
      <c r="E236" s="158"/>
      <c r="F236" s="158"/>
    </row>
    <row r="237" spans="2:6" ht="21" x14ac:dyDescent="0.25">
      <c r="B237" s="161" t="s">
        <v>55</v>
      </c>
      <c r="C237" s="159">
        <v>45288</v>
      </c>
      <c r="D237" s="160"/>
      <c r="E237" s="160"/>
      <c r="F237" s="160"/>
    </row>
    <row r="238" spans="2:6" ht="42" x14ac:dyDescent="0.25">
      <c r="B238" s="162"/>
      <c r="C238" s="76" t="s">
        <v>74</v>
      </c>
      <c r="D238" s="77" t="s">
        <v>82</v>
      </c>
      <c r="E238" s="77" t="s">
        <v>83</v>
      </c>
      <c r="F238" s="77" t="s">
        <v>212</v>
      </c>
    </row>
    <row r="239" spans="2:6" ht="84" x14ac:dyDescent="0.25">
      <c r="B239" s="78" t="s">
        <v>41</v>
      </c>
      <c r="C239" s="79">
        <v>6</v>
      </c>
      <c r="D239" s="79" t="s">
        <v>242</v>
      </c>
      <c r="E239" s="79" t="s">
        <v>31</v>
      </c>
      <c r="F239" s="80">
        <v>28</v>
      </c>
    </row>
    <row r="240" spans="2:6" ht="142.5" customHeight="1" x14ac:dyDescent="0.25">
      <c r="B240" s="78" t="s">
        <v>40</v>
      </c>
      <c r="C240" s="79">
        <v>1</v>
      </c>
      <c r="D240" s="79" t="s">
        <v>210</v>
      </c>
      <c r="E240" s="79" t="s">
        <v>31</v>
      </c>
      <c r="F240" s="80">
        <v>4</v>
      </c>
    </row>
    <row r="241" spans="2:6" ht="109.5" customHeight="1" x14ac:dyDescent="0.25">
      <c r="B241" s="78" t="s">
        <v>2</v>
      </c>
      <c r="C241" s="79">
        <v>7</v>
      </c>
      <c r="D241" s="79" t="s">
        <v>244</v>
      </c>
      <c r="E241" s="79" t="s">
        <v>245</v>
      </c>
      <c r="F241" s="80">
        <v>13</v>
      </c>
    </row>
    <row r="242" spans="2:6" ht="44.45" customHeight="1" x14ac:dyDescent="0.25">
      <c r="B242" s="78" t="s">
        <v>3</v>
      </c>
      <c r="C242" s="79">
        <v>6</v>
      </c>
      <c r="D242" s="79" t="s">
        <v>246</v>
      </c>
      <c r="E242" s="79" t="s">
        <v>247</v>
      </c>
      <c r="F242" s="80">
        <v>15</v>
      </c>
    </row>
    <row r="243" spans="2:6" ht="78" customHeight="1" x14ac:dyDescent="0.25">
      <c r="B243" s="78" t="s">
        <v>7</v>
      </c>
      <c r="C243" s="79">
        <v>1</v>
      </c>
      <c r="D243" s="79" t="s">
        <v>210</v>
      </c>
      <c r="E243" s="79" t="s">
        <v>85</v>
      </c>
      <c r="F243" s="80">
        <v>2</v>
      </c>
    </row>
    <row r="244" spans="2:6" ht="120.6" customHeight="1" x14ac:dyDescent="0.25">
      <c r="B244" s="78" t="s">
        <v>56</v>
      </c>
      <c r="C244" s="79">
        <v>21</v>
      </c>
      <c r="D244" s="79" t="s">
        <v>127</v>
      </c>
      <c r="E244" s="79" t="s">
        <v>249</v>
      </c>
      <c r="F244" s="80">
        <v>67</v>
      </c>
    </row>
    <row r="245" spans="2:6" ht="42" x14ac:dyDescent="0.25">
      <c r="B245" s="78" t="s">
        <v>238</v>
      </c>
      <c r="C245" s="79">
        <v>2</v>
      </c>
      <c r="D245" s="79" t="s">
        <v>243</v>
      </c>
      <c r="E245" s="79" t="s">
        <v>248</v>
      </c>
      <c r="F245" s="80">
        <v>8</v>
      </c>
    </row>
    <row r="248" spans="2:6" ht="21" x14ac:dyDescent="0.25">
      <c r="B248" s="157" t="s">
        <v>104</v>
      </c>
      <c r="C248" s="158"/>
      <c r="D248" s="158"/>
      <c r="E248" s="158"/>
      <c r="F248" s="158"/>
    </row>
    <row r="249" spans="2:6" ht="21" x14ac:dyDescent="0.25">
      <c r="B249" s="161" t="s">
        <v>55</v>
      </c>
      <c r="C249" s="159">
        <v>45287</v>
      </c>
      <c r="D249" s="160"/>
      <c r="E249" s="160"/>
      <c r="F249" s="160"/>
    </row>
    <row r="250" spans="2:6" ht="42" x14ac:dyDescent="0.25">
      <c r="B250" s="162"/>
      <c r="C250" s="76" t="s">
        <v>74</v>
      </c>
      <c r="D250" s="77" t="s">
        <v>82</v>
      </c>
      <c r="E250" s="77" t="s">
        <v>83</v>
      </c>
      <c r="F250" s="77" t="s">
        <v>212</v>
      </c>
    </row>
    <row r="251" spans="2:6" ht="63" x14ac:dyDescent="0.25">
      <c r="B251" s="78" t="s">
        <v>41</v>
      </c>
      <c r="C251" s="79">
        <v>3</v>
      </c>
      <c r="D251" s="79" t="s">
        <v>209</v>
      </c>
      <c r="E251" s="79" t="s">
        <v>31</v>
      </c>
      <c r="F251" s="80">
        <v>14</v>
      </c>
    </row>
    <row r="252" spans="2:6" ht="42" x14ac:dyDescent="0.25">
      <c r="B252" s="78" t="s">
        <v>40</v>
      </c>
      <c r="C252" s="79">
        <v>1</v>
      </c>
      <c r="D252" s="79" t="s">
        <v>208</v>
      </c>
      <c r="E252" s="79" t="s">
        <v>31</v>
      </c>
      <c r="F252" s="80">
        <v>3</v>
      </c>
    </row>
    <row r="253" spans="2:6" ht="105" x14ac:dyDescent="0.25">
      <c r="B253" s="78" t="s">
        <v>2</v>
      </c>
      <c r="C253" s="79">
        <v>10</v>
      </c>
      <c r="D253" s="79" t="s">
        <v>233</v>
      </c>
      <c r="E253" s="79" t="s">
        <v>234</v>
      </c>
      <c r="F253" s="80">
        <v>12</v>
      </c>
    </row>
    <row r="254" spans="2:6" ht="105" x14ac:dyDescent="0.25">
      <c r="B254" s="78" t="s">
        <v>3</v>
      </c>
      <c r="C254" s="79">
        <v>8</v>
      </c>
      <c r="D254" s="79" t="s">
        <v>235</v>
      </c>
      <c r="E254" s="79" t="s">
        <v>236</v>
      </c>
      <c r="F254" s="80">
        <v>14</v>
      </c>
    </row>
    <row r="255" spans="2:6" ht="42" x14ac:dyDescent="0.25">
      <c r="B255" s="78" t="s">
        <v>39</v>
      </c>
      <c r="C255" s="79">
        <v>1</v>
      </c>
      <c r="D255" s="79" t="s">
        <v>148</v>
      </c>
      <c r="E255" s="79" t="s">
        <v>89</v>
      </c>
      <c r="F255" s="80">
        <v>1</v>
      </c>
    </row>
    <row r="256" spans="2:6" ht="21" x14ac:dyDescent="0.25">
      <c r="B256" s="78" t="s">
        <v>8</v>
      </c>
      <c r="C256" s="79">
        <v>1</v>
      </c>
      <c r="D256" s="79" t="s">
        <v>210</v>
      </c>
      <c r="E256" s="79" t="s">
        <v>85</v>
      </c>
      <c r="F256" s="80">
        <v>2</v>
      </c>
    </row>
    <row r="257" spans="2:6" ht="84" x14ac:dyDescent="0.25">
      <c r="B257" s="78" t="s">
        <v>239</v>
      </c>
      <c r="C257" s="79">
        <v>1</v>
      </c>
      <c r="D257" s="79" t="s">
        <v>232</v>
      </c>
      <c r="E257" s="79" t="s">
        <v>31</v>
      </c>
      <c r="F257" s="80" t="s">
        <v>31</v>
      </c>
    </row>
    <row r="258" spans="2:6" ht="42" x14ac:dyDescent="0.25">
      <c r="B258" s="78" t="s">
        <v>56</v>
      </c>
      <c r="C258" s="79">
        <v>13</v>
      </c>
      <c r="D258" s="79" t="s">
        <v>127</v>
      </c>
      <c r="E258" s="79" t="s">
        <v>237</v>
      </c>
      <c r="F258" s="80">
        <v>22</v>
      </c>
    </row>
    <row r="259" spans="2:6" ht="84" x14ac:dyDescent="0.25">
      <c r="B259" s="78" t="s">
        <v>238</v>
      </c>
      <c r="C259" s="79">
        <v>3</v>
      </c>
      <c r="D259" s="79" t="s">
        <v>240</v>
      </c>
      <c r="E259" s="79" t="s">
        <v>241</v>
      </c>
      <c r="F259" s="80">
        <v>6</v>
      </c>
    </row>
    <row r="260" spans="2:6" ht="21" x14ac:dyDescent="0.25">
      <c r="B260" s="78" t="s">
        <v>92</v>
      </c>
      <c r="C260" s="79">
        <v>1</v>
      </c>
      <c r="D260" s="79" t="s">
        <v>84</v>
      </c>
      <c r="E260" s="79" t="s">
        <v>108</v>
      </c>
      <c r="F260" s="80">
        <v>3</v>
      </c>
    </row>
    <row r="264" spans="2:6" ht="18.75" x14ac:dyDescent="0.25">
      <c r="B264" s="154" t="s">
        <v>104</v>
      </c>
      <c r="C264" s="155"/>
      <c r="D264" s="155"/>
      <c r="E264" s="156"/>
    </row>
    <row r="265" spans="2:6" ht="18.75" x14ac:dyDescent="0.25">
      <c r="B265" s="146" t="s">
        <v>55</v>
      </c>
      <c r="C265" s="151">
        <v>45293</v>
      </c>
      <c r="D265" s="152"/>
      <c r="E265" s="153"/>
    </row>
    <row r="266" spans="2:6" ht="85.5" customHeight="1" x14ac:dyDescent="0.25">
      <c r="B266" s="147"/>
      <c r="C266" s="56" t="s">
        <v>74</v>
      </c>
      <c r="D266" s="57" t="s">
        <v>82</v>
      </c>
      <c r="E266" s="57" t="s">
        <v>83</v>
      </c>
    </row>
    <row r="267" spans="2:6" ht="73.5" customHeight="1" x14ac:dyDescent="0.25">
      <c r="B267" s="46" t="s">
        <v>40</v>
      </c>
      <c r="C267" s="54">
        <v>4</v>
      </c>
      <c r="D267" s="54" t="s">
        <v>250</v>
      </c>
      <c r="E267" s="54" t="s">
        <v>31</v>
      </c>
    </row>
    <row r="268" spans="2:6" ht="71.25" customHeight="1" x14ac:dyDescent="0.25">
      <c r="B268" s="46" t="s">
        <v>41</v>
      </c>
      <c r="C268" s="54">
        <v>3</v>
      </c>
      <c r="D268" s="54" t="s">
        <v>251</v>
      </c>
      <c r="E268" s="54" t="s">
        <v>31</v>
      </c>
    </row>
    <row r="269" spans="2:6" ht="34.5" x14ac:dyDescent="0.25">
      <c r="B269" s="46" t="s">
        <v>2</v>
      </c>
      <c r="C269" s="54">
        <v>2</v>
      </c>
      <c r="D269" s="54" t="s">
        <v>255</v>
      </c>
      <c r="E269" s="54" t="s">
        <v>254</v>
      </c>
    </row>
    <row r="270" spans="2:6" ht="65.25" customHeight="1" x14ac:dyDescent="0.25">
      <c r="B270" s="46" t="s">
        <v>3</v>
      </c>
      <c r="C270" s="54">
        <v>10</v>
      </c>
      <c r="D270" s="54" t="s">
        <v>257</v>
      </c>
      <c r="E270" s="54" t="s">
        <v>256</v>
      </c>
    </row>
    <row r="271" spans="2:6" ht="51.75" x14ac:dyDescent="0.25">
      <c r="B271" s="46" t="s">
        <v>42</v>
      </c>
      <c r="C271" s="54">
        <v>3</v>
      </c>
      <c r="D271" s="54" t="s">
        <v>253</v>
      </c>
      <c r="E271" s="54" t="s">
        <v>252</v>
      </c>
    </row>
    <row r="272" spans="2:6" ht="51" customHeight="1" x14ac:dyDescent="0.25">
      <c r="B272" s="46" t="s">
        <v>7</v>
      </c>
      <c r="C272" s="54" t="s">
        <v>31</v>
      </c>
      <c r="D272" s="54" t="s">
        <v>31</v>
      </c>
      <c r="E272" s="54" t="s">
        <v>31</v>
      </c>
    </row>
    <row r="273" spans="2:5" ht="17.25" x14ac:dyDescent="0.25">
      <c r="B273" s="46" t="s">
        <v>8</v>
      </c>
      <c r="C273" s="54">
        <v>1</v>
      </c>
      <c r="D273" s="54" t="s">
        <v>210</v>
      </c>
      <c r="E273" s="54" t="s">
        <v>89</v>
      </c>
    </row>
    <row r="274" spans="2:5" ht="17.25" x14ac:dyDescent="0.25">
      <c r="B274" s="46" t="s">
        <v>9</v>
      </c>
      <c r="C274" s="54" t="s">
        <v>31</v>
      </c>
      <c r="D274" s="54" t="s">
        <v>31</v>
      </c>
      <c r="E274" s="54" t="s">
        <v>31</v>
      </c>
    </row>
    <row r="275" spans="2:5" ht="90" customHeight="1" x14ac:dyDescent="0.25">
      <c r="B275" s="46" t="s">
        <v>10</v>
      </c>
      <c r="C275" s="54" t="s">
        <v>31</v>
      </c>
      <c r="D275" s="54" t="s">
        <v>31</v>
      </c>
      <c r="E275" s="54" t="s">
        <v>31</v>
      </c>
    </row>
    <row r="276" spans="2:5" ht="34.5" x14ac:dyDescent="0.25">
      <c r="B276" s="46" t="s">
        <v>56</v>
      </c>
      <c r="C276" s="54">
        <v>12</v>
      </c>
      <c r="D276" s="54" t="s">
        <v>259</v>
      </c>
      <c r="E276" s="54" t="s">
        <v>258</v>
      </c>
    </row>
    <row r="277" spans="2:5" ht="63" customHeight="1" x14ac:dyDescent="0.25">
      <c r="B277" s="46" t="s">
        <v>53</v>
      </c>
      <c r="C277" s="54" t="s">
        <v>31</v>
      </c>
      <c r="D277" s="54" t="s">
        <v>31</v>
      </c>
      <c r="E277" s="54" t="s">
        <v>31</v>
      </c>
    </row>
    <row r="278" spans="2:5" ht="30.75" customHeight="1" x14ac:dyDescent="0.25">
      <c r="B278" s="46" t="s">
        <v>11</v>
      </c>
      <c r="C278" s="54">
        <v>1</v>
      </c>
      <c r="D278" s="54" t="s">
        <v>262</v>
      </c>
      <c r="E278" s="54" t="s">
        <v>261</v>
      </c>
    </row>
    <row r="279" spans="2:5" ht="17.25" x14ac:dyDescent="0.25">
      <c r="B279" s="46" t="s">
        <v>92</v>
      </c>
      <c r="C279" s="54">
        <v>1</v>
      </c>
      <c r="D279" s="54" t="s">
        <v>260</v>
      </c>
      <c r="E279" s="54" t="s">
        <v>108</v>
      </c>
    </row>
    <row r="280" spans="2:5" ht="17.25" x14ac:dyDescent="0.25">
      <c r="B280" s="3" t="s">
        <v>77</v>
      </c>
      <c r="C280" s="55">
        <f>SUM(C267:C278)</f>
        <v>36</v>
      </c>
      <c r="D280" s="55"/>
      <c r="E280" s="55"/>
    </row>
    <row r="286" spans="2:5" ht="18.75" x14ac:dyDescent="0.25">
      <c r="B286" s="154" t="s">
        <v>104</v>
      </c>
      <c r="C286" s="155"/>
      <c r="D286" s="155"/>
      <c r="E286" s="156"/>
    </row>
    <row r="287" spans="2:5" ht="18.75" x14ac:dyDescent="0.25">
      <c r="B287" s="146" t="s">
        <v>55</v>
      </c>
      <c r="C287" s="151">
        <v>45294</v>
      </c>
      <c r="D287" s="152"/>
      <c r="E287" s="153"/>
    </row>
    <row r="288" spans="2:5" ht="65.25" customHeight="1" x14ac:dyDescent="0.25">
      <c r="B288" s="147"/>
      <c r="C288" s="56" t="s">
        <v>74</v>
      </c>
      <c r="D288" s="57" t="s">
        <v>82</v>
      </c>
      <c r="E288" s="57" t="s">
        <v>83</v>
      </c>
    </row>
    <row r="289" spans="2:5" ht="63" customHeight="1" x14ac:dyDescent="0.25">
      <c r="B289" s="46" t="s">
        <v>40</v>
      </c>
      <c r="C289" s="54">
        <v>3</v>
      </c>
      <c r="D289" s="54" t="s">
        <v>264</v>
      </c>
      <c r="E289" s="54" t="s">
        <v>31</v>
      </c>
    </row>
    <row r="290" spans="2:5" ht="165" customHeight="1" x14ac:dyDescent="0.25">
      <c r="B290" s="46" t="s">
        <v>41</v>
      </c>
      <c r="C290" s="54">
        <v>3</v>
      </c>
      <c r="D290" s="54" t="s">
        <v>263</v>
      </c>
      <c r="E290" s="54" t="s">
        <v>31</v>
      </c>
    </row>
    <row r="291" spans="2:5" ht="142.5" customHeight="1" x14ac:dyDescent="0.25">
      <c r="B291" s="46" t="s">
        <v>2</v>
      </c>
      <c r="C291" s="54">
        <v>11</v>
      </c>
      <c r="D291" s="54" t="s">
        <v>266</v>
      </c>
      <c r="E291" s="54" t="s">
        <v>265</v>
      </c>
    </row>
    <row r="292" spans="2:5" ht="120.75" x14ac:dyDescent="0.25">
      <c r="B292" s="46" t="s">
        <v>3</v>
      </c>
      <c r="C292" s="54">
        <v>8</v>
      </c>
      <c r="D292" s="54" t="s">
        <v>268</v>
      </c>
      <c r="E292" s="54" t="s">
        <v>267</v>
      </c>
    </row>
    <row r="293" spans="2:5" ht="27" customHeight="1" x14ac:dyDescent="0.25">
      <c r="B293" s="46" t="s">
        <v>42</v>
      </c>
      <c r="C293" s="54" t="s">
        <v>31</v>
      </c>
      <c r="D293" s="54" t="s">
        <v>31</v>
      </c>
      <c r="E293" s="54" t="s">
        <v>31</v>
      </c>
    </row>
    <row r="294" spans="2:5" ht="30.75" customHeight="1" x14ac:dyDescent="0.25">
      <c r="B294" s="46" t="s">
        <v>44</v>
      </c>
      <c r="C294" s="54">
        <v>1</v>
      </c>
      <c r="D294" s="54" t="s">
        <v>210</v>
      </c>
      <c r="E294" s="54" t="s">
        <v>108</v>
      </c>
    </row>
    <row r="295" spans="2:5" ht="29.25" customHeight="1" x14ac:dyDescent="0.25">
      <c r="B295" s="46" t="s">
        <v>4</v>
      </c>
      <c r="C295" s="54" t="s">
        <v>31</v>
      </c>
      <c r="D295" s="54" t="s">
        <v>31</v>
      </c>
      <c r="E295" s="54" t="s">
        <v>31</v>
      </c>
    </row>
    <row r="296" spans="2:5" ht="48" customHeight="1" x14ac:dyDescent="0.25">
      <c r="B296" s="46" t="s">
        <v>10</v>
      </c>
      <c r="C296" s="54" t="s">
        <v>31</v>
      </c>
      <c r="D296" s="54" t="s">
        <v>31</v>
      </c>
      <c r="E296" s="54" t="s">
        <v>31</v>
      </c>
    </row>
    <row r="297" spans="2:5" ht="34.5" x14ac:dyDescent="0.25">
      <c r="B297" s="46" t="s">
        <v>56</v>
      </c>
      <c r="C297" s="54">
        <v>6</v>
      </c>
      <c r="D297" s="54" t="s">
        <v>110</v>
      </c>
      <c r="E297" s="54" t="s">
        <v>269</v>
      </c>
    </row>
    <row r="298" spans="2:5" ht="27" customHeight="1" x14ac:dyDescent="0.25">
      <c r="B298" s="46" t="s">
        <v>53</v>
      </c>
      <c r="C298" s="54" t="s">
        <v>31</v>
      </c>
      <c r="D298" s="54" t="s">
        <v>31</v>
      </c>
      <c r="E298" s="54" t="s">
        <v>31</v>
      </c>
    </row>
    <row r="299" spans="2:5" ht="42" customHeight="1" x14ac:dyDescent="0.25">
      <c r="B299" s="46" t="s">
        <v>11</v>
      </c>
      <c r="C299" s="54">
        <v>1</v>
      </c>
      <c r="D299" s="54" t="s">
        <v>106</v>
      </c>
      <c r="E299" s="54" t="s">
        <v>89</v>
      </c>
    </row>
    <row r="300" spans="2:5" ht="17.25" x14ac:dyDescent="0.25">
      <c r="B300" s="46" t="s">
        <v>92</v>
      </c>
      <c r="C300" s="54" t="s">
        <v>31</v>
      </c>
      <c r="D300" s="54" t="s">
        <v>31</v>
      </c>
      <c r="E300" s="54" t="s">
        <v>31</v>
      </c>
    </row>
    <row r="301" spans="2:5" ht="17.25" x14ac:dyDescent="0.25">
      <c r="B301" s="3" t="s">
        <v>77</v>
      </c>
      <c r="C301" s="55">
        <f>SUM(C289:C299)</f>
        <v>33</v>
      </c>
      <c r="D301" s="55"/>
      <c r="E301" s="55"/>
    </row>
    <row r="305" spans="2:6" ht="18.75" customHeight="1" x14ac:dyDescent="0.25"/>
    <row r="306" spans="2:6" ht="18.75" customHeight="1" x14ac:dyDescent="0.25">
      <c r="B306" s="144" t="s">
        <v>104</v>
      </c>
      <c r="C306" s="145"/>
      <c r="D306" s="145"/>
      <c r="E306" s="145"/>
      <c r="F306" s="145"/>
    </row>
    <row r="307" spans="2:6" ht="15.75" customHeight="1" x14ac:dyDescent="0.25">
      <c r="B307" s="146" t="s">
        <v>55</v>
      </c>
      <c r="C307" s="148">
        <v>45300</v>
      </c>
      <c r="D307" s="149"/>
      <c r="E307" s="149"/>
      <c r="F307" s="149"/>
    </row>
    <row r="308" spans="2:6" ht="38.25" customHeight="1" x14ac:dyDescent="0.25">
      <c r="B308" s="147"/>
      <c r="C308" s="56" t="s">
        <v>74</v>
      </c>
      <c r="D308" s="57" t="s">
        <v>82</v>
      </c>
      <c r="E308" s="57" t="s">
        <v>83</v>
      </c>
      <c r="F308" s="57" t="s">
        <v>212</v>
      </c>
    </row>
    <row r="309" spans="2:6" ht="82.5" customHeight="1" x14ac:dyDescent="0.25">
      <c r="B309" s="46" t="s">
        <v>40</v>
      </c>
      <c r="C309" s="54">
        <v>1</v>
      </c>
      <c r="D309" s="54" t="s">
        <v>282</v>
      </c>
      <c r="E309" s="54" t="s">
        <v>31</v>
      </c>
      <c r="F309" s="69">
        <v>2</v>
      </c>
    </row>
    <row r="310" spans="2:6" ht="34.5" x14ac:dyDescent="0.25">
      <c r="B310" s="46" t="s">
        <v>41</v>
      </c>
      <c r="C310" s="54">
        <v>14</v>
      </c>
      <c r="D310" s="54" t="s">
        <v>278</v>
      </c>
      <c r="E310" s="54" t="s">
        <v>31</v>
      </c>
      <c r="F310" s="69">
        <v>63</v>
      </c>
    </row>
    <row r="311" spans="2:6" ht="51.75" x14ac:dyDescent="0.25">
      <c r="B311" s="46" t="s">
        <v>2</v>
      </c>
      <c r="C311" s="54">
        <v>4</v>
      </c>
      <c r="D311" s="54" t="s">
        <v>283</v>
      </c>
      <c r="E311" s="54" t="s">
        <v>284</v>
      </c>
      <c r="F311" s="69">
        <v>6</v>
      </c>
    </row>
    <row r="312" spans="2:6" ht="120.75" hidden="1" x14ac:dyDescent="0.25">
      <c r="B312" s="46" t="s">
        <v>3</v>
      </c>
      <c r="C312" s="54">
        <v>10</v>
      </c>
      <c r="D312" s="54" t="s">
        <v>286</v>
      </c>
      <c r="E312" s="54" t="s">
        <v>285</v>
      </c>
      <c r="F312" s="69">
        <v>9</v>
      </c>
    </row>
    <row r="313" spans="2:6" ht="30" x14ac:dyDescent="0.25">
      <c r="B313" s="46" t="s">
        <v>42</v>
      </c>
      <c r="C313" s="54"/>
      <c r="D313" s="54"/>
      <c r="E313" s="54"/>
      <c r="F313" s="69"/>
    </row>
    <row r="314" spans="2:6" ht="18" x14ac:dyDescent="0.25">
      <c r="B314" s="46" t="s">
        <v>44</v>
      </c>
      <c r="C314" s="54" t="s">
        <v>31</v>
      </c>
      <c r="D314" s="54" t="s">
        <v>31</v>
      </c>
      <c r="E314" s="54" t="s">
        <v>31</v>
      </c>
      <c r="F314" s="69" t="s">
        <v>31</v>
      </c>
    </row>
    <row r="315" spans="2:6" ht="18" hidden="1" x14ac:dyDescent="0.25">
      <c r="B315" s="46" t="s">
        <v>4</v>
      </c>
      <c r="C315" s="54">
        <v>1</v>
      </c>
      <c r="D315" s="54" t="s">
        <v>31</v>
      </c>
      <c r="E315" s="54" t="s">
        <v>280</v>
      </c>
      <c r="F315" s="69">
        <v>1</v>
      </c>
    </row>
    <row r="316" spans="2:6" ht="18" hidden="1" x14ac:dyDescent="0.25">
      <c r="B316" s="46" t="s">
        <v>43</v>
      </c>
      <c r="C316" s="54"/>
      <c r="D316" s="54"/>
      <c r="E316" s="54"/>
      <c r="F316" s="69"/>
    </row>
    <row r="317" spans="2:6" ht="18" hidden="1" x14ac:dyDescent="0.25">
      <c r="B317" s="46" t="s">
        <v>5</v>
      </c>
      <c r="C317" s="54"/>
      <c r="D317" s="54"/>
      <c r="E317" s="54"/>
      <c r="F317" s="69"/>
    </row>
    <row r="318" spans="2:6" ht="18" x14ac:dyDescent="0.25">
      <c r="B318" s="46" t="s">
        <v>6</v>
      </c>
      <c r="C318" s="54"/>
      <c r="D318" s="54"/>
      <c r="E318" s="54"/>
      <c r="F318" s="69"/>
    </row>
    <row r="319" spans="2:6" ht="18" x14ac:dyDescent="0.25">
      <c r="B319" s="46" t="s">
        <v>7</v>
      </c>
      <c r="C319" s="54" t="s">
        <v>31</v>
      </c>
      <c r="D319" s="54" t="s">
        <v>31</v>
      </c>
      <c r="E319" s="54" t="s">
        <v>31</v>
      </c>
      <c r="F319" s="69" t="s">
        <v>31</v>
      </c>
    </row>
    <row r="320" spans="2:6" ht="44.25" customHeight="1" x14ac:dyDescent="0.25">
      <c r="B320" s="46" t="s">
        <v>8</v>
      </c>
      <c r="C320" s="54">
        <v>3</v>
      </c>
      <c r="D320" s="54" t="s">
        <v>287</v>
      </c>
      <c r="E320" s="54" t="s">
        <v>288</v>
      </c>
      <c r="F320" s="69">
        <v>5</v>
      </c>
    </row>
    <row r="321" spans="2:6" ht="18" x14ac:dyDescent="0.25">
      <c r="B321" s="46" t="s">
        <v>9</v>
      </c>
      <c r="C321" s="54" t="s">
        <v>31</v>
      </c>
      <c r="D321" s="54" t="s">
        <v>31</v>
      </c>
      <c r="E321" s="54" t="s">
        <v>31</v>
      </c>
      <c r="F321" s="69" t="s">
        <v>31</v>
      </c>
    </row>
    <row r="322" spans="2:6" ht="18" x14ac:dyDescent="0.25">
      <c r="B322" s="46" t="s">
        <v>10</v>
      </c>
      <c r="C322" s="54" t="s">
        <v>31</v>
      </c>
      <c r="D322" s="54" t="s">
        <v>31</v>
      </c>
      <c r="E322" s="54" t="s">
        <v>31</v>
      </c>
      <c r="F322" s="69" t="s">
        <v>31</v>
      </c>
    </row>
    <row r="323" spans="2:6" ht="86.25" hidden="1" x14ac:dyDescent="0.25">
      <c r="B323" s="46" t="s">
        <v>56</v>
      </c>
      <c r="C323" s="54">
        <v>23</v>
      </c>
      <c r="D323" s="54" t="s">
        <v>290</v>
      </c>
      <c r="E323" s="54" t="s">
        <v>289</v>
      </c>
      <c r="F323" s="69">
        <v>23</v>
      </c>
    </row>
    <row r="324" spans="2:6" ht="45" x14ac:dyDescent="0.25">
      <c r="B324" s="46" t="s">
        <v>38</v>
      </c>
      <c r="C324" s="54"/>
      <c r="D324" s="54"/>
      <c r="E324" s="54"/>
      <c r="F324" s="69"/>
    </row>
    <row r="325" spans="2:6" ht="30" x14ac:dyDescent="0.25">
      <c r="B325" s="46" t="s">
        <v>80</v>
      </c>
      <c r="C325" s="54" t="s">
        <v>31</v>
      </c>
      <c r="D325" s="54" t="s">
        <v>31</v>
      </c>
      <c r="E325" s="54" t="s">
        <v>31</v>
      </c>
      <c r="F325" s="69" t="s">
        <v>31</v>
      </c>
    </row>
    <row r="326" spans="2:6" ht="51.75" hidden="1" x14ac:dyDescent="0.25">
      <c r="B326" s="46" t="s">
        <v>39</v>
      </c>
      <c r="C326" s="54">
        <v>3</v>
      </c>
      <c r="D326" s="54" t="s">
        <v>291</v>
      </c>
      <c r="E326" s="54" t="s">
        <v>292</v>
      </c>
      <c r="F326" s="69">
        <v>7</v>
      </c>
    </row>
    <row r="327" spans="2:6" ht="18" hidden="1" x14ac:dyDescent="0.25">
      <c r="B327" s="46" t="s">
        <v>37</v>
      </c>
      <c r="C327" s="54"/>
      <c r="D327" s="54"/>
      <c r="E327" s="54"/>
      <c r="F327" s="69"/>
    </row>
    <row r="328" spans="2:6" ht="30" x14ac:dyDescent="0.25">
      <c r="B328" s="46" t="s">
        <v>53</v>
      </c>
      <c r="C328" s="54"/>
      <c r="D328" s="54"/>
      <c r="E328" s="54"/>
      <c r="F328" s="69"/>
    </row>
    <row r="329" spans="2:6" ht="51.75" x14ac:dyDescent="0.25">
      <c r="B329" s="46" t="s">
        <v>11</v>
      </c>
      <c r="C329" s="54">
        <v>3</v>
      </c>
      <c r="D329" s="54" t="s">
        <v>279</v>
      </c>
      <c r="E329" s="54" t="s">
        <v>281</v>
      </c>
      <c r="F329" s="69">
        <v>2</v>
      </c>
    </row>
    <row r="330" spans="2:6" ht="18" x14ac:dyDescent="0.25">
      <c r="B330" s="46" t="s">
        <v>92</v>
      </c>
      <c r="C330" s="54">
        <v>1</v>
      </c>
      <c r="D330" s="54" t="s">
        <v>88</v>
      </c>
      <c r="E330" s="54" t="s">
        <v>108</v>
      </c>
      <c r="F330" s="69">
        <v>3</v>
      </c>
    </row>
    <row r="331" spans="2:6" ht="17.25" x14ac:dyDescent="0.25">
      <c r="B331" s="3" t="s">
        <v>77</v>
      </c>
      <c r="C331" s="55">
        <f>SUM(C309:C329)</f>
        <v>62</v>
      </c>
      <c r="D331" s="55" t="s">
        <v>31</v>
      </c>
      <c r="E331" s="55" t="s">
        <v>31</v>
      </c>
      <c r="F331" s="55">
        <f>SUM(F309:F330)</f>
        <v>121</v>
      </c>
    </row>
    <row r="335" spans="2:6" ht="18.75" x14ac:dyDescent="0.25">
      <c r="B335" s="144" t="s">
        <v>104</v>
      </c>
      <c r="C335" s="145"/>
      <c r="D335" s="145"/>
      <c r="E335" s="145"/>
      <c r="F335" s="145"/>
    </row>
    <row r="336" spans="2:6" ht="18.75" x14ac:dyDescent="0.25">
      <c r="B336" s="146" t="s">
        <v>55</v>
      </c>
      <c r="C336" s="148">
        <v>45301</v>
      </c>
      <c r="D336" s="149"/>
      <c r="E336" s="149"/>
      <c r="F336" s="149"/>
    </row>
    <row r="337" spans="2:6" ht="44.25" customHeight="1" x14ac:dyDescent="0.25">
      <c r="B337" s="147"/>
      <c r="C337" s="56" t="s">
        <v>74</v>
      </c>
      <c r="D337" s="57" t="s">
        <v>82</v>
      </c>
      <c r="E337" s="57" t="s">
        <v>83</v>
      </c>
      <c r="F337" s="57" t="s">
        <v>212</v>
      </c>
    </row>
    <row r="338" spans="2:6" ht="59.25" customHeight="1" x14ac:dyDescent="0.25">
      <c r="B338" s="46" t="s">
        <v>40</v>
      </c>
      <c r="C338" s="54">
        <v>2</v>
      </c>
      <c r="D338" s="54" t="s">
        <v>293</v>
      </c>
      <c r="E338" s="54" t="s">
        <v>31</v>
      </c>
      <c r="F338" s="69">
        <v>2</v>
      </c>
    </row>
    <row r="339" spans="2:6" ht="42.75" customHeight="1" x14ac:dyDescent="0.25">
      <c r="B339" s="46" t="s">
        <v>41</v>
      </c>
      <c r="C339" s="54">
        <v>2</v>
      </c>
      <c r="D339" s="54" t="s">
        <v>273</v>
      </c>
      <c r="E339" s="54" t="s">
        <v>31</v>
      </c>
      <c r="F339" s="69">
        <v>9</v>
      </c>
    </row>
    <row r="340" spans="2:6" ht="18" x14ac:dyDescent="0.25">
      <c r="B340" s="46" t="s">
        <v>2</v>
      </c>
      <c r="C340" s="54" t="s">
        <v>31</v>
      </c>
      <c r="D340" s="54" t="s">
        <v>31</v>
      </c>
      <c r="E340" s="54" t="s">
        <v>31</v>
      </c>
      <c r="F340" s="69" t="s">
        <v>31</v>
      </c>
    </row>
    <row r="341" spans="2:6" ht="69" hidden="1" x14ac:dyDescent="0.25">
      <c r="B341" s="46" t="s">
        <v>3</v>
      </c>
      <c r="C341" s="54">
        <v>5</v>
      </c>
      <c r="D341" s="54" t="s">
        <v>295</v>
      </c>
      <c r="E341" s="54" t="s">
        <v>294</v>
      </c>
      <c r="F341" s="69">
        <v>8</v>
      </c>
    </row>
    <row r="342" spans="2:6" ht="30" hidden="1" x14ac:dyDescent="0.25">
      <c r="B342" s="46" t="s">
        <v>42</v>
      </c>
      <c r="C342" s="54"/>
      <c r="D342" s="54"/>
      <c r="E342" s="54"/>
      <c r="F342" s="69"/>
    </row>
    <row r="343" spans="2:6" ht="18" hidden="1" x14ac:dyDescent="0.25">
      <c r="B343" s="46" t="s">
        <v>44</v>
      </c>
      <c r="C343" s="54"/>
      <c r="D343" s="54"/>
      <c r="E343" s="54"/>
      <c r="F343" s="69"/>
    </row>
    <row r="344" spans="2:6" ht="18" hidden="1" x14ac:dyDescent="0.25">
      <c r="B344" s="46" t="s">
        <v>4</v>
      </c>
      <c r="C344" s="54"/>
      <c r="D344" s="54"/>
      <c r="E344" s="54"/>
      <c r="F344" s="69"/>
    </row>
    <row r="345" spans="2:6" ht="18" hidden="1" x14ac:dyDescent="0.25">
      <c r="B345" s="46" t="s">
        <v>43</v>
      </c>
      <c r="C345" s="54"/>
      <c r="D345" s="54"/>
      <c r="E345" s="54"/>
      <c r="F345" s="69"/>
    </row>
    <row r="346" spans="2:6" ht="18" hidden="1" x14ac:dyDescent="0.25">
      <c r="B346" s="46" t="s">
        <v>5</v>
      </c>
      <c r="C346" s="54"/>
      <c r="D346" s="54"/>
      <c r="E346" s="54"/>
      <c r="F346" s="69"/>
    </row>
    <row r="347" spans="2:6" ht="30" customHeight="1" x14ac:dyDescent="0.25">
      <c r="B347" s="46" t="s">
        <v>6</v>
      </c>
      <c r="C347" s="54"/>
      <c r="D347" s="54"/>
      <c r="E347" s="54"/>
      <c r="F347" s="69"/>
    </row>
    <row r="348" spans="2:6" ht="18" x14ac:dyDescent="0.25">
      <c r="B348" s="46" t="s">
        <v>7</v>
      </c>
      <c r="C348" s="54" t="s">
        <v>31</v>
      </c>
      <c r="D348" s="54" t="s">
        <v>31</v>
      </c>
      <c r="E348" s="54" t="s">
        <v>31</v>
      </c>
      <c r="F348" s="69" t="s">
        <v>31</v>
      </c>
    </row>
    <row r="349" spans="2:6" ht="34.5" x14ac:dyDescent="0.25">
      <c r="B349" s="46" t="s">
        <v>8</v>
      </c>
      <c r="C349" s="54">
        <v>2</v>
      </c>
      <c r="D349" s="54" t="s">
        <v>297</v>
      </c>
      <c r="E349" s="54" t="s">
        <v>296</v>
      </c>
      <c r="F349" s="69">
        <v>5</v>
      </c>
    </row>
    <row r="350" spans="2:6" ht="18" x14ac:dyDescent="0.25">
      <c r="B350" s="46" t="s">
        <v>9</v>
      </c>
      <c r="C350" s="54" t="s">
        <v>31</v>
      </c>
      <c r="D350" s="54" t="s">
        <v>31</v>
      </c>
      <c r="E350" s="54" t="s">
        <v>31</v>
      </c>
      <c r="F350" s="69" t="s">
        <v>31</v>
      </c>
    </row>
    <row r="351" spans="2:6" ht="138.75" customHeight="1" x14ac:dyDescent="0.25">
      <c r="B351" s="46" t="s">
        <v>10</v>
      </c>
      <c r="C351" s="54" t="s">
        <v>31</v>
      </c>
      <c r="D351" s="54" t="s">
        <v>31</v>
      </c>
      <c r="E351" s="54" t="s">
        <v>31</v>
      </c>
      <c r="F351" s="69" t="s">
        <v>31</v>
      </c>
    </row>
    <row r="352" spans="2:6" ht="120.75" x14ac:dyDescent="0.25">
      <c r="B352" s="46" t="s">
        <v>56</v>
      </c>
      <c r="C352" s="54">
        <v>25</v>
      </c>
      <c r="D352" s="54" t="s">
        <v>270</v>
      </c>
      <c r="E352" s="54" t="s">
        <v>298</v>
      </c>
      <c r="F352" s="69">
        <v>25</v>
      </c>
    </row>
    <row r="353" spans="2:6" ht="45" hidden="1" x14ac:dyDescent="0.25">
      <c r="B353" s="46" t="s">
        <v>38</v>
      </c>
      <c r="C353" s="54" t="s">
        <v>31</v>
      </c>
      <c r="D353" s="54" t="s">
        <v>31</v>
      </c>
      <c r="E353" s="54" t="s">
        <v>31</v>
      </c>
      <c r="F353" s="69" t="s">
        <v>31</v>
      </c>
    </row>
    <row r="354" spans="2:6" ht="30" hidden="1" x14ac:dyDescent="0.25">
      <c r="B354" s="46" t="s">
        <v>80</v>
      </c>
      <c r="C354" s="54"/>
      <c r="D354" s="54"/>
      <c r="E354" s="54"/>
      <c r="F354" s="69"/>
    </row>
    <row r="355" spans="2:6" ht="18" hidden="1" x14ac:dyDescent="0.25">
      <c r="B355" s="46" t="s">
        <v>39</v>
      </c>
      <c r="C355" s="54"/>
      <c r="D355" s="54"/>
      <c r="E355" s="54"/>
      <c r="F355" s="69"/>
    </row>
    <row r="356" spans="2:6" ht="18" x14ac:dyDescent="0.25">
      <c r="B356" s="46" t="s">
        <v>37</v>
      </c>
      <c r="C356" s="54"/>
      <c r="D356" s="54"/>
      <c r="E356" s="54"/>
      <c r="F356" s="69"/>
    </row>
    <row r="357" spans="2:6" ht="30" x14ac:dyDescent="0.25">
      <c r="B357" s="46" t="s">
        <v>53</v>
      </c>
      <c r="C357" s="54" t="s">
        <v>31</v>
      </c>
      <c r="D357" s="54" t="s">
        <v>31</v>
      </c>
      <c r="E357" s="54" t="s">
        <v>31</v>
      </c>
      <c r="F357" s="69" t="s">
        <v>31</v>
      </c>
    </row>
    <row r="358" spans="2:6" ht="34.5" x14ac:dyDescent="0.25">
      <c r="B358" s="46" t="s">
        <v>11</v>
      </c>
      <c r="C358" s="54">
        <v>2</v>
      </c>
      <c r="D358" s="54" t="s">
        <v>299</v>
      </c>
      <c r="E358" s="54" t="s">
        <v>300</v>
      </c>
      <c r="F358" s="69" t="s">
        <v>31</v>
      </c>
    </row>
    <row r="359" spans="2:6" ht="18" x14ac:dyDescent="0.25">
      <c r="B359" s="46" t="s">
        <v>92</v>
      </c>
      <c r="C359" s="54" t="s">
        <v>31</v>
      </c>
      <c r="D359" s="54" t="s">
        <v>31</v>
      </c>
      <c r="E359" s="54" t="s">
        <v>31</v>
      </c>
      <c r="F359" s="69" t="s">
        <v>31</v>
      </c>
    </row>
    <row r="360" spans="2:6" ht="17.25" x14ac:dyDescent="0.25">
      <c r="B360" s="3" t="s">
        <v>77</v>
      </c>
      <c r="C360" s="55">
        <f>SUM(C338:C358)</f>
        <v>38</v>
      </c>
      <c r="D360" s="55" t="s">
        <v>31</v>
      </c>
      <c r="E360" s="55" t="s">
        <v>31</v>
      </c>
      <c r="F360" s="55">
        <f>SUM(F338:F359)</f>
        <v>49</v>
      </c>
    </row>
    <row r="363" spans="2:6" ht="18.75" x14ac:dyDescent="0.25">
      <c r="B363" s="144" t="s">
        <v>104</v>
      </c>
      <c r="C363" s="145"/>
      <c r="D363" s="145"/>
      <c r="E363" s="145"/>
      <c r="F363" s="145"/>
    </row>
    <row r="364" spans="2:6" ht="18.75" x14ac:dyDescent="0.25">
      <c r="B364" s="146" t="s">
        <v>55</v>
      </c>
      <c r="C364" s="148">
        <v>45302</v>
      </c>
      <c r="D364" s="149"/>
      <c r="E364" s="149"/>
      <c r="F364" s="149"/>
    </row>
    <row r="365" spans="2:6" ht="102.75" customHeight="1" x14ac:dyDescent="0.25">
      <c r="B365" s="147"/>
      <c r="C365" s="56" t="s">
        <v>74</v>
      </c>
      <c r="D365" s="57" t="s">
        <v>82</v>
      </c>
      <c r="E365" s="57" t="s">
        <v>83</v>
      </c>
      <c r="F365" s="57" t="s">
        <v>212</v>
      </c>
    </row>
    <row r="366" spans="2:6" ht="61.5" customHeight="1" x14ac:dyDescent="0.25">
      <c r="B366" s="46" t="s">
        <v>40</v>
      </c>
      <c r="C366" s="54">
        <v>3</v>
      </c>
      <c r="D366" s="54" t="s">
        <v>208</v>
      </c>
      <c r="E366" s="54" t="s">
        <v>31</v>
      </c>
      <c r="F366" s="69">
        <v>4</v>
      </c>
    </row>
    <row r="367" spans="2:6" ht="34.5" hidden="1" x14ac:dyDescent="0.25">
      <c r="B367" s="46" t="s">
        <v>41</v>
      </c>
      <c r="C367" s="54">
        <v>2</v>
      </c>
      <c r="D367" s="54" t="s">
        <v>301</v>
      </c>
      <c r="E367" s="54" t="s">
        <v>31</v>
      </c>
      <c r="F367" s="69">
        <v>9</v>
      </c>
    </row>
    <row r="368" spans="2:6" ht="18" x14ac:dyDescent="0.25">
      <c r="B368" s="46" t="s">
        <v>2</v>
      </c>
      <c r="C368" s="54"/>
      <c r="D368" s="54"/>
      <c r="E368" s="54"/>
      <c r="F368" s="69"/>
    </row>
    <row r="369" spans="2:6" ht="53.25" customHeight="1" x14ac:dyDescent="0.25">
      <c r="B369" s="46" t="s">
        <v>3</v>
      </c>
      <c r="C369" s="54">
        <v>3</v>
      </c>
      <c r="D369" s="54" t="s">
        <v>305</v>
      </c>
      <c r="E369" s="54" t="s">
        <v>306</v>
      </c>
      <c r="F369" s="69">
        <v>5</v>
      </c>
    </row>
    <row r="370" spans="2:6" ht="30" x14ac:dyDescent="0.25">
      <c r="B370" s="46" t="s">
        <v>42</v>
      </c>
      <c r="C370" s="54">
        <v>1</v>
      </c>
      <c r="D370" s="54" t="s">
        <v>84</v>
      </c>
      <c r="E370" s="54" t="s">
        <v>89</v>
      </c>
      <c r="F370" s="69">
        <v>3</v>
      </c>
    </row>
    <row r="371" spans="2:6" ht="34.5" hidden="1" x14ac:dyDescent="0.25">
      <c r="B371" s="46" t="s">
        <v>44</v>
      </c>
      <c r="C371" s="54">
        <v>2</v>
      </c>
      <c r="D371" s="54" t="s">
        <v>303</v>
      </c>
      <c r="E371" s="54" t="s">
        <v>304</v>
      </c>
      <c r="F371" s="69">
        <v>4</v>
      </c>
    </row>
    <row r="372" spans="2:6" ht="18" hidden="1" x14ac:dyDescent="0.25">
      <c r="B372" s="46" t="s">
        <v>4</v>
      </c>
      <c r="C372" s="54"/>
      <c r="D372" s="54"/>
      <c r="E372" s="54"/>
      <c r="F372" s="69"/>
    </row>
    <row r="373" spans="2:6" ht="18" hidden="1" x14ac:dyDescent="0.25">
      <c r="B373" s="46" t="s">
        <v>43</v>
      </c>
      <c r="C373" s="54"/>
      <c r="D373" s="54"/>
      <c r="E373" s="54"/>
      <c r="F373" s="69"/>
    </row>
    <row r="374" spans="2:6" ht="18" hidden="1" x14ac:dyDescent="0.25">
      <c r="B374" s="46" t="s">
        <v>5</v>
      </c>
      <c r="C374" s="54"/>
      <c r="D374" s="54"/>
      <c r="E374" s="54"/>
      <c r="F374" s="69"/>
    </row>
    <row r="375" spans="2:6" ht="18" x14ac:dyDescent="0.25">
      <c r="B375" s="46" t="s">
        <v>6</v>
      </c>
      <c r="C375" s="54"/>
      <c r="D375" s="54"/>
      <c r="E375" s="54"/>
      <c r="F375" s="69"/>
    </row>
    <row r="376" spans="2:6" ht="51.75" hidden="1" x14ac:dyDescent="0.25">
      <c r="B376" s="46" t="s">
        <v>7</v>
      </c>
      <c r="C376" s="54">
        <v>5</v>
      </c>
      <c r="D376" s="54" t="s">
        <v>307</v>
      </c>
      <c r="E376" s="54" t="s">
        <v>308</v>
      </c>
      <c r="F376" s="69">
        <v>16</v>
      </c>
    </row>
    <row r="377" spans="2:6" ht="18" hidden="1" x14ac:dyDescent="0.25">
      <c r="B377" s="46" t="s">
        <v>8</v>
      </c>
      <c r="C377" s="54"/>
      <c r="D377" s="54"/>
      <c r="E377" s="54"/>
      <c r="F377" s="69"/>
    </row>
    <row r="378" spans="2:6" ht="18" hidden="1" x14ac:dyDescent="0.25">
      <c r="B378" s="46" t="s">
        <v>9</v>
      </c>
      <c r="C378" s="54"/>
      <c r="D378" s="54"/>
      <c r="E378" s="54"/>
      <c r="F378" s="69"/>
    </row>
    <row r="379" spans="2:6" ht="18" x14ac:dyDescent="0.25">
      <c r="B379" s="46" t="s">
        <v>10</v>
      </c>
      <c r="C379" s="54"/>
      <c r="D379" s="54"/>
      <c r="E379" s="54"/>
      <c r="F379" s="69"/>
    </row>
    <row r="380" spans="2:6" ht="120.75" hidden="1" x14ac:dyDescent="0.25">
      <c r="B380" s="46" t="s">
        <v>56</v>
      </c>
      <c r="C380" s="54">
        <v>27</v>
      </c>
      <c r="D380" s="54" t="s">
        <v>309</v>
      </c>
      <c r="E380" s="54" t="s">
        <v>310</v>
      </c>
      <c r="F380" s="69">
        <v>55</v>
      </c>
    </row>
    <row r="381" spans="2:6" ht="45" hidden="1" x14ac:dyDescent="0.25">
      <c r="B381" s="46" t="s">
        <v>38</v>
      </c>
      <c r="C381" s="54"/>
      <c r="D381" s="54"/>
      <c r="E381" s="54"/>
      <c r="F381" s="69"/>
    </row>
    <row r="382" spans="2:6" ht="30" hidden="1" x14ac:dyDescent="0.25">
      <c r="B382" s="46" t="s">
        <v>80</v>
      </c>
      <c r="C382" s="54"/>
      <c r="D382" s="54"/>
      <c r="E382" s="54"/>
      <c r="F382" s="69"/>
    </row>
    <row r="383" spans="2:6" ht="18" hidden="1" x14ac:dyDescent="0.25">
      <c r="B383" s="46" t="s">
        <v>39</v>
      </c>
      <c r="C383" s="54"/>
      <c r="D383" s="54"/>
      <c r="E383" s="54"/>
      <c r="F383" s="69"/>
    </row>
    <row r="384" spans="2:6" ht="18" hidden="1" x14ac:dyDescent="0.25">
      <c r="B384" s="46" t="s">
        <v>37</v>
      </c>
      <c r="C384" s="54"/>
      <c r="D384" s="54"/>
      <c r="E384" s="54"/>
      <c r="F384" s="69"/>
    </row>
    <row r="385" spans="2:6" ht="64.5" customHeight="1" x14ac:dyDescent="0.25">
      <c r="B385" s="46" t="s">
        <v>53</v>
      </c>
      <c r="C385" s="54"/>
      <c r="D385" s="54"/>
      <c r="E385" s="54"/>
      <c r="F385" s="69"/>
    </row>
    <row r="386" spans="2:6" ht="34.5" hidden="1" x14ac:dyDescent="0.25">
      <c r="B386" s="46" t="s">
        <v>11</v>
      </c>
      <c r="C386" s="54">
        <v>1</v>
      </c>
      <c r="D386" s="54" t="s">
        <v>302</v>
      </c>
      <c r="E386" s="54" t="s">
        <v>31</v>
      </c>
      <c r="F386" s="69" t="s">
        <v>31</v>
      </c>
    </row>
    <row r="387" spans="2:6" ht="18" x14ac:dyDescent="0.25">
      <c r="B387" s="46" t="s">
        <v>92</v>
      </c>
      <c r="C387" s="54"/>
      <c r="D387" s="54"/>
      <c r="E387" s="54"/>
      <c r="F387" s="69"/>
    </row>
    <row r="388" spans="2:6" ht="17.25" x14ac:dyDescent="0.25">
      <c r="B388" s="3" t="s">
        <v>77</v>
      </c>
      <c r="C388" s="55">
        <f>SUM(C366:C386)</f>
        <v>44</v>
      </c>
      <c r="D388" s="55" t="s">
        <v>31</v>
      </c>
      <c r="E388" s="55" t="s">
        <v>31</v>
      </c>
      <c r="F388" s="55">
        <f>SUM(F366:F387)</f>
        <v>96</v>
      </c>
    </row>
    <row r="393" spans="2:6" ht="18.75" x14ac:dyDescent="0.25">
      <c r="B393" s="144" t="s">
        <v>104</v>
      </c>
      <c r="C393" s="145"/>
      <c r="D393" s="145"/>
      <c r="E393" s="145"/>
      <c r="F393" s="145"/>
    </row>
    <row r="394" spans="2:6" ht="18.75" x14ac:dyDescent="0.25">
      <c r="B394" s="146" t="s">
        <v>55</v>
      </c>
      <c r="C394" s="148">
        <v>45306</v>
      </c>
      <c r="D394" s="149"/>
      <c r="E394" s="149"/>
      <c r="F394" s="149"/>
    </row>
    <row r="395" spans="2:6" ht="69.75" customHeight="1" x14ac:dyDescent="0.25">
      <c r="B395" s="147"/>
      <c r="C395" s="56" t="s">
        <v>74</v>
      </c>
      <c r="D395" s="57" t="s">
        <v>82</v>
      </c>
      <c r="E395" s="57" t="s">
        <v>83</v>
      </c>
      <c r="F395" s="57" t="s">
        <v>212</v>
      </c>
    </row>
    <row r="396" spans="2:6" ht="18" x14ac:dyDescent="0.25">
      <c r="B396" s="46" t="s">
        <v>40</v>
      </c>
      <c r="C396" s="54">
        <v>2</v>
      </c>
      <c r="D396" s="54" t="s">
        <v>293</v>
      </c>
      <c r="E396" s="54" t="s">
        <v>31</v>
      </c>
      <c r="F396" s="69" t="s">
        <v>31</v>
      </c>
    </row>
    <row r="397" spans="2:6" ht="51.75" x14ac:dyDescent="0.25">
      <c r="B397" s="46" t="s">
        <v>41</v>
      </c>
      <c r="C397" s="54">
        <v>3</v>
      </c>
      <c r="D397" s="54" t="s">
        <v>311</v>
      </c>
      <c r="E397" s="54" t="s">
        <v>31</v>
      </c>
      <c r="F397" s="69" t="s">
        <v>31</v>
      </c>
    </row>
    <row r="398" spans="2:6" ht="51.75" x14ac:dyDescent="0.25">
      <c r="B398" s="46" t="s">
        <v>2</v>
      </c>
      <c r="C398" s="54">
        <v>3</v>
      </c>
      <c r="D398" s="54" t="s">
        <v>312</v>
      </c>
      <c r="E398" s="54" t="s">
        <v>313</v>
      </c>
      <c r="F398" s="69" t="s">
        <v>31</v>
      </c>
    </row>
    <row r="399" spans="2:6" ht="51.75" hidden="1" x14ac:dyDescent="0.25">
      <c r="B399" s="46" t="s">
        <v>3</v>
      </c>
      <c r="C399" s="54">
        <v>5</v>
      </c>
      <c r="D399" s="54" t="s">
        <v>314</v>
      </c>
      <c r="E399" s="54" t="s">
        <v>315</v>
      </c>
      <c r="F399" s="69" t="s">
        <v>31</v>
      </c>
    </row>
    <row r="400" spans="2:6" ht="30" hidden="1" x14ac:dyDescent="0.25">
      <c r="B400" s="46" t="s">
        <v>42</v>
      </c>
      <c r="C400" s="54"/>
      <c r="D400" s="54"/>
      <c r="E400" s="54"/>
      <c r="F400" s="69"/>
    </row>
    <row r="401" spans="2:6" ht="18" hidden="1" x14ac:dyDescent="0.25">
      <c r="B401" s="46" t="s">
        <v>44</v>
      </c>
      <c r="C401" s="54"/>
      <c r="D401" s="54"/>
      <c r="E401" s="54"/>
      <c r="F401" s="69"/>
    </row>
    <row r="402" spans="2:6" ht="18" hidden="1" x14ac:dyDescent="0.25">
      <c r="B402" s="46" t="s">
        <v>4</v>
      </c>
      <c r="C402" s="54"/>
      <c r="D402" s="54"/>
      <c r="E402" s="54"/>
      <c r="F402" s="69"/>
    </row>
    <row r="403" spans="2:6" ht="18" hidden="1" x14ac:dyDescent="0.25">
      <c r="B403" s="46" t="s">
        <v>43</v>
      </c>
      <c r="C403" s="54"/>
      <c r="D403" s="54"/>
      <c r="E403" s="54"/>
      <c r="F403" s="69"/>
    </row>
    <row r="404" spans="2:6" ht="18" x14ac:dyDescent="0.25">
      <c r="B404" s="46" t="s">
        <v>5</v>
      </c>
      <c r="C404" s="54"/>
      <c r="D404" s="54"/>
      <c r="E404" s="54"/>
      <c r="F404" s="69"/>
    </row>
    <row r="405" spans="2:6" ht="18" x14ac:dyDescent="0.25">
      <c r="B405" s="46" t="s">
        <v>6</v>
      </c>
      <c r="C405" s="54"/>
      <c r="D405" s="54"/>
      <c r="E405" s="54"/>
      <c r="F405" s="69"/>
    </row>
    <row r="406" spans="2:6" ht="18" hidden="1" x14ac:dyDescent="0.25">
      <c r="B406" s="46" t="s">
        <v>7</v>
      </c>
      <c r="C406" s="54">
        <v>1</v>
      </c>
      <c r="D406" s="54" t="s">
        <v>112</v>
      </c>
      <c r="E406" s="54" t="s">
        <v>86</v>
      </c>
      <c r="F406" s="69">
        <v>4</v>
      </c>
    </row>
    <row r="407" spans="2:6" ht="18" hidden="1" x14ac:dyDescent="0.25">
      <c r="B407" s="46" t="s">
        <v>8</v>
      </c>
      <c r="C407" s="54"/>
      <c r="D407" s="54"/>
      <c r="E407" s="54"/>
      <c r="F407" s="69"/>
    </row>
    <row r="408" spans="2:6" ht="18" x14ac:dyDescent="0.25">
      <c r="B408" s="46" t="s">
        <v>9</v>
      </c>
      <c r="C408" s="54"/>
      <c r="D408" s="54"/>
      <c r="E408" s="54"/>
      <c r="F408" s="69"/>
    </row>
    <row r="409" spans="2:6" ht="18" x14ac:dyDescent="0.25">
      <c r="B409" s="46" t="s">
        <v>10</v>
      </c>
      <c r="C409" s="54" t="s">
        <v>31</v>
      </c>
      <c r="D409" s="54" t="s">
        <v>31</v>
      </c>
      <c r="E409" s="54" t="s">
        <v>31</v>
      </c>
      <c r="F409" s="69" t="s">
        <v>31</v>
      </c>
    </row>
    <row r="410" spans="2:6" ht="69" hidden="1" x14ac:dyDescent="0.25">
      <c r="B410" s="46" t="s">
        <v>56</v>
      </c>
      <c r="C410" s="54">
        <v>32</v>
      </c>
      <c r="D410" s="54" t="s">
        <v>317</v>
      </c>
      <c r="E410" s="54" t="s">
        <v>316</v>
      </c>
      <c r="F410" s="69">
        <v>32</v>
      </c>
    </row>
    <row r="411" spans="2:6" ht="45" hidden="1" x14ac:dyDescent="0.25">
      <c r="B411" s="46" t="s">
        <v>38</v>
      </c>
      <c r="C411" s="54"/>
      <c r="D411" s="54"/>
      <c r="E411" s="54"/>
      <c r="F411" s="69"/>
    </row>
    <row r="412" spans="2:6" ht="30" hidden="1" x14ac:dyDescent="0.25">
      <c r="B412" s="46" t="s">
        <v>80</v>
      </c>
      <c r="C412" s="54"/>
      <c r="D412" s="54"/>
      <c r="E412" s="54"/>
      <c r="F412" s="69"/>
    </row>
    <row r="413" spans="2:6" ht="18" x14ac:dyDescent="0.25">
      <c r="B413" s="46" t="s">
        <v>39</v>
      </c>
      <c r="C413" s="54"/>
      <c r="D413" s="54"/>
      <c r="E413" s="54"/>
      <c r="F413" s="69"/>
    </row>
    <row r="414" spans="2:6" ht="18" hidden="1" x14ac:dyDescent="0.25">
      <c r="B414" s="46" t="s">
        <v>37</v>
      </c>
      <c r="C414" s="54">
        <v>1</v>
      </c>
      <c r="D414" s="54" t="s">
        <v>31</v>
      </c>
      <c r="E414" s="54" t="s">
        <v>318</v>
      </c>
      <c r="F414" s="69" t="s">
        <v>31</v>
      </c>
    </row>
    <row r="415" spans="2:6" ht="30" hidden="1" x14ac:dyDescent="0.25">
      <c r="B415" s="46" t="s">
        <v>53</v>
      </c>
      <c r="C415" s="54"/>
      <c r="D415" s="54"/>
      <c r="E415" s="54"/>
      <c r="F415" s="69"/>
    </row>
    <row r="416" spans="2:6" ht="18" x14ac:dyDescent="0.25">
      <c r="B416" s="46" t="s">
        <v>11</v>
      </c>
      <c r="C416" s="54"/>
      <c r="D416" s="54"/>
      <c r="E416" s="54"/>
      <c r="F416" s="69"/>
    </row>
    <row r="417" spans="2:6" ht="18" x14ac:dyDescent="0.25">
      <c r="B417" s="46" t="s">
        <v>92</v>
      </c>
      <c r="C417" s="54" t="s">
        <v>31</v>
      </c>
      <c r="D417" s="54" t="s">
        <v>31</v>
      </c>
      <c r="E417" s="54" t="s">
        <v>31</v>
      </c>
      <c r="F417" s="69" t="s">
        <v>31</v>
      </c>
    </row>
    <row r="418" spans="2:6" ht="17.25" x14ac:dyDescent="0.25">
      <c r="B418" s="3" t="s">
        <v>77</v>
      </c>
      <c r="C418" s="55">
        <f>SUM(C396:C416)</f>
        <v>47</v>
      </c>
      <c r="D418" s="55" t="s">
        <v>31</v>
      </c>
      <c r="E418" s="55" t="s">
        <v>31</v>
      </c>
      <c r="F418" s="55">
        <f>SUM(F396:F417)</f>
        <v>36</v>
      </c>
    </row>
    <row r="421" spans="2:6" ht="18.75" x14ac:dyDescent="0.25">
      <c r="B421" s="144" t="s">
        <v>104</v>
      </c>
      <c r="C421" s="145"/>
      <c r="D421" s="145"/>
      <c r="E421" s="145"/>
      <c r="F421" s="145"/>
    </row>
    <row r="422" spans="2:6" ht="51.75" customHeight="1" x14ac:dyDescent="0.25">
      <c r="B422" s="146" t="s">
        <v>55</v>
      </c>
      <c r="C422" s="148">
        <v>45307</v>
      </c>
      <c r="D422" s="149"/>
      <c r="E422" s="149"/>
      <c r="F422" s="149"/>
    </row>
    <row r="423" spans="2:6" ht="59.25" customHeight="1" x14ac:dyDescent="0.25">
      <c r="B423" s="147"/>
      <c r="C423" s="56" t="s">
        <v>74</v>
      </c>
      <c r="D423" s="57" t="s">
        <v>82</v>
      </c>
      <c r="E423" s="57" t="s">
        <v>83</v>
      </c>
      <c r="F423" s="57" t="s">
        <v>212</v>
      </c>
    </row>
    <row r="424" spans="2:6" ht="18" x14ac:dyDescent="0.25">
      <c r="B424" s="46" t="s">
        <v>40</v>
      </c>
      <c r="C424" s="54" t="s">
        <v>31</v>
      </c>
      <c r="D424" s="54" t="s">
        <v>31</v>
      </c>
      <c r="E424" s="54" t="s">
        <v>31</v>
      </c>
      <c r="F424" s="69" t="s">
        <v>31</v>
      </c>
    </row>
    <row r="425" spans="2:6" ht="51.75" customHeight="1" x14ac:dyDescent="0.25">
      <c r="B425" s="46" t="s">
        <v>41</v>
      </c>
      <c r="C425" s="54">
        <v>3</v>
      </c>
      <c r="D425" s="54" t="s">
        <v>311</v>
      </c>
      <c r="E425" s="54" t="s">
        <v>31</v>
      </c>
      <c r="F425" s="69">
        <v>0</v>
      </c>
    </row>
    <row r="426" spans="2:6" ht="105" customHeight="1" x14ac:dyDescent="0.25">
      <c r="B426" s="46" t="s">
        <v>2</v>
      </c>
      <c r="C426" s="54">
        <v>1</v>
      </c>
      <c r="D426" s="54" t="s">
        <v>167</v>
      </c>
      <c r="E426" s="54" t="s">
        <v>280</v>
      </c>
      <c r="F426" s="69">
        <v>1</v>
      </c>
    </row>
    <row r="427" spans="2:6" ht="103.5" customHeight="1" x14ac:dyDescent="0.25">
      <c r="B427" s="46" t="s">
        <v>3</v>
      </c>
      <c r="C427" s="54">
        <v>7</v>
      </c>
      <c r="D427" s="54" t="s">
        <v>320</v>
      </c>
      <c r="E427" s="54" t="s">
        <v>319</v>
      </c>
      <c r="F427" s="69">
        <v>13</v>
      </c>
    </row>
    <row r="428" spans="2:6" ht="51.75" hidden="1" x14ac:dyDescent="0.25">
      <c r="B428" s="46" t="s">
        <v>42</v>
      </c>
      <c r="C428" s="54">
        <v>3</v>
      </c>
      <c r="D428" s="54" t="s">
        <v>325</v>
      </c>
      <c r="E428" s="54" t="s">
        <v>324</v>
      </c>
      <c r="F428" s="69">
        <v>5</v>
      </c>
    </row>
    <row r="429" spans="2:6" ht="18" hidden="1" x14ac:dyDescent="0.25">
      <c r="B429" s="46" t="s">
        <v>44</v>
      </c>
      <c r="C429" s="54"/>
      <c r="D429" s="54"/>
      <c r="E429" s="54"/>
      <c r="F429" s="69"/>
    </row>
    <row r="430" spans="2:6" ht="18" hidden="1" x14ac:dyDescent="0.25">
      <c r="B430" s="46" t="s">
        <v>4</v>
      </c>
      <c r="C430" s="54"/>
      <c r="D430" s="54"/>
      <c r="E430" s="54"/>
      <c r="F430" s="69"/>
    </row>
    <row r="431" spans="2:6" ht="18" hidden="1" x14ac:dyDescent="0.25">
      <c r="B431" s="46" t="s">
        <v>43</v>
      </c>
      <c r="C431" s="54"/>
      <c r="D431" s="54"/>
      <c r="E431" s="54"/>
      <c r="F431" s="69"/>
    </row>
    <row r="432" spans="2:6" ht="18" hidden="1" x14ac:dyDescent="0.25">
      <c r="B432" s="46" t="s">
        <v>5</v>
      </c>
      <c r="C432" s="54"/>
      <c r="D432" s="54"/>
      <c r="E432" s="54"/>
      <c r="F432" s="69"/>
    </row>
    <row r="433" spans="2:6" ht="18" hidden="1" x14ac:dyDescent="0.25">
      <c r="B433" s="46" t="s">
        <v>6</v>
      </c>
      <c r="C433" s="54"/>
      <c r="D433" s="54"/>
      <c r="E433" s="54"/>
      <c r="F433" s="69"/>
    </row>
    <row r="434" spans="2:6" ht="147" customHeight="1" x14ac:dyDescent="0.25">
      <c r="B434" s="46" t="s">
        <v>7</v>
      </c>
      <c r="C434" s="54"/>
      <c r="D434" s="54"/>
      <c r="E434" s="54"/>
      <c r="F434" s="69"/>
    </row>
    <row r="435" spans="2:6" ht="41.25" customHeight="1" x14ac:dyDescent="0.25">
      <c r="B435" s="46" t="s">
        <v>8</v>
      </c>
      <c r="C435" s="54">
        <v>11</v>
      </c>
      <c r="D435" s="54" t="s">
        <v>323</v>
      </c>
      <c r="E435" s="54" t="s">
        <v>322</v>
      </c>
      <c r="F435" s="69">
        <v>14</v>
      </c>
    </row>
    <row r="436" spans="2:6" ht="34.5" customHeight="1" x14ac:dyDescent="0.25">
      <c r="B436" s="46" t="s">
        <v>9</v>
      </c>
      <c r="C436" s="54" t="s">
        <v>31</v>
      </c>
      <c r="D436" s="54" t="s">
        <v>31</v>
      </c>
      <c r="E436" s="54" t="s">
        <v>31</v>
      </c>
      <c r="F436" s="69" t="s">
        <v>31</v>
      </c>
    </row>
    <row r="437" spans="2:6" ht="69.75" customHeight="1" x14ac:dyDescent="0.25">
      <c r="B437" s="46" t="s">
        <v>10</v>
      </c>
      <c r="C437" s="54" t="s">
        <v>31</v>
      </c>
      <c r="D437" s="54" t="s">
        <v>31</v>
      </c>
      <c r="E437" s="54" t="s">
        <v>31</v>
      </c>
      <c r="F437" s="69" t="s">
        <v>31</v>
      </c>
    </row>
    <row r="438" spans="2:6" ht="51.75" hidden="1" x14ac:dyDescent="0.25">
      <c r="B438" s="46" t="s">
        <v>56</v>
      </c>
      <c r="C438" s="54">
        <v>25</v>
      </c>
      <c r="D438" s="54" t="s">
        <v>270</v>
      </c>
      <c r="E438" s="54" t="s">
        <v>321</v>
      </c>
      <c r="F438" s="69">
        <v>33</v>
      </c>
    </row>
    <row r="439" spans="2:6" ht="45" hidden="1" x14ac:dyDescent="0.25">
      <c r="B439" s="46" t="s">
        <v>38</v>
      </c>
      <c r="C439" s="54"/>
      <c r="D439" s="54"/>
      <c r="E439" s="54"/>
      <c r="F439" s="69"/>
    </row>
    <row r="440" spans="2:6" ht="48" customHeight="1" x14ac:dyDescent="0.25">
      <c r="B440" s="46" t="s">
        <v>80</v>
      </c>
      <c r="C440" s="54"/>
      <c r="D440" s="54"/>
      <c r="E440" s="54"/>
      <c r="F440" s="69"/>
    </row>
    <row r="441" spans="2:6" ht="18" hidden="1" x14ac:dyDescent="0.25">
      <c r="B441" s="46" t="s">
        <v>39</v>
      </c>
      <c r="C441" s="54">
        <v>1</v>
      </c>
      <c r="D441" s="54" t="s">
        <v>148</v>
      </c>
      <c r="E441" s="54" t="s">
        <v>108</v>
      </c>
      <c r="F441" s="69" t="s">
        <v>31</v>
      </c>
    </row>
    <row r="442" spans="2:6" ht="18" hidden="1" x14ac:dyDescent="0.25">
      <c r="B442" s="46" t="s">
        <v>37</v>
      </c>
      <c r="C442" s="54"/>
      <c r="D442" s="54"/>
      <c r="E442" s="54"/>
      <c r="F442" s="69"/>
    </row>
    <row r="443" spans="2:6" ht="30" hidden="1" x14ac:dyDescent="0.25">
      <c r="B443" s="46" t="s">
        <v>53</v>
      </c>
      <c r="C443" s="54"/>
      <c r="D443" s="54"/>
      <c r="E443" s="54"/>
      <c r="F443" s="69"/>
    </row>
    <row r="444" spans="2:6" ht="18" hidden="1" x14ac:dyDescent="0.25">
      <c r="B444" s="46" t="s">
        <v>11</v>
      </c>
      <c r="C444" s="54"/>
      <c r="D444" s="54"/>
      <c r="E444" s="54"/>
      <c r="F444" s="69"/>
    </row>
    <row r="445" spans="2:6" ht="18" x14ac:dyDescent="0.25">
      <c r="B445" s="46" t="s">
        <v>92</v>
      </c>
      <c r="C445" s="54"/>
      <c r="D445" s="54"/>
      <c r="E445" s="54"/>
      <c r="F445" s="69"/>
    </row>
    <row r="446" spans="2:6" ht="17.25" x14ac:dyDescent="0.25">
      <c r="B446" s="3" t="s">
        <v>77</v>
      </c>
      <c r="C446" s="55">
        <f>SUM(C424:C444)</f>
        <v>51</v>
      </c>
      <c r="D446" s="55" t="s">
        <v>31</v>
      </c>
      <c r="E446" s="55" t="s">
        <v>31</v>
      </c>
      <c r="F446" s="55">
        <f>SUM(F424:F445)</f>
        <v>66</v>
      </c>
    </row>
    <row r="449" spans="2:6" ht="18.75" x14ac:dyDescent="0.25">
      <c r="B449" s="144" t="s">
        <v>104</v>
      </c>
      <c r="C449" s="145"/>
      <c r="D449" s="145"/>
      <c r="E449" s="145"/>
      <c r="F449" s="145"/>
    </row>
    <row r="450" spans="2:6" ht="18.75" x14ac:dyDescent="0.25">
      <c r="B450" s="146" t="s">
        <v>55</v>
      </c>
      <c r="C450" s="148">
        <v>45308</v>
      </c>
      <c r="D450" s="149"/>
      <c r="E450" s="149"/>
      <c r="F450" s="149"/>
    </row>
    <row r="451" spans="2:6" ht="31.5" x14ac:dyDescent="0.25">
      <c r="B451" s="147"/>
      <c r="C451" s="56" t="s">
        <v>74</v>
      </c>
      <c r="D451" s="57" t="s">
        <v>82</v>
      </c>
      <c r="E451" s="57" t="s">
        <v>83</v>
      </c>
      <c r="F451" s="57" t="s">
        <v>212</v>
      </c>
    </row>
    <row r="452" spans="2:6" ht="34.5" x14ac:dyDescent="0.25">
      <c r="B452" s="46" t="s">
        <v>40</v>
      </c>
      <c r="C452" s="54">
        <v>2</v>
      </c>
      <c r="D452" s="54" t="s">
        <v>326</v>
      </c>
      <c r="E452" s="54" t="s">
        <v>31</v>
      </c>
      <c r="F452" s="69">
        <v>2</v>
      </c>
    </row>
    <row r="453" spans="2:6" ht="51.75" x14ac:dyDescent="0.25">
      <c r="B453" s="46" t="s">
        <v>41</v>
      </c>
      <c r="C453" s="54">
        <v>3</v>
      </c>
      <c r="D453" s="54" t="s">
        <v>209</v>
      </c>
      <c r="E453" s="54" t="s">
        <v>31</v>
      </c>
      <c r="F453" s="69" t="s">
        <v>31</v>
      </c>
    </row>
    <row r="454" spans="2:6" ht="18" x14ac:dyDescent="0.25">
      <c r="B454" s="46" t="s">
        <v>3</v>
      </c>
      <c r="C454" s="54">
        <v>1</v>
      </c>
      <c r="D454" s="54" t="s">
        <v>106</v>
      </c>
      <c r="E454" s="54" t="s">
        <v>105</v>
      </c>
      <c r="F454" s="69">
        <v>1</v>
      </c>
    </row>
    <row r="455" spans="2:6" ht="18" x14ac:dyDescent="0.25">
      <c r="B455" s="46" t="s">
        <v>43</v>
      </c>
      <c r="C455" s="54">
        <v>1</v>
      </c>
      <c r="D455" s="54" t="s">
        <v>328</v>
      </c>
      <c r="E455" s="54" t="s">
        <v>87</v>
      </c>
      <c r="F455" s="69">
        <v>1</v>
      </c>
    </row>
    <row r="456" spans="2:6" ht="18" x14ac:dyDescent="0.25">
      <c r="B456" s="46" t="s">
        <v>8</v>
      </c>
      <c r="C456" s="54">
        <v>1</v>
      </c>
      <c r="D456" s="54" t="s">
        <v>106</v>
      </c>
      <c r="E456" s="54" t="s">
        <v>219</v>
      </c>
      <c r="F456" s="69">
        <v>2</v>
      </c>
    </row>
    <row r="457" spans="2:6" ht="18" x14ac:dyDescent="0.25">
      <c r="B457" s="46" t="s">
        <v>9</v>
      </c>
      <c r="C457" s="54">
        <v>1</v>
      </c>
      <c r="D457" s="54" t="s">
        <v>106</v>
      </c>
      <c r="E457" s="54" t="s">
        <v>105</v>
      </c>
      <c r="F457" s="69" t="s">
        <v>31</v>
      </c>
    </row>
    <row r="458" spans="2:6" ht="51.75" x14ac:dyDescent="0.25">
      <c r="B458" s="46" t="s">
        <v>56</v>
      </c>
      <c r="C458" s="54">
        <v>8</v>
      </c>
      <c r="D458" s="54" t="s">
        <v>127</v>
      </c>
      <c r="E458" s="54" t="s">
        <v>330</v>
      </c>
      <c r="F458" s="69">
        <v>8</v>
      </c>
    </row>
    <row r="459" spans="2:6" ht="30" x14ac:dyDescent="0.25">
      <c r="B459" s="46" t="s">
        <v>327</v>
      </c>
      <c r="C459" s="54">
        <v>1</v>
      </c>
      <c r="D459" s="54" t="s">
        <v>167</v>
      </c>
      <c r="E459" s="54" t="s">
        <v>113</v>
      </c>
      <c r="F459" s="69">
        <v>2</v>
      </c>
    </row>
    <row r="460" spans="2:6" ht="120.75" x14ac:dyDescent="0.25">
      <c r="B460" s="46" t="s">
        <v>11</v>
      </c>
      <c r="C460" s="54">
        <v>2</v>
      </c>
      <c r="D460" s="54" t="s">
        <v>329</v>
      </c>
      <c r="E460" s="54" t="s">
        <v>31</v>
      </c>
      <c r="F460" s="69" t="s">
        <v>31</v>
      </c>
    </row>
    <row r="461" spans="2:6" ht="51.75" x14ac:dyDescent="0.25">
      <c r="B461" s="46" t="s">
        <v>92</v>
      </c>
      <c r="C461" s="54">
        <v>3</v>
      </c>
      <c r="D461" s="54" t="s">
        <v>331</v>
      </c>
      <c r="E461" s="54" t="s">
        <v>332</v>
      </c>
      <c r="F461" s="69">
        <v>5</v>
      </c>
    </row>
    <row r="462" spans="2:6" ht="17.25" x14ac:dyDescent="0.25">
      <c r="B462" s="3" t="s">
        <v>77</v>
      </c>
      <c r="C462" s="55">
        <f>SUM(C452:C460)</f>
        <v>20</v>
      </c>
      <c r="D462" s="55" t="s">
        <v>31</v>
      </c>
      <c r="E462" s="55" t="s">
        <v>31</v>
      </c>
      <c r="F462" s="55">
        <f>SUM(F452:F461)</f>
        <v>21</v>
      </c>
    </row>
    <row r="466" spans="2:6" ht="18.75" x14ac:dyDescent="0.25">
      <c r="B466" s="144" t="s">
        <v>104</v>
      </c>
      <c r="C466" s="145"/>
      <c r="D466" s="145"/>
      <c r="E466" s="145"/>
      <c r="F466" s="145"/>
    </row>
    <row r="467" spans="2:6" ht="18.75" x14ac:dyDescent="0.25">
      <c r="B467" s="146" t="s">
        <v>55</v>
      </c>
      <c r="C467" s="148">
        <v>45309</v>
      </c>
      <c r="D467" s="149"/>
      <c r="E467" s="149"/>
      <c r="F467" s="149"/>
    </row>
    <row r="468" spans="2:6" ht="106.5" customHeight="1" x14ac:dyDescent="0.25">
      <c r="B468" s="147"/>
      <c r="C468" s="56" t="s">
        <v>74</v>
      </c>
      <c r="D468" s="57" t="s">
        <v>82</v>
      </c>
      <c r="E468" s="57" t="s">
        <v>83</v>
      </c>
      <c r="F468" s="57" t="s">
        <v>212</v>
      </c>
    </row>
    <row r="469" spans="2:6" ht="106.5" customHeight="1" x14ac:dyDescent="0.25">
      <c r="B469" s="46" t="s">
        <v>40</v>
      </c>
      <c r="C469" s="54">
        <v>1</v>
      </c>
      <c r="D469" s="54" t="s">
        <v>271</v>
      </c>
      <c r="E469" s="54" t="s">
        <v>31</v>
      </c>
      <c r="F469" s="69">
        <v>1</v>
      </c>
    </row>
    <row r="470" spans="2:6" ht="183.75" customHeight="1" x14ac:dyDescent="0.25">
      <c r="B470" s="46" t="s">
        <v>41</v>
      </c>
      <c r="C470" s="54">
        <v>3</v>
      </c>
      <c r="D470" s="54" t="s">
        <v>333</v>
      </c>
      <c r="E470" s="54" t="s">
        <v>31</v>
      </c>
      <c r="F470" s="69" t="s">
        <v>31</v>
      </c>
    </row>
    <row r="471" spans="2:6" ht="42.75" customHeight="1" x14ac:dyDescent="0.25">
      <c r="B471" s="46" t="s">
        <v>2</v>
      </c>
      <c r="C471" s="54">
        <v>11</v>
      </c>
      <c r="D471" s="54" t="s">
        <v>337</v>
      </c>
      <c r="E471" s="54" t="s">
        <v>336</v>
      </c>
      <c r="F471" s="69">
        <v>11</v>
      </c>
    </row>
    <row r="472" spans="2:6" ht="91.5" customHeight="1" x14ac:dyDescent="0.25">
      <c r="B472" s="46" t="s">
        <v>3</v>
      </c>
      <c r="C472" s="54">
        <v>1</v>
      </c>
      <c r="D472" s="54" t="s">
        <v>106</v>
      </c>
      <c r="E472" s="54" t="s">
        <v>219</v>
      </c>
      <c r="F472" s="69">
        <v>1</v>
      </c>
    </row>
    <row r="473" spans="2:6" ht="48" customHeight="1" x14ac:dyDescent="0.25">
      <c r="B473" s="46" t="s">
        <v>42</v>
      </c>
      <c r="C473" s="54" t="s">
        <v>31</v>
      </c>
      <c r="D473" s="54" t="s">
        <v>31</v>
      </c>
      <c r="E473" s="54" t="s">
        <v>31</v>
      </c>
      <c r="F473" s="69" t="s">
        <v>31</v>
      </c>
    </row>
    <row r="474" spans="2:6" ht="18" hidden="1" x14ac:dyDescent="0.25">
      <c r="B474" s="46" t="s">
        <v>44</v>
      </c>
      <c r="C474" s="54">
        <v>1</v>
      </c>
      <c r="D474" s="54" t="s">
        <v>338</v>
      </c>
      <c r="E474" s="54" t="s">
        <v>280</v>
      </c>
      <c r="F474" s="69">
        <v>2</v>
      </c>
    </row>
    <row r="475" spans="2:6" ht="18" hidden="1" x14ac:dyDescent="0.25">
      <c r="B475" s="46" t="s">
        <v>4</v>
      </c>
      <c r="C475" s="54"/>
      <c r="D475" s="54"/>
      <c r="E475" s="54"/>
      <c r="F475" s="69"/>
    </row>
    <row r="476" spans="2:6" ht="18" hidden="1" x14ac:dyDescent="0.25">
      <c r="B476" s="46" t="s">
        <v>43</v>
      </c>
      <c r="C476" s="54"/>
      <c r="D476" s="54"/>
      <c r="E476" s="54"/>
      <c r="F476" s="69"/>
    </row>
    <row r="477" spans="2:6" ht="18" hidden="1" x14ac:dyDescent="0.25">
      <c r="B477" s="46" t="s">
        <v>5</v>
      </c>
      <c r="C477" s="54"/>
      <c r="D477" s="54"/>
      <c r="E477" s="54"/>
      <c r="F477" s="69"/>
    </row>
    <row r="478" spans="2:6" ht="18" hidden="1" x14ac:dyDescent="0.25">
      <c r="B478" s="46" t="s">
        <v>6</v>
      </c>
      <c r="C478" s="54"/>
      <c r="D478" s="54"/>
      <c r="E478" s="54"/>
      <c r="F478" s="69"/>
    </row>
    <row r="479" spans="2:6" ht="46.5" customHeight="1" x14ac:dyDescent="0.25">
      <c r="B479" s="46" t="s">
        <v>7</v>
      </c>
      <c r="C479" s="54"/>
      <c r="D479" s="54"/>
      <c r="E479" s="54"/>
      <c r="F479" s="69"/>
    </row>
    <row r="480" spans="2:6" ht="34.5" hidden="1" x14ac:dyDescent="0.25">
      <c r="B480" s="46" t="s">
        <v>8</v>
      </c>
      <c r="C480" s="54">
        <v>2</v>
      </c>
      <c r="D480" s="54" t="s">
        <v>341</v>
      </c>
      <c r="E480" s="54" t="s">
        <v>342</v>
      </c>
      <c r="F480" s="69">
        <v>3</v>
      </c>
    </row>
    <row r="481" spans="2:6" ht="18" x14ac:dyDescent="0.25">
      <c r="B481" s="46" t="s">
        <v>9</v>
      </c>
      <c r="C481" s="54"/>
      <c r="D481" s="54"/>
      <c r="E481" s="54"/>
      <c r="F481" s="69"/>
    </row>
    <row r="482" spans="2:6" ht="67.5" customHeight="1" x14ac:dyDescent="0.25">
      <c r="B482" s="46" t="s">
        <v>10</v>
      </c>
      <c r="C482" s="54" t="s">
        <v>31</v>
      </c>
      <c r="D482" s="54" t="s">
        <v>31</v>
      </c>
      <c r="E482" s="54" t="s">
        <v>31</v>
      </c>
      <c r="F482" s="69" t="s">
        <v>31</v>
      </c>
    </row>
    <row r="483" spans="2:6" ht="34.5" hidden="1" x14ac:dyDescent="0.25">
      <c r="B483" s="46" t="s">
        <v>56</v>
      </c>
      <c r="C483" s="54">
        <v>13</v>
      </c>
      <c r="D483" s="54" t="s">
        <v>335</v>
      </c>
      <c r="E483" s="54" t="s">
        <v>334</v>
      </c>
      <c r="F483" s="69">
        <v>15</v>
      </c>
    </row>
    <row r="484" spans="2:6" ht="45" hidden="1" x14ac:dyDescent="0.25">
      <c r="B484" s="46" t="s">
        <v>38</v>
      </c>
      <c r="C484" s="54"/>
      <c r="D484" s="54"/>
      <c r="E484" s="54"/>
      <c r="F484" s="69"/>
    </row>
    <row r="485" spans="2:6" ht="30" hidden="1" x14ac:dyDescent="0.25">
      <c r="B485" s="46" t="s">
        <v>80</v>
      </c>
      <c r="C485" s="54"/>
      <c r="D485" s="54"/>
      <c r="E485" s="54"/>
      <c r="F485" s="69"/>
    </row>
    <row r="486" spans="2:6" ht="18" hidden="1" x14ac:dyDescent="0.25">
      <c r="B486" s="46" t="s">
        <v>39</v>
      </c>
      <c r="C486" s="54"/>
      <c r="D486" s="54"/>
      <c r="E486" s="54"/>
      <c r="F486" s="69"/>
    </row>
    <row r="487" spans="2:6" ht="18" hidden="1" x14ac:dyDescent="0.25">
      <c r="B487" s="46" t="s">
        <v>37</v>
      </c>
      <c r="C487" s="54"/>
      <c r="D487" s="54"/>
      <c r="E487" s="54"/>
      <c r="F487" s="69"/>
    </row>
    <row r="488" spans="2:6" ht="46.5" customHeight="1" x14ac:dyDescent="0.25">
      <c r="B488" s="46" t="s">
        <v>53</v>
      </c>
      <c r="C488" s="54"/>
      <c r="D488" s="54"/>
      <c r="E488" s="54"/>
      <c r="F488" s="69"/>
    </row>
    <row r="489" spans="2:6" ht="18" x14ac:dyDescent="0.25">
      <c r="B489" s="46" t="s">
        <v>11</v>
      </c>
      <c r="C489" s="54">
        <v>1</v>
      </c>
      <c r="D489" s="54" t="s">
        <v>339</v>
      </c>
      <c r="E489" s="54" t="s">
        <v>340</v>
      </c>
      <c r="F489" s="69" t="s">
        <v>31</v>
      </c>
    </row>
    <row r="490" spans="2:6" ht="18" x14ac:dyDescent="0.25">
      <c r="B490" s="46" t="s">
        <v>92</v>
      </c>
      <c r="C490" s="54" t="s">
        <v>31</v>
      </c>
      <c r="D490" s="54" t="s">
        <v>31</v>
      </c>
      <c r="E490" s="54" t="s">
        <v>31</v>
      </c>
      <c r="F490" s="69" t="s">
        <v>31</v>
      </c>
    </row>
    <row r="491" spans="2:6" ht="17.25" x14ac:dyDescent="0.25">
      <c r="B491" s="3" t="s">
        <v>77</v>
      </c>
      <c r="C491" s="55">
        <f>SUM(C469:C489)</f>
        <v>33</v>
      </c>
      <c r="D491" s="55" t="s">
        <v>31</v>
      </c>
      <c r="E491" s="55" t="s">
        <v>31</v>
      </c>
      <c r="F491" s="55">
        <f>SUM(F469:F490)</f>
        <v>33</v>
      </c>
    </row>
    <row r="494" spans="2:6" ht="18.75" x14ac:dyDescent="0.25">
      <c r="B494" s="144" t="s">
        <v>104</v>
      </c>
      <c r="C494" s="145"/>
      <c r="D494" s="145"/>
      <c r="E494" s="145"/>
      <c r="F494" s="145"/>
    </row>
    <row r="495" spans="2:6" ht="48" customHeight="1" x14ac:dyDescent="0.25">
      <c r="B495" s="146" t="s">
        <v>55</v>
      </c>
      <c r="C495" s="148">
        <v>45313</v>
      </c>
      <c r="D495" s="149"/>
      <c r="E495" s="149"/>
      <c r="F495" s="149"/>
    </row>
    <row r="496" spans="2:6" ht="79.5" customHeight="1" x14ac:dyDescent="0.25">
      <c r="B496" s="147"/>
      <c r="C496" s="56" t="s">
        <v>74</v>
      </c>
      <c r="D496" s="57" t="s">
        <v>82</v>
      </c>
      <c r="E496" s="57" t="s">
        <v>83</v>
      </c>
      <c r="F496" s="57" t="s">
        <v>212</v>
      </c>
    </row>
    <row r="497" spans="2:6" ht="114" customHeight="1" x14ac:dyDescent="0.25">
      <c r="B497" s="46" t="s">
        <v>40</v>
      </c>
      <c r="C497" s="54">
        <v>2</v>
      </c>
      <c r="D497" s="54" t="s">
        <v>347</v>
      </c>
      <c r="E497" s="54" t="s">
        <v>31</v>
      </c>
      <c r="F497" s="69" t="s">
        <v>31</v>
      </c>
    </row>
    <row r="498" spans="2:6" ht="123.75" customHeight="1" x14ac:dyDescent="0.25">
      <c r="B498" s="46" t="s">
        <v>41</v>
      </c>
      <c r="C498" s="54">
        <v>4</v>
      </c>
      <c r="D498" s="54" t="s">
        <v>346</v>
      </c>
      <c r="E498" s="54" t="s">
        <v>31</v>
      </c>
      <c r="F498" s="69" t="s">
        <v>31</v>
      </c>
    </row>
    <row r="499" spans="2:6" ht="69" x14ac:dyDescent="0.25">
      <c r="B499" s="46" t="s">
        <v>2</v>
      </c>
      <c r="C499" s="54">
        <v>6</v>
      </c>
      <c r="D499" s="54" t="s">
        <v>349</v>
      </c>
      <c r="E499" s="54" t="s">
        <v>348</v>
      </c>
      <c r="F499" s="69">
        <v>8</v>
      </c>
    </row>
    <row r="500" spans="2:6" ht="56.25" customHeight="1" x14ac:dyDescent="0.25">
      <c r="B500" s="46" t="s">
        <v>3</v>
      </c>
      <c r="C500" s="54" t="s">
        <v>31</v>
      </c>
      <c r="D500" s="54" t="s">
        <v>31</v>
      </c>
      <c r="E500" s="54" t="s">
        <v>31</v>
      </c>
      <c r="F500" s="69" t="s">
        <v>31</v>
      </c>
    </row>
    <row r="501" spans="2:6" ht="63" customHeight="1" x14ac:dyDescent="0.25">
      <c r="B501" s="46" t="s">
        <v>42</v>
      </c>
      <c r="C501" s="54">
        <v>1</v>
      </c>
      <c r="D501" s="54" t="s">
        <v>106</v>
      </c>
      <c r="E501" s="54" t="s">
        <v>85</v>
      </c>
      <c r="F501" s="69">
        <v>2</v>
      </c>
    </row>
    <row r="502" spans="2:6" ht="49.5" customHeight="1" x14ac:dyDescent="0.25">
      <c r="B502" s="46" t="s">
        <v>44</v>
      </c>
      <c r="C502" s="54">
        <v>1</v>
      </c>
      <c r="D502" s="54" t="s">
        <v>106</v>
      </c>
      <c r="E502" s="54" t="s">
        <v>340</v>
      </c>
      <c r="F502" s="69" t="s">
        <v>31</v>
      </c>
    </row>
    <row r="503" spans="2:6" ht="61.5" customHeight="1" x14ac:dyDescent="0.25">
      <c r="B503" s="46" t="s">
        <v>4</v>
      </c>
      <c r="C503" s="54"/>
      <c r="D503" s="54"/>
      <c r="E503" s="54"/>
      <c r="F503" s="69"/>
    </row>
    <row r="504" spans="2:6" ht="34.5" hidden="1" x14ac:dyDescent="0.25">
      <c r="B504" s="46" t="s">
        <v>43</v>
      </c>
      <c r="C504" s="54">
        <v>2</v>
      </c>
      <c r="D504" s="54" t="s">
        <v>350</v>
      </c>
      <c r="E504" s="54" t="s">
        <v>351</v>
      </c>
      <c r="F504" s="69">
        <v>2</v>
      </c>
    </row>
    <row r="505" spans="2:6" ht="18" hidden="1" x14ac:dyDescent="0.25">
      <c r="B505" s="46" t="s">
        <v>5</v>
      </c>
      <c r="C505" s="54"/>
      <c r="D505" s="54"/>
      <c r="E505" s="54"/>
      <c r="F505" s="69"/>
    </row>
    <row r="506" spans="2:6" ht="18" hidden="1" x14ac:dyDescent="0.25">
      <c r="B506" s="46" t="s">
        <v>6</v>
      </c>
      <c r="C506" s="54"/>
      <c r="D506" s="54"/>
      <c r="E506" s="54"/>
      <c r="F506" s="69"/>
    </row>
    <row r="507" spans="2:6" ht="76.5" customHeight="1" x14ac:dyDescent="0.25">
      <c r="B507" s="46" t="s">
        <v>7</v>
      </c>
      <c r="C507" s="54"/>
      <c r="D507" s="54"/>
      <c r="E507" s="54"/>
      <c r="F507" s="69"/>
    </row>
    <row r="508" spans="2:6" ht="51.75" hidden="1" x14ac:dyDescent="0.25">
      <c r="B508" s="46" t="s">
        <v>8</v>
      </c>
      <c r="C508" s="54">
        <v>3</v>
      </c>
      <c r="D508" s="54" t="s">
        <v>353</v>
      </c>
      <c r="E508" s="54" t="s">
        <v>354</v>
      </c>
      <c r="F508" s="69">
        <v>3</v>
      </c>
    </row>
    <row r="509" spans="2:6" ht="38.25" hidden="1" customHeight="1" x14ac:dyDescent="0.25">
      <c r="B509" s="46" t="s">
        <v>9</v>
      </c>
      <c r="C509" s="54"/>
      <c r="D509" s="54"/>
      <c r="E509" s="54"/>
      <c r="F509" s="69"/>
    </row>
    <row r="510" spans="2:6" ht="117.75" customHeight="1" x14ac:dyDescent="0.25">
      <c r="B510" s="46" t="s">
        <v>10</v>
      </c>
      <c r="C510" s="54"/>
      <c r="D510" s="54"/>
      <c r="E510" s="54"/>
      <c r="F510" s="69"/>
    </row>
    <row r="511" spans="2:6" ht="86.25" hidden="1" x14ac:dyDescent="0.25">
      <c r="B511" s="46" t="s">
        <v>56</v>
      </c>
      <c r="C511" s="54">
        <v>19</v>
      </c>
      <c r="D511" s="54"/>
      <c r="E511" s="54" t="s">
        <v>352</v>
      </c>
      <c r="F511" s="69">
        <v>19</v>
      </c>
    </row>
    <row r="512" spans="2:6" ht="45" hidden="1" x14ac:dyDescent="0.25">
      <c r="B512" s="46" t="s">
        <v>38</v>
      </c>
      <c r="C512" s="54"/>
      <c r="D512" s="54"/>
      <c r="E512" s="54"/>
      <c r="F512" s="69"/>
    </row>
    <row r="513" spans="2:6" ht="30" hidden="1" x14ac:dyDescent="0.25">
      <c r="B513" s="46" t="s">
        <v>80</v>
      </c>
      <c r="C513" s="54"/>
      <c r="D513" s="54"/>
      <c r="E513" s="54"/>
      <c r="F513" s="69"/>
    </row>
    <row r="514" spans="2:6" ht="18" hidden="1" x14ac:dyDescent="0.25">
      <c r="B514" s="46" t="s">
        <v>39</v>
      </c>
      <c r="C514" s="54"/>
      <c r="D514" s="54"/>
      <c r="E514" s="54"/>
      <c r="F514" s="69"/>
    </row>
    <row r="515" spans="2:6" ht="18" hidden="1" x14ac:dyDescent="0.25">
      <c r="B515" s="46" t="s">
        <v>37</v>
      </c>
      <c r="C515" s="54"/>
      <c r="D515" s="54"/>
      <c r="E515" s="54"/>
      <c r="F515" s="69"/>
    </row>
    <row r="516" spans="2:6" ht="34.5" customHeight="1" x14ac:dyDescent="0.25">
      <c r="B516" s="46" t="s">
        <v>53</v>
      </c>
      <c r="C516" s="54"/>
      <c r="D516" s="54"/>
      <c r="E516" s="54"/>
      <c r="F516" s="69"/>
    </row>
    <row r="517" spans="2:6" ht="18" x14ac:dyDescent="0.25">
      <c r="B517" s="46" t="s">
        <v>11</v>
      </c>
      <c r="C517" s="54">
        <v>1</v>
      </c>
      <c r="D517" s="54" t="s">
        <v>84</v>
      </c>
      <c r="E517" s="54" t="s">
        <v>318</v>
      </c>
      <c r="F517" s="69">
        <v>1</v>
      </c>
    </row>
    <row r="518" spans="2:6" ht="18" x14ac:dyDescent="0.25">
      <c r="B518" s="46" t="s">
        <v>92</v>
      </c>
      <c r="C518" s="54" t="s">
        <v>31</v>
      </c>
      <c r="D518" s="54" t="s">
        <v>31</v>
      </c>
      <c r="E518" s="54" t="s">
        <v>31</v>
      </c>
      <c r="F518" s="69" t="s">
        <v>31</v>
      </c>
    </row>
    <row r="519" spans="2:6" ht="17.25" x14ac:dyDescent="0.25">
      <c r="B519" s="3" t="s">
        <v>77</v>
      </c>
      <c r="C519" s="55">
        <f>SUM(C497:C517)</f>
        <v>39</v>
      </c>
      <c r="D519" s="55" t="s">
        <v>31</v>
      </c>
      <c r="E519" s="55" t="s">
        <v>31</v>
      </c>
      <c r="F519" s="55">
        <f>SUM(F497:F518)</f>
        <v>35</v>
      </c>
    </row>
    <row r="522" spans="2:6" ht="18.75" x14ac:dyDescent="0.25">
      <c r="B522" s="144" t="s">
        <v>104</v>
      </c>
      <c r="C522" s="145"/>
      <c r="D522" s="145"/>
      <c r="E522" s="145"/>
      <c r="F522" s="145"/>
    </row>
    <row r="523" spans="2:6" ht="18.75" x14ac:dyDescent="0.25">
      <c r="B523" s="146" t="s">
        <v>55</v>
      </c>
      <c r="C523" s="148">
        <v>45314</v>
      </c>
      <c r="D523" s="149"/>
      <c r="E523" s="149"/>
      <c r="F523" s="149"/>
    </row>
    <row r="524" spans="2:6" ht="45" customHeight="1" x14ac:dyDescent="0.25">
      <c r="B524" s="147"/>
      <c r="C524" s="56" t="s">
        <v>74</v>
      </c>
      <c r="D524" s="57" t="s">
        <v>82</v>
      </c>
      <c r="E524" s="57" t="s">
        <v>83</v>
      </c>
      <c r="F524" s="57" t="s">
        <v>212</v>
      </c>
    </row>
    <row r="525" spans="2:6" ht="104.25" customHeight="1" x14ac:dyDescent="0.25">
      <c r="B525" s="46" t="s">
        <v>40</v>
      </c>
      <c r="C525" s="54">
        <v>1</v>
      </c>
      <c r="D525" s="54" t="s">
        <v>343</v>
      </c>
      <c r="E525" s="54" t="s">
        <v>31</v>
      </c>
      <c r="F525" s="69" t="s">
        <v>31</v>
      </c>
    </row>
    <row r="526" spans="2:6" ht="165.75" customHeight="1" x14ac:dyDescent="0.25">
      <c r="B526" s="46" t="s">
        <v>41</v>
      </c>
      <c r="C526" s="54">
        <v>4</v>
      </c>
      <c r="D526" s="54" t="s">
        <v>346</v>
      </c>
      <c r="E526" s="54" t="s">
        <v>31</v>
      </c>
      <c r="F526" s="69" t="s">
        <v>31</v>
      </c>
    </row>
    <row r="527" spans="2:6" ht="120" customHeight="1" x14ac:dyDescent="0.25">
      <c r="B527" s="46" t="s">
        <v>2</v>
      </c>
      <c r="C527" s="54">
        <v>14</v>
      </c>
      <c r="D527" s="54" t="s">
        <v>356</v>
      </c>
      <c r="E527" s="54" t="s">
        <v>355</v>
      </c>
      <c r="F527" s="69">
        <v>16</v>
      </c>
    </row>
    <row r="528" spans="2:6" ht="86.25" hidden="1" x14ac:dyDescent="0.25">
      <c r="B528" s="46" t="s">
        <v>3</v>
      </c>
      <c r="C528" s="54">
        <v>8</v>
      </c>
      <c r="D528" s="54" t="s">
        <v>358</v>
      </c>
      <c r="E528" s="54" t="s">
        <v>357</v>
      </c>
      <c r="F528" s="69">
        <v>8</v>
      </c>
    </row>
    <row r="529" spans="2:6" ht="30" hidden="1" x14ac:dyDescent="0.25">
      <c r="B529" s="46" t="s">
        <v>42</v>
      </c>
      <c r="C529" s="54"/>
      <c r="D529" s="54"/>
      <c r="E529" s="54"/>
      <c r="F529" s="69"/>
    </row>
    <row r="530" spans="2:6" ht="18" hidden="1" x14ac:dyDescent="0.25">
      <c r="B530" s="46" t="s">
        <v>44</v>
      </c>
      <c r="C530" s="54"/>
      <c r="D530" s="54"/>
      <c r="E530" s="54"/>
      <c r="F530" s="69"/>
    </row>
    <row r="531" spans="2:6" ht="104.25" customHeight="1" x14ac:dyDescent="0.25">
      <c r="B531" s="46" t="s">
        <v>4</v>
      </c>
      <c r="C531" s="54"/>
      <c r="D531" s="54"/>
      <c r="E531" s="54"/>
      <c r="F531" s="69"/>
    </row>
    <row r="532" spans="2:6" ht="69" hidden="1" x14ac:dyDescent="0.25">
      <c r="B532" s="46" t="s">
        <v>43</v>
      </c>
      <c r="C532" s="54">
        <v>5</v>
      </c>
      <c r="D532" s="54" t="s">
        <v>360</v>
      </c>
      <c r="E532" s="54" t="s">
        <v>359</v>
      </c>
      <c r="F532" s="69">
        <v>8</v>
      </c>
    </row>
    <row r="533" spans="2:6" ht="18" hidden="1" x14ac:dyDescent="0.25">
      <c r="B533" s="46" t="s">
        <v>5</v>
      </c>
      <c r="C533" s="54"/>
      <c r="D533" s="54"/>
      <c r="E533" s="54"/>
      <c r="F533" s="69"/>
    </row>
    <row r="534" spans="2:6" ht="18" hidden="1" x14ac:dyDescent="0.25">
      <c r="B534" s="46" t="s">
        <v>6</v>
      </c>
      <c r="C534" s="54"/>
      <c r="D534" s="54"/>
      <c r="E534" s="54"/>
      <c r="F534" s="69"/>
    </row>
    <row r="535" spans="2:6" ht="100.5" customHeight="1" x14ac:dyDescent="0.25">
      <c r="B535" s="46" t="s">
        <v>7</v>
      </c>
      <c r="C535" s="54"/>
      <c r="D535" s="54"/>
      <c r="E535" s="54"/>
      <c r="F535" s="69"/>
    </row>
    <row r="536" spans="2:6" ht="76.5" customHeight="1" x14ac:dyDescent="0.25">
      <c r="B536" s="46" t="s">
        <v>8</v>
      </c>
      <c r="C536" s="54">
        <v>5</v>
      </c>
      <c r="D536" s="54" t="s">
        <v>364</v>
      </c>
      <c r="E536" s="54" t="s">
        <v>363</v>
      </c>
      <c r="F536" s="69">
        <v>6</v>
      </c>
    </row>
    <row r="537" spans="2:6" ht="18" x14ac:dyDescent="0.25">
      <c r="B537" s="46" t="s">
        <v>9</v>
      </c>
      <c r="C537" s="54">
        <v>1</v>
      </c>
      <c r="D537" s="54" t="s">
        <v>167</v>
      </c>
      <c r="E537" s="54" t="s">
        <v>280</v>
      </c>
      <c r="F537" s="69" t="s">
        <v>31</v>
      </c>
    </row>
    <row r="538" spans="2:6" ht="98.25" customHeight="1" x14ac:dyDescent="0.25">
      <c r="B538" s="46" t="s">
        <v>10</v>
      </c>
      <c r="C538" s="54"/>
      <c r="D538" s="54"/>
      <c r="E538" s="54"/>
      <c r="F538" s="69"/>
    </row>
    <row r="539" spans="2:6" ht="34.5" hidden="1" x14ac:dyDescent="0.25">
      <c r="B539" s="46" t="s">
        <v>56</v>
      </c>
      <c r="C539" s="54">
        <v>16</v>
      </c>
      <c r="D539" s="54" t="s">
        <v>344</v>
      </c>
      <c r="E539" s="54" t="s">
        <v>361</v>
      </c>
      <c r="F539" s="69">
        <v>25</v>
      </c>
    </row>
    <row r="540" spans="2:6" ht="45" hidden="1" x14ac:dyDescent="0.25">
      <c r="B540" s="46" t="s">
        <v>38</v>
      </c>
      <c r="C540" s="54"/>
      <c r="D540" s="54"/>
      <c r="E540" s="54"/>
      <c r="F540" s="69"/>
    </row>
    <row r="541" spans="2:6" ht="49.5" customHeight="1" x14ac:dyDescent="0.25">
      <c r="B541" s="46" t="s">
        <v>80</v>
      </c>
      <c r="C541" s="54"/>
      <c r="D541" s="54"/>
      <c r="E541" s="54"/>
      <c r="F541" s="69"/>
    </row>
    <row r="542" spans="2:6" ht="34.5" hidden="1" x14ac:dyDescent="0.25">
      <c r="B542" s="46" t="s">
        <v>39</v>
      </c>
      <c r="C542" s="54">
        <v>2</v>
      </c>
      <c r="D542" s="54" t="s">
        <v>31</v>
      </c>
      <c r="E542" s="54" t="s">
        <v>362</v>
      </c>
      <c r="F542" s="69">
        <v>4</v>
      </c>
    </row>
    <row r="543" spans="2:6" ht="18" hidden="1" x14ac:dyDescent="0.25">
      <c r="B543" s="46" t="s">
        <v>37</v>
      </c>
      <c r="C543" s="54"/>
      <c r="D543" s="54"/>
      <c r="E543" s="54"/>
      <c r="F543" s="69"/>
    </row>
    <row r="544" spans="2:6" ht="30" hidden="1" x14ac:dyDescent="0.25">
      <c r="B544" s="46" t="s">
        <v>53</v>
      </c>
      <c r="C544" s="54"/>
      <c r="D544" s="54"/>
      <c r="E544" s="54"/>
      <c r="F544" s="69"/>
    </row>
    <row r="545" spans="2:6" ht="18" hidden="1" x14ac:dyDescent="0.25">
      <c r="B545" s="46" t="s">
        <v>11</v>
      </c>
      <c r="C545" s="54"/>
      <c r="D545" s="54"/>
      <c r="E545" s="54"/>
      <c r="F545" s="69"/>
    </row>
    <row r="546" spans="2:6" ht="18" x14ac:dyDescent="0.25">
      <c r="B546" s="46" t="s">
        <v>92</v>
      </c>
      <c r="C546" s="54"/>
      <c r="D546" s="54"/>
      <c r="E546" s="54"/>
      <c r="F546" s="69"/>
    </row>
    <row r="547" spans="2:6" ht="17.25" x14ac:dyDescent="0.25">
      <c r="B547" s="3" t="s">
        <v>77</v>
      </c>
      <c r="C547" s="55">
        <f>SUM(C525:C545)</f>
        <v>56</v>
      </c>
      <c r="D547" s="55" t="s">
        <v>31</v>
      </c>
      <c r="E547" s="55" t="s">
        <v>31</v>
      </c>
      <c r="F547" s="55">
        <f>SUM(F525:F546)</f>
        <v>67</v>
      </c>
    </row>
    <row r="549" spans="2:6" ht="18.75" x14ac:dyDescent="0.25">
      <c r="B549" s="144" t="s">
        <v>104</v>
      </c>
      <c r="C549" s="145"/>
      <c r="D549" s="145"/>
      <c r="E549" s="145"/>
      <c r="F549" s="145"/>
    </row>
    <row r="550" spans="2:6" ht="18.75" x14ac:dyDescent="0.25">
      <c r="B550" s="146" t="s">
        <v>55</v>
      </c>
      <c r="C550" s="148">
        <v>45315</v>
      </c>
      <c r="D550" s="149"/>
      <c r="E550" s="149"/>
      <c r="F550" s="149"/>
    </row>
    <row r="551" spans="2:6" ht="99.75" customHeight="1" x14ac:dyDescent="0.25">
      <c r="B551" s="147"/>
      <c r="C551" s="56" t="s">
        <v>74</v>
      </c>
      <c r="D551" s="57" t="s">
        <v>82</v>
      </c>
      <c r="E551" s="57" t="s">
        <v>83</v>
      </c>
      <c r="F551" s="57" t="s">
        <v>212</v>
      </c>
    </row>
    <row r="552" spans="2:6" ht="66" customHeight="1" x14ac:dyDescent="0.25">
      <c r="B552" s="46" t="s">
        <v>40</v>
      </c>
      <c r="C552" s="54">
        <v>2</v>
      </c>
      <c r="D552" s="54" t="s">
        <v>347</v>
      </c>
      <c r="E552" s="54" t="s">
        <v>31</v>
      </c>
      <c r="F552" s="69" t="s">
        <v>31</v>
      </c>
    </row>
    <row r="553" spans="2:6" ht="71.25" customHeight="1" x14ac:dyDescent="0.25">
      <c r="B553" s="46" t="s">
        <v>41</v>
      </c>
      <c r="C553" s="54">
        <v>2</v>
      </c>
      <c r="D553" s="54" t="s">
        <v>365</v>
      </c>
      <c r="E553" s="54" t="s">
        <v>31</v>
      </c>
      <c r="F553" s="69" t="s">
        <v>31</v>
      </c>
    </row>
    <row r="554" spans="2:6" ht="51" customHeight="1" x14ac:dyDescent="0.25">
      <c r="B554" s="46" t="s">
        <v>2</v>
      </c>
      <c r="C554" s="54">
        <v>2</v>
      </c>
      <c r="D554" s="54" t="s">
        <v>366</v>
      </c>
      <c r="E554" s="54" t="s">
        <v>367</v>
      </c>
      <c r="F554" s="69">
        <v>4</v>
      </c>
    </row>
    <row r="555" spans="2:6" ht="18" hidden="1" x14ac:dyDescent="0.25">
      <c r="B555" s="46" t="s">
        <v>3</v>
      </c>
      <c r="C555" s="54">
        <v>1</v>
      </c>
      <c r="D555" s="54" t="s">
        <v>370</v>
      </c>
      <c r="E555" s="54" t="s">
        <v>86</v>
      </c>
      <c r="F555" s="69">
        <v>2</v>
      </c>
    </row>
    <row r="556" spans="2:6" ht="30" hidden="1" x14ac:dyDescent="0.25">
      <c r="B556" s="46" t="s">
        <v>42</v>
      </c>
      <c r="C556" s="54"/>
      <c r="D556" s="54"/>
      <c r="E556" s="54"/>
      <c r="F556" s="69"/>
    </row>
    <row r="557" spans="2:6" ht="18" hidden="1" x14ac:dyDescent="0.25">
      <c r="B557" s="46" t="s">
        <v>44</v>
      </c>
      <c r="C557" s="54"/>
      <c r="D557" s="54"/>
      <c r="E557" s="54"/>
      <c r="F557" s="69"/>
    </row>
    <row r="558" spans="2:6" ht="73.5" customHeight="1" x14ac:dyDescent="0.25">
      <c r="B558" s="46" t="s">
        <v>4</v>
      </c>
      <c r="C558" s="54"/>
      <c r="D558" s="54"/>
      <c r="E558" s="54"/>
      <c r="F558" s="69"/>
    </row>
    <row r="559" spans="2:6" ht="51.75" hidden="1" x14ac:dyDescent="0.25">
      <c r="B559" s="46" t="s">
        <v>43</v>
      </c>
      <c r="C559" s="54">
        <v>3</v>
      </c>
      <c r="D559" s="54" t="s">
        <v>372</v>
      </c>
      <c r="E559" s="54" t="s">
        <v>371</v>
      </c>
      <c r="F559" s="69">
        <v>6</v>
      </c>
    </row>
    <row r="560" spans="2:6" ht="18" hidden="1" x14ac:dyDescent="0.25">
      <c r="B560" s="46" t="s">
        <v>5</v>
      </c>
      <c r="C560" s="54"/>
      <c r="D560" s="54"/>
      <c r="E560" s="54"/>
      <c r="F560" s="69"/>
    </row>
    <row r="561" spans="2:6" ht="18" hidden="1" x14ac:dyDescent="0.25">
      <c r="B561" s="46" t="s">
        <v>6</v>
      </c>
      <c r="C561" s="54"/>
      <c r="D561" s="54"/>
      <c r="E561" s="54"/>
      <c r="F561" s="69"/>
    </row>
    <row r="562" spans="2:6" ht="87" customHeight="1" x14ac:dyDescent="0.25">
      <c r="B562" s="46" t="s">
        <v>7</v>
      </c>
      <c r="C562" s="54"/>
      <c r="D562" s="54"/>
      <c r="E562" s="54"/>
      <c r="F562" s="69"/>
    </row>
    <row r="563" spans="2:6" ht="51.75" hidden="1" x14ac:dyDescent="0.25">
      <c r="B563" s="46" t="s">
        <v>8</v>
      </c>
      <c r="C563" s="54">
        <v>4</v>
      </c>
      <c r="D563" s="54" t="s">
        <v>376</v>
      </c>
      <c r="E563" s="54" t="s">
        <v>375</v>
      </c>
      <c r="F563" s="69">
        <v>9</v>
      </c>
    </row>
    <row r="564" spans="2:6" ht="18" hidden="1" x14ac:dyDescent="0.25">
      <c r="B564" s="46" t="s">
        <v>9</v>
      </c>
      <c r="C564" s="54"/>
      <c r="D564" s="54"/>
      <c r="E564" s="54"/>
      <c r="F564" s="69"/>
    </row>
    <row r="565" spans="2:6" ht="18" x14ac:dyDescent="0.25">
      <c r="B565" s="46" t="s">
        <v>10</v>
      </c>
      <c r="C565" s="54"/>
      <c r="D565" s="54"/>
      <c r="E565" s="54"/>
      <c r="F565" s="69"/>
    </row>
    <row r="566" spans="2:6" ht="69" hidden="1" x14ac:dyDescent="0.25">
      <c r="B566" s="46" t="s">
        <v>56</v>
      </c>
      <c r="C566" s="54">
        <v>7</v>
      </c>
      <c r="D566" s="54" t="s">
        <v>374</v>
      </c>
      <c r="E566" s="54" t="s">
        <v>373</v>
      </c>
      <c r="F566" s="69">
        <v>9</v>
      </c>
    </row>
    <row r="567" spans="2:6" ht="45" hidden="1" x14ac:dyDescent="0.25">
      <c r="B567" s="46" t="s">
        <v>38</v>
      </c>
      <c r="C567" s="54"/>
      <c r="D567" s="54"/>
      <c r="E567" s="54"/>
      <c r="F567" s="69"/>
    </row>
    <row r="568" spans="2:6" ht="30" hidden="1" x14ac:dyDescent="0.25">
      <c r="B568" s="46" t="s">
        <v>80</v>
      </c>
      <c r="C568" s="54"/>
      <c r="D568" s="54"/>
      <c r="E568" s="54"/>
      <c r="F568" s="69"/>
    </row>
    <row r="569" spans="2:6" ht="51.75" customHeight="1" x14ac:dyDescent="0.25">
      <c r="B569" s="46" t="s">
        <v>39</v>
      </c>
      <c r="C569" s="54"/>
      <c r="D569" s="54"/>
      <c r="E569" s="54"/>
      <c r="F569" s="69"/>
    </row>
    <row r="570" spans="2:6" ht="18" x14ac:dyDescent="0.25">
      <c r="B570" s="46" t="s">
        <v>37</v>
      </c>
      <c r="C570" s="54">
        <v>1</v>
      </c>
      <c r="D570" s="54" t="s">
        <v>167</v>
      </c>
      <c r="E570" s="54" t="s">
        <v>86</v>
      </c>
      <c r="F570" s="69">
        <v>3</v>
      </c>
    </row>
    <row r="571" spans="2:6" ht="42.75" customHeight="1" x14ac:dyDescent="0.25">
      <c r="B571" s="46" t="s">
        <v>53</v>
      </c>
      <c r="C571" s="54" t="s">
        <v>31</v>
      </c>
      <c r="D571" s="54" t="s">
        <v>31</v>
      </c>
      <c r="E571" s="54" t="s">
        <v>31</v>
      </c>
      <c r="F571" s="69" t="s">
        <v>31</v>
      </c>
    </row>
    <row r="572" spans="2:6" ht="63" customHeight="1" x14ac:dyDescent="0.25">
      <c r="B572" s="46" t="s">
        <v>11</v>
      </c>
      <c r="C572" s="54">
        <v>2</v>
      </c>
      <c r="D572" s="54" t="s">
        <v>210</v>
      </c>
      <c r="E572" s="54" t="s">
        <v>318</v>
      </c>
      <c r="F572" s="69">
        <v>2</v>
      </c>
    </row>
    <row r="573" spans="2:6" ht="34.5" x14ac:dyDescent="0.25">
      <c r="B573" s="46" t="s">
        <v>92</v>
      </c>
      <c r="C573" s="54">
        <v>2</v>
      </c>
      <c r="D573" s="54" t="s">
        <v>369</v>
      </c>
      <c r="E573" s="54" t="s">
        <v>368</v>
      </c>
      <c r="F573" s="69">
        <v>3</v>
      </c>
    </row>
    <row r="574" spans="2:6" ht="17.25" x14ac:dyDescent="0.25">
      <c r="B574" s="3" t="s">
        <v>77</v>
      </c>
      <c r="C574" s="55">
        <f>SUM(C552:C572)</f>
        <v>24</v>
      </c>
      <c r="D574" s="55" t="s">
        <v>31</v>
      </c>
      <c r="E574" s="55" t="s">
        <v>31</v>
      </c>
      <c r="F574" s="55">
        <f>SUM(F552:F573)</f>
        <v>38</v>
      </c>
    </row>
    <row r="576" spans="2:6" ht="18.75" x14ac:dyDescent="0.25">
      <c r="B576" s="144" t="s">
        <v>104</v>
      </c>
      <c r="C576" s="145"/>
      <c r="D576" s="145"/>
      <c r="E576" s="145"/>
      <c r="F576" s="145"/>
    </row>
    <row r="577" spans="2:6" ht="18.75" x14ac:dyDescent="0.25">
      <c r="B577" s="146" t="s">
        <v>55</v>
      </c>
      <c r="C577" s="148">
        <v>45316</v>
      </c>
      <c r="D577" s="149"/>
      <c r="E577" s="149"/>
      <c r="F577" s="149"/>
    </row>
    <row r="578" spans="2:6" ht="76.5" customHeight="1" x14ac:dyDescent="0.25">
      <c r="B578" s="147"/>
      <c r="C578" s="56" t="s">
        <v>74</v>
      </c>
      <c r="D578" s="57" t="s">
        <v>82</v>
      </c>
      <c r="E578" s="57" t="s">
        <v>83</v>
      </c>
      <c r="F578" s="57" t="s">
        <v>212</v>
      </c>
    </row>
    <row r="579" spans="2:6" ht="81" customHeight="1" x14ac:dyDescent="0.25">
      <c r="B579" s="46" t="s">
        <v>40</v>
      </c>
      <c r="C579" s="54">
        <v>4</v>
      </c>
      <c r="D579" s="54" t="s">
        <v>378</v>
      </c>
      <c r="E579" s="54"/>
      <c r="F579" s="69">
        <v>6</v>
      </c>
    </row>
    <row r="580" spans="2:6" ht="34.5" x14ac:dyDescent="0.25">
      <c r="B580" s="46" t="s">
        <v>41</v>
      </c>
      <c r="C580" s="54">
        <v>2</v>
      </c>
      <c r="D580" s="54" t="s">
        <v>377</v>
      </c>
      <c r="E580" s="54" t="s">
        <v>31</v>
      </c>
      <c r="F580" s="69" t="s">
        <v>31</v>
      </c>
    </row>
    <row r="581" spans="2:6" ht="86.25" hidden="1" x14ac:dyDescent="0.25">
      <c r="B581" s="46" t="s">
        <v>2</v>
      </c>
      <c r="C581" s="54">
        <v>8</v>
      </c>
      <c r="D581" s="54" t="s">
        <v>380</v>
      </c>
      <c r="E581" s="54" t="s">
        <v>379</v>
      </c>
      <c r="F581" s="69">
        <v>17</v>
      </c>
    </row>
    <row r="582" spans="2:6" ht="18" hidden="1" x14ac:dyDescent="0.25">
      <c r="B582" s="46" t="s">
        <v>3</v>
      </c>
      <c r="C582" s="54"/>
      <c r="D582" s="54"/>
      <c r="E582" s="54"/>
      <c r="F582" s="69"/>
    </row>
    <row r="583" spans="2:6" ht="86.25" hidden="1" x14ac:dyDescent="0.25">
      <c r="B583" s="46" t="s">
        <v>42</v>
      </c>
      <c r="C583" s="54">
        <v>7</v>
      </c>
      <c r="D583" s="54" t="s">
        <v>387</v>
      </c>
      <c r="E583" s="54" t="s">
        <v>386</v>
      </c>
      <c r="F583" s="69">
        <v>20</v>
      </c>
    </row>
    <row r="584" spans="2:6" ht="18" hidden="1" x14ac:dyDescent="0.25">
      <c r="B584" s="46" t="s">
        <v>44</v>
      </c>
      <c r="C584" s="54"/>
      <c r="D584" s="54"/>
      <c r="E584" s="54"/>
      <c r="F584" s="69"/>
    </row>
    <row r="585" spans="2:6" ht="62.25" customHeight="1" x14ac:dyDescent="0.25">
      <c r="B585" s="46" t="s">
        <v>4</v>
      </c>
      <c r="C585" s="54"/>
      <c r="D585" s="54"/>
      <c r="E585" s="54"/>
      <c r="F585" s="69"/>
    </row>
    <row r="586" spans="2:6" ht="18" hidden="1" x14ac:dyDescent="0.25">
      <c r="B586" s="46" t="s">
        <v>43</v>
      </c>
      <c r="C586" s="54">
        <v>1</v>
      </c>
      <c r="D586" s="54" t="s">
        <v>179</v>
      </c>
      <c r="E586" s="54" t="s">
        <v>89</v>
      </c>
      <c r="F586" s="69">
        <v>1</v>
      </c>
    </row>
    <row r="587" spans="2:6" ht="18" hidden="1" x14ac:dyDescent="0.25">
      <c r="B587" s="46" t="s">
        <v>5</v>
      </c>
      <c r="C587" s="54"/>
      <c r="D587" s="54"/>
      <c r="E587" s="54"/>
      <c r="F587" s="69"/>
    </row>
    <row r="588" spans="2:6" ht="39.75" customHeight="1" x14ac:dyDescent="0.25">
      <c r="B588" s="46" t="s">
        <v>6</v>
      </c>
      <c r="C588" s="54"/>
      <c r="D588" s="54"/>
      <c r="E588" s="54"/>
      <c r="F588" s="69"/>
    </row>
    <row r="589" spans="2:6" ht="18" x14ac:dyDescent="0.25">
      <c r="B589" s="46" t="s">
        <v>7</v>
      </c>
      <c r="C589" s="54" t="s">
        <v>31</v>
      </c>
      <c r="D589" s="54" t="s">
        <v>31</v>
      </c>
      <c r="E589" s="54" t="s">
        <v>31</v>
      </c>
      <c r="F589" s="69" t="s">
        <v>31</v>
      </c>
    </row>
    <row r="590" spans="2:6" ht="34.5" hidden="1" x14ac:dyDescent="0.25">
      <c r="B590" s="46" t="s">
        <v>8</v>
      </c>
      <c r="C590" s="54">
        <v>2</v>
      </c>
      <c r="D590" s="54" t="s">
        <v>112</v>
      </c>
      <c r="E590" s="54" t="s">
        <v>381</v>
      </c>
      <c r="F590" s="69">
        <v>5</v>
      </c>
    </row>
    <row r="591" spans="2:6" ht="86.25" hidden="1" customHeight="1" x14ac:dyDescent="0.25">
      <c r="B591" s="46" t="s">
        <v>9</v>
      </c>
      <c r="C591" s="54"/>
      <c r="D591" s="54"/>
      <c r="E591" s="54"/>
      <c r="F591" s="69"/>
    </row>
    <row r="592" spans="2:6" ht="117.75" customHeight="1" x14ac:dyDescent="0.25">
      <c r="B592" s="46" t="s">
        <v>10</v>
      </c>
      <c r="C592" s="54"/>
      <c r="D592" s="54"/>
      <c r="E592" s="54"/>
      <c r="F592" s="69"/>
    </row>
    <row r="593" spans="2:6" ht="69" hidden="1" x14ac:dyDescent="0.25">
      <c r="B593" s="46" t="s">
        <v>56</v>
      </c>
      <c r="C593" s="54">
        <v>5</v>
      </c>
      <c r="D593" s="54" t="s">
        <v>383</v>
      </c>
      <c r="E593" s="54" t="s">
        <v>382</v>
      </c>
      <c r="F593" s="69">
        <v>6</v>
      </c>
    </row>
    <row r="594" spans="2:6" ht="45" hidden="1" x14ac:dyDescent="0.25">
      <c r="B594" s="46" t="s">
        <v>38</v>
      </c>
      <c r="C594" s="54"/>
      <c r="D594" s="54"/>
      <c r="E594" s="54"/>
      <c r="F594" s="69"/>
    </row>
    <row r="595" spans="2:6" ht="30" hidden="1" x14ac:dyDescent="0.25">
      <c r="B595" s="46" t="s">
        <v>80</v>
      </c>
      <c r="C595" s="54"/>
      <c r="D595" s="54"/>
      <c r="E595" s="54"/>
      <c r="F595" s="69"/>
    </row>
    <row r="596" spans="2:6" ht="18" hidden="1" x14ac:dyDescent="0.25">
      <c r="B596" s="46" t="s">
        <v>39</v>
      </c>
      <c r="C596" s="54"/>
      <c r="D596" s="54"/>
      <c r="E596" s="54"/>
      <c r="F596" s="69"/>
    </row>
    <row r="597" spans="2:6" ht="18" hidden="1" x14ac:dyDescent="0.25">
      <c r="B597" s="46" t="s">
        <v>37</v>
      </c>
      <c r="C597" s="54"/>
      <c r="D597" s="54"/>
      <c r="E597" s="54"/>
      <c r="F597" s="69"/>
    </row>
    <row r="598" spans="2:6" ht="87" customHeight="1" x14ac:dyDescent="0.25">
      <c r="B598" s="46" t="s">
        <v>53</v>
      </c>
      <c r="C598" s="54"/>
      <c r="D598" s="54"/>
      <c r="E598" s="54"/>
      <c r="F598" s="69"/>
    </row>
    <row r="599" spans="2:6" ht="59.25" customHeight="1" x14ac:dyDescent="0.25">
      <c r="B599" s="46" t="s">
        <v>11</v>
      </c>
      <c r="C599" s="54">
        <v>5</v>
      </c>
      <c r="D599" s="54" t="s">
        <v>385</v>
      </c>
      <c r="E599" s="54" t="s">
        <v>384</v>
      </c>
      <c r="F599" s="69">
        <v>24</v>
      </c>
    </row>
    <row r="600" spans="2:6" ht="18" x14ac:dyDescent="0.25">
      <c r="B600" s="46" t="s">
        <v>92</v>
      </c>
      <c r="C600" s="54" t="s">
        <v>31</v>
      </c>
      <c r="D600" s="54" t="s">
        <v>31</v>
      </c>
      <c r="E600" s="54" t="s">
        <v>31</v>
      </c>
      <c r="F600" s="69" t="s">
        <v>31</v>
      </c>
    </row>
    <row r="601" spans="2:6" ht="17.25" x14ac:dyDescent="0.25">
      <c r="B601" s="3" t="s">
        <v>77</v>
      </c>
      <c r="C601" s="55">
        <f>SUM(C579:C599)</f>
        <v>34</v>
      </c>
      <c r="D601" s="55" t="s">
        <v>31</v>
      </c>
      <c r="E601" s="55" t="s">
        <v>31</v>
      </c>
      <c r="F601" s="55">
        <f>SUM(F579:F600)</f>
        <v>79</v>
      </c>
    </row>
    <row r="603" spans="2:6" ht="18.75" x14ac:dyDescent="0.25">
      <c r="B603" s="144" t="s">
        <v>104</v>
      </c>
      <c r="C603" s="145"/>
      <c r="D603" s="145"/>
      <c r="E603" s="145"/>
      <c r="F603" s="145"/>
    </row>
    <row r="604" spans="2:6" ht="18.75" x14ac:dyDescent="0.25">
      <c r="B604" s="146" t="s">
        <v>55</v>
      </c>
      <c r="C604" s="148">
        <v>45320</v>
      </c>
      <c r="D604" s="149"/>
      <c r="E604" s="149"/>
      <c r="F604" s="149"/>
    </row>
    <row r="605" spans="2:6" ht="31.5" x14ac:dyDescent="0.25">
      <c r="B605" s="147"/>
      <c r="C605" s="56" t="s">
        <v>74</v>
      </c>
      <c r="D605" s="57" t="s">
        <v>82</v>
      </c>
      <c r="E605" s="57" t="s">
        <v>83</v>
      </c>
      <c r="F605" s="57" t="s">
        <v>212</v>
      </c>
    </row>
    <row r="606" spans="2:6" ht="18" x14ac:dyDescent="0.25">
      <c r="B606" s="46" t="s">
        <v>40</v>
      </c>
      <c r="C606" s="54">
        <v>3</v>
      </c>
      <c r="D606" s="54" t="s">
        <v>415</v>
      </c>
      <c r="E606" s="54" t="s">
        <v>31</v>
      </c>
      <c r="F606" s="69">
        <v>3</v>
      </c>
    </row>
    <row r="607" spans="2:6" ht="34.5" x14ac:dyDescent="0.25">
      <c r="B607" s="46" t="s">
        <v>41</v>
      </c>
      <c r="C607" s="54">
        <v>2</v>
      </c>
      <c r="D607" s="54" t="s">
        <v>403</v>
      </c>
      <c r="E607" s="54" t="s">
        <v>31</v>
      </c>
      <c r="F607" s="69">
        <v>10</v>
      </c>
    </row>
    <row r="608" spans="2:6" ht="51.75" x14ac:dyDescent="0.25">
      <c r="B608" s="46" t="s">
        <v>2</v>
      </c>
      <c r="C608" s="54">
        <v>3</v>
      </c>
      <c r="D608" s="54" t="s">
        <v>416</v>
      </c>
      <c r="E608" s="54" t="s">
        <v>413</v>
      </c>
      <c r="F608" s="69">
        <v>3</v>
      </c>
    </row>
    <row r="609" spans="2:6" ht="18" x14ac:dyDescent="0.25">
      <c r="B609" s="46" t="s">
        <v>3</v>
      </c>
      <c r="C609" s="54">
        <v>1</v>
      </c>
      <c r="D609" s="54" t="s">
        <v>106</v>
      </c>
      <c r="E609" s="54" t="s">
        <v>219</v>
      </c>
      <c r="F609" s="69">
        <v>2</v>
      </c>
    </row>
    <row r="610" spans="2:6" ht="30" x14ac:dyDescent="0.25">
      <c r="B610" s="46" t="s">
        <v>42</v>
      </c>
      <c r="C610" s="54"/>
      <c r="D610" s="54"/>
      <c r="E610" s="54"/>
      <c r="F610" s="69"/>
    </row>
    <row r="611" spans="2:6" ht="18" x14ac:dyDescent="0.25">
      <c r="B611" s="46" t="s">
        <v>44</v>
      </c>
      <c r="C611" s="54"/>
      <c r="D611" s="54"/>
      <c r="E611" s="54"/>
      <c r="F611" s="69"/>
    </row>
    <row r="612" spans="2:6" ht="18" x14ac:dyDescent="0.25">
      <c r="B612" s="46" t="s">
        <v>4</v>
      </c>
      <c r="C612" s="54"/>
      <c r="D612" s="54"/>
      <c r="E612" s="54"/>
      <c r="F612" s="69"/>
    </row>
    <row r="613" spans="2:6" ht="69" x14ac:dyDescent="0.25">
      <c r="B613" s="46" t="s">
        <v>43</v>
      </c>
      <c r="C613" s="54">
        <v>6</v>
      </c>
      <c r="D613" s="54" t="s">
        <v>418</v>
      </c>
      <c r="E613" s="54" t="s">
        <v>417</v>
      </c>
      <c r="F613" s="69">
        <v>9</v>
      </c>
    </row>
    <row r="614" spans="2:6" ht="18" x14ac:dyDescent="0.25">
      <c r="B614" s="46" t="s">
        <v>5</v>
      </c>
      <c r="C614" s="54"/>
      <c r="D614" s="54"/>
      <c r="E614" s="54"/>
      <c r="F614" s="69"/>
    </row>
    <row r="615" spans="2:6" ht="18" x14ac:dyDescent="0.25">
      <c r="B615" s="46" t="s">
        <v>6</v>
      </c>
      <c r="C615" s="54"/>
      <c r="D615" s="54"/>
      <c r="E615" s="54"/>
      <c r="F615" s="69"/>
    </row>
    <row r="616" spans="2:6" ht="18" x14ac:dyDescent="0.25">
      <c r="B616" s="46" t="s">
        <v>7</v>
      </c>
      <c r="C616" s="54"/>
      <c r="D616" s="54"/>
      <c r="E616" s="54"/>
      <c r="F616" s="69"/>
    </row>
    <row r="617" spans="2:6" ht="18" x14ac:dyDescent="0.25">
      <c r="B617" s="46" t="s">
        <v>8</v>
      </c>
      <c r="C617" s="54"/>
      <c r="D617" s="54"/>
      <c r="E617" s="54"/>
      <c r="F617" s="69"/>
    </row>
    <row r="618" spans="2:6" ht="18" x14ac:dyDescent="0.25">
      <c r="B618" s="46" t="s">
        <v>9</v>
      </c>
      <c r="C618" s="54"/>
      <c r="D618" s="54"/>
      <c r="E618" s="54"/>
      <c r="F618" s="69"/>
    </row>
    <row r="619" spans="2:6" ht="18" x14ac:dyDescent="0.25">
      <c r="B619" s="46" t="s">
        <v>10</v>
      </c>
      <c r="C619" s="54"/>
      <c r="D619" s="54"/>
      <c r="E619" s="54"/>
      <c r="F619" s="69"/>
    </row>
    <row r="620" spans="2:6" ht="51.75" x14ac:dyDescent="0.25">
      <c r="B620" s="46" t="s">
        <v>56</v>
      </c>
      <c r="C620" s="54">
        <v>12</v>
      </c>
      <c r="D620" s="54" t="s">
        <v>259</v>
      </c>
      <c r="E620" s="54" t="s">
        <v>419</v>
      </c>
      <c r="F620" s="69">
        <v>12</v>
      </c>
    </row>
    <row r="621" spans="2:6" ht="45" x14ac:dyDescent="0.25">
      <c r="B621" s="46" t="s">
        <v>38</v>
      </c>
      <c r="C621" s="54" t="s">
        <v>31</v>
      </c>
      <c r="D621" s="54" t="s">
        <v>31</v>
      </c>
      <c r="E621" s="54" t="s">
        <v>31</v>
      </c>
      <c r="F621" s="69" t="s">
        <v>31</v>
      </c>
    </row>
    <row r="622" spans="2:6" ht="30" x14ac:dyDescent="0.25">
      <c r="B622" s="46" t="s">
        <v>80</v>
      </c>
      <c r="C622" s="54">
        <v>1</v>
      </c>
      <c r="D622" s="54" t="s">
        <v>84</v>
      </c>
      <c r="E622" s="54" t="s">
        <v>414</v>
      </c>
      <c r="F622" s="69">
        <v>2</v>
      </c>
    </row>
    <row r="623" spans="2:6" ht="18" x14ac:dyDescent="0.25">
      <c r="B623" s="46" t="s">
        <v>39</v>
      </c>
      <c r="C623" s="54"/>
      <c r="D623" s="54"/>
      <c r="E623" s="54"/>
      <c r="F623" s="69"/>
    </row>
    <row r="624" spans="2:6" ht="18" x14ac:dyDescent="0.25">
      <c r="B624" s="46" t="s">
        <v>37</v>
      </c>
      <c r="C624" s="54"/>
      <c r="D624" s="54"/>
      <c r="E624" s="54"/>
      <c r="F624" s="69"/>
    </row>
    <row r="625" spans="2:6" ht="30" x14ac:dyDescent="0.25">
      <c r="B625" s="46" t="s">
        <v>53</v>
      </c>
      <c r="C625" s="54"/>
      <c r="D625" s="54"/>
      <c r="E625" s="54"/>
      <c r="F625" s="69"/>
    </row>
    <row r="626" spans="2:6" ht="18" x14ac:dyDescent="0.25">
      <c r="B626" s="46" t="s">
        <v>11</v>
      </c>
      <c r="C626" s="54">
        <v>1</v>
      </c>
      <c r="D626" s="54" t="s">
        <v>31</v>
      </c>
      <c r="E626" s="54" t="s">
        <v>318</v>
      </c>
      <c r="F626" s="69" t="s">
        <v>31</v>
      </c>
    </row>
    <row r="627" spans="2:6" ht="18" x14ac:dyDescent="0.25">
      <c r="B627" s="46" t="s">
        <v>92</v>
      </c>
      <c r="C627" s="54" t="s">
        <v>31</v>
      </c>
      <c r="D627" s="54" t="s">
        <v>31</v>
      </c>
      <c r="E627" s="54" t="s">
        <v>31</v>
      </c>
      <c r="F627" s="69" t="s">
        <v>31</v>
      </c>
    </row>
    <row r="628" spans="2:6" ht="17.25" x14ac:dyDescent="0.25">
      <c r="B628" s="3" t="s">
        <v>77</v>
      </c>
      <c r="C628" s="55">
        <f>SUM(C606:C626)</f>
        <v>29</v>
      </c>
      <c r="D628" s="55" t="s">
        <v>31</v>
      </c>
      <c r="E628" s="55" t="s">
        <v>31</v>
      </c>
      <c r="F628" s="55">
        <f>SUM(F606:F627)</f>
        <v>41</v>
      </c>
    </row>
    <row r="630" spans="2:6" ht="18.75" x14ac:dyDescent="0.25">
      <c r="B630" s="144" t="s">
        <v>104</v>
      </c>
      <c r="C630" s="145"/>
      <c r="D630" s="145"/>
      <c r="E630" s="145"/>
      <c r="F630" s="145"/>
    </row>
    <row r="631" spans="2:6" ht="18.75" x14ac:dyDescent="0.25">
      <c r="B631" s="146" t="s">
        <v>55</v>
      </c>
      <c r="C631" s="148">
        <v>45321</v>
      </c>
      <c r="D631" s="149"/>
      <c r="E631" s="149"/>
      <c r="F631" s="149"/>
    </row>
    <row r="632" spans="2:6" ht="31.5" x14ac:dyDescent="0.25">
      <c r="B632" s="147"/>
      <c r="C632" s="56" t="s">
        <v>74</v>
      </c>
      <c r="D632" s="57" t="s">
        <v>82</v>
      </c>
      <c r="E632" s="57" t="s">
        <v>83</v>
      </c>
      <c r="F632" s="57" t="s">
        <v>212</v>
      </c>
    </row>
    <row r="633" spans="2:6" ht="34.5" x14ac:dyDescent="0.25">
      <c r="B633" s="46" t="s">
        <v>40</v>
      </c>
      <c r="C633" s="54">
        <v>5</v>
      </c>
      <c r="D633" s="54" t="s">
        <v>420</v>
      </c>
      <c r="E633" s="54" t="s">
        <v>31</v>
      </c>
      <c r="F633" s="69">
        <v>5</v>
      </c>
    </row>
    <row r="634" spans="2:6" ht="34.5" x14ac:dyDescent="0.25">
      <c r="B634" s="46" t="s">
        <v>41</v>
      </c>
      <c r="C634" s="54">
        <v>2</v>
      </c>
      <c r="D634" s="54" t="s">
        <v>377</v>
      </c>
      <c r="E634" s="54" t="s">
        <v>31</v>
      </c>
      <c r="F634" s="69" t="s">
        <v>31</v>
      </c>
    </row>
    <row r="635" spans="2:6" ht="86.25" x14ac:dyDescent="0.25">
      <c r="B635" s="46" t="s">
        <v>2</v>
      </c>
      <c r="C635" s="54">
        <v>11</v>
      </c>
      <c r="D635" s="54" t="s">
        <v>423</v>
      </c>
      <c r="E635" s="54" t="s">
        <v>422</v>
      </c>
      <c r="F635" s="69">
        <v>11</v>
      </c>
    </row>
    <row r="636" spans="2:6" ht="103.5" x14ac:dyDescent="0.25">
      <c r="B636" s="46" t="s">
        <v>3</v>
      </c>
      <c r="C636" s="54">
        <v>6</v>
      </c>
      <c r="D636" s="54" t="s">
        <v>426</v>
      </c>
      <c r="E636" s="54" t="s">
        <v>425</v>
      </c>
      <c r="F636" s="69">
        <v>6</v>
      </c>
    </row>
    <row r="637" spans="2:6" ht="30" x14ac:dyDescent="0.25">
      <c r="B637" s="46" t="s">
        <v>42</v>
      </c>
      <c r="C637" s="54"/>
      <c r="D637" s="54"/>
      <c r="E637" s="54"/>
      <c r="F637" s="69"/>
    </row>
    <row r="638" spans="2:6" ht="18" x14ac:dyDescent="0.25">
      <c r="B638" s="46" t="s">
        <v>44</v>
      </c>
      <c r="C638" s="54"/>
      <c r="D638" s="54"/>
      <c r="E638" s="54"/>
      <c r="F638" s="69"/>
    </row>
    <row r="639" spans="2:6" ht="18" x14ac:dyDescent="0.25">
      <c r="B639" s="46" t="s">
        <v>4</v>
      </c>
      <c r="C639" s="54"/>
      <c r="D639" s="54"/>
      <c r="E639" s="54"/>
      <c r="F639" s="69"/>
    </row>
    <row r="640" spans="2:6" ht="18" x14ac:dyDescent="0.25">
      <c r="B640" s="46" t="s">
        <v>43</v>
      </c>
      <c r="C640" s="54"/>
      <c r="D640" s="54"/>
      <c r="E640" s="54"/>
      <c r="F640" s="69"/>
    </row>
    <row r="641" spans="2:6" ht="18" x14ac:dyDescent="0.25">
      <c r="B641" s="46" t="s">
        <v>5</v>
      </c>
      <c r="C641" s="54"/>
      <c r="D641" s="54"/>
      <c r="E641" s="54"/>
      <c r="F641" s="69"/>
    </row>
    <row r="642" spans="2:6" ht="18" x14ac:dyDescent="0.25">
      <c r="B642" s="46" t="s">
        <v>6</v>
      </c>
      <c r="C642" s="54"/>
      <c r="D642" s="54"/>
      <c r="E642" s="54"/>
      <c r="F642" s="69"/>
    </row>
    <row r="643" spans="2:6" ht="18" x14ac:dyDescent="0.25">
      <c r="B643" s="46" t="s">
        <v>7</v>
      </c>
      <c r="C643" s="54"/>
      <c r="D643" s="54"/>
      <c r="E643" s="54"/>
      <c r="F643" s="69"/>
    </row>
    <row r="644" spans="2:6" ht="18" x14ac:dyDescent="0.25">
      <c r="B644" s="46" t="s">
        <v>8</v>
      </c>
      <c r="C644" s="54"/>
      <c r="D644" s="54"/>
      <c r="E644" s="54"/>
      <c r="F644" s="69"/>
    </row>
    <row r="645" spans="2:6" ht="18" x14ac:dyDescent="0.25">
      <c r="B645" s="46" t="s">
        <v>9</v>
      </c>
      <c r="C645" s="54"/>
      <c r="D645" s="54"/>
      <c r="E645" s="54"/>
      <c r="F645" s="69"/>
    </row>
    <row r="646" spans="2:6" ht="18" x14ac:dyDescent="0.25">
      <c r="B646" s="46" t="s">
        <v>10</v>
      </c>
      <c r="C646" s="54"/>
      <c r="D646" s="54"/>
      <c r="E646" s="54"/>
      <c r="F646" s="69"/>
    </row>
    <row r="647" spans="2:6" ht="69" x14ac:dyDescent="0.25">
      <c r="B647" s="46" t="s">
        <v>56</v>
      </c>
      <c r="C647" s="54">
        <v>13</v>
      </c>
      <c r="D647" s="54" t="s">
        <v>335</v>
      </c>
      <c r="E647" s="54" t="s">
        <v>424</v>
      </c>
      <c r="F647" s="69">
        <v>13</v>
      </c>
    </row>
    <row r="648" spans="2:6" ht="45" x14ac:dyDescent="0.25">
      <c r="B648" s="46" t="s">
        <v>38</v>
      </c>
      <c r="C648" s="54"/>
      <c r="D648" s="54"/>
      <c r="E648" s="54"/>
      <c r="F648" s="69"/>
    </row>
    <row r="649" spans="2:6" ht="30" x14ac:dyDescent="0.25">
      <c r="B649" s="46" t="s">
        <v>80</v>
      </c>
      <c r="C649" s="54"/>
      <c r="D649" s="54"/>
      <c r="E649" s="54"/>
      <c r="F649" s="69"/>
    </row>
    <row r="650" spans="2:6" ht="18" x14ac:dyDescent="0.25">
      <c r="B650" s="46" t="s">
        <v>39</v>
      </c>
      <c r="C650" s="54"/>
      <c r="D650" s="54"/>
      <c r="E650" s="54"/>
      <c r="F650" s="69"/>
    </row>
    <row r="651" spans="2:6" ht="18" x14ac:dyDescent="0.25">
      <c r="B651" s="46" t="s">
        <v>37</v>
      </c>
      <c r="C651" s="54"/>
      <c r="D651" s="54"/>
      <c r="E651" s="54"/>
      <c r="F651" s="69"/>
    </row>
    <row r="652" spans="2:6" ht="30" x14ac:dyDescent="0.25">
      <c r="B652" s="46" t="s">
        <v>53</v>
      </c>
      <c r="C652" s="54"/>
      <c r="D652" s="54"/>
      <c r="E652" s="54"/>
      <c r="F652" s="69"/>
    </row>
    <row r="653" spans="2:6" ht="18" x14ac:dyDescent="0.25">
      <c r="B653" s="46" t="s">
        <v>11</v>
      </c>
      <c r="C653" s="54">
        <v>2</v>
      </c>
      <c r="D653" s="54" t="s">
        <v>179</v>
      </c>
      <c r="E653" s="54" t="s">
        <v>340</v>
      </c>
      <c r="F653" s="69" t="s">
        <v>31</v>
      </c>
    </row>
    <row r="654" spans="2:6" ht="18" x14ac:dyDescent="0.25">
      <c r="B654" s="46" t="s">
        <v>92</v>
      </c>
      <c r="C654" s="54">
        <v>1</v>
      </c>
      <c r="D654" s="54" t="s">
        <v>106</v>
      </c>
      <c r="E654" s="54" t="s">
        <v>421</v>
      </c>
      <c r="F654" s="69">
        <v>1</v>
      </c>
    </row>
    <row r="655" spans="2:6" ht="17.25" x14ac:dyDescent="0.25">
      <c r="B655" s="3" t="s">
        <v>77</v>
      </c>
      <c r="C655" s="55">
        <f>SUM(C633:C653)</f>
        <v>39</v>
      </c>
      <c r="D655" s="55" t="s">
        <v>31</v>
      </c>
      <c r="E655" s="55" t="s">
        <v>31</v>
      </c>
      <c r="F655" s="55">
        <f>SUM(F633:F654)</f>
        <v>36</v>
      </c>
    </row>
    <row r="657" spans="2:6" ht="18.75" x14ac:dyDescent="0.25">
      <c r="B657" s="144" t="s">
        <v>104</v>
      </c>
      <c r="C657" s="145"/>
      <c r="D657" s="145"/>
      <c r="E657" s="145"/>
      <c r="F657" s="145"/>
    </row>
    <row r="658" spans="2:6" ht="18.75" x14ac:dyDescent="0.25">
      <c r="B658" s="146" t="s">
        <v>55</v>
      </c>
      <c r="C658" s="148">
        <v>45322</v>
      </c>
      <c r="D658" s="149"/>
      <c r="E658" s="149"/>
      <c r="F658" s="149"/>
    </row>
    <row r="659" spans="2:6" ht="31.5" x14ac:dyDescent="0.25">
      <c r="B659" s="147"/>
      <c r="C659" s="56" t="s">
        <v>74</v>
      </c>
      <c r="D659" s="57" t="s">
        <v>82</v>
      </c>
      <c r="E659" s="57" t="s">
        <v>83</v>
      </c>
      <c r="F659" s="57" t="s">
        <v>212</v>
      </c>
    </row>
    <row r="660" spans="2:6" ht="18" x14ac:dyDescent="0.25">
      <c r="B660" s="46" t="s">
        <v>40</v>
      </c>
      <c r="C660" s="54">
        <v>2</v>
      </c>
      <c r="D660" s="54" t="s">
        <v>31</v>
      </c>
      <c r="E660" s="54" t="s">
        <v>31</v>
      </c>
      <c r="F660" s="69">
        <v>2</v>
      </c>
    </row>
    <row r="661" spans="2:6" ht="34.5" x14ac:dyDescent="0.25">
      <c r="B661" s="46" t="s">
        <v>41</v>
      </c>
      <c r="C661" s="54">
        <v>2</v>
      </c>
      <c r="D661" s="54" t="s">
        <v>377</v>
      </c>
      <c r="E661" s="54" t="s">
        <v>31</v>
      </c>
      <c r="F661" s="69" t="s">
        <v>31</v>
      </c>
    </row>
    <row r="662" spans="2:6" ht="103.5" x14ac:dyDescent="0.25">
      <c r="B662" s="46" t="s">
        <v>2</v>
      </c>
      <c r="C662" s="54">
        <v>8</v>
      </c>
      <c r="D662" s="54" t="s">
        <v>429</v>
      </c>
      <c r="E662" s="54" t="s">
        <v>428</v>
      </c>
      <c r="F662" s="69">
        <v>8</v>
      </c>
    </row>
    <row r="663" spans="2:6" ht="34.5" x14ac:dyDescent="0.25">
      <c r="B663" s="46" t="s">
        <v>3</v>
      </c>
      <c r="C663" s="54">
        <v>2</v>
      </c>
      <c r="D663" s="54" t="s">
        <v>433</v>
      </c>
      <c r="E663" s="54" t="s">
        <v>432</v>
      </c>
      <c r="F663" s="69">
        <v>3</v>
      </c>
    </row>
    <row r="664" spans="2:6" ht="30" x14ac:dyDescent="0.25">
      <c r="B664" s="46" t="s">
        <v>42</v>
      </c>
      <c r="C664" s="54"/>
      <c r="D664" s="54"/>
      <c r="E664" s="54"/>
      <c r="F664" s="69"/>
    </row>
    <row r="665" spans="2:6" ht="18" x14ac:dyDescent="0.25">
      <c r="B665" s="46" t="s">
        <v>44</v>
      </c>
      <c r="C665" s="54"/>
      <c r="D665" s="54"/>
      <c r="E665" s="54"/>
      <c r="F665" s="69"/>
    </row>
    <row r="666" spans="2:6" ht="18" x14ac:dyDescent="0.25">
      <c r="B666" s="46" t="s">
        <v>4</v>
      </c>
      <c r="C666" s="54"/>
      <c r="D666" s="54"/>
      <c r="E666" s="54"/>
      <c r="F666" s="69"/>
    </row>
    <row r="667" spans="2:6" ht="18" x14ac:dyDescent="0.25">
      <c r="B667" s="46" t="s">
        <v>43</v>
      </c>
      <c r="C667" s="54"/>
      <c r="D667" s="54"/>
      <c r="E667" s="54"/>
      <c r="F667" s="69"/>
    </row>
    <row r="668" spans="2:6" ht="18" x14ac:dyDescent="0.25">
      <c r="B668" s="46" t="s">
        <v>5</v>
      </c>
      <c r="C668" s="54"/>
      <c r="D668" s="54"/>
      <c r="E668" s="54"/>
      <c r="F668" s="69"/>
    </row>
    <row r="669" spans="2:6" ht="18" x14ac:dyDescent="0.25">
      <c r="B669" s="46" t="s">
        <v>6</v>
      </c>
      <c r="C669" s="54"/>
      <c r="D669" s="54"/>
      <c r="E669" s="54"/>
      <c r="F669" s="69"/>
    </row>
    <row r="670" spans="2:6" ht="18" x14ac:dyDescent="0.25">
      <c r="B670" s="46" t="s">
        <v>7</v>
      </c>
      <c r="C670" s="54"/>
      <c r="D670" s="54"/>
      <c r="E670" s="54"/>
      <c r="F670" s="69"/>
    </row>
    <row r="671" spans="2:6" ht="18" x14ac:dyDescent="0.25">
      <c r="B671" s="46" t="s">
        <v>8</v>
      </c>
      <c r="C671" s="54"/>
      <c r="D671" s="54"/>
      <c r="E671" s="54"/>
      <c r="F671" s="69"/>
    </row>
    <row r="672" spans="2:6" ht="18" x14ac:dyDescent="0.25">
      <c r="B672" s="46" t="s">
        <v>9</v>
      </c>
      <c r="C672" s="54"/>
      <c r="D672" s="54"/>
      <c r="E672" s="54"/>
      <c r="F672" s="69"/>
    </row>
    <row r="673" spans="2:6" ht="18" x14ac:dyDescent="0.25">
      <c r="B673" s="46" t="s">
        <v>10</v>
      </c>
      <c r="C673" s="54"/>
      <c r="D673" s="54"/>
      <c r="E673" s="54"/>
      <c r="F673" s="69"/>
    </row>
    <row r="674" spans="2:6" ht="51.75" x14ac:dyDescent="0.25">
      <c r="B674" s="46" t="s">
        <v>56</v>
      </c>
      <c r="C674" s="54">
        <v>17</v>
      </c>
      <c r="D674" s="54" t="s">
        <v>431</v>
      </c>
      <c r="E674" s="54" t="s">
        <v>430</v>
      </c>
      <c r="F674" s="69">
        <v>17</v>
      </c>
    </row>
    <row r="675" spans="2:6" ht="45" x14ac:dyDescent="0.25">
      <c r="B675" s="46" t="s">
        <v>38</v>
      </c>
      <c r="C675" s="54"/>
      <c r="D675" s="54"/>
      <c r="E675" s="54"/>
      <c r="F675" s="69"/>
    </row>
    <row r="676" spans="2:6" ht="30" x14ac:dyDescent="0.25">
      <c r="B676" s="46" t="s">
        <v>80</v>
      </c>
      <c r="C676" s="54"/>
      <c r="D676" s="54"/>
      <c r="E676" s="54"/>
      <c r="F676" s="69"/>
    </row>
    <row r="677" spans="2:6" ht="18" x14ac:dyDescent="0.25">
      <c r="B677" s="46" t="s">
        <v>39</v>
      </c>
      <c r="C677" s="54"/>
      <c r="D677" s="54"/>
      <c r="E677" s="54"/>
      <c r="F677" s="69"/>
    </row>
    <row r="678" spans="2:6" ht="18" x14ac:dyDescent="0.25">
      <c r="B678" s="46" t="s">
        <v>37</v>
      </c>
      <c r="C678" s="54"/>
      <c r="D678" s="54"/>
      <c r="E678" s="54"/>
      <c r="F678" s="69"/>
    </row>
    <row r="679" spans="2:6" ht="30" x14ac:dyDescent="0.25">
      <c r="B679" s="46" t="s">
        <v>53</v>
      </c>
      <c r="C679" s="54"/>
      <c r="D679" s="54"/>
      <c r="E679" s="54"/>
      <c r="F679" s="69"/>
    </row>
    <row r="680" spans="2:6" ht="18" x14ac:dyDescent="0.25">
      <c r="B680" s="46" t="s">
        <v>11</v>
      </c>
      <c r="C680" s="54"/>
      <c r="D680" s="54"/>
      <c r="E680" s="54"/>
      <c r="F680" s="69"/>
    </row>
    <row r="681" spans="2:6" ht="18" x14ac:dyDescent="0.25">
      <c r="B681" s="46" t="s">
        <v>92</v>
      </c>
      <c r="C681" s="54"/>
      <c r="D681" s="54"/>
      <c r="E681" s="54"/>
      <c r="F681" s="69"/>
    </row>
    <row r="682" spans="2:6" ht="17.25" x14ac:dyDescent="0.25">
      <c r="B682" s="3" t="s">
        <v>77</v>
      </c>
      <c r="C682" s="55">
        <f>SUM(C660:C680)</f>
        <v>31</v>
      </c>
      <c r="D682" s="55" t="s">
        <v>31</v>
      </c>
      <c r="E682" s="55" t="s">
        <v>31</v>
      </c>
      <c r="F682" s="55">
        <f>SUM(F660:F681)</f>
        <v>30</v>
      </c>
    </row>
    <row r="684" spans="2:6" ht="18.75" x14ac:dyDescent="0.25">
      <c r="B684" s="144" t="s">
        <v>104</v>
      </c>
      <c r="C684" s="145"/>
      <c r="D684" s="145"/>
      <c r="E684" s="145"/>
      <c r="F684" s="145"/>
    </row>
    <row r="685" spans="2:6" ht="18.75" x14ac:dyDescent="0.25">
      <c r="B685" s="146" t="s">
        <v>55</v>
      </c>
      <c r="C685" s="148">
        <v>45323</v>
      </c>
      <c r="D685" s="149"/>
      <c r="E685" s="149"/>
      <c r="F685" s="149"/>
    </row>
    <row r="686" spans="2:6" ht="31.5" x14ac:dyDescent="0.25">
      <c r="B686" s="147"/>
      <c r="C686" s="56" t="s">
        <v>74</v>
      </c>
      <c r="D686" s="57" t="s">
        <v>82</v>
      </c>
      <c r="E686" s="57" t="s">
        <v>83</v>
      </c>
      <c r="F686" s="57" t="s">
        <v>212</v>
      </c>
    </row>
    <row r="687" spans="2:6" ht="18" x14ac:dyDescent="0.25">
      <c r="B687" s="46" t="s">
        <v>40</v>
      </c>
      <c r="C687" s="54">
        <v>1</v>
      </c>
      <c r="D687" s="54" t="s">
        <v>250</v>
      </c>
      <c r="E687" s="54" t="s">
        <v>31</v>
      </c>
      <c r="F687" s="69">
        <v>2</v>
      </c>
    </row>
    <row r="688" spans="2:6" ht="34.5" x14ac:dyDescent="0.25">
      <c r="B688" s="46" t="s">
        <v>41</v>
      </c>
      <c r="C688" s="54">
        <v>2</v>
      </c>
      <c r="D688" s="54" t="s">
        <v>377</v>
      </c>
      <c r="E688" s="54" t="s">
        <v>31</v>
      </c>
      <c r="F688" s="69" t="s">
        <v>31</v>
      </c>
    </row>
    <row r="689" spans="2:6" ht="34.5" x14ac:dyDescent="0.25">
      <c r="B689" s="46" t="s">
        <v>2</v>
      </c>
      <c r="C689" s="54">
        <v>2</v>
      </c>
      <c r="D689" s="54" t="s">
        <v>437</v>
      </c>
      <c r="E689" s="54" t="s">
        <v>436</v>
      </c>
      <c r="F689" s="69">
        <v>2</v>
      </c>
    </row>
    <row r="690" spans="2:6" ht="34.5" x14ac:dyDescent="0.25">
      <c r="B690" s="46" t="s">
        <v>3</v>
      </c>
      <c r="C690" s="54">
        <v>2</v>
      </c>
      <c r="D690" s="54" t="s">
        <v>441</v>
      </c>
      <c r="E690" s="54" t="s">
        <v>438</v>
      </c>
      <c r="F690" s="69">
        <v>2</v>
      </c>
    </row>
    <row r="691" spans="2:6" ht="30" x14ac:dyDescent="0.25">
      <c r="B691" s="46" t="s">
        <v>80</v>
      </c>
      <c r="C691" s="54">
        <v>1</v>
      </c>
      <c r="D691" s="54" t="s">
        <v>179</v>
      </c>
      <c r="E691" s="54" t="s">
        <v>318</v>
      </c>
      <c r="F691" s="69">
        <v>2</v>
      </c>
    </row>
    <row r="692" spans="2:6" ht="30" x14ac:dyDescent="0.25">
      <c r="B692" s="46" t="s">
        <v>42</v>
      </c>
      <c r="C692" s="54"/>
      <c r="D692" s="54"/>
      <c r="E692" s="54"/>
      <c r="F692" s="69"/>
    </row>
    <row r="693" spans="2:6" ht="18" x14ac:dyDescent="0.25">
      <c r="B693" s="46" t="s">
        <v>44</v>
      </c>
      <c r="C693" s="54"/>
      <c r="D693" s="54"/>
      <c r="E693" s="54"/>
      <c r="F693" s="69"/>
    </row>
    <row r="694" spans="2:6" ht="18" x14ac:dyDescent="0.25">
      <c r="B694" s="46" t="s">
        <v>4</v>
      </c>
      <c r="C694" s="54"/>
      <c r="D694" s="54"/>
      <c r="E694" s="54"/>
      <c r="F694" s="69"/>
    </row>
    <row r="695" spans="2:6" ht="18" x14ac:dyDescent="0.25">
      <c r="B695" s="46" t="s">
        <v>43</v>
      </c>
      <c r="C695" s="54">
        <v>1</v>
      </c>
      <c r="D695" s="54" t="s">
        <v>370</v>
      </c>
      <c r="E695" s="54" t="s">
        <v>89</v>
      </c>
      <c r="F695" s="69">
        <v>1</v>
      </c>
    </row>
    <row r="696" spans="2:6" ht="18" x14ac:dyDescent="0.25">
      <c r="B696" s="46" t="s">
        <v>5</v>
      </c>
      <c r="C696" s="54"/>
      <c r="D696" s="54"/>
      <c r="E696" s="54"/>
      <c r="F696" s="69"/>
    </row>
    <row r="697" spans="2:6" ht="18" x14ac:dyDescent="0.25">
      <c r="B697" s="46" t="s">
        <v>6</v>
      </c>
      <c r="C697" s="54"/>
      <c r="D697" s="54"/>
      <c r="E697" s="54"/>
      <c r="F697" s="69"/>
    </row>
    <row r="698" spans="2:6" ht="18" x14ac:dyDescent="0.25">
      <c r="B698" s="46" t="s">
        <v>7</v>
      </c>
      <c r="C698" s="54"/>
      <c r="D698" s="54"/>
      <c r="E698" s="54"/>
      <c r="F698" s="69"/>
    </row>
    <row r="699" spans="2:6" ht="18" x14ac:dyDescent="0.25">
      <c r="B699" s="46" t="s">
        <v>8</v>
      </c>
      <c r="C699" s="54">
        <v>1</v>
      </c>
      <c r="D699" s="54" t="s">
        <v>435</v>
      </c>
      <c r="E699" s="54" t="s">
        <v>113</v>
      </c>
      <c r="F699" s="69">
        <v>2</v>
      </c>
    </row>
    <row r="700" spans="2:6" ht="18" x14ac:dyDescent="0.25">
      <c r="B700" s="46" t="s">
        <v>9</v>
      </c>
      <c r="C700" s="54"/>
      <c r="D700" s="54"/>
      <c r="E700" s="54"/>
      <c r="F700" s="69"/>
    </row>
    <row r="701" spans="2:6" ht="18" x14ac:dyDescent="0.25">
      <c r="B701" s="46" t="s">
        <v>10</v>
      </c>
      <c r="C701" s="54"/>
      <c r="D701" s="54"/>
      <c r="E701" s="54"/>
      <c r="F701" s="69"/>
    </row>
    <row r="702" spans="2:6" ht="69" x14ac:dyDescent="0.25">
      <c r="B702" s="46" t="s">
        <v>56</v>
      </c>
      <c r="C702" s="54">
        <v>18</v>
      </c>
      <c r="D702" s="54" t="s">
        <v>440</v>
      </c>
      <c r="E702" s="54" t="s">
        <v>439</v>
      </c>
      <c r="F702" s="69">
        <v>18</v>
      </c>
    </row>
    <row r="703" spans="2:6" ht="45" x14ac:dyDescent="0.25">
      <c r="B703" s="46" t="s">
        <v>38</v>
      </c>
      <c r="C703" s="54"/>
      <c r="D703" s="54"/>
      <c r="E703" s="54"/>
      <c r="F703" s="69"/>
    </row>
    <row r="704" spans="2:6" ht="18" x14ac:dyDescent="0.25">
      <c r="B704" s="46" t="s">
        <v>39</v>
      </c>
      <c r="C704" s="54"/>
      <c r="D704" s="54"/>
      <c r="E704" s="54"/>
      <c r="F704" s="69"/>
    </row>
    <row r="705" spans="2:6" ht="18" x14ac:dyDescent="0.25">
      <c r="B705" s="46" t="s">
        <v>37</v>
      </c>
      <c r="C705" s="54"/>
      <c r="D705" s="54"/>
      <c r="E705" s="54"/>
      <c r="F705" s="69"/>
    </row>
    <row r="706" spans="2:6" ht="30" x14ac:dyDescent="0.25">
      <c r="B706" s="46" t="s">
        <v>53</v>
      </c>
      <c r="C706" s="54"/>
      <c r="D706" s="54"/>
      <c r="E706" s="54"/>
      <c r="F706" s="69"/>
    </row>
    <row r="707" spans="2:6" ht="18" x14ac:dyDescent="0.25">
      <c r="B707" s="46" t="s">
        <v>11</v>
      </c>
      <c r="C707" s="54"/>
      <c r="D707" s="54"/>
      <c r="E707" s="54"/>
      <c r="F707" s="69"/>
    </row>
    <row r="708" spans="2:6" ht="18" x14ac:dyDescent="0.25">
      <c r="B708" s="46" t="s">
        <v>92</v>
      </c>
      <c r="C708" s="54">
        <v>1</v>
      </c>
      <c r="D708" s="54" t="s">
        <v>338</v>
      </c>
      <c r="E708" s="54" t="s">
        <v>113</v>
      </c>
      <c r="F708" s="69">
        <v>9</v>
      </c>
    </row>
    <row r="709" spans="2:6" ht="17.25" x14ac:dyDescent="0.25">
      <c r="B709" s="3" t="s">
        <v>77</v>
      </c>
      <c r="C709" s="55">
        <f>SUM(C687:C707)</f>
        <v>28</v>
      </c>
      <c r="D709" s="55" t="s">
        <v>31</v>
      </c>
      <c r="E709" s="55" t="s">
        <v>31</v>
      </c>
      <c r="F709" s="55">
        <f>SUM(F687:F708)</f>
        <v>38</v>
      </c>
    </row>
    <row r="711" spans="2:6" ht="18.75" x14ac:dyDescent="0.25">
      <c r="B711" s="144" t="s">
        <v>104</v>
      </c>
      <c r="C711" s="145"/>
      <c r="D711" s="145"/>
      <c r="E711" s="145"/>
      <c r="F711" s="145"/>
    </row>
    <row r="712" spans="2:6" ht="18.75" x14ac:dyDescent="0.25">
      <c r="B712" s="146" t="s">
        <v>55</v>
      </c>
      <c r="C712" s="148">
        <v>45328</v>
      </c>
      <c r="D712" s="149"/>
      <c r="E712" s="149"/>
      <c r="F712" s="149"/>
    </row>
    <row r="713" spans="2:6" ht="31.5" x14ac:dyDescent="0.25">
      <c r="B713" s="147"/>
      <c r="C713" s="56" t="s">
        <v>74</v>
      </c>
      <c r="D713" s="57" t="s">
        <v>82</v>
      </c>
      <c r="E713" s="57" t="s">
        <v>83</v>
      </c>
      <c r="F713" s="57" t="s">
        <v>212</v>
      </c>
    </row>
    <row r="714" spans="2:6" ht="18" x14ac:dyDescent="0.25">
      <c r="B714" s="46" t="s">
        <v>40</v>
      </c>
      <c r="C714" s="54">
        <v>7</v>
      </c>
      <c r="D714" s="54" t="s">
        <v>447</v>
      </c>
      <c r="E714" s="54" t="s">
        <v>31</v>
      </c>
      <c r="F714" s="69">
        <v>14</v>
      </c>
    </row>
    <row r="715" spans="2:6" ht="34.5" x14ac:dyDescent="0.25">
      <c r="B715" s="46" t="s">
        <v>41</v>
      </c>
      <c r="C715" s="54">
        <v>2</v>
      </c>
      <c r="D715" s="54" t="s">
        <v>444</v>
      </c>
      <c r="E715" s="54" t="s">
        <v>31</v>
      </c>
      <c r="F715" s="69" t="s">
        <v>31</v>
      </c>
    </row>
    <row r="716" spans="2:6" ht="34.5" x14ac:dyDescent="0.25">
      <c r="B716" s="46" t="s">
        <v>2</v>
      </c>
      <c r="C716" s="54">
        <v>2</v>
      </c>
      <c r="D716" s="54" t="s">
        <v>453</v>
      </c>
      <c r="E716" s="54" t="s">
        <v>452</v>
      </c>
      <c r="F716" s="69">
        <v>2</v>
      </c>
    </row>
    <row r="717" spans="2:6" ht="51.75" x14ac:dyDescent="0.25">
      <c r="B717" s="46" t="s">
        <v>3</v>
      </c>
      <c r="C717" s="54">
        <v>4</v>
      </c>
      <c r="D717" s="54" t="s">
        <v>451</v>
      </c>
      <c r="E717" s="54" t="s">
        <v>450</v>
      </c>
      <c r="F717" s="69">
        <v>5</v>
      </c>
    </row>
    <row r="718" spans="2:6" ht="30" x14ac:dyDescent="0.25">
      <c r="B718" s="46" t="s">
        <v>80</v>
      </c>
      <c r="C718" s="54"/>
      <c r="D718" s="54"/>
      <c r="E718" s="54"/>
      <c r="F718" s="69"/>
    </row>
    <row r="719" spans="2:6" ht="30" x14ac:dyDescent="0.25">
      <c r="B719" s="46" t="s">
        <v>42</v>
      </c>
      <c r="C719" s="54">
        <v>1</v>
      </c>
      <c r="D719" s="54" t="s">
        <v>125</v>
      </c>
      <c r="E719" s="54" t="s">
        <v>87</v>
      </c>
      <c r="F719" s="69" t="s">
        <v>31</v>
      </c>
    </row>
    <row r="720" spans="2:6" ht="18" x14ac:dyDescent="0.25">
      <c r="B720" s="46" t="s">
        <v>44</v>
      </c>
      <c r="C720" s="54">
        <v>1</v>
      </c>
      <c r="D720" s="54" t="s">
        <v>31</v>
      </c>
      <c r="E720" s="54" t="s">
        <v>113</v>
      </c>
      <c r="F720" s="69">
        <v>2</v>
      </c>
    </row>
    <row r="721" spans="2:6" ht="18" x14ac:dyDescent="0.25">
      <c r="B721" s="46" t="s">
        <v>4</v>
      </c>
      <c r="C721" s="54"/>
      <c r="D721" s="54"/>
      <c r="E721" s="54"/>
      <c r="F721" s="69"/>
    </row>
    <row r="722" spans="2:6" ht="18" x14ac:dyDescent="0.25">
      <c r="B722" s="46" t="s">
        <v>43</v>
      </c>
      <c r="C722" s="54">
        <v>1</v>
      </c>
      <c r="D722" s="54" t="s">
        <v>106</v>
      </c>
      <c r="E722" s="54" t="s">
        <v>219</v>
      </c>
      <c r="F722" s="69" t="s">
        <v>31</v>
      </c>
    </row>
    <row r="723" spans="2:6" ht="18" x14ac:dyDescent="0.25">
      <c r="B723" s="46" t="s">
        <v>5</v>
      </c>
      <c r="C723" s="54"/>
      <c r="D723" s="54"/>
      <c r="E723" s="54"/>
      <c r="F723" s="69"/>
    </row>
    <row r="724" spans="2:6" ht="18" x14ac:dyDescent="0.25">
      <c r="B724" s="46" t="s">
        <v>6</v>
      </c>
      <c r="C724" s="54"/>
      <c r="D724" s="54"/>
      <c r="E724" s="54"/>
      <c r="F724" s="69"/>
    </row>
    <row r="725" spans="2:6" ht="18" x14ac:dyDescent="0.25">
      <c r="B725" s="46" t="s">
        <v>7</v>
      </c>
      <c r="C725" s="54"/>
      <c r="D725" s="54"/>
      <c r="E725" s="54"/>
      <c r="F725" s="69"/>
    </row>
    <row r="726" spans="2:6" ht="18" x14ac:dyDescent="0.25">
      <c r="B726" s="46" t="s">
        <v>8</v>
      </c>
      <c r="C726" s="54">
        <v>1</v>
      </c>
      <c r="D726" s="54" t="s">
        <v>449</v>
      </c>
      <c r="E726" s="54" t="s">
        <v>448</v>
      </c>
      <c r="F726" s="69">
        <v>4</v>
      </c>
    </row>
    <row r="727" spans="2:6" ht="18" x14ac:dyDescent="0.25">
      <c r="B727" s="46" t="s">
        <v>9</v>
      </c>
      <c r="C727" s="54"/>
      <c r="D727" s="54"/>
      <c r="E727" s="54"/>
      <c r="F727" s="69"/>
    </row>
    <row r="728" spans="2:6" ht="18" x14ac:dyDescent="0.25">
      <c r="B728" s="46" t="s">
        <v>10</v>
      </c>
      <c r="C728" s="54"/>
      <c r="D728" s="54"/>
      <c r="E728" s="54"/>
      <c r="F728" s="69"/>
    </row>
    <row r="729" spans="2:6" ht="69" x14ac:dyDescent="0.25">
      <c r="B729" s="46" t="s">
        <v>56</v>
      </c>
      <c r="C729" s="54">
        <v>7</v>
      </c>
      <c r="D729" s="54" t="s">
        <v>374</v>
      </c>
      <c r="E729" s="54" t="s">
        <v>446</v>
      </c>
      <c r="F729" s="69">
        <v>13</v>
      </c>
    </row>
    <row r="730" spans="2:6" ht="45" x14ac:dyDescent="0.25">
      <c r="B730" s="46" t="s">
        <v>38</v>
      </c>
      <c r="C730" s="54"/>
      <c r="D730" s="54"/>
      <c r="E730" s="54"/>
      <c r="F730" s="69"/>
    </row>
    <row r="731" spans="2:6" ht="18" x14ac:dyDescent="0.25">
      <c r="B731" s="46" t="s">
        <v>39</v>
      </c>
      <c r="C731" s="54"/>
      <c r="D731" s="54"/>
      <c r="E731" s="54"/>
      <c r="F731" s="69"/>
    </row>
    <row r="732" spans="2:6" ht="18" x14ac:dyDescent="0.25">
      <c r="B732" s="46" t="s">
        <v>37</v>
      </c>
      <c r="C732" s="54"/>
      <c r="D732" s="54"/>
      <c r="E732" s="54"/>
      <c r="F732" s="69"/>
    </row>
    <row r="733" spans="2:6" ht="30" x14ac:dyDescent="0.25">
      <c r="B733" s="46" t="s">
        <v>53</v>
      </c>
      <c r="C733" s="54"/>
      <c r="D733" s="54"/>
      <c r="E733" s="54"/>
      <c r="F733" s="69"/>
    </row>
    <row r="734" spans="2:6" ht="18" x14ac:dyDescent="0.25">
      <c r="B734" s="46" t="s">
        <v>11</v>
      </c>
      <c r="C734" s="54"/>
      <c r="D734" s="54"/>
      <c r="E734" s="54"/>
      <c r="F734" s="69"/>
    </row>
    <row r="735" spans="2:6" ht="18" x14ac:dyDescent="0.25">
      <c r="B735" s="46" t="s">
        <v>92</v>
      </c>
      <c r="C735" s="54">
        <v>1</v>
      </c>
      <c r="D735" s="54" t="s">
        <v>106</v>
      </c>
      <c r="E735" s="54" t="s">
        <v>445</v>
      </c>
      <c r="F735" s="69" t="s">
        <v>31</v>
      </c>
    </row>
    <row r="736" spans="2:6" ht="17.25" x14ac:dyDescent="0.25">
      <c r="B736" s="3" t="s">
        <v>77</v>
      </c>
      <c r="C736" s="55">
        <f>SUM(C714:C734)</f>
        <v>26</v>
      </c>
      <c r="D736" s="55" t="s">
        <v>31</v>
      </c>
      <c r="E736" s="55" t="s">
        <v>31</v>
      </c>
      <c r="F736" s="55">
        <f>SUM(F714:F735)</f>
        <v>40</v>
      </c>
    </row>
    <row r="738" spans="2:6" ht="18.75" x14ac:dyDescent="0.25">
      <c r="B738" s="144" t="s">
        <v>104</v>
      </c>
      <c r="C738" s="145"/>
      <c r="D738" s="145"/>
      <c r="E738" s="145"/>
      <c r="F738" s="145"/>
    </row>
    <row r="739" spans="2:6" ht="18.75" x14ac:dyDescent="0.25">
      <c r="B739" s="146" t="s">
        <v>55</v>
      </c>
      <c r="C739" s="148">
        <v>45330</v>
      </c>
      <c r="D739" s="149"/>
      <c r="E739" s="149"/>
      <c r="F739" s="149"/>
    </row>
    <row r="740" spans="2:6" ht="31.5" x14ac:dyDescent="0.25">
      <c r="B740" s="147"/>
      <c r="C740" s="56" t="s">
        <v>74</v>
      </c>
      <c r="D740" s="57" t="s">
        <v>82</v>
      </c>
      <c r="E740" s="57" t="s">
        <v>83</v>
      </c>
      <c r="F740" s="57" t="s">
        <v>212</v>
      </c>
    </row>
    <row r="741" spans="2:6" ht="51.75" x14ac:dyDescent="0.25">
      <c r="B741" s="46" t="s">
        <v>40</v>
      </c>
      <c r="C741" s="54">
        <v>10</v>
      </c>
      <c r="D741" s="54" t="s">
        <v>467</v>
      </c>
      <c r="E741" s="54" t="s">
        <v>31</v>
      </c>
      <c r="F741" s="69">
        <v>18</v>
      </c>
    </row>
    <row r="742" spans="2:6" ht="34.5" x14ac:dyDescent="0.25">
      <c r="B742" s="46" t="s">
        <v>41</v>
      </c>
      <c r="C742" s="54">
        <v>2</v>
      </c>
      <c r="D742" s="54" t="s">
        <v>460</v>
      </c>
      <c r="E742" s="54" t="s">
        <v>31</v>
      </c>
      <c r="F742" s="69" t="s">
        <v>31</v>
      </c>
    </row>
    <row r="743" spans="2:6" ht="120.75" x14ac:dyDescent="0.25">
      <c r="B743" s="46" t="s">
        <v>2</v>
      </c>
      <c r="C743" s="54">
        <v>9</v>
      </c>
      <c r="D743" s="54" t="s">
        <v>466</v>
      </c>
      <c r="E743" s="54" t="s">
        <v>465</v>
      </c>
      <c r="F743" s="69">
        <v>9</v>
      </c>
    </row>
    <row r="744" spans="2:6" ht="51.75" x14ac:dyDescent="0.25">
      <c r="B744" s="46" t="s">
        <v>3</v>
      </c>
      <c r="C744" s="54">
        <v>3</v>
      </c>
      <c r="D744" s="54" t="s">
        <v>464</v>
      </c>
      <c r="E744" s="54" t="s">
        <v>463</v>
      </c>
      <c r="F744" s="69">
        <v>3</v>
      </c>
    </row>
    <row r="745" spans="2:6" ht="30" x14ac:dyDescent="0.25">
      <c r="B745" s="46" t="s">
        <v>80</v>
      </c>
      <c r="C745" s="54"/>
      <c r="D745" s="54"/>
      <c r="E745" s="54"/>
      <c r="F745" s="69"/>
    </row>
    <row r="746" spans="2:6" ht="30" x14ac:dyDescent="0.25">
      <c r="B746" s="46" t="s">
        <v>42</v>
      </c>
      <c r="C746" s="54"/>
      <c r="D746" s="54"/>
      <c r="E746" s="54"/>
      <c r="F746" s="69"/>
    </row>
    <row r="747" spans="2:6" ht="18" x14ac:dyDescent="0.25">
      <c r="B747" s="46" t="s">
        <v>44</v>
      </c>
      <c r="C747" s="54">
        <v>1</v>
      </c>
      <c r="D747" s="54" t="s">
        <v>455</v>
      </c>
      <c r="E747" s="54" t="s">
        <v>219</v>
      </c>
      <c r="F747" s="69">
        <v>3</v>
      </c>
    </row>
    <row r="748" spans="2:6" ht="18" x14ac:dyDescent="0.25">
      <c r="B748" s="46" t="s">
        <v>4</v>
      </c>
      <c r="C748" s="54"/>
      <c r="D748" s="54"/>
      <c r="E748" s="54"/>
      <c r="F748" s="69"/>
    </row>
    <row r="749" spans="2:6" ht="18" x14ac:dyDescent="0.25">
      <c r="B749" s="46" t="s">
        <v>43</v>
      </c>
      <c r="C749" s="54">
        <v>1</v>
      </c>
      <c r="D749" s="54" t="s">
        <v>84</v>
      </c>
      <c r="E749" s="54" t="s">
        <v>113</v>
      </c>
      <c r="F749" s="69">
        <v>1</v>
      </c>
    </row>
    <row r="750" spans="2:6" ht="34.5" x14ac:dyDescent="0.25">
      <c r="B750" s="46" t="s">
        <v>5</v>
      </c>
      <c r="C750" s="54">
        <v>4</v>
      </c>
      <c r="D750" s="54" t="s">
        <v>461</v>
      </c>
      <c r="E750" s="54" t="s">
        <v>31</v>
      </c>
      <c r="F750" s="69">
        <v>21</v>
      </c>
    </row>
    <row r="751" spans="2:6" ht="18" x14ac:dyDescent="0.25">
      <c r="B751" s="46" t="s">
        <v>6</v>
      </c>
      <c r="C751" s="54"/>
      <c r="D751" s="54"/>
      <c r="E751" s="54"/>
      <c r="F751" s="69"/>
    </row>
    <row r="752" spans="2:6" ht="18" x14ac:dyDescent="0.25">
      <c r="B752" s="46" t="s">
        <v>7</v>
      </c>
      <c r="C752" s="54"/>
      <c r="D752" s="54"/>
      <c r="E752" s="54"/>
      <c r="F752" s="69"/>
    </row>
    <row r="753" spans="2:6" ht="18" x14ac:dyDescent="0.25">
      <c r="B753" s="46" t="s">
        <v>8</v>
      </c>
      <c r="C753" s="54"/>
      <c r="D753" s="54"/>
      <c r="E753" s="54"/>
      <c r="F753" s="69"/>
    </row>
    <row r="754" spans="2:6" ht="18" x14ac:dyDescent="0.25">
      <c r="B754" s="46" t="s">
        <v>9</v>
      </c>
      <c r="C754" s="54"/>
      <c r="D754" s="54"/>
      <c r="E754" s="54"/>
      <c r="F754" s="69"/>
    </row>
    <row r="755" spans="2:6" ht="18" x14ac:dyDescent="0.25">
      <c r="B755" s="46" t="s">
        <v>10</v>
      </c>
      <c r="C755" s="54"/>
      <c r="D755" s="54"/>
      <c r="E755" s="54"/>
      <c r="F755" s="69"/>
    </row>
    <row r="756" spans="2:6" ht="34.5" x14ac:dyDescent="0.25">
      <c r="B756" s="46" t="s">
        <v>56</v>
      </c>
      <c r="C756" s="54">
        <v>6</v>
      </c>
      <c r="D756" s="54" t="s">
        <v>182</v>
      </c>
      <c r="E756" s="54" t="s">
        <v>462</v>
      </c>
      <c r="F756" s="69">
        <v>6</v>
      </c>
    </row>
    <row r="757" spans="2:6" ht="45" x14ac:dyDescent="0.25">
      <c r="B757" s="46" t="s">
        <v>38</v>
      </c>
      <c r="C757" s="54"/>
      <c r="D757" s="54"/>
      <c r="E757" s="54"/>
      <c r="F757" s="69"/>
    </row>
    <row r="758" spans="2:6" ht="18" x14ac:dyDescent="0.25">
      <c r="B758" s="46" t="s">
        <v>39</v>
      </c>
      <c r="C758" s="54">
        <v>1</v>
      </c>
      <c r="D758" s="54" t="s">
        <v>435</v>
      </c>
      <c r="E758" s="54" t="s">
        <v>87</v>
      </c>
      <c r="F758" s="69">
        <v>1</v>
      </c>
    </row>
    <row r="759" spans="2:6" ht="18" x14ac:dyDescent="0.25">
      <c r="B759" s="46" t="s">
        <v>37</v>
      </c>
      <c r="C759" s="54"/>
      <c r="D759" s="54"/>
      <c r="E759" s="54"/>
      <c r="F759" s="69"/>
    </row>
    <row r="760" spans="2:6" ht="30" x14ac:dyDescent="0.25">
      <c r="B760" s="46" t="s">
        <v>53</v>
      </c>
      <c r="C760" s="54"/>
      <c r="D760" s="54"/>
      <c r="E760" s="54"/>
      <c r="F760" s="69"/>
    </row>
    <row r="761" spans="2:6" ht="18" x14ac:dyDescent="0.25">
      <c r="B761" s="46" t="s">
        <v>11</v>
      </c>
      <c r="C761" s="54"/>
      <c r="D761" s="54"/>
      <c r="E761" s="54"/>
      <c r="F761" s="69"/>
    </row>
    <row r="762" spans="2:6" ht="18" x14ac:dyDescent="0.25">
      <c r="B762" s="46" t="s">
        <v>92</v>
      </c>
      <c r="C762" s="54"/>
      <c r="D762" s="54"/>
      <c r="E762" s="54"/>
      <c r="F762" s="69"/>
    </row>
    <row r="763" spans="2:6" ht="17.25" x14ac:dyDescent="0.25">
      <c r="B763" s="3" t="s">
        <v>77</v>
      </c>
      <c r="C763" s="55">
        <f>SUM(C741:C761)</f>
        <v>37</v>
      </c>
      <c r="D763" s="55" t="s">
        <v>31</v>
      </c>
      <c r="E763" s="55" t="s">
        <v>31</v>
      </c>
      <c r="F763" s="55">
        <f>SUM(F741:F762)</f>
        <v>62</v>
      </c>
    </row>
    <row r="765" spans="2:6" ht="18.75" x14ac:dyDescent="0.25">
      <c r="B765" s="144" t="s">
        <v>104</v>
      </c>
      <c r="C765" s="145"/>
      <c r="D765" s="145"/>
      <c r="E765" s="145"/>
      <c r="F765" s="145"/>
    </row>
    <row r="766" spans="2:6" ht="18.75" x14ac:dyDescent="0.25">
      <c r="B766" s="146" t="s">
        <v>55</v>
      </c>
      <c r="C766" s="148">
        <v>45334</v>
      </c>
      <c r="D766" s="149"/>
      <c r="E766" s="149"/>
      <c r="F766" s="149"/>
    </row>
    <row r="767" spans="2:6" ht="31.5" x14ac:dyDescent="0.25">
      <c r="B767" s="147"/>
      <c r="C767" s="56" t="s">
        <v>74</v>
      </c>
      <c r="D767" s="57" t="s">
        <v>82</v>
      </c>
      <c r="E767" s="57" t="s">
        <v>83</v>
      </c>
      <c r="F767" s="57" t="s">
        <v>212</v>
      </c>
    </row>
    <row r="768" spans="2:6" ht="18" x14ac:dyDescent="0.25">
      <c r="B768" s="46" t="s">
        <v>40</v>
      </c>
      <c r="C768" s="54">
        <v>2</v>
      </c>
      <c r="D768" s="54" t="s">
        <v>184</v>
      </c>
      <c r="E768" s="54" t="s">
        <v>31</v>
      </c>
      <c r="F768" s="69" t="s">
        <v>31</v>
      </c>
    </row>
    <row r="769" spans="2:6" ht="34.5" x14ac:dyDescent="0.25">
      <c r="B769" s="46" t="s">
        <v>41</v>
      </c>
      <c r="C769" s="54">
        <v>2</v>
      </c>
      <c r="D769" s="54" t="s">
        <v>444</v>
      </c>
      <c r="E769" s="54" t="s">
        <v>31</v>
      </c>
      <c r="F769" s="69" t="s">
        <v>31</v>
      </c>
    </row>
    <row r="770" spans="2:6" ht="18" x14ac:dyDescent="0.25">
      <c r="B770" s="46" t="s">
        <v>2</v>
      </c>
      <c r="C770" s="54">
        <v>1</v>
      </c>
      <c r="D770" s="54" t="s">
        <v>167</v>
      </c>
      <c r="E770" s="54" t="s">
        <v>86</v>
      </c>
      <c r="F770" s="69">
        <v>1</v>
      </c>
    </row>
    <row r="771" spans="2:6" ht="69" x14ac:dyDescent="0.25">
      <c r="B771" s="46" t="s">
        <v>3</v>
      </c>
      <c r="C771" s="54">
        <v>6</v>
      </c>
      <c r="D771" s="54" t="s">
        <v>495</v>
      </c>
      <c r="E771" s="54" t="s">
        <v>494</v>
      </c>
      <c r="F771" s="69">
        <v>7</v>
      </c>
    </row>
    <row r="772" spans="2:6" ht="30" x14ac:dyDescent="0.25">
      <c r="B772" s="46" t="s">
        <v>80</v>
      </c>
      <c r="C772" s="54">
        <v>1</v>
      </c>
      <c r="D772" s="54" t="s">
        <v>84</v>
      </c>
      <c r="E772" s="54" t="s">
        <v>86</v>
      </c>
      <c r="F772" s="69">
        <v>1</v>
      </c>
    </row>
    <row r="773" spans="2:6" ht="30" x14ac:dyDescent="0.25">
      <c r="B773" s="46" t="s">
        <v>42</v>
      </c>
      <c r="C773" s="54"/>
      <c r="D773" s="54"/>
      <c r="E773" s="54"/>
      <c r="F773" s="69"/>
    </row>
    <row r="774" spans="2:6" ht="34.5" x14ac:dyDescent="0.25">
      <c r="B774" s="46" t="s">
        <v>44</v>
      </c>
      <c r="C774" s="54">
        <v>2</v>
      </c>
      <c r="D774" s="54" t="s">
        <v>493</v>
      </c>
      <c r="E774" s="54" t="s">
        <v>492</v>
      </c>
      <c r="F774" s="69">
        <v>2</v>
      </c>
    </row>
    <row r="775" spans="2:6" ht="18" x14ac:dyDescent="0.25">
      <c r="B775" s="46" t="s">
        <v>4</v>
      </c>
      <c r="C775" s="54"/>
      <c r="D775" s="54"/>
      <c r="E775" s="54"/>
      <c r="F775" s="69"/>
    </row>
    <row r="776" spans="2:6" ht="18" x14ac:dyDescent="0.25">
      <c r="B776" s="46" t="s">
        <v>43</v>
      </c>
      <c r="C776" s="54"/>
      <c r="D776" s="54"/>
      <c r="E776" s="54"/>
      <c r="F776" s="69"/>
    </row>
    <row r="777" spans="2:6" ht="34.5" x14ac:dyDescent="0.25">
      <c r="B777" s="46" t="s">
        <v>5</v>
      </c>
      <c r="C777" s="54">
        <v>4</v>
      </c>
      <c r="D777" s="54" t="s">
        <v>488</v>
      </c>
      <c r="E777" s="54" t="s">
        <v>31</v>
      </c>
      <c r="F777" s="69">
        <v>10</v>
      </c>
    </row>
    <row r="778" spans="2:6" ht="18" x14ac:dyDescent="0.25">
      <c r="B778" s="46" t="s">
        <v>6</v>
      </c>
      <c r="C778" s="54"/>
      <c r="D778" s="54"/>
      <c r="E778" s="54"/>
      <c r="F778" s="69"/>
    </row>
    <row r="779" spans="2:6" ht="18" x14ac:dyDescent="0.25">
      <c r="B779" s="46" t="s">
        <v>7</v>
      </c>
      <c r="C779" s="54"/>
      <c r="D779" s="54"/>
      <c r="E779" s="54"/>
      <c r="F779" s="69"/>
    </row>
    <row r="780" spans="2:6" ht="18" x14ac:dyDescent="0.25">
      <c r="B780" s="46" t="s">
        <v>8</v>
      </c>
      <c r="C780" s="54">
        <v>1</v>
      </c>
      <c r="D780" s="54" t="s">
        <v>435</v>
      </c>
      <c r="E780" s="54" t="s">
        <v>86</v>
      </c>
      <c r="F780" s="69">
        <v>2</v>
      </c>
    </row>
    <row r="781" spans="2:6" ht="18" x14ac:dyDescent="0.25">
      <c r="B781" s="46" t="s">
        <v>9</v>
      </c>
      <c r="C781" s="54"/>
      <c r="D781" s="54"/>
      <c r="E781" s="54"/>
      <c r="F781" s="69"/>
    </row>
    <row r="782" spans="2:6" ht="18" x14ac:dyDescent="0.25">
      <c r="B782" s="46" t="s">
        <v>10</v>
      </c>
      <c r="C782" s="54"/>
      <c r="D782" s="54"/>
      <c r="E782" s="54"/>
      <c r="F782" s="69"/>
    </row>
    <row r="783" spans="2:6" ht="69" x14ac:dyDescent="0.25">
      <c r="B783" s="46" t="s">
        <v>56</v>
      </c>
      <c r="C783" s="54">
        <v>6</v>
      </c>
      <c r="D783" s="54" t="s">
        <v>182</v>
      </c>
      <c r="E783" s="54" t="s">
        <v>491</v>
      </c>
      <c r="F783" s="69">
        <v>7</v>
      </c>
    </row>
    <row r="784" spans="2:6" ht="45" x14ac:dyDescent="0.25">
      <c r="B784" s="46" t="s">
        <v>38</v>
      </c>
      <c r="C784" s="54"/>
      <c r="D784" s="54"/>
      <c r="E784" s="54"/>
      <c r="F784" s="69"/>
    </row>
    <row r="785" spans="2:6" ht="18" x14ac:dyDescent="0.25">
      <c r="B785" s="46" t="s">
        <v>39</v>
      </c>
      <c r="C785" s="54"/>
      <c r="D785" s="54"/>
      <c r="E785" s="54"/>
      <c r="F785" s="69"/>
    </row>
    <row r="786" spans="2:6" ht="18" x14ac:dyDescent="0.25">
      <c r="B786" s="46" t="s">
        <v>37</v>
      </c>
      <c r="C786" s="54"/>
      <c r="D786" s="54"/>
      <c r="E786" s="54"/>
      <c r="F786" s="69"/>
    </row>
    <row r="787" spans="2:6" ht="30" x14ac:dyDescent="0.25">
      <c r="B787" s="46" t="s">
        <v>53</v>
      </c>
      <c r="C787" s="54"/>
      <c r="D787" s="54"/>
      <c r="E787" s="54"/>
      <c r="F787" s="69"/>
    </row>
    <row r="788" spans="2:6" ht="18" x14ac:dyDescent="0.25">
      <c r="B788" s="46" t="s">
        <v>11</v>
      </c>
      <c r="C788" s="54">
        <v>1</v>
      </c>
      <c r="D788" s="54" t="s">
        <v>210</v>
      </c>
      <c r="E788" s="54" t="s">
        <v>85</v>
      </c>
      <c r="F788" s="69">
        <v>1</v>
      </c>
    </row>
    <row r="789" spans="2:6" ht="18" x14ac:dyDescent="0.25">
      <c r="B789" s="46" t="s">
        <v>92</v>
      </c>
      <c r="C789" s="54"/>
      <c r="D789" s="54"/>
      <c r="E789" s="54"/>
      <c r="F789" s="69"/>
    </row>
    <row r="790" spans="2:6" ht="17.25" x14ac:dyDescent="0.25">
      <c r="B790" s="3" t="s">
        <v>77</v>
      </c>
      <c r="C790" s="55">
        <f>SUM(C768:C788)</f>
        <v>26</v>
      </c>
      <c r="D790" s="55" t="s">
        <v>31</v>
      </c>
      <c r="E790" s="55" t="s">
        <v>31</v>
      </c>
      <c r="F790" s="55">
        <f>SUM(F768:F789)</f>
        <v>31</v>
      </c>
    </row>
    <row r="793" spans="2:6" ht="18.75" x14ac:dyDescent="0.25">
      <c r="B793" s="144" t="s">
        <v>104</v>
      </c>
      <c r="C793" s="145"/>
      <c r="D793" s="145"/>
      <c r="E793" s="145"/>
      <c r="F793" s="145"/>
    </row>
    <row r="794" spans="2:6" ht="18.75" x14ac:dyDescent="0.25">
      <c r="B794" s="146" t="s">
        <v>55</v>
      </c>
      <c r="C794" s="148">
        <v>45335</v>
      </c>
      <c r="D794" s="149"/>
      <c r="E794" s="149"/>
      <c r="F794" s="149"/>
    </row>
    <row r="795" spans="2:6" ht="31.5" x14ac:dyDescent="0.25">
      <c r="B795" s="147"/>
      <c r="C795" s="56" t="s">
        <v>74</v>
      </c>
      <c r="D795" s="57" t="s">
        <v>82</v>
      </c>
      <c r="E795" s="57" t="s">
        <v>83</v>
      </c>
      <c r="F795" s="57" t="s">
        <v>212</v>
      </c>
    </row>
    <row r="796" spans="2:6" ht="34.5" x14ac:dyDescent="0.25">
      <c r="B796" s="46" t="s">
        <v>40</v>
      </c>
      <c r="C796" s="54">
        <v>1</v>
      </c>
      <c r="D796" s="54" t="s">
        <v>504</v>
      </c>
      <c r="E796" s="54" t="s">
        <v>31</v>
      </c>
      <c r="F796" s="69" t="s">
        <v>31</v>
      </c>
    </row>
    <row r="797" spans="2:6" ht="51.75" x14ac:dyDescent="0.25">
      <c r="B797" s="46" t="s">
        <v>41</v>
      </c>
      <c r="C797" s="54">
        <v>3</v>
      </c>
      <c r="D797" s="54" t="s">
        <v>496</v>
      </c>
      <c r="E797" s="54" t="s">
        <v>31</v>
      </c>
      <c r="F797" s="69">
        <v>10</v>
      </c>
    </row>
    <row r="798" spans="2:6" ht="34.5" x14ac:dyDescent="0.25">
      <c r="B798" s="46" t="s">
        <v>2</v>
      </c>
      <c r="C798" s="54">
        <v>2</v>
      </c>
      <c r="D798" s="54" t="s">
        <v>503</v>
      </c>
      <c r="E798" s="54" t="s">
        <v>502</v>
      </c>
      <c r="F798" s="69">
        <v>2</v>
      </c>
    </row>
    <row r="799" spans="2:6" ht="34.5" x14ac:dyDescent="0.25">
      <c r="B799" s="46" t="s">
        <v>3</v>
      </c>
      <c r="C799" s="54">
        <v>2</v>
      </c>
      <c r="D799" s="54" t="s">
        <v>501</v>
      </c>
      <c r="E799" s="54" t="s">
        <v>500</v>
      </c>
      <c r="F799" s="69">
        <v>2</v>
      </c>
    </row>
    <row r="800" spans="2:6" ht="30" x14ac:dyDescent="0.25">
      <c r="B800" s="46" t="s">
        <v>80</v>
      </c>
      <c r="C800" s="54"/>
      <c r="D800" s="54"/>
      <c r="E800" s="54"/>
      <c r="F800" s="69"/>
    </row>
    <row r="801" spans="2:6" ht="30" x14ac:dyDescent="0.25">
      <c r="B801" s="46" t="s">
        <v>42</v>
      </c>
      <c r="C801" s="54"/>
      <c r="D801" s="54"/>
      <c r="E801" s="54"/>
      <c r="F801" s="69"/>
    </row>
    <row r="802" spans="2:6" ht="18" x14ac:dyDescent="0.25">
      <c r="B802" s="46" t="s">
        <v>44</v>
      </c>
      <c r="C802" s="54"/>
      <c r="D802" s="54"/>
      <c r="E802" s="54"/>
      <c r="F802" s="69"/>
    </row>
    <row r="803" spans="2:6" ht="18" x14ac:dyDescent="0.25">
      <c r="B803" s="46" t="s">
        <v>4</v>
      </c>
      <c r="C803" s="54"/>
      <c r="D803" s="54"/>
      <c r="E803" s="54"/>
      <c r="F803" s="69"/>
    </row>
    <row r="804" spans="2:6" ht="18" x14ac:dyDescent="0.25">
      <c r="B804" s="46" t="s">
        <v>43</v>
      </c>
      <c r="C804" s="54">
        <v>1</v>
      </c>
      <c r="D804" s="54" t="s">
        <v>88</v>
      </c>
      <c r="E804" s="54" t="s">
        <v>113</v>
      </c>
      <c r="F804" s="69">
        <v>1</v>
      </c>
    </row>
    <row r="805" spans="2:6" ht="18" x14ac:dyDescent="0.25">
      <c r="B805" s="46" t="s">
        <v>5</v>
      </c>
      <c r="C805" s="54">
        <v>3</v>
      </c>
      <c r="D805" s="54" t="s">
        <v>497</v>
      </c>
      <c r="E805" s="54" t="s">
        <v>31</v>
      </c>
      <c r="F805" s="69">
        <v>31</v>
      </c>
    </row>
    <row r="806" spans="2:6" ht="18" x14ac:dyDescent="0.25">
      <c r="B806" s="46" t="s">
        <v>6</v>
      </c>
      <c r="C806" s="54"/>
      <c r="D806" s="54"/>
      <c r="E806" s="54"/>
      <c r="F806" s="69"/>
    </row>
    <row r="807" spans="2:6" ht="18" x14ac:dyDescent="0.25">
      <c r="B807" s="46" t="s">
        <v>7</v>
      </c>
      <c r="C807" s="54"/>
      <c r="D807" s="54"/>
      <c r="E807" s="54"/>
      <c r="F807" s="69"/>
    </row>
    <row r="808" spans="2:6" ht="18" x14ac:dyDescent="0.25">
      <c r="B808" s="46" t="s">
        <v>8</v>
      </c>
      <c r="C808" s="54">
        <v>1</v>
      </c>
      <c r="D808" s="54" t="s">
        <v>88</v>
      </c>
      <c r="E808" s="54" t="s">
        <v>401</v>
      </c>
      <c r="F808" s="69">
        <v>1</v>
      </c>
    </row>
    <row r="809" spans="2:6" ht="18" x14ac:dyDescent="0.25">
      <c r="B809" s="46" t="s">
        <v>9</v>
      </c>
      <c r="C809" s="54"/>
      <c r="D809" s="54"/>
      <c r="E809" s="54"/>
      <c r="F809" s="69"/>
    </row>
    <row r="810" spans="2:6" ht="18" x14ac:dyDescent="0.25">
      <c r="B810" s="46" t="s">
        <v>10</v>
      </c>
      <c r="C810" s="54"/>
      <c r="D810" s="54"/>
      <c r="E810" s="54"/>
      <c r="F810" s="69"/>
    </row>
    <row r="811" spans="2:6" ht="30" x14ac:dyDescent="0.25">
      <c r="B811" s="46" t="s">
        <v>56</v>
      </c>
      <c r="C811" s="54">
        <v>1</v>
      </c>
      <c r="D811" s="54" t="s">
        <v>110</v>
      </c>
      <c r="E811" s="54" t="s">
        <v>113</v>
      </c>
      <c r="F811" s="69">
        <v>1</v>
      </c>
    </row>
    <row r="812" spans="2:6" ht="45" x14ac:dyDescent="0.25">
      <c r="B812" s="46" t="s">
        <v>38</v>
      </c>
      <c r="C812" s="54"/>
      <c r="D812" s="54"/>
      <c r="E812" s="54"/>
      <c r="F812" s="69"/>
    </row>
    <row r="813" spans="2:6" ht="18" x14ac:dyDescent="0.25">
      <c r="B813" s="46" t="s">
        <v>39</v>
      </c>
      <c r="C813" s="54"/>
      <c r="D813" s="54"/>
      <c r="E813" s="54"/>
      <c r="F813" s="69"/>
    </row>
    <row r="814" spans="2:6" ht="18" x14ac:dyDescent="0.25">
      <c r="B814" s="46" t="s">
        <v>37</v>
      </c>
      <c r="C814" s="54"/>
      <c r="D814" s="54"/>
      <c r="E814" s="54"/>
      <c r="F814" s="69"/>
    </row>
    <row r="815" spans="2:6" ht="30" x14ac:dyDescent="0.25">
      <c r="B815" s="46" t="s">
        <v>53</v>
      </c>
      <c r="C815" s="54"/>
      <c r="D815" s="54"/>
      <c r="E815" s="54"/>
      <c r="F815" s="69"/>
    </row>
    <row r="816" spans="2:6" ht="34.5" x14ac:dyDescent="0.25">
      <c r="B816" s="46" t="s">
        <v>11</v>
      </c>
      <c r="C816" s="54">
        <v>2</v>
      </c>
      <c r="D816" s="54" t="s">
        <v>499</v>
      </c>
      <c r="E816" s="54" t="s">
        <v>498</v>
      </c>
      <c r="F816" s="69">
        <v>4</v>
      </c>
    </row>
    <row r="817" spans="2:6" ht="18" x14ac:dyDescent="0.25">
      <c r="B817" s="46" t="s">
        <v>92</v>
      </c>
      <c r="C817" s="54"/>
      <c r="D817" s="54"/>
      <c r="E817" s="54"/>
      <c r="F817" s="69"/>
    </row>
    <row r="818" spans="2:6" ht="17.25" x14ac:dyDescent="0.25">
      <c r="B818" s="3" t="s">
        <v>77</v>
      </c>
      <c r="C818" s="55">
        <f>SUM(C796:C816)</f>
        <v>16</v>
      </c>
      <c r="D818" s="55" t="s">
        <v>31</v>
      </c>
      <c r="E818" s="55" t="s">
        <v>31</v>
      </c>
      <c r="F818" s="55">
        <f>SUM(F796:F817)</f>
        <v>52</v>
      </c>
    </row>
    <row r="820" spans="2:6" ht="18.75" x14ac:dyDescent="0.25">
      <c r="B820" s="144" t="s">
        <v>104</v>
      </c>
      <c r="C820" s="145"/>
      <c r="D820" s="145"/>
      <c r="E820" s="145"/>
      <c r="F820" s="145"/>
    </row>
    <row r="821" spans="2:6" ht="18.75" x14ac:dyDescent="0.25">
      <c r="B821" s="146" t="s">
        <v>55</v>
      </c>
      <c r="C821" s="148">
        <v>45336</v>
      </c>
      <c r="D821" s="149"/>
      <c r="E821" s="149"/>
      <c r="F821" s="149"/>
    </row>
    <row r="822" spans="2:6" ht="31.5" x14ac:dyDescent="0.25">
      <c r="B822" s="147"/>
      <c r="C822" s="56" t="s">
        <v>74</v>
      </c>
      <c r="D822" s="57" t="s">
        <v>82</v>
      </c>
      <c r="E822" s="57" t="s">
        <v>83</v>
      </c>
      <c r="F822" s="57" t="s">
        <v>212</v>
      </c>
    </row>
    <row r="823" spans="2:6" ht="18" x14ac:dyDescent="0.25">
      <c r="B823" s="46" t="s">
        <v>40</v>
      </c>
      <c r="C823" s="54">
        <v>3</v>
      </c>
      <c r="D823" s="54" t="s">
        <v>443</v>
      </c>
      <c r="E823" s="54" t="s">
        <v>31</v>
      </c>
      <c r="F823" s="69">
        <v>9</v>
      </c>
    </row>
    <row r="824" spans="2:6" ht="34.5" x14ac:dyDescent="0.25">
      <c r="B824" s="46" t="s">
        <v>41</v>
      </c>
      <c r="C824" s="54">
        <v>2</v>
      </c>
      <c r="D824" s="54" t="s">
        <v>505</v>
      </c>
      <c r="E824" s="54"/>
      <c r="F824" s="69">
        <v>10</v>
      </c>
    </row>
    <row r="825" spans="2:6" ht="18" x14ac:dyDescent="0.25">
      <c r="B825" s="46" t="s">
        <v>2</v>
      </c>
      <c r="C825" s="54"/>
      <c r="D825" s="54"/>
      <c r="E825" s="54"/>
      <c r="F825" s="69"/>
    </row>
    <row r="826" spans="2:6" ht="18" x14ac:dyDescent="0.25">
      <c r="B826" s="46" t="s">
        <v>3</v>
      </c>
      <c r="C826" s="54">
        <v>1</v>
      </c>
      <c r="D826" s="54" t="s">
        <v>509</v>
      </c>
      <c r="E826" s="54" t="s">
        <v>105</v>
      </c>
      <c r="F826" s="69">
        <v>1</v>
      </c>
    </row>
    <row r="827" spans="2:6" ht="30" x14ac:dyDescent="0.25">
      <c r="B827" s="46" t="s">
        <v>80</v>
      </c>
      <c r="C827" s="54"/>
      <c r="D827" s="54"/>
      <c r="E827" s="54"/>
      <c r="F827" s="69"/>
    </row>
    <row r="828" spans="2:6" ht="30" x14ac:dyDescent="0.25">
      <c r="B828" s="46" t="s">
        <v>42</v>
      </c>
      <c r="C828" s="54"/>
      <c r="D828" s="54"/>
      <c r="E828" s="54"/>
      <c r="F828" s="69"/>
    </row>
    <row r="829" spans="2:6" ht="18" x14ac:dyDescent="0.25">
      <c r="B829" s="46" t="s">
        <v>44</v>
      </c>
      <c r="C829" s="54">
        <v>1</v>
      </c>
      <c r="D829" s="54" t="s">
        <v>84</v>
      </c>
      <c r="E829" s="54" t="s">
        <v>108</v>
      </c>
      <c r="F829" s="69">
        <v>1</v>
      </c>
    </row>
    <row r="830" spans="2:6" ht="18" x14ac:dyDescent="0.25">
      <c r="B830" s="46" t="s">
        <v>4</v>
      </c>
      <c r="C830" s="54"/>
      <c r="D830" s="54"/>
      <c r="E830" s="54"/>
      <c r="F830" s="69"/>
    </row>
    <row r="831" spans="2:6" ht="18" x14ac:dyDescent="0.25">
      <c r="B831" s="46" t="s">
        <v>43</v>
      </c>
      <c r="C831" s="54"/>
      <c r="D831" s="54"/>
      <c r="E831" s="54"/>
      <c r="F831" s="69"/>
    </row>
    <row r="832" spans="2:6" ht="18" x14ac:dyDescent="0.25">
      <c r="B832" s="46" t="s">
        <v>5</v>
      </c>
      <c r="C832" s="54"/>
      <c r="D832" s="54"/>
      <c r="E832" s="54"/>
      <c r="F832" s="69"/>
    </row>
    <row r="833" spans="2:6" ht="18" x14ac:dyDescent="0.25">
      <c r="B833" s="46" t="s">
        <v>6</v>
      </c>
      <c r="C833" s="54"/>
      <c r="D833" s="54"/>
      <c r="E833" s="54"/>
      <c r="F833" s="69"/>
    </row>
    <row r="834" spans="2:6" ht="18" x14ac:dyDescent="0.25">
      <c r="B834" s="46" t="s">
        <v>7</v>
      </c>
      <c r="C834" s="54"/>
      <c r="D834" s="54"/>
      <c r="E834" s="54"/>
      <c r="F834" s="69"/>
    </row>
    <row r="835" spans="2:6" ht="18" x14ac:dyDescent="0.25">
      <c r="B835" s="46" t="s">
        <v>8</v>
      </c>
      <c r="C835" s="54"/>
      <c r="D835" s="54"/>
      <c r="E835" s="54"/>
      <c r="F835" s="69"/>
    </row>
    <row r="836" spans="2:6" ht="18" x14ac:dyDescent="0.25">
      <c r="B836" s="46" t="s">
        <v>9</v>
      </c>
      <c r="C836" s="54"/>
      <c r="D836" s="54"/>
      <c r="E836" s="54"/>
      <c r="F836" s="69"/>
    </row>
    <row r="837" spans="2:6" ht="18" x14ac:dyDescent="0.25">
      <c r="B837" s="46" t="s">
        <v>10</v>
      </c>
      <c r="C837" s="54"/>
      <c r="D837" s="54"/>
      <c r="E837" s="54"/>
      <c r="F837" s="69"/>
    </row>
    <row r="838" spans="2:6" ht="51.75" x14ac:dyDescent="0.25">
      <c r="B838" s="46" t="s">
        <v>56</v>
      </c>
      <c r="C838" s="54">
        <v>2</v>
      </c>
      <c r="D838" s="54" t="s">
        <v>507</v>
      </c>
      <c r="E838" s="54" t="s">
        <v>506</v>
      </c>
      <c r="F838" s="69">
        <v>2</v>
      </c>
    </row>
    <row r="839" spans="2:6" ht="45" x14ac:dyDescent="0.25">
      <c r="B839" s="46" t="s">
        <v>38</v>
      </c>
      <c r="C839" s="54"/>
      <c r="D839" s="54"/>
      <c r="E839" s="54"/>
      <c r="F839" s="69"/>
    </row>
    <row r="840" spans="2:6" ht="18" x14ac:dyDescent="0.25">
      <c r="B840" s="46" t="s">
        <v>39</v>
      </c>
      <c r="C840" s="54"/>
      <c r="D840" s="54"/>
      <c r="E840" s="54"/>
      <c r="F840" s="69"/>
    </row>
    <row r="841" spans="2:6" ht="18" x14ac:dyDescent="0.25">
      <c r="B841" s="46" t="s">
        <v>37</v>
      </c>
      <c r="C841" s="54"/>
      <c r="D841" s="54"/>
      <c r="E841" s="54"/>
      <c r="F841" s="69"/>
    </row>
    <row r="842" spans="2:6" ht="30" x14ac:dyDescent="0.25">
      <c r="B842" s="46" t="s">
        <v>53</v>
      </c>
      <c r="C842" s="54"/>
      <c r="D842" s="54"/>
      <c r="E842" s="54"/>
      <c r="F842" s="69"/>
    </row>
    <row r="843" spans="2:6" ht="34.5" x14ac:dyDescent="0.25">
      <c r="B843" s="46" t="s">
        <v>11</v>
      </c>
      <c r="C843" s="54">
        <v>2</v>
      </c>
      <c r="D843" s="54" t="s">
        <v>84</v>
      </c>
      <c r="E843" s="54" t="s">
        <v>508</v>
      </c>
      <c r="F843" s="69">
        <v>3</v>
      </c>
    </row>
    <row r="846" spans="2:6" ht="18.75" x14ac:dyDescent="0.25">
      <c r="B846" s="144" t="s">
        <v>104</v>
      </c>
      <c r="C846" s="145"/>
      <c r="D846" s="145"/>
      <c r="E846" s="145"/>
      <c r="F846" s="145"/>
    </row>
    <row r="847" spans="2:6" ht="18.75" x14ac:dyDescent="0.25">
      <c r="B847" s="146" t="s">
        <v>55</v>
      </c>
      <c r="C847" s="148">
        <v>45341</v>
      </c>
      <c r="D847" s="149"/>
      <c r="E847" s="149"/>
      <c r="F847" s="149"/>
    </row>
    <row r="848" spans="2:6" ht="31.5" x14ac:dyDescent="0.25">
      <c r="B848" s="147"/>
      <c r="C848" s="56" t="s">
        <v>74</v>
      </c>
      <c r="D848" s="57" t="s">
        <v>82</v>
      </c>
      <c r="E848" s="57" t="s">
        <v>83</v>
      </c>
      <c r="F848" s="57" t="s">
        <v>212</v>
      </c>
    </row>
    <row r="849" spans="2:6" ht="18" x14ac:dyDescent="0.25">
      <c r="B849" s="46" t="s">
        <v>40</v>
      </c>
      <c r="C849" s="54" t="s">
        <v>31</v>
      </c>
      <c r="D849" s="54" t="s">
        <v>31</v>
      </c>
      <c r="E849" s="54" t="s">
        <v>31</v>
      </c>
      <c r="F849" s="69" t="s">
        <v>31</v>
      </c>
    </row>
    <row r="850" spans="2:6" ht="34.5" x14ac:dyDescent="0.25">
      <c r="B850" s="46" t="s">
        <v>41</v>
      </c>
      <c r="C850" s="54">
        <v>2</v>
      </c>
      <c r="D850" s="54" t="s">
        <v>544</v>
      </c>
      <c r="E850" s="54" t="s">
        <v>31</v>
      </c>
      <c r="F850" s="69">
        <v>10</v>
      </c>
    </row>
    <row r="851" spans="2:6" ht="69" x14ac:dyDescent="0.25">
      <c r="B851" s="46" t="s">
        <v>2</v>
      </c>
      <c r="C851" s="54">
        <v>6</v>
      </c>
      <c r="D851" s="54" t="s">
        <v>548</v>
      </c>
      <c r="E851" s="54" t="s">
        <v>547</v>
      </c>
      <c r="F851" s="69">
        <v>6</v>
      </c>
    </row>
    <row r="852" spans="2:6" ht="86.25" x14ac:dyDescent="0.25">
      <c r="B852" s="46" t="s">
        <v>3</v>
      </c>
      <c r="C852" s="54">
        <v>5</v>
      </c>
      <c r="D852" s="54" t="s">
        <v>546</v>
      </c>
      <c r="E852" s="54" t="s">
        <v>545</v>
      </c>
      <c r="F852" s="69">
        <v>5</v>
      </c>
    </row>
    <row r="853" spans="2:6" ht="30" x14ac:dyDescent="0.25">
      <c r="B853" s="46" t="s">
        <v>80</v>
      </c>
      <c r="C853" s="54"/>
      <c r="D853" s="54"/>
      <c r="E853" s="54"/>
      <c r="F853" s="69"/>
    </row>
    <row r="854" spans="2:6" ht="30" x14ac:dyDescent="0.25">
      <c r="B854" s="46" t="s">
        <v>42</v>
      </c>
      <c r="C854" s="54"/>
      <c r="D854" s="54"/>
      <c r="E854" s="54"/>
      <c r="F854" s="69"/>
    </row>
    <row r="855" spans="2:6" ht="18" x14ac:dyDescent="0.25">
      <c r="B855" s="46" t="s">
        <v>44</v>
      </c>
      <c r="C855" s="54"/>
      <c r="D855" s="54"/>
      <c r="E855" s="54"/>
      <c r="F855" s="69"/>
    </row>
    <row r="856" spans="2:6" ht="18" x14ac:dyDescent="0.25">
      <c r="B856" s="46" t="s">
        <v>4</v>
      </c>
      <c r="C856" s="54"/>
      <c r="D856" s="54"/>
      <c r="E856" s="54"/>
      <c r="F856" s="69"/>
    </row>
    <row r="857" spans="2:6" ht="18" x14ac:dyDescent="0.25">
      <c r="B857" s="46" t="s">
        <v>43</v>
      </c>
      <c r="C857" s="54"/>
      <c r="D857" s="54"/>
      <c r="E857" s="54"/>
      <c r="F857" s="69"/>
    </row>
    <row r="858" spans="2:6" ht="18" x14ac:dyDescent="0.25">
      <c r="B858" s="46" t="s">
        <v>5</v>
      </c>
      <c r="C858" s="54"/>
      <c r="D858" s="54"/>
      <c r="E858" s="54"/>
      <c r="F858" s="69"/>
    </row>
    <row r="859" spans="2:6" ht="18" x14ac:dyDescent="0.25">
      <c r="B859" s="46" t="s">
        <v>6</v>
      </c>
      <c r="C859" s="54"/>
      <c r="D859" s="54"/>
      <c r="E859" s="54"/>
      <c r="F859" s="69"/>
    </row>
    <row r="860" spans="2:6" ht="18" x14ac:dyDescent="0.25">
      <c r="B860" s="46" t="s">
        <v>7</v>
      </c>
      <c r="C860" s="54"/>
      <c r="D860" s="54"/>
      <c r="E860" s="54"/>
      <c r="F860" s="69"/>
    </row>
    <row r="861" spans="2:6" ht="18" x14ac:dyDescent="0.25">
      <c r="B861" s="46" t="s">
        <v>8</v>
      </c>
      <c r="C861" s="54" t="s">
        <v>31</v>
      </c>
      <c r="D861" s="54" t="s">
        <v>31</v>
      </c>
      <c r="E861" s="54" t="s">
        <v>31</v>
      </c>
      <c r="F861" s="69" t="s">
        <v>31</v>
      </c>
    </row>
    <row r="862" spans="2:6" ht="18" x14ac:dyDescent="0.25">
      <c r="B862" s="46" t="s">
        <v>9</v>
      </c>
      <c r="C862" s="54"/>
      <c r="D862" s="54"/>
      <c r="E862" s="54"/>
      <c r="F862" s="69"/>
    </row>
    <row r="863" spans="2:6" ht="18" x14ac:dyDescent="0.25">
      <c r="B863" s="46" t="s">
        <v>10</v>
      </c>
      <c r="C863" s="54"/>
      <c r="D863" s="54"/>
      <c r="E863" s="54"/>
      <c r="F863" s="69"/>
    </row>
    <row r="864" spans="2:6" ht="30" x14ac:dyDescent="0.25">
      <c r="B864" s="46" t="s">
        <v>56</v>
      </c>
      <c r="C864" s="54"/>
      <c r="D864" s="54"/>
      <c r="E864" s="54"/>
      <c r="F864" s="69"/>
    </row>
    <row r="865" spans="2:6" ht="45" x14ac:dyDescent="0.25">
      <c r="B865" s="46" t="s">
        <v>38</v>
      </c>
      <c r="C865" s="54"/>
      <c r="D865" s="54"/>
      <c r="E865" s="54"/>
      <c r="F865" s="69"/>
    </row>
    <row r="866" spans="2:6" ht="18" x14ac:dyDescent="0.25">
      <c r="B866" s="46" t="s">
        <v>39</v>
      </c>
      <c r="C866" s="54"/>
      <c r="D866" s="54"/>
      <c r="E866" s="54"/>
      <c r="F866" s="69"/>
    </row>
    <row r="867" spans="2:6" ht="18" x14ac:dyDescent="0.25">
      <c r="B867" s="46" t="s">
        <v>37</v>
      </c>
      <c r="C867" s="54"/>
      <c r="D867" s="54"/>
      <c r="E867" s="54"/>
      <c r="F867" s="69"/>
    </row>
    <row r="868" spans="2:6" ht="30" x14ac:dyDescent="0.25">
      <c r="B868" s="46" t="s">
        <v>53</v>
      </c>
      <c r="C868" s="54"/>
      <c r="D868" s="54"/>
      <c r="E868" s="54"/>
      <c r="F868" s="69"/>
    </row>
    <row r="869" spans="2:6" ht="18" x14ac:dyDescent="0.25">
      <c r="B869" s="46" t="s">
        <v>11</v>
      </c>
      <c r="C869" s="54" t="s">
        <v>31</v>
      </c>
      <c r="D869" s="54" t="s">
        <v>31</v>
      </c>
      <c r="E869" s="54" t="s">
        <v>31</v>
      </c>
      <c r="F869" s="69" t="s">
        <v>31</v>
      </c>
    </row>
    <row r="870" spans="2:6" ht="18" x14ac:dyDescent="0.25">
      <c r="B870" s="46" t="s">
        <v>92</v>
      </c>
      <c r="C870" s="54"/>
      <c r="D870" s="54"/>
      <c r="E870" s="54"/>
      <c r="F870" s="69"/>
    </row>
    <row r="871" spans="2:6" ht="17.25" x14ac:dyDescent="0.25">
      <c r="B871" s="3" t="s">
        <v>77</v>
      </c>
      <c r="C871" s="55">
        <f>SUM(C849:C869)</f>
        <v>13</v>
      </c>
      <c r="D871" s="55" t="s">
        <v>31</v>
      </c>
      <c r="E871" s="55" t="s">
        <v>31</v>
      </c>
      <c r="F871" s="55">
        <f>SUM(F849:F870)</f>
        <v>21</v>
      </c>
    </row>
    <row r="873" spans="2:6" ht="18.75" x14ac:dyDescent="0.25">
      <c r="B873" s="144" t="s">
        <v>104</v>
      </c>
      <c r="C873" s="145"/>
      <c r="D873" s="145"/>
      <c r="E873" s="145"/>
      <c r="F873" s="145"/>
    </row>
    <row r="874" spans="2:6" ht="18.75" x14ac:dyDescent="0.25">
      <c r="B874" s="146" t="s">
        <v>55</v>
      </c>
      <c r="C874" s="148">
        <v>45342</v>
      </c>
      <c r="D874" s="149"/>
      <c r="E874" s="149"/>
      <c r="F874" s="149"/>
    </row>
    <row r="875" spans="2:6" ht="31.5" x14ac:dyDescent="0.25">
      <c r="B875" s="147"/>
      <c r="C875" s="56" t="s">
        <v>74</v>
      </c>
      <c r="D875" s="57" t="s">
        <v>82</v>
      </c>
      <c r="E875" s="57" t="s">
        <v>83</v>
      </c>
      <c r="F875" s="57" t="s">
        <v>212</v>
      </c>
    </row>
    <row r="876" spans="2:6" ht="18" x14ac:dyDescent="0.25">
      <c r="B876" s="46" t="s">
        <v>40</v>
      </c>
      <c r="C876" s="54"/>
      <c r="D876" s="54"/>
      <c r="E876" s="54"/>
      <c r="F876" s="69"/>
    </row>
    <row r="877" spans="2:6" ht="34.5" x14ac:dyDescent="0.25">
      <c r="B877" s="46" t="s">
        <v>41</v>
      </c>
      <c r="C877" s="54">
        <v>2</v>
      </c>
      <c r="D877" s="54" t="s">
        <v>505</v>
      </c>
      <c r="E877" s="54" t="s">
        <v>31</v>
      </c>
      <c r="F877" s="69">
        <v>10</v>
      </c>
    </row>
    <row r="878" spans="2:6" ht="18" x14ac:dyDescent="0.25">
      <c r="B878" s="46" t="s">
        <v>2</v>
      </c>
      <c r="C878" s="54">
        <v>1</v>
      </c>
      <c r="D878" s="54" t="s">
        <v>339</v>
      </c>
      <c r="E878" s="54" t="s">
        <v>105</v>
      </c>
      <c r="F878" s="69">
        <v>1</v>
      </c>
    </row>
    <row r="879" spans="2:6" ht="69" x14ac:dyDescent="0.25">
      <c r="B879" s="46" t="s">
        <v>3</v>
      </c>
      <c r="C879" s="54">
        <v>5</v>
      </c>
      <c r="D879" s="54" t="s">
        <v>554</v>
      </c>
      <c r="E879" s="54" t="s">
        <v>553</v>
      </c>
      <c r="F879" s="69">
        <v>5</v>
      </c>
    </row>
    <row r="880" spans="2:6" ht="30" x14ac:dyDescent="0.25">
      <c r="B880" s="46" t="s">
        <v>80</v>
      </c>
      <c r="C880" s="54"/>
      <c r="D880" s="54"/>
      <c r="E880" s="54"/>
      <c r="F880" s="69"/>
    </row>
    <row r="881" spans="2:6" ht="51.75" x14ac:dyDescent="0.25">
      <c r="B881" s="46" t="s">
        <v>42</v>
      </c>
      <c r="C881" s="54">
        <v>3</v>
      </c>
      <c r="D881" s="54" t="s">
        <v>552</v>
      </c>
      <c r="E881" s="54" t="s">
        <v>551</v>
      </c>
      <c r="F881" s="69">
        <v>10</v>
      </c>
    </row>
    <row r="882" spans="2:6" ht="18" x14ac:dyDescent="0.25">
      <c r="B882" s="46" t="s">
        <v>44</v>
      </c>
      <c r="C882" s="54"/>
      <c r="D882" s="54"/>
      <c r="E882" s="54"/>
      <c r="F882" s="69"/>
    </row>
    <row r="883" spans="2:6" ht="18" x14ac:dyDescent="0.25">
      <c r="B883" s="46" t="s">
        <v>4</v>
      </c>
      <c r="C883" s="54"/>
      <c r="D883" s="54"/>
      <c r="E883" s="54"/>
      <c r="F883" s="69"/>
    </row>
    <row r="884" spans="2:6" ht="18" x14ac:dyDescent="0.25">
      <c r="B884" s="46" t="s">
        <v>43</v>
      </c>
      <c r="C884" s="54">
        <v>1</v>
      </c>
      <c r="D884" s="54" t="s">
        <v>31</v>
      </c>
      <c r="E884" s="54" t="s">
        <v>89</v>
      </c>
      <c r="F884" s="69">
        <v>2</v>
      </c>
    </row>
    <row r="885" spans="2:6" ht="18" x14ac:dyDescent="0.25">
      <c r="B885" s="46" t="s">
        <v>5</v>
      </c>
      <c r="C885" s="54"/>
      <c r="D885" s="54"/>
      <c r="E885" s="54"/>
      <c r="F885" s="69"/>
    </row>
    <row r="886" spans="2:6" ht="18" x14ac:dyDescent="0.25">
      <c r="B886" s="46" t="s">
        <v>6</v>
      </c>
      <c r="C886" s="54">
        <v>1</v>
      </c>
      <c r="D886" s="54" t="s">
        <v>179</v>
      </c>
      <c r="E886" s="54" t="s">
        <v>401</v>
      </c>
      <c r="F886" s="69">
        <v>2</v>
      </c>
    </row>
    <row r="887" spans="2:6" ht="18" x14ac:dyDescent="0.25">
      <c r="B887" s="46" t="s">
        <v>7</v>
      </c>
      <c r="C887" s="54"/>
      <c r="D887" s="54"/>
      <c r="E887" s="54"/>
      <c r="F887" s="69"/>
    </row>
    <row r="888" spans="2:6" ht="34.5" x14ac:dyDescent="0.25">
      <c r="B888" s="46" t="s">
        <v>8</v>
      </c>
      <c r="C888" s="54">
        <v>2</v>
      </c>
      <c r="D888" s="54" t="s">
        <v>550</v>
      </c>
      <c r="E888" s="54" t="s">
        <v>549</v>
      </c>
      <c r="F888" s="69">
        <v>6</v>
      </c>
    </row>
    <row r="889" spans="2:6" ht="18" x14ac:dyDescent="0.25">
      <c r="B889" s="46" t="s">
        <v>9</v>
      </c>
      <c r="C889" s="54"/>
      <c r="D889" s="54"/>
      <c r="E889" s="54"/>
      <c r="F889" s="69"/>
    </row>
    <row r="890" spans="2:6" ht="18" x14ac:dyDescent="0.25">
      <c r="B890" s="46" t="s">
        <v>10</v>
      </c>
      <c r="C890" s="54"/>
      <c r="D890" s="54"/>
      <c r="E890" s="54"/>
      <c r="F890" s="69"/>
    </row>
    <row r="891" spans="2:6" ht="30" x14ac:dyDescent="0.25">
      <c r="B891" s="46" t="s">
        <v>56</v>
      </c>
      <c r="C891" s="54"/>
      <c r="D891" s="54"/>
      <c r="E891" s="54"/>
      <c r="F891" s="69"/>
    </row>
    <row r="892" spans="2:6" ht="45" x14ac:dyDescent="0.25">
      <c r="B892" s="46" t="s">
        <v>38</v>
      </c>
      <c r="C892" s="54"/>
      <c r="D892" s="54"/>
      <c r="E892" s="54"/>
      <c r="F892" s="69"/>
    </row>
    <row r="893" spans="2:6" ht="51.75" x14ac:dyDescent="0.25">
      <c r="B893" s="46" t="s">
        <v>39</v>
      </c>
      <c r="C893" s="54">
        <v>3</v>
      </c>
      <c r="D893" s="54" t="s">
        <v>556</v>
      </c>
      <c r="E893" s="54" t="s">
        <v>555</v>
      </c>
      <c r="F893" s="69">
        <v>9</v>
      </c>
    </row>
    <row r="894" spans="2:6" ht="18" x14ac:dyDescent="0.25">
      <c r="B894" s="46" t="s">
        <v>37</v>
      </c>
      <c r="C894" s="54"/>
      <c r="D894" s="54"/>
      <c r="E894" s="54"/>
      <c r="F894" s="69"/>
    </row>
    <row r="895" spans="2:6" ht="30" x14ac:dyDescent="0.25">
      <c r="B895" s="46" t="s">
        <v>53</v>
      </c>
      <c r="C895" s="54"/>
      <c r="D895" s="54"/>
      <c r="E895" s="54"/>
      <c r="F895" s="69"/>
    </row>
    <row r="896" spans="2:6" ht="18" x14ac:dyDescent="0.25">
      <c r="B896" s="46" t="s">
        <v>11</v>
      </c>
      <c r="C896" s="54">
        <v>1</v>
      </c>
      <c r="D896" s="54" t="s">
        <v>106</v>
      </c>
      <c r="E896" s="54" t="s">
        <v>280</v>
      </c>
      <c r="F896" s="69">
        <v>2</v>
      </c>
    </row>
    <row r="897" spans="2:6" ht="18" x14ac:dyDescent="0.25">
      <c r="B897" s="46" t="s">
        <v>92</v>
      </c>
      <c r="C897" s="54"/>
      <c r="D897" s="54"/>
      <c r="E897" s="54"/>
      <c r="F897" s="69"/>
    </row>
    <row r="898" spans="2:6" ht="17.25" x14ac:dyDescent="0.25">
      <c r="B898" s="3" t="s">
        <v>77</v>
      </c>
      <c r="C898" s="55">
        <f>SUM(C876:C896)</f>
        <v>19</v>
      </c>
      <c r="D898" s="55" t="s">
        <v>31</v>
      </c>
      <c r="E898" s="55" t="s">
        <v>31</v>
      </c>
      <c r="F898" s="55">
        <f>SUM(F876:F897)</f>
        <v>47</v>
      </c>
    </row>
    <row r="900" spans="2:6" ht="18.75" x14ac:dyDescent="0.25">
      <c r="B900" s="144" t="s">
        <v>104</v>
      </c>
      <c r="C900" s="145"/>
      <c r="D900" s="145"/>
      <c r="E900" s="145"/>
      <c r="F900" s="145"/>
    </row>
    <row r="901" spans="2:6" ht="18.75" x14ac:dyDescent="0.25">
      <c r="B901" s="146" t="s">
        <v>55</v>
      </c>
      <c r="C901" s="148">
        <v>45343</v>
      </c>
      <c r="D901" s="149"/>
      <c r="E901" s="149"/>
      <c r="F901" s="149"/>
    </row>
    <row r="902" spans="2:6" ht="31.5" x14ac:dyDescent="0.25">
      <c r="B902" s="147"/>
      <c r="C902" s="56" t="s">
        <v>74</v>
      </c>
      <c r="D902" s="57" t="s">
        <v>82</v>
      </c>
      <c r="E902" s="57" t="s">
        <v>83</v>
      </c>
      <c r="F902" s="57" t="s">
        <v>212</v>
      </c>
    </row>
    <row r="903" spans="2:6" ht="18" x14ac:dyDescent="0.25">
      <c r="B903" s="46" t="s">
        <v>40</v>
      </c>
      <c r="C903" s="54"/>
      <c r="D903" s="54"/>
      <c r="E903" s="54"/>
      <c r="F903" s="69"/>
    </row>
    <row r="904" spans="2:6" ht="34.5" x14ac:dyDescent="0.25">
      <c r="B904" s="46" t="s">
        <v>41</v>
      </c>
      <c r="C904" s="54">
        <v>2</v>
      </c>
      <c r="D904" s="54" t="s">
        <v>513</v>
      </c>
      <c r="E904" s="54" t="s">
        <v>31</v>
      </c>
      <c r="F904" s="69">
        <v>10</v>
      </c>
    </row>
    <row r="905" spans="2:6" ht="18" x14ac:dyDescent="0.25">
      <c r="B905" s="46" t="s">
        <v>2</v>
      </c>
      <c r="C905" s="54"/>
      <c r="D905" s="54"/>
      <c r="E905" s="54"/>
      <c r="F905" s="69"/>
    </row>
    <row r="906" spans="2:6" ht="34.5" x14ac:dyDescent="0.25">
      <c r="B906" s="46" t="s">
        <v>3</v>
      </c>
      <c r="C906" s="54">
        <v>2</v>
      </c>
      <c r="D906" s="54" t="s">
        <v>524</v>
      </c>
      <c r="E906" s="54" t="s">
        <v>560</v>
      </c>
      <c r="F906" s="69">
        <v>4</v>
      </c>
    </row>
    <row r="907" spans="2:6" ht="30" x14ac:dyDescent="0.25">
      <c r="B907" s="46" t="s">
        <v>80</v>
      </c>
      <c r="C907" s="54">
        <v>1</v>
      </c>
      <c r="D907" s="54" t="s">
        <v>370</v>
      </c>
      <c r="E907" s="54" t="s">
        <v>318</v>
      </c>
      <c r="F907" s="69">
        <v>2</v>
      </c>
    </row>
    <row r="908" spans="2:6" ht="30" x14ac:dyDescent="0.25">
      <c r="B908" s="46" t="s">
        <v>42</v>
      </c>
      <c r="C908" s="54"/>
      <c r="D908" s="54"/>
      <c r="E908" s="54"/>
      <c r="F908" s="69"/>
    </row>
    <row r="909" spans="2:6" ht="18" x14ac:dyDescent="0.25">
      <c r="B909" s="46" t="s">
        <v>44</v>
      </c>
      <c r="C909" s="54"/>
      <c r="D909" s="54"/>
      <c r="E909" s="54"/>
      <c r="F909" s="69"/>
    </row>
    <row r="910" spans="2:6" ht="18" x14ac:dyDescent="0.25">
      <c r="B910" s="46" t="s">
        <v>4</v>
      </c>
      <c r="C910" s="54"/>
      <c r="D910" s="54"/>
      <c r="E910" s="54"/>
      <c r="F910" s="69"/>
    </row>
    <row r="911" spans="2:6" ht="34.5" x14ac:dyDescent="0.25">
      <c r="B911" s="46" t="s">
        <v>43</v>
      </c>
      <c r="C911" s="54">
        <v>2</v>
      </c>
      <c r="D911" s="54" t="s">
        <v>501</v>
      </c>
      <c r="E911" s="54" t="s">
        <v>557</v>
      </c>
      <c r="F911" s="69">
        <v>4</v>
      </c>
    </row>
    <row r="912" spans="2:6" ht="18" x14ac:dyDescent="0.25">
      <c r="B912" s="46" t="s">
        <v>5</v>
      </c>
      <c r="C912" s="54"/>
      <c r="D912" s="54"/>
      <c r="E912" s="54"/>
      <c r="F912" s="69"/>
    </row>
    <row r="913" spans="2:6" ht="18" x14ac:dyDescent="0.25">
      <c r="B913" s="46" t="s">
        <v>6</v>
      </c>
      <c r="C913" s="54"/>
      <c r="D913" s="54"/>
      <c r="E913" s="54"/>
      <c r="F913" s="69"/>
    </row>
    <row r="914" spans="2:6" ht="18" x14ac:dyDescent="0.25">
      <c r="B914" s="46" t="s">
        <v>7</v>
      </c>
      <c r="C914" s="54"/>
      <c r="D914" s="54"/>
      <c r="E914" s="54"/>
      <c r="F914" s="69"/>
    </row>
    <row r="915" spans="2:6" ht="69" x14ac:dyDescent="0.25">
      <c r="B915" s="46" t="s">
        <v>8</v>
      </c>
      <c r="C915" s="54">
        <v>5</v>
      </c>
      <c r="D915" s="54" t="s">
        <v>559</v>
      </c>
      <c r="E915" s="54" t="s">
        <v>558</v>
      </c>
      <c r="F915" s="69">
        <v>6</v>
      </c>
    </row>
    <row r="916" spans="2:6" ht="18" x14ac:dyDescent="0.25">
      <c r="B916" s="46" t="s">
        <v>9</v>
      </c>
      <c r="C916" s="54"/>
      <c r="D916" s="54"/>
      <c r="E916" s="54"/>
      <c r="F916" s="69"/>
    </row>
    <row r="917" spans="2:6" ht="18" x14ac:dyDescent="0.25">
      <c r="B917" s="46" t="s">
        <v>10</v>
      </c>
      <c r="C917" s="54"/>
      <c r="D917" s="54"/>
      <c r="E917" s="54"/>
      <c r="F917" s="69"/>
    </row>
    <row r="918" spans="2:6" ht="30" x14ac:dyDescent="0.25">
      <c r="B918" s="46" t="s">
        <v>56</v>
      </c>
      <c r="C918" s="54"/>
      <c r="D918" s="54"/>
      <c r="E918" s="54"/>
      <c r="F918" s="69"/>
    </row>
    <row r="919" spans="2:6" ht="45" x14ac:dyDescent="0.25">
      <c r="B919" s="46" t="s">
        <v>38</v>
      </c>
      <c r="C919" s="54"/>
      <c r="D919" s="54"/>
      <c r="E919" s="54"/>
      <c r="F919" s="69"/>
    </row>
    <row r="920" spans="2:6" ht="18" x14ac:dyDescent="0.25">
      <c r="B920" s="46" t="s">
        <v>39</v>
      </c>
      <c r="C920" s="54"/>
      <c r="D920" s="54"/>
      <c r="E920" s="54"/>
      <c r="F920" s="69"/>
    </row>
    <row r="921" spans="2:6" ht="18" x14ac:dyDescent="0.25">
      <c r="B921" s="46" t="s">
        <v>37</v>
      </c>
      <c r="C921" s="54"/>
      <c r="D921" s="54"/>
      <c r="E921" s="54"/>
      <c r="F921" s="69"/>
    </row>
    <row r="922" spans="2:6" ht="30" x14ac:dyDescent="0.25">
      <c r="B922" s="46" t="s">
        <v>53</v>
      </c>
      <c r="C922" s="54"/>
      <c r="D922" s="54"/>
      <c r="E922" s="54"/>
      <c r="F922" s="69"/>
    </row>
    <row r="923" spans="2:6" ht="18" x14ac:dyDescent="0.25">
      <c r="B923" s="46" t="s">
        <v>11</v>
      </c>
      <c r="C923" s="54" t="s">
        <v>31</v>
      </c>
      <c r="D923" s="54" t="s">
        <v>31</v>
      </c>
      <c r="E923" s="54" t="s">
        <v>31</v>
      </c>
      <c r="F923" s="69" t="s">
        <v>31</v>
      </c>
    </row>
    <row r="924" spans="2:6" ht="18" x14ac:dyDescent="0.25">
      <c r="B924" s="46" t="s">
        <v>92</v>
      </c>
      <c r="C924" s="54"/>
      <c r="D924" s="54"/>
      <c r="E924" s="54"/>
      <c r="F924" s="69"/>
    </row>
    <row r="925" spans="2:6" ht="17.25" x14ac:dyDescent="0.25">
      <c r="B925" s="3" t="s">
        <v>77</v>
      </c>
      <c r="C925" s="55">
        <f>SUM(C903:C923)</f>
        <v>12</v>
      </c>
      <c r="D925" s="55" t="s">
        <v>31</v>
      </c>
      <c r="E925" s="55" t="s">
        <v>31</v>
      </c>
      <c r="F925" s="55">
        <f>SUM(F903:F924)</f>
        <v>26</v>
      </c>
    </row>
  </sheetData>
  <mergeCells count="115">
    <mergeCell ref="B196:E196"/>
    <mergeCell ref="C265:E265"/>
    <mergeCell ref="B248:F248"/>
    <mergeCell ref="B249:B250"/>
    <mergeCell ref="B197:B198"/>
    <mergeCell ref="B237:B238"/>
    <mergeCell ref="C237:F237"/>
    <mergeCell ref="B873:F873"/>
    <mergeCell ref="B874:B875"/>
    <mergeCell ref="C874:F874"/>
    <mergeCell ref="C217:F217"/>
    <mergeCell ref="B364:B365"/>
    <mergeCell ref="C364:F364"/>
    <mergeCell ref="B335:F335"/>
    <mergeCell ref="B336:B337"/>
    <mergeCell ref="C336:F336"/>
    <mergeCell ref="B449:F449"/>
    <mergeCell ref="B630:F630"/>
    <mergeCell ref="B393:F393"/>
    <mergeCell ref="B394:B395"/>
    <mergeCell ref="C394:F394"/>
    <mergeCell ref="B421:F421"/>
    <mergeCell ref="B422:B423"/>
    <mergeCell ref="C422:F422"/>
    <mergeCell ref="B67:E67"/>
    <mergeCell ref="B68:B69"/>
    <mergeCell ref="B86:E86"/>
    <mergeCell ref="B87:B88"/>
    <mergeCell ref="C87:E87"/>
    <mergeCell ref="C68:E68"/>
    <mergeCell ref="B820:F820"/>
    <mergeCell ref="B821:B822"/>
    <mergeCell ref="C821:F821"/>
    <mergeCell ref="B793:F793"/>
    <mergeCell ref="B794:B795"/>
    <mergeCell ref="C794:F794"/>
    <mergeCell ref="B105:E105"/>
    <mergeCell ref="B106:B107"/>
    <mergeCell ref="C106:E106"/>
    <mergeCell ref="B122:E122"/>
    <mergeCell ref="B264:E264"/>
    <mergeCell ref="C141:E141"/>
    <mergeCell ref="C178:E178"/>
    <mergeCell ref="B158:E158"/>
    <mergeCell ref="B159:B160"/>
    <mergeCell ref="C159:E159"/>
    <mergeCell ref="B140:E140"/>
    <mergeCell ref="B363:F363"/>
    <mergeCell ref="C8:F8"/>
    <mergeCell ref="C5:D5"/>
    <mergeCell ref="B8:B9"/>
    <mergeCell ref="B7:F7"/>
    <mergeCell ref="B34:F34"/>
    <mergeCell ref="B35:B36"/>
    <mergeCell ref="C35:F35"/>
    <mergeCell ref="B306:F306"/>
    <mergeCell ref="C307:F307"/>
    <mergeCell ref="B123:B124"/>
    <mergeCell ref="C123:E123"/>
    <mergeCell ref="B177:E177"/>
    <mergeCell ref="B178:B179"/>
    <mergeCell ref="C197:E197"/>
    <mergeCell ref="B141:B142"/>
    <mergeCell ref="B236:F236"/>
    <mergeCell ref="B286:E286"/>
    <mergeCell ref="B307:B308"/>
    <mergeCell ref="B287:B288"/>
    <mergeCell ref="C287:E287"/>
    <mergeCell ref="C249:F249"/>
    <mergeCell ref="B265:B266"/>
    <mergeCell ref="B216:F216"/>
    <mergeCell ref="B217:B218"/>
    <mergeCell ref="B450:B451"/>
    <mergeCell ref="C450:F450"/>
    <mergeCell ref="B466:F466"/>
    <mergeCell ref="B467:B468"/>
    <mergeCell ref="C467:F467"/>
    <mergeCell ref="B603:F603"/>
    <mergeCell ref="B604:B605"/>
    <mergeCell ref="C604:F604"/>
    <mergeCell ref="B576:F576"/>
    <mergeCell ref="B577:B578"/>
    <mergeCell ref="C577:F577"/>
    <mergeCell ref="B549:F549"/>
    <mergeCell ref="B550:B551"/>
    <mergeCell ref="C550:F550"/>
    <mergeCell ref="B494:F494"/>
    <mergeCell ref="B495:B496"/>
    <mergeCell ref="C495:F495"/>
    <mergeCell ref="B522:F522"/>
    <mergeCell ref="B523:B524"/>
    <mergeCell ref="C523:F523"/>
    <mergeCell ref="B631:B632"/>
    <mergeCell ref="C631:F631"/>
    <mergeCell ref="B684:F684"/>
    <mergeCell ref="B685:B686"/>
    <mergeCell ref="C685:F685"/>
    <mergeCell ref="B657:F657"/>
    <mergeCell ref="B658:B659"/>
    <mergeCell ref="C658:F658"/>
    <mergeCell ref="B765:F765"/>
    <mergeCell ref="B900:F900"/>
    <mergeCell ref="B901:B902"/>
    <mergeCell ref="C901:F901"/>
    <mergeCell ref="B846:F846"/>
    <mergeCell ref="B847:B848"/>
    <mergeCell ref="C847:F847"/>
    <mergeCell ref="B766:B767"/>
    <mergeCell ref="C766:F766"/>
    <mergeCell ref="B711:F711"/>
    <mergeCell ref="B712:B713"/>
    <mergeCell ref="C712:F712"/>
    <mergeCell ref="B738:F738"/>
    <mergeCell ref="B739:B740"/>
    <mergeCell ref="C739:F7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6977-F538-4D6B-B2CA-547A866B3348}">
  <dimension ref="B4:AC231"/>
  <sheetViews>
    <sheetView tabSelected="1" topLeftCell="A4" zoomScale="55" zoomScaleNormal="55" workbookViewId="0">
      <pane xSplit="2" ySplit="3" topLeftCell="C7" activePane="bottomRight" state="frozen"/>
      <selection activeCell="G239" sqref="G239"/>
      <selection pane="topRight" activeCell="G239" sqref="G239"/>
      <selection pane="bottomLeft" activeCell="G239" sqref="G239"/>
      <selection pane="bottomRight" activeCell="I10" sqref="I10"/>
    </sheetView>
  </sheetViews>
  <sheetFormatPr baseColWidth="10" defaultRowHeight="15" x14ac:dyDescent="0.25"/>
  <cols>
    <col min="1" max="1" width="4.5703125" customWidth="1"/>
    <col min="2" max="2" width="25.42578125" customWidth="1"/>
    <col min="3" max="3" width="17.42578125" customWidth="1"/>
    <col min="4" max="4" width="51.7109375" customWidth="1"/>
    <col min="5" max="5" width="30.5703125" customWidth="1"/>
    <col min="6" max="6" width="17.42578125" customWidth="1"/>
    <col min="7" max="7" width="2.42578125" customWidth="1"/>
    <col min="8" max="8" width="17.85546875" customWidth="1"/>
    <col min="9" max="9" width="51.140625" customWidth="1"/>
    <col min="10" max="10" width="28.5703125" customWidth="1"/>
    <col min="11" max="11" width="14.7109375" customWidth="1"/>
    <col min="12" max="12" width="2.42578125" customWidth="1"/>
    <col min="13" max="13" width="17.85546875" customWidth="1"/>
    <col min="14" max="14" width="51.140625" customWidth="1"/>
    <col min="15" max="15" width="28.5703125" customWidth="1"/>
    <col min="16" max="16" width="15.42578125" customWidth="1"/>
    <col min="17" max="17" width="2.42578125" customWidth="1"/>
    <col min="18" max="18" width="17.5703125" customWidth="1"/>
    <col min="19" max="19" width="36.5703125" customWidth="1"/>
    <col min="20" max="20" width="28.5703125" customWidth="1"/>
    <col min="21" max="21" width="14.140625" customWidth="1"/>
    <col min="22" max="22" width="2.42578125" customWidth="1"/>
    <col min="23" max="23" width="16.85546875" customWidth="1"/>
    <col min="24" max="24" width="25" customWidth="1"/>
    <col min="25" max="25" width="27.42578125" customWidth="1"/>
    <col min="26" max="26" width="14.140625" customWidth="1"/>
    <col min="27" max="27" width="2.42578125" customWidth="1"/>
    <col min="28" max="28" width="17" customWidth="1"/>
  </cols>
  <sheetData>
    <row r="4" spans="2:6" ht="41.25" customHeight="1" x14ac:dyDescent="0.25">
      <c r="B4" s="144" t="s">
        <v>104</v>
      </c>
      <c r="C4" s="145"/>
      <c r="D4" s="145"/>
      <c r="E4" s="145"/>
      <c r="F4" s="145"/>
    </row>
    <row r="5" spans="2:6" ht="18.75" customHeight="1" x14ac:dyDescent="0.25">
      <c r="B5" s="146" t="s">
        <v>55</v>
      </c>
      <c r="C5" s="163" t="s">
        <v>587</v>
      </c>
      <c r="D5" s="164"/>
      <c r="E5" s="164"/>
      <c r="F5" s="164"/>
    </row>
    <row r="6" spans="2:6" ht="61.5" customHeight="1" x14ac:dyDescent="0.25">
      <c r="B6" s="147"/>
      <c r="C6" s="56" t="s">
        <v>74</v>
      </c>
      <c r="D6" s="57" t="s">
        <v>82</v>
      </c>
      <c r="E6" s="57" t="s">
        <v>83</v>
      </c>
      <c r="F6" s="97" t="s">
        <v>212</v>
      </c>
    </row>
    <row r="7" spans="2:6" ht="65.45" customHeight="1" x14ac:dyDescent="0.25">
      <c r="B7" s="46" t="s">
        <v>40</v>
      </c>
      <c r="C7" s="54" t="s">
        <v>31</v>
      </c>
      <c r="D7" s="54" t="s">
        <v>31</v>
      </c>
      <c r="E7" s="54" t="s">
        <v>31</v>
      </c>
      <c r="F7" s="69" t="s">
        <v>31</v>
      </c>
    </row>
    <row r="8" spans="2:6" ht="102" customHeight="1" x14ac:dyDescent="0.25">
      <c r="B8" s="46" t="s">
        <v>41</v>
      </c>
      <c r="C8" s="54">
        <v>2</v>
      </c>
      <c r="D8" s="54" t="s">
        <v>581</v>
      </c>
      <c r="E8" s="54" t="s">
        <v>31</v>
      </c>
      <c r="F8" s="69" t="s">
        <v>31</v>
      </c>
    </row>
    <row r="9" spans="2:6" ht="91.5" customHeight="1" x14ac:dyDescent="0.25">
      <c r="B9" s="46" t="s">
        <v>2</v>
      </c>
      <c r="C9" s="54">
        <v>5</v>
      </c>
      <c r="D9" s="54" t="s">
        <v>585</v>
      </c>
      <c r="E9" s="54" t="s">
        <v>584</v>
      </c>
      <c r="F9" s="69">
        <v>5</v>
      </c>
    </row>
    <row r="10" spans="2:6" ht="125.25" customHeight="1" x14ac:dyDescent="0.25">
      <c r="B10" s="46" t="s">
        <v>3</v>
      </c>
      <c r="C10" s="54">
        <v>3</v>
      </c>
      <c r="D10" s="54" t="s">
        <v>583</v>
      </c>
      <c r="E10" s="54" t="s">
        <v>582</v>
      </c>
      <c r="F10" s="69">
        <v>3</v>
      </c>
    </row>
    <row r="11" spans="2:6" ht="73.5" customHeight="1" x14ac:dyDescent="0.25">
      <c r="B11" s="46" t="s">
        <v>42</v>
      </c>
      <c r="C11" s="54">
        <v>1</v>
      </c>
      <c r="D11" s="54" t="s">
        <v>112</v>
      </c>
      <c r="E11" s="54" t="s">
        <v>87</v>
      </c>
      <c r="F11" s="69">
        <v>1</v>
      </c>
    </row>
    <row r="12" spans="2:6" ht="65.45" hidden="1" customHeight="1" x14ac:dyDescent="0.25">
      <c r="B12" s="46" t="s">
        <v>44</v>
      </c>
      <c r="C12" s="54"/>
      <c r="D12" s="54"/>
      <c r="E12" s="54"/>
      <c r="F12" s="69"/>
    </row>
    <row r="13" spans="2:6" ht="65.45" hidden="1" customHeight="1" x14ac:dyDescent="0.25">
      <c r="B13" s="46" t="s">
        <v>4</v>
      </c>
      <c r="C13" s="54"/>
      <c r="D13" s="54"/>
      <c r="E13" s="54"/>
      <c r="F13" s="69"/>
    </row>
    <row r="14" spans="2:6" ht="92.1" hidden="1" customHeight="1" x14ac:dyDescent="0.25">
      <c r="B14" s="46" t="s">
        <v>43</v>
      </c>
      <c r="C14" s="54"/>
      <c r="D14" s="54"/>
      <c r="E14" s="54"/>
      <c r="F14" s="69"/>
    </row>
    <row r="15" spans="2:6" ht="65.45" hidden="1" customHeight="1" x14ac:dyDescent="0.25">
      <c r="B15" s="46" t="s">
        <v>5</v>
      </c>
      <c r="C15" s="54"/>
      <c r="D15" s="54"/>
      <c r="E15" s="54"/>
      <c r="F15" s="69"/>
    </row>
    <row r="16" spans="2:6" ht="65.45" hidden="1" customHeight="1" x14ac:dyDescent="0.25">
      <c r="B16" s="46" t="s">
        <v>6</v>
      </c>
      <c r="C16" s="54"/>
      <c r="D16" s="54"/>
      <c r="E16" s="54"/>
      <c r="F16" s="69"/>
    </row>
    <row r="17" spans="2:6" ht="65.45" hidden="1" customHeight="1" x14ac:dyDescent="0.25">
      <c r="B17" s="46" t="s">
        <v>7</v>
      </c>
      <c r="C17" s="54"/>
      <c r="D17" s="54"/>
      <c r="E17" s="54"/>
      <c r="F17" s="69"/>
    </row>
    <row r="18" spans="2:6" ht="65.45" hidden="1" customHeight="1" x14ac:dyDescent="0.25">
      <c r="B18" s="46" t="s">
        <v>8</v>
      </c>
      <c r="C18" s="54"/>
      <c r="D18" s="54"/>
      <c r="E18" s="54"/>
      <c r="F18" s="69"/>
    </row>
    <row r="19" spans="2:6" ht="65.45" hidden="1" customHeight="1" x14ac:dyDescent="0.25">
      <c r="B19" s="46" t="s">
        <v>9</v>
      </c>
      <c r="C19" s="54"/>
      <c r="D19" s="54"/>
      <c r="E19" s="54"/>
      <c r="F19" s="69"/>
    </row>
    <row r="20" spans="2:6" ht="65.45" hidden="1" customHeight="1" x14ac:dyDescent="0.25">
      <c r="B20" s="46" t="s">
        <v>10</v>
      </c>
      <c r="C20" s="54"/>
      <c r="D20" s="54"/>
      <c r="E20" s="54"/>
      <c r="F20" s="69"/>
    </row>
    <row r="21" spans="2:6" ht="65.45" customHeight="1" x14ac:dyDescent="0.25">
      <c r="B21" s="46" t="s">
        <v>56</v>
      </c>
      <c r="C21" s="54">
        <v>1</v>
      </c>
      <c r="D21" s="54" t="s">
        <v>112</v>
      </c>
      <c r="E21" s="54" t="s">
        <v>401</v>
      </c>
      <c r="F21" s="69">
        <v>1</v>
      </c>
    </row>
    <row r="22" spans="2:6" ht="65.45" hidden="1" customHeight="1" x14ac:dyDescent="0.25">
      <c r="B22" s="46" t="s">
        <v>38</v>
      </c>
      <c r="C22" s="54"/>
      <c r="D22" s="54"/>
      <c r="E22" s="54"/>
      <c r="F22" s="69"/>
    </row>
    <row r="23" spans="2:6" ht="65.45" hidden="1" customHeight="1" x14ac:dyDescent="0.25">
      <c r="B23" s="46" t="s">
        <v>80</v>
      </c>
      <c r="C23" s="54"/>
      <c r="D23" s="54"/>
      <c r="E23" s="54"/>
      <c r="F23" s="69"/>
    </row>
    <row r="24" spans="2:6" ht="65.45" customHeight="1" x14ac:dyDescent="0.25">
      <c r="B24" s="46" t="s">
        <v>39</v>
      </c>
      <c r="C24" s="54">
        <v>1</v>
      </c>
      <c r="D24" s="54" t="s">
        <v>106</v>
      </c>
      <c r="E24" s="54" t="s">
        <v>105</v>
      </c>
      <c r="F24" s="69" t="s">
        <v>31</v>
      </c>
    </row>
    <row r="25" spans="2:6" ht="65.45" customHeight="1" x14ac:dyDescent="0.25">
      <c r="B25" s="46" t="s">
        <v>37</v>
      </c>
      <c r="C25" s="54">
        <v>1</v>
      </c>
      <c r="D25" s="54" t="s">
        <v>586</v>
      </c>
      <c r="E25" s="54" t="s">
        <v>86</v>
      </c>
      <c r="F25" s="69">
        <v>3</v>
      </c>
    </row>
    <row r="26" spans="2:6" ht="65.45" hidden="1" customHeight="1" x14ac:dyDescent="0.25">
      <c r="B26" s="46" t="s">
        <v>53</v>
      </c>
      <c r="C26" s="54"/>
      <c r="D26" s="54"/>
      <c r="E26" s="54"/>
      <c r="F26" s="69"/>
    </row>
    <row r="27" spans="2:6" ht="65.45" hidden="1" customHeight="1" x14ac:dyDescent="0.25">
      <c r="B27" s="46" t="s">
        <v>412</v>
      </c>
      <c r="C27" s="54"/>
      <c r="D27" s="54"/>
      <c r="E27" s="54"/>
      <c r="F27" s="69"/>
    </row>
    <row r="28" spans="2:6" ht="65.45" customHeight="1" x14ac:dyDescent="0.25">
      <c r="B28" s="46" t="s">
        <v>11</v>
      </c>
      <c r="C28" s="54">
        <v>1</v>
      </c>
      <c r="D28" s="54" t="s">
        <v>88</v>
      </c>
      <c r="E28" s="54" t="s">
        <v>86</v>
      </c>
      <c r="F28" s="69" t="s">
        <v>31</v>
      </c>
    </row>
    <row r="29" spans="2:6" ht="18" x14ac:dyDescent="0.25">
      <c r="B29" s="3" t="s">
        <v>77</v>
      </c>
      <c r="C29" s="55">
        <f>SUM(C7:C28)</f>
        <v>15</v>
      </c>
      <c r="D29" s="55"/>
      <c r="E29" s="55"/>
      <c r="F29" s="126">
        <f>SUM(F7:F28)</f>
        <v>13</v>
      </c>
    </row>
    <row r="30" spans="2:6" ht="18" x14ac:dyDescent="0.25">
      <c r="F30" s="69"/>
    </row>
    <row r="31" spans="2:6" ht="18" x14ac:dyDescent="0.25">
      <c r="F31" s="69"/>
    </row>
    <row r="35" spans="2:29" x14ac:dyDescent="0.25">
      <c r="B35" s="186" t="s">
        <v>90</v>
      </c>
      <c r="C35" s="186"/>
      <c r="D35" s="186"/>
      <c r="E35" s="186"/>
      <c r="F35" s="186"/>
      <c r="G35" s="186"/>
      <c r="H35" s="186"/>
      <c r="I35" s="186"/>
      <c r="J35" s="186"/>
      <c r="K35" s="186"/>
      <c r="L35" s="186"/>
    </row>
    <row r="36" spans="2:29" x14ac:dyDescent="0.25"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</row>
    <row r="38" spans="2:29" ht="23.25" customHeight="1" x14ac:dyDescent="0.25">
      <c r="B38" s="184" t="s">
        <v>539</v>
      </c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08"/>
      <c r="Z38" s="108"/>
      <c r="AA38" s="108"/>
      <c r="AB38" s="108"/>
      <c r="AC38" s="108"/>
    </row>
    <row r="39" spans="2:29" ht="15.75" customHeight="1" x14ac:dyDescent="0.25">
      <c r="B39" s="169" t="s">
        <v>55</v>
      </c>
      <c r="C39" s="168" t="s">
        <v>510</v>
      </c>
      <c r="D39" s="168"/>
      <c r="E39" s="168"/>
      <c r="F39" s="168"/>
      <c r="G39" s="63"/>
      <c r="H39" s="168" t="s">
        <v>511</v>
      </c>
      <c r="I39" s="168"/>
      <c r="J39" s="168"/>
      <c r="K39" s="168"/>
      <c r="L39" s="63"/>
      <c r="M39" s="168" t="s">
        <v>512</v>
      </c>
      <c r="N39" s="168"/>
      <c r="O39" s="168"/>
      <c r="P39" s="168"/>
      <c r="Q39" s="63"/>
      <c r="R39" s="179" t="s">
        <v>532</v>
      </c>
      <c r="S39" s="180"/>
      <c r="T39" s="180"/>
      <c r="U39" s="181"/>
      <c r="V39" s="63"/>
      <c r="W39" s="182" t="s">
        <v>214</v>
      </c>
      <c r="X39" s="182" t="s">
        <v>213</v>
      </c>
    </row>
    <row r="40" spans="2:29" ht="56.45" customHeight="1" x14ac:dyDescent="0.25">
      <c r="B40" s="169"/>
      <c r="C40" s="64" t="s">
        <v>74</v>
      </c>
      <c r="D40" s="62" t="s">
        <v>82</v>
      </c>
      <c r="E40" s="62" t="s">
        <v>83</v>
      </c>
      <c r="F40" s="97" t="s">
        <v>212</v>
      </c>
      <c r="G40" s="65"/>
      <c r="H40" s="64" t="s">
        <v>74</v>
      </c>
      <c r="I40" s="62" t="s">
        <v>82</v>
      </c>
      <c r="J40" s="62" t="s">
        <v>83</v>
      </c>
      <c r="K40" s="97" t="s">
        <v>212</v>
      </c>
      <c r="L40" s="65"/>
      <c r="M40" s="64" t="s">
        <v>74</v>
      </c>
      <c r="N40" s="62" t="s">
        <v>82</v>
      </c>
      <c r="O40" s="62" t="s">
        <v>83</v>
      </c>
      <c r="P40" s="97" t="s">
        <v>212</v>
      </c>
      <c r="Q40" s="65"/>
      <c r="R40" s="64" t="s">
        <v>74</v>
      </c>
      <c r="S40" s="66" t="s">
        <v>82</v>
      </c>
      <c r="T40" s="67" t="s">
        <v>83</v>
      </c>
      <c r="U40" s="97" t="s">
        <v>212</v>
      </c>
      <c r="V40" s="65"/>
      <c r="W40" s="183"/>
      <c r="X40" s="183"/>
    </row>
    <row r="41" spans="2:29" ht="69.599999999999994" customHeight="1" x14ac:dyDescent="0.25">
      <c r="B41" s="68" t="s">
        <v>40</v>
      </c>
      <c r="C41" s="61">
        <v>1</v>
      </c>
      <c r="D41" s="71" t="s">
        <v>250</v>
      </c>
      <c r="E41" s="69" t="s">
        <v>31</v>
      </c>
      <c r="F41" s="69">
        <v>1</v>
      </c>
      <c r="G41" s="70"/>
      <c r="H41" s="61">
        <v>1</v>
      </c>
      <c r="I41" s="71" t="s">
        <v>250</v>
      </c>
      <c r="J41" s="69" t="s">
        <v>31</v>
      </c>
      <c r="K41" s="69">
        <v>1</v>
      </c>
      <c r="L41" s="70"/>
      <c r="M41" s="61" t="s">
        <v>31</v>
      </c>
      <c r="N41" s="71" t="s">
        <v>31</v>
      </c>
      <c r="O41" s="69" t="s">
        <v>31</v>
      </c>
      <c r="P41" s="69" t="s">
        <v>31</v>
      </c>
      <c r="Q41" s="61"/>
      <c r="R41" s="61" t="s">
        <v>31</v>
      </c>
      <c r="S41" s="71" t="s">
        <v>31</v>
      </c>
      <c r="T41" s="69" t="s">
        <v>31</v>
      </c>
      <c r="U41" s="69" t="s">
        <v>31</v>
      </c>
      <c r="V41" s="70"/>
      <c r="W41" s="72">
        <f t="shared" ref="W41:W64" si="0">SUM(H41,M41,R41,C41)</f>
        <v>2</v>
      </c>
      <c r="X41" s="72">
        <f t="shared" ref="X41:X64" si="1">SUM(K41,P41,U41,F41)</f>
        <v>2</v>
      </c>
    </row>
    <row r="42" spans="2:29" ht="120" customHeight="1" x14ac:dyDescent="0.25">
      <c r="B42" s="68" t="s">
        <v>41</v>
      </c>
      <c r="C42" s="61">
        <v>2</v>
      </c>
      <c r="D42" s="71" t="s">
        <v>513</v>
      </c>
      <c r="E42" s="71" t="s">
        <v>31</v>
      </c>
      <c r="F42" s="69">
        <v>10</v>
      </c>
      <c r="G42" s="70"/>
      <c r="H42" s="61">
        <v>2</v>
      </c>
      <c r="I42" s="71" t="s">
        <v>513</v>
      </c>
      <c r="J42" s="71" t="s">
        <v>31</v>
      </c>
      <c r="K42" s="69">
        <v>10</v>
      </c>
      <c r="L42" s="70"/>
      <c r="M42" s="61">
        <v>2</v>
      </c>
      <c r="N42" s="71" t="s">
        <v>513</v>
      </c>
      <c r="O42" s="71" t="s">
        <v>31</v>
      </c>
      <c r="P42" s="69">
        <v>10</v>
      </c>
      <c r="Q42" s="61"/>
      <c r="R42" s="61">
        <v>3</v>
      </c>
      <c r="S42" s="71" t="s">
        <v>513</v>
      </c>
      <c r="T42" s="71" t="s">
        <v>31</v>
      </c>
      <c r="U42" s="69">
        <v>10</v>
      </c>
      <c r="V42" s="70"/>
      <c r="W42" s="72">
        <f t="shared" si="0"/>
        <v>9</v>
      </c>
      <c r="X42" s="72">
        <f t="shared" si="1"/>
        <v>40</v>
      </c>
    </row>
    <row r="43" spans="2:29" ht="161.25" customHeight="1" x14ac:dyDescent="0.25">
      <c r="B43" s="68" t="s">
        <v>2</v>
      </c>
      <c r="C43" s="61">
        <v>7</v>
      </c>
      <c r="D43" s="71" t="s">
        <v>522</v>
      </c>
      <c r="E43" s="69" t="s">
        <v>521</v>
      </c>
      <c r="F43" s="69">
        <v>7</v>
      </c>
      <c r="G43" s="70"/>
      <c r="H43" s="61">
        <v>2</v>
      </c>
      <c r="I43" s="71" t="s">
        <v>531</v>
      </c>
      <c r="J43" s="69" t="s">
        <v>163</v>
      </c>
      <c r="K43" s="69">
        <v>2</v>
      </c>
      <c r="L43" s="70"/>
      <c r="M43" s="61" t="s">
        <v>31</v>
      </c>
      <c r="N43" s="71" t="s">
        <v>31</v>
      </c>
      <c r="O43" s="69" t="s">
        <v>31</v>
      </c>
      <c r="P43" s="69" t="s">
        <v>31</v>
      </c>
      <c r="Q43" s="61"/>
      <c r="R43" s="71">
        <v>21</v>
      </c>
      <c r="S43" s="69" t="s">
        <v>543</v>
      </c>
      <c r="T43" s="69" t="s">
        <v>542</v>
      </c>
      <c r="U43" s="61">
        <v>21</v>
      </c>
      <c r="V43" s="70"/>
      <c r="W43" s="72">
        <f t="shared" si="0"/>
        <v>30</v>
      </c>
      <c r="X43" s="72">
        <f t="shared" si="1"/>
        <v>30</v>
      </c>
    </row>
    <row r="44" spans="2:29" ht="73.5" customHeight="1" x14ac:dyDescent="0.25">
      <c r="B44" s="68" t="s">
        <v>42</v>
      </c>
      <c r="C44" s="61">
        <v>1</v>
      </c>
      <c r="D44" s="71" t="s">
        <v>112</v>
      </c>
      <c r="E44" s="69" t="s">
        <v>87</v>
      </c>
      <c r="F44" s="69">
        <v>1</v>
      </c>
      <c r="G44" s="70"/>
      <c r="H44" s="61" t="s">
        <v>31</v>
      </c>
      <c r="I44" s="71" t="s">
        <v>31</v>
      </c>
      <c r="J44" s="69" t="s">
        <v>31</v>
      </c>
      <c r="K44" s="69" t="s">
        <v>31</v>
      </c>
      <c r="L44" s="70"/>
      <c r="M44" s="61" t="s">
        <v>31</v>
      </c>
      <c r="N44" s="71" t="s">
        <v>31</v>
      </c>
      <c r="O44" s="69" t="s">
        <v>31</v>
      </c>
      <c r="P44" s="69" t="s">
        <v>31</v>
      </c>
      <c r="Q44" s="61"/>
      <c r="R44" s="61" t="s">
        <v>31</v>
      </c>
      <c r="S44" s="71" t="s">
        <v>31</v>
      </c>
      <c r="T44" s="69" t="s">
        <v>31</v>
      </c>
      <c r="U44" s="69" t="s">
        <v>31</v>
      </c>
      <c r="V44" s="70"/>
      <c r="W44" s="72">
        <f t="shared" si="0"/>
        <v>1</v>
      </c>
      <c r="X44" s="72">
        <f t="shared" si="1"/>
        <v>1</v>
      </c>
    </row>
    <row r="45" spans="2:29" ht="146.1" customHeight="1" x14ac:dyDescent="0.25">
      <c r="B45" s="68" t="s">
        <v>3</v>
      </c>
      <c r="C45" s="61">
        <v>4</v>
      </c>
      <c r="D45" s="71" t="s">
        <v>520</v>
      </c>
      <c r="E45" s="69" t="s">
        <v>519</v>
      </c>
      <c r="F45" s="69">
        <v>4</v>
      </c>
      <c r="G45" s="70"/>
      <c r="H45" s="61">
        <v>5</v>
      </c>
      <c r="I45" s="71" t="s">
        <v>530</v>
      </c>
      <c r="J45" s="69" t="s">
        <v>529</v>
      </c>
      <c r="K45" s="69">
        <v>5</v>
      </c>
      <c r="L45" s="70"/>
      <c r="M45" s="61">
        <v>1</v>
      </c>
      <c r="N45" s="71" t="s">
        <v>167</v>
      </c>
      <c r="O45" s="69" t="s">
        <v>113</v>
      </c>
      <c r="P45" s="69">
        <v>1</v>
      </c>
      <c r="Q45" s="61"/>
      <c r="R45" s="71">
        <v>6</v>
      </c>
      <c r="S45" s="69" t="s">
        <v>541</v>
      </c>
      <c r="T45" s="69" t="s">
        <v>540</v>
      </c>
      <c r="U45" s="61">
        <v>10</v>
      </c>
      <c r="V45" s="70"/>
      <c r="W45" s="72">
        <f t="shared" si="0"/>
        <v>16</v>
      </c>
      <c r="X45" s="72">
        <f t="shared" si="1"/>
        <v>20</v>
      </c>
    </row>
    <row r="46" spans="2:29" ht="72.75" customHeight="1" x14ac:dyDescent="0.25">
      <c r="B46" s="68" t="s">
        <v>44</v>
      </c>
      <c r="C46" s="61" t="s">
        <v>31</v>
      </c>
      <c r="D46" s="71" t="s">
        <v>31</v>
      </c>
      <c r="E46" s="69" t="s">
        <v>31</v>
      </c>
      <c r="F46" s="69" t="s">
        <v>31</v>
      </c>
      <c r="G46" s="70"/>
      <c r="H46" s="61">
        <v>1</v>
      </c>
      <c r="I46" s="71" t="s">
        <v>167</v>
      </c>
      <c r="J46" s="69" t="s">
        <v>108</v>
      </c>
      <c r="K46" s="69">
        <v>2</v>
      </c>
      <c r="L46" s="70"/>
      <c r="M46" s="61" t="s">
        <v>31</v>
      </c>
      <c r="N46" s="71" t="s">
        <v>31</v>
      </c>
      <c r="O46" s="69" t="s">
        <v>31</v>
      </c>
      <c r="P46" s="69" t="s">
        <v>31</v>
      </c>
      <c r="Q46" s="61"/>
      <c r="R46" s="61" t="s">
        <v>31</v>
      </c>
      <c r="S46" s="71" t="s">
        <v>31</v>
      </c>
      <c r="T46" s="69" t="s">
        <v>31</v>
      </c>
      <c r="U46" s="69" t="s">
        <v>31</v>
      </c>
      <c r="V46" s="70"/>
      <c r="W46" s="72">
        <f t="shared" si="0"/>
        <v>1</v>
      </c>
      <c r="X46" s="72">
        <f t="shared" si="1"/>
        <v>2</v>
      </c>
    </row>
    <row r="47" spans="2:29" ht="18" hidden="1" customHeight="1" x14ac:dyDescent="0.25">
      <c r="B47" s="68" t="s">
        <v>4</v>
      </c>
      <c r="C47" s="61"/>
      <c r="D47" s="71"/>
      <c r="E47" s="69"/>
      <c r="F47" s="69"/>
      <c r="G47" s="70"/>
      <c r="H47" s="61"/>
      <c r="I47" s="71"/>
      <c r="J47" s="69"/>
      <c r="K47" s="69"/>
      <c r="L47" s="70"/>
      <c r="M47" s="61"/>
      <c r="N47" s="71"/>
      <c r="O47" s="69"/>
      <c r="P47" s="69"/>
      <c r="Q47" s="61"/>
      <c r="R47" s="71"/>
      <c r="S47" s="69"/>
      <c r="T47" s="69"/>
      <c r="U47" s="61"/>
      <c r="V47" s="70"/>
      <c r="W47" s="72">
        <f t="shared" si="0"/>
        <v>0</v>
      </c>
      <c r="X47" s="72">
        <f t="shared" si="1"/>
        <v>0</v>
      </c>
    </row>
    <row r="48" spans="2:29" ht="134.25" customHeight="1" x14ac:dyDescent="0.25">
      <c r="B48" s="68" t="s">
        <v>43</v>
      </c>
      <c r="C48" s="61">
        <v>2</v>
      </c>
      <c r="D48" s="71" t="s">
        <v>515</v>
      </c>
      <c r="E48" s="69" t="s">
        <v>514</v>
      </c>
      <c r="F48" s="69">
        <v>2</v>
      </c>
      <c r="G48" s="70"/>
      <c r="H48" s="61">
        <v>2</v>
      </c>
      <c r="I48" s="71" t="s">
        <v>524</v>
      </c>
      <c r="J48" s="69" t="s">
        <v>523</v>
      </c>
      <c r="K48" s="69">
        <v>3</v>
      </c>
      <c r="L48" s="70"/>
      <c r="M48" s="61" t="s">
        <v>31</v>
      </c>
      <c r="N48" s="71" t="s">
        <v>31</v>
      </c>
      <c r="O48" s="69" t="s">
        <v>31</v>
      </c>
      <c r="P48" s="69" t="s">
        <v>31</v>
      </c>
      <c r="Q48" s="61"/>
      <c r="R48" s="61" t="s">
        <v>31</v>
      </c>
      <c r="S48" s="71" t="s">
        <v>31</v>
      </c>
      <c r="T48" s="69" t="s">
        <v>31</v>
      </c>
      <c r="U48" s="69" t="s">
        <v>31</v>
      </c>
      <c r="V48" s="70"/>
      <c r="W48" s="72">
        <f t="shared" si="0"/>
        <v>4</v>
      </c>
      <c r="X48" s="72">
        <f t="shared" si="1"/>
        <v>5</v>
      </c>
    </row>
    <row r="49" spans="2:24" ht="75" hidden="1" customHeight="1" x14ac:dyDescent="0.25">
      <c r="B49" s="68" t="s">
        <v>5</v>
      </c>
      <c r="C49" s="61"/>
      <c r="D49" s="71"/>
      <c r="E49" s="69"/>
      <c r="F49" s="69"/>
      <c r="G49" s="70"/>
      <c r="H49" s="61"/>
      <c r="I49" s="71"/>
      <c r="J49" s="69"/>
      <c r="K49" s="69"/>
      <c r="L49" s="70"/>
      <c r="M49" s="61"/>
      <c r="N49" s="71"/>
      <c r="O49" s="69"/>
      <c r="P49" s="69"/>
      <c r="Q49" s="61"/>
      <c r="R49" s="71"/>
      <c r="S49" s="69"/>
      <c r="T49" s="69"/>
      <c r="U49" s="61"/>
      <c r="V49" s="70"/>
      <c r="W49" s="72">
        <f t="shared" si="0"/>
        <v>0</v>
      </c>
      <c r="X49" s="72">
        <f t="shared" si="1"/>
        <v>0</v>
      </c>
    </row>
    <row r="50" spans="2:24" ht="57.75" hidden="1" customHeight="1" x14ac:dyDescent="0.25">
      <c r="B50" s="68" t="s">
        <v>6</v>
      </c>
      <c r="C50" s="61"/>
      <c r="D50" s="71"/>
      <c r="E50" s="69"/>
      <c r="F50" s="69"/>
      <c r="G50" s="70"/>
      <c r="H50" s="61"/>
      <c r="I50" s="71"/>
      <c r="J50" s="69"/>
      <c r="K50" s="69"/>
      <c r="L50" s="70"/>
      <c r="M50" s="61"/>
      <c r="N50" s="71"/>
      <c r="O50" s="69"/>
      <c r="P50" s="69"/>
      <c r="Q50" s="61"/>
      <c r="R50" s="71"/>
      <c r="S50" s="69"/>
      <c r="T50" s="69"/>
      <c r="U50" s="61"/>
      <c r="V50" s="70"/>
      <c r="W50" s="72">
        <f t="shared" si="0"/>
        <v>0</v>
      </c>
      <c r="X50" s="72">
        <f t="shared" si="1"/>
        <v>0</v>
      </c>
    </row>
    <row r="51" spans="2:24" ht="72.95" hidden="1" customHeight="1" x14ac:dyDescent="0.25">
      <c r="B51" s="68" t="s">
        <v>4</v>
      </c>
      <c r="C51" s="61"/>
      <c r="D51" s="71"/>
      <c r="E51" s="69"/>
      <c r="F51" s="69"/>
      <c r="G51" s="70"/>
      <c r="H51" s="61"/>
      <c r="I51" s="71"/>
      <c r="J51" s="69"/>
      <c r="K51" s="69"/>
      <c r="L51" s="70"/>
      <c r="M51" s="61"/>
      <c r="N51" s="71"/>
      <c r="O51" s="69"/>
      <c r="P51" s="69"/>
      <c r="Q51" s="61"/>
      <c r="R51" s="71"/>
      <c r="S51" s="69"/>
      <c r="T51" s="69"/>
      <c r="U51" s="61"/>
      <c r="V51" s="70"/>
      <c r="W51" s="72">
        <f t="shared" si="0"/>
        <v>0</v>
      </c>
      <c r="X51" s="72">
        <f t="shared" si="1"/>
        <v>0</v>
      </c>
    </row>
    <row r="52" spans="2:24" ht="75.75" hidden="1" customHeight="1" x14ac:dyDescent="0.25">
      <c r="B52" s="68" t="s">
        <v>7</v>
      </c>
      <c r="C52" s="61"/>
      <c r="D52" s="71"/>
      <c r="E52" s="69"/>
      <c r="F52" s="69"/>
      <c r="G52" s="70"/>
      <c r="H52" s="61"/>
      <c r="I52" s="71"/>
      <c r="J52" s="69"/>
      <c r="K52" s="69"/>
      <c r="L52" s="70"/>
      <c r="M52" s="61"/>
      <c r="N52" s="71"/>
      <c r="O52" s="69"/>
      <c r="P52" s="69"/>
      <c r="Q52" s="61"/>
      <c r="R52" s="71"/>
      <c r="S52" s="69"/>
      <c r="T52" s="69"/>
      <c r="U52" s="61"/>
      <c r="V52" s="70"/>
      <c r="W52" s="72">
        <f t="shared" si="0"/>
        <v>0</v>
      </c>
      <c r="X52" s="72">
        <f t="shared" si="1"/>
        <v>0</v>
      </c>
    </row>
    <row r="53" spans="2:24" ht="114" customHeight="1" x14ac:dyDescent="0.25">
      <c r="B53" s="68" t="s">
        <v>8</v>
      </c>
      <c r="C53" s="61">
        <v>3</v>
      </c>
      <c r="D53" s="71" t="s">
        <v>518</v>
      </c>
      <c r="E53" s="69" t="s">
        <v>517</v>
      </c>
      <c r="F53" s="69">
        <v>6</v>
      </c>
      <c r="G53" s="70"/>
      <c r="H53" s="61" t="s">
        <v>31</v>
      </c>
      <c r="I53" s="71" t="s">
        <v>31</v>
      </c>
      <c r="J53" s="69" t="s">
        <v>31</v>
      </c>
      <c r="K53" s="69" t="s">
        <v>31</v>
      </c>
      <c r="L53" s="70"/>
      <c r="M53" s="61">
        <v>4</v>
      </c>
      <c r="N53" s="71" t="s">
        <v>538</v>
      </c>
      <c r="O53" s="69" t="s">
        <v>537</v>
      </c>
      <c r="P53" s="69">
        <v>6</v>
      </c>
      <c r="Q53" s="61"/>
      <c r="R53" s="61" t="s">
        <v>31</v>
      </c>
      <c r="S53" s="71" t="s">
        <v>31</v>
      </c>
      <c r="T53" s="69" t="s">
        <v>31</v>
      </c>
      <c r="U53" s="69" t="s">
        <v>31</v>
      </c>
      <c r="V53" s="70"/>
      <c r="W53" s="72">
        <f t="shared" si="0"/>
        <v>7</v>
      </c>
      <c r="X53" s="72">
        <f t="shared" si="1"/>
        <v>12</v>
      </c>
    </row>
    <row r="54" spans="2:24" ht="66" hidden="1" customHeight="1" x14ac:dyDescent="0.25">
      <c r="B54" s="68" t="s">
        <v>9</v>
      </c>
      <c r="C54" s="61"/>
      <c r="D54" s="71"/>
      <c r="E54" s="69"/>
      <c r="F54" s="69"/>
      <c r="G54" s="70"/>
      <c r="H54" s="61"/>
      <c r="I54" s="71"/>
      <c r="J54" s="69"/>
      <c r="K54" s="69"/>
      <c r="L54" s="70"/>
      <c r="M54" s="61"/>
      <c r="N54" s="71"/>
      <c r="O54" s="69"/>
      <c r="P54" s="69"/>
      <c r="Q54" s="61"/>
      <c r="R54" s="61"/>
      <c r="S54" s="71"/>
      <c r="T54" s="69"/>
      <c r="U54" s="69"/>
      <c r="V54" s="70"/>
      <c r="W54" s="72">
        <f t="shared" si="0"/>
        <v>0</v>
      </c>
      <c r="X54" s="72">
        <f t="shared" si="1"/>
        <v>0</v>
      </c>
    </row>
    <row r="55" spans="2:24" ht="53.25" hidden="1" customHeight="1" x14ac:dyDescent="0.25">
      <c r="B55" s="68" t="s">
        <v>10</v>
      </c>
      <c r="C55" s="61"/>
      <c r="D55" s="71"/>
      <c r="E55" s="69"/>
      <c r="F55" s="69"/>
      <c r="G55" s="70"/>
      <c r="H55" s="61"/>
      <c r="I55" s="71"/>
      <c r="J55" s="69"/>
      <c r="K55" s="69"/>
      <c r="L55" s="70"/>
      <c r="M55" s="61"/>
      <c r="N55" s="71"/>
      <c r="O55" s="69"/>
      <c r="P55" s="69"/>
      <c r="Q55" s="61"/>
      <c r="R55" s="71"/>
      <c r="S55" s="69"/>
      <c r="T55" s="69"/>
      <c r="U55" s="61"/>
      <c r="V55" s="70"/>
      <c r="W55" s="72">
        <f t="shared" si="0"/>
        <v>0</v>
      </c>
      <c r="X55" s="72">
        <f t="shared" si="1"/>
        <v>0</v>
      </c>
    </row>
    <row r="56" spans="2:24" ht="157.5" customHeight="1" x14ac:dyDescent="0.25">
      <c r="B56" s="68" t="s">
        <v>56</v>
      </c>
      <c r="C56" s="61">
        <v>3</v>
      </c>
      <c r="D56" s="71" t="s">
        <v>264</v>
      </c>
      <c r="E56" s="69" t="s">
        <v>516</v>
      </c>
      <c r="F56" s="69">
        <v>3</v>
      </c>
      <c r="G56" s="70"/>
      <c r="H56" s="61">
        <v>6</v>
      </c>
      <c r="I56" s="71" t="s">
        <v>528</v>
      </c>
      <c r="J56" s="69" t="s">
        <v>527</v>
      </c>
      <c r="K56" s="69">
        <v>6</v>
      </c>
      <c r="L56" s="70"/>
      <c r="M56" s="61">
        <v>7</v>
      </c>
      <c r="N56" s="71" t="s">
        <v>536</v>
      </c>
      <c r="O56" s="69" t="s">
        <v>535</v>
      </c>
      <c r="P56" s="69">
        <v>7</v>
      </c>
      <c r="Q56" s="61"/>
      <c r="R56" s="61" t="s">
        <v>31</v>
      </c>
      <c r="S56" s="71" t="s">
        <v>31</v>
      </c>
      <c r="T56" s="69" t="s">
        <v>31</v>
      </c>
      <c r="U56" s="69" t="s">
        <v>31</v>
      </c>
      <c r="V56" s="70"/>
      <c r="W56" s="72">
        <f t="shared" si="0"/>
        <v>16</v>
      </c>
      <c r="X56" s="72">
        <f t="shared" si="1"/>
        <v>16</v>
      </c>
    </row>
    <row r="57" spans="2:24" ht="72.75" hidden="1" customHeight="1" x14ac:dyDescent="0.25">
      <c r="B57" s="68" t="s">
        <v>38</v>
      </c>
      <c r="C57" s="61"/>
      <c r="D57" s="71"/>
      <c r="E57" s="69"/>
      <c r="F57" s="69"/>
      <c r="G57" s="70"/>
      <c r="H57" s="61"/>
      <c r="I57" s="71"/>
      <c r="J57" s="69"/>
      <c r="K57" s="69"/>
      <c r="L57" s="70"/>
      <c r="M57" s="61"/>
      <c r="N57" s="71"/>
      <c r="O57" s="69"/>
      <c r="P57" s="69"/>
      <c r="Q57" s="61"/>
      <c r="R57" s="71"/>
      <c r="S57" s="69"/>
      <c r="T57" s="69"/>
      <c r="U57" s="61"/>
      <c r="V57" s="70"/>
      <c r="W57" s="72">
        <f t="shared" si="0"/>
        <v>0</v>
      </c>
      <c r="X57" s="72">
        <f t="shared" si="1"/>
        <v>0</v>
      </c>
    </row>
    <row r="58" spans="2:24" ht="68.25" hidden="1" customHeight="1" x14ac:dyDescent="0.25">
      <c r="B58" s="68" t="s">
        <v>80</v>
      </c>
      <c r="C58" s="61"/>
      <c r="D58" s="71"/>
      <c r="E58" s="69"/>
      <c r="F58" s="69"/>
      <c r="G58" s="70"/>
      <c r="H58" s="61"/>
      <c r="I58" s="71"/>
      <c r="J58" s="69"/>
      <c r="K58" s="69"/>
      <c r="L58" s="70"/>
      <c r="M58" s="61"/>
      <c r="N58" s="71"/>
      <c r="O58" s="69"/>
      <c r="P58" s="69"/>
      <c r="Q58" s="61"/>
      <c r="R58" s="71"/>
      <c r="S58" s="69"/>
      <c r="T58" s="69"/>
      <c r="U58" s="61"/>
      <c r="V58" s="70"/>
      <c r="W58" s="72">
        <f t="shared" si="0"/>
        <v>0</v>
      </c>
      <c r="X58" s="72">
        <f t="shared" si="1"/>
        <v>0</v>
      </c>
    </row>
    <row r="59" spans="2:24" ht="60.75" customHeight="1" x14ac:dyDescent="0.25">
      <c r="B59" s="68" t="s">
        <v>39</v>
      </c>
      <c r="C59" s="61">
        <v>1</v>
      </c>
      <c r="D59" s="71" t="s">
        <v>442</v>
      </c>
      <c r="E59" s="69" t="s">
        <v>108</v>
      </c>
      <c r="F59" s="69">
        <v>1</v>
      </c>
      <c r="G59" s="70"/>
      <c r="H59" s="61" t="s">
        <v>31</v>
      </c>
      <c r="I59" s="71" t="s">
        <v>31</v>
      </c>
      <c r="J59" s="69" t="s">
        <v>31</v>
      </c>
      <c r="K59" s="69" t="s">
        <v>31</v>
      </c>
      <c r="L59" s="70"/>
      <c r="M59" s="61" t="s">
        <v>31</v>
      </c>
      <c r="N59" s="71" t="s">
        <v>31</v>
      </c>
      <c r="O59" s="69" t="s">
        <v>31</v>
      </c>
      <c r="P59" s="69" t="s">
        <v>31</v>
      </c>
      <c r="Q59" s="61"/>
      <c r="R59" s="61" t="s">
        <v>31</v>
      </c>
      <c r="S59" s="71" t="s">
        <v>31</v>
      </c>
      <c r="T59" s="69" t="s">
        <v>31</v>
      </c>
      <c r="U59" s="69" t="s">
        <v>31</v>
      </c>
      <c r="V59" s="70"/>
      <c r="W59" s="72">
        <f t="shared" si="0"/>
        <v>1</v>
      </c>
      <c r="X59" s="72">
        <f t="shared" si="1"/>
        <v>1</v>
      </c>
    </row>
    <row r="60" spans="2:24" ht="57.75" hidden="1" customHeight="1" x14ac:dyDescent="0.25">
      <c r="B60" s="68" t="s">
        <v>37</v>
      </c>
      <c r="C60" s="61"/>
      <c r="D60" s="71"/>
      <c r="E60" s="69"/>
      <c r="F60" s="69"/>
      <c r="G60" s="70"/>
      <c r="H60" s="61"/>
      <c r="I60" s="71"/>
      <c r="J60" s="69"/>
      <c r="K60" s="69"/>
      <c r="L60" s="70"/>
      <c r="M60" s="61"/>
      <c r="N60" s="71"/>
      <c r="O60" s="69"/>
      <c r="P60" s="69"/>
      <c r="Q60" s="61"/>
      <c r="R60" s="61"/>
      <c r="S60" s="71"/>
      <c r="T60" s="69"/>
      <c r="U60" s="69"/>
      <c r="V60" s="70"/>
      <c r="W60" s="72">
        <f t="shared" si="0"/>
        <v>0</v>
      </c>
      <c r="X60" s="72">
        <f t="shared" si="1"/>
        <v>0</v>
      </c>
    </row>
    <row r="61" spans="2:24" ht="72" hidden="1" customHeight="1" x14ac:dyDescent="0.25">
      <c r="B61" s="68" t="s">
        <v>53</v>
      </c>
      <c r="C61" s="61"/>
      <c r="D61" s="71"/>
      <c r="E61" s="69"/>
      <c r="F61" s="69"/>
      <c r="G61" s="70"/>
      <c r="H61" s="61"/>
      <c r="I61" s="71"/>
      <c r="J61" s="69"/>
      <c r="K61" s="69"/>
      <c r="L61" s="70"/>
      <c r="M61" s="61"/>
      <c r="N61" s="71"/>
      <c r="O61" s="69"/>
      <c r="P61" s="69"/>
      <c r="Q61" s="61"/>
      <c r="R61" s="71"/>
      <c r="S61" s="69"/>
      <c r="T61" s="69"/>
      <c r="U61" s="61"/>
      <c r="V61" s="70"/>
      <c r="W61" s="72">
        <f t="shared" si="0"/>
        <v>0</v>
      </c>
      <c r="X61" s="72">
        <f t="shared" si="1"/>
        <v>0</v>
      </c>
    </row>
    <row r="62" spans="2:24" ht="54" hidden="1" customHeight="1" x14ac:dyDescent="0.25">
      <c r="B62" s="68" t="s">
        <v>39</v>
      </c>
      <c r="C62" s="61"/>
      <c r="D62" s="71"/>
      <c r="E62" s="69"/>
      <c r="F62" s="69"/>
      <c r="G62" s="70"/>
      <c r="H62" s="61"/>
      <c r="I62" s="71"/>
      <c r="J62" s="69"/>
      <c r="K62" s="69"/>
      <c r="L62" s="70"/>
      <c r="M62" s="61"/>
      <c r="N62" s="71"/>
      <c r="O62" s="69"/>
      <c r="P62" s="69"/>
      <c r="Q62" s="61"/>
      <c r="R62" s="71"/>
      <c r="S62" s="69"/>
      <c r="T62" s="69"/>
      <c r="U62" s="61"/>
      <c r="V62" s="70"/>
      <c r="W62" s="72">
        <f t="shared" si="0"/>
        <v>0</v>
      </c>
      <c r="X62" s="72">
        <f t="shared" si="1"/>
        <v>0</v>
      </c>
    </row>
    <row r="63" spans="2:24" ht="75.599999999999994" hidden="1" customHeight="1" x14ac:dyDescent="0.25">
      <c r="B63" s="68" t="s">
        <v>92</v>
      </c>
      <c r="C63" s="61"/>
      <c r="D63" s="71"/>
      <c r="E63" s="69"/>
      <c r="F63" s="69"/>
      <c r="G63" s="70"/>
      <c r="H63" s="61"/>
      <c r="I63" s="71"/>
      <c r="J63" s="69"/>
      <c r="K63" s="69"/>
      <c r="L63" s="70"/>
      <c r="M63" s="61"/>
      <c r="N63" s="71"/>
      <c r="O63" s="69"/>
      <c r="P63" s="69"/>
      <c r="Q63" s="61"/>
      <c r="R63" s="61"/>
      <c r="S63" s="71"/>
      <c r="T63" s="69"/>
      <c r="U63" s="69"/>
      <c r="V63" s="70"/>
      <c r="W63" s="72">
        <f t="shared" si="0"/>
        <v>0</v>
      </c>
      <c r="X63" s="72">
        <f t="shared" si="1"/>
        <v>0</v>
      </c>
    </row>
    <row r="64" spans="2:24" ht="119.25" customHeight="1" x14ac:dyDescent="0.25">
      <c r="B64" s="68" t="s">
        <v>11</v>
      </c>
      <c r="C64" s="61" t="s">
        <v>31</v>
      </c>
      <c r="D64" s="71" t="s">
        <v>31</v>
      </c>
      <c r="E64" s="69" t="s">
        <v>31</v>
      </c>
      <c r="F64" s="69" t="s">
        <v>31</v>
      </c>
      <c r="G64" s="70"/>
      <c r="H64" s="61">
        <v>2</v>
      </c>
      <c r="I64" s="71" t="s">
        <v>526</v>
      </c>
      <c r="J64" s="69" t="s">
        <v>525</v>
      </c>
      <c r="K64" s="69">
        <v>5</v>
      </c>
      <c r="L64" s="70"/>
      <c r="M64" s="61">
        <v>4</v>
      </c>
      <c r="N64" s="71" t="s">
        <v>534</v>
      </c>
      <c r="O64" s="69" t="s">
        <v>533</v>
      </c>
      <c r="P64" s="69">
        <v>7</v>
      </c>
      <c r="Q64" s="61"/>
      <c r="R64" s="61" t="s">
        <v>31</v>
      </c>
      <c r="S64" s="71" t="s">
        <v>31</v>
      </c>
      <c r="T64" s="69" t="s">
        <v>31</v>
      </c>
      <c r="U64" s="69" t="s">
        <v>31</v>
      </c>
      <c r="V64" s="70"/>
      <c r="W64" s="72">
        <f t="shared" si="0"/>
        <v>6</v>
      </c>
      <c r="X64" s="72">
        <f t="shared" si="1"/>
        <v>12</v>
      </c>
    </row>
    <row r="65" spans="2:24" ht="18.75" x14ac:dyDescent="0.3">
      <c r="B65" s="73" t="s">
        <v>77</v>
      </c>
      <c r="C65" s="74">
        <f>SUM(C41:C64)</f>
        <v>24</v>
      </c>
      <c r="D65" s="74">
        <f>SUM(D41:D64)</f>
        <v>0</v>
      </c>
      <c r="E65" s="74">
        <f>SUM(E41:E64)</f>
        <v>0</v>
      </c>
      <c r="F65" s="74">
        <f>SUM(F41:F64)</f>
        <v>35</v>
      </c>
      <c r="G65" s="94"/>
      <c r="H65" s="74">
        <f>SUM(H41:H64)</f>
        <v>21</v>
      </c>
      <c r="I65" s="74">
        <f>SUM(I41:I64)</f>
        <v>0</v>
      </c>
      <c r="J65" s="74">
        <f>SUM(J41:J64)</f>
        <v>0</v>
      </c>
      <c r="K65" s="74">
        <f>SUM(K41:K64)</f>
        <v>34</v>
      </c>
      <c r="L65" s="94"/>
      <c r="M65" s="74">
        <f>SUM(M41:M64)</f>
        <v>18</v>
      </c>
      <c r="N65" s="74">
        <f>SUM(N41:N64)</f>
        <v>0</v>
      </c>
      <c r="O65" s="74">
        <f>SUM(O41:O64)</f>
        <v>0</v>
      </c>
      <c r="P65" s="74">
        <f>SUM(P41:P64)</f>
        <v>31</v>
      </c>
      <c r="Q65" s="94"/>
      <c r="R65" s="75">
        <f>SUM(R41:R64)</f>
        <v>30</v>
      </c>
      <c r="S65" s="75">
        <f>SUM(S41:S64)</f>
        <v>0</v>
      </c>
      <c r="T65" s="75">
        <f>SUM(T41:T64)</f>
        <v>0</v>
      </c>
      <c r="U65" s="75">
        <f>SUM(U41:U64)</f>
        <v>41</v>
      </c>
      <c r="V65" s="94"/>
      <c r="W65" s="93">
        <f>SUM(W41:W64)</f>
        <v>93</v>
      </c>
      <c r="X65" s="93">
        <f>SUM(X41:X64)</f>
        <v>141</v>
      </c>
    </row>
    <row r="72" spans="2:24" ht="18" customHeight="1" x14ac:dyDescent="0.25">
      <c r="B72" s="184" t="s">
        <v>411</v>
      </c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08"/>
      <c r="U72" s="108"/>
      <c r="V72" s="108"/>
      <c r="W72" s="108"/>
      <c r="X72" s="108"/>
    </row>
    <row r="73" spans="2:24" ht="18" x14ac:dyDescent="0.25">
      <c r="B73" s="169" t="s">
        <v>55</v>
      </c>
      <c r="C73" s="168" t="s">
        <v>395</v>
      </c>
      <c r="D73" s="168"/>
      <c r="E73" s="168"/>
      <c r="F73" s="168"/>
      <c r="G73" s="63"/>
      <c r="H73" s="168" t="s">
        <v>409</v>
      </c>
      <c r="I73" s="168"/>
      <c r="J73" s="168"/>
      <c r="K73" s="168"/>
      <c r="L73" s="63"/>
      <c r="M73" s="179" t="s">
        <v>410</v>
      </c>
      <c r="N73" s="180"/>
      <c r="O73" s="180"/>
      <c r="P73" s="181"/>
      <c r="Q73" s="63"/>
      <c r="R73" s="182" t="s">
        <v>214</v>
      </c>
      <c r="S73" s="182" t="s">
        <v>213</v>
      </c>
    </row>
    <row r="74" spans="2:24" ht="30" x14ac:dyDescent="0.25">
      <c r="B74" s="169"/>
      <c r="C74" s="64" t="s">
        <v>74</v>
      </c>
      <c r="D74" s="62" t="s">
        <v>82</v>
      </c>
      <c r="E74" s="62" t="s">
        <v>83</v>
      </c>
      <c r="F74" s="97" t="s">
        <v>212</v>
      </c>
      <c r="G74" s="65"/>
      <c r="H74" s="64" t="s">
        <v>74</v>
      </c>
      <c r="I74" s="62" t="s">
        <v>82</v>
      </c>
      <c r="J74" s="62" t="s">
        <v>83</v>
      </c>
      <c r="K74" s="97" t="s">
        <v>212</v>
      </c>
      <c r="L74" s="65"/>
      <c r="M74" s="64" t="s">
        <v>74</v>
      </c>
      <c r="N74" s="66" t="s">
        <v>82</v>
      </c>
      <c r="O74" s="67" t="s">
        <v>83</v>
      </c>
      <c r="P74" s="97" t="s">
        <v>212</v>
      </c>
      <c r="Q74" s="65"/>
      <c r="R74" s="183"/>
      <c r="S74" s="183"/>
    </row>
    <row r="75" spans="2:24" ht="36" x14ac:dyDescent="0.25">
      <c r="B75" s="68" t="s">
        <v>40</v>
      </c>
      <c r="C75" s="61">
        <v>2</v>
      </c>
      <c r="D75" s="71" t="s">
        <v>389</v>
      </c>
      <c r="E75" s="69" t="s">
        <v>31</v>
      </c>
      <c r="F75" s="69">
        <v>6</v>
      </c>
      <c r="G75" s="70"/>
      <c r="H75" s="61">
        <v>2</v>
      </c>
      <c r="I75" s="71" t="s">
        <v>347</v>
      </c>
      <c r="J75" s="69" t="s">
        <v>31</v>
      </c>
      <c r="K75" s="69" t="s">
        <v>31</v>
      </c>
      <c r="L75" s="61"/>
      <c r="M75" s="71">
        <v>3</v>
      </c>
      <c r="N75" s="69" t="s">
        <v>402</v>
      </c>
      <c r="O75" s="69" t="s">
        <v>31</v>
      </c>
      <c r="P75" s="61">
        <v>4</v>
      </c>
      <c r="Q75" s="70"/>
      <c r="R75" s="72">
        <f>SUM(C75,H75,M75)</f>
        <v>7</v>
      </c>
      <c r="S75" s="72">
        <f>SUM(F75,K75,P75)</f>
        <v>10</v>
      </c>
    </row>
    <row r="76" spans="2:24" ht="72" x14ac:dyDescent="0.25">
      <c r="B76" s="68" t="s">
        <v>41</v>
      </c>
      <c r="C76" s="61">
        <v>2</v>
      </c>
      <c r="D76" s="71" t="s">
        <v>388</v>
      </c>
      <c r="E76" s="71" t="s">
        <v>31</v>
      </c>
      <c r="F76" s="69" t="s">
        <v>31</v>
      </c>
      <c r="G76" s="70"/>
      <c r="H76" s="61">
        <v>9</v>
      </c>
      <c r="I76" s="71" t="s">
        <v>398</v>
      </c>
      <c r="J76" s="69"/>
      <c r="K76" s="69">
        <v>28</v>
      </c>
      <c r="L76" s="61"/>
      <c r="M76" s="71">
        <v>2</v>
      </c>
      <c r="N76" s="69" t="s">
        <v>403</v>
      </c>
      <c r="O76" s="69" t="s">
        <v>31</v>
      </c>
      <c r="P76" s="61">
        <v>10</v>
      </c>
      <c r="Q76" s="70"/>
      <c r="R76" s="72">
        <f t="shared" ref="R76:R98" si="2">SUM(C76,H76,M76)</f>
        <v>13</v>
      </c>
      <c r="S76" s="72">
        <f t="shared" ref="S76:S98" si="3">SUM(F76,K76,P76)</f>
        <v>38</v>
      </c>
    </row>
    <row r="77" spans="2:24" ht="54" x14ac:dyDescent="0.25">
      <c r="B77" s="68" t="s">
        <v>2</v>
      </c>
      <c r="C77" s="61" t="s">
        <v>31</v>
      </c>
      <c r="D77" s="71" t="s">
        <v>31</v>
      </c>
      <c r="E77" s="69" t="s">
        <v>31</v>
      </c>
      <c r="F77" s="69" t="s">
        <v>31</v>
      </c>
      <c r="G77" s="70"/>
      <c r="H77" s="61">
        <v>3</v>
      </c>
      <c r="I77" s="71" t="s">
        <v>399</v>
      </c>
      <c r="J77" s="69" t="s">
        <v>190</v>
      </c>
      <c r="K77" s="69">
        <v>3</v>
      </c>
      <c r="L77" s="61"/>
      <c r="M77" s="71">
        <v>4</v>
      </c>
      <c r="N77" s="69" t="s">
        <v>405</v>
      </c>
      <c r="O77" s="69" t="s">
        <v>404</v>
      </c>
      <c r="P77" s="61">
        <v>4</v>
      </c>
      <c r="Q77" s="70"/>
      <c r="R77" s="72">
        <f t="shared" si="2"/>
        <v>7</v>
      </c>
      <c r="S77" s="72">
        <f t="shared" si="3"/>
        <v>7</v>
      </c>
    </row>
    <row r="78" spans="2:24" ht="54" hidden="1" x14ac:dyDescent="0.25">
      <c r="B78" s="68" t="s">
        <v>42</v>
      </c>
      <c r="C78" s="61"/>
      <c r="D78" s="71"/>
      <c r="E78" s="69"/>
      <c r="F78" s="69"/>
      <c r="G78" s="70"/>
      <c r="H78" s="61"/>
      <c r="I78" s="71"/>
      <c r="J78" s="69"/>
      <c r="K78" s="69"/>
      <c r="L78" s="61"/>
      <c r="M78" s="71"/>
      <c r="N78" s="69"/>
      <c r="O78" s="69"/>
      <c r="P78" s="61"/>
      <c r="Q78" s="70"/>
      <c r="R78" s="72">
        <f t="shared" si="2"/>
        <v>0</v>
      </c>
      <c r="S78" s="72">
        <f t="shared" si="3"/>
        <v>0</v>
      </c>
    </row>
    <row r="79" spans="2:24" ht="54" x14ac:dyDescent="0.25">
      <c r="B79" s="68" t="s">
        <v>3</v>
      </c>
      <c r="C79" s="61">
        <v>2</v>
      </c>
      <c r="D79" s="71" t="s">
        <v>392</v>
      </c>
      <c r="E79" s="69" t="s">
        <v>391</v>
      </c>
      <c r="F79" s="69">
        <v>4</v>
      </c>
      <c r="G79" s="70"/>
      <c r="H79" s="61" t="s">
        <v>31</v>
      </c>
      <c r="I79" s="71" t="s">
        <v>31</v>
      </c>
      <c r="J79" s="69" t="s">
        <v>31</v>
      </c>
      <c r="K79" s="69" t="s">
        <v>31</v>
      </c>
      <c r="L79" s="61"/>
      <c r="M79" s="71">
        <v>3</v>
      </c>
      <c r="N79" s="69" t="s">
        <v>408</v>
      </c>
      <c r="O79" s="69" t="s">
        <v>407</v>
      </c>
      <c r="P79" s="61">
        <v>3</v>
      </c>
      <c r="Q79" s="70"/>
      <c r="R79" s="72">
        <f t="shared" si="2"/>
        <v>5</v>
      </c>
      <c r="S79" s="72">
        <f t="shared" si="3"/>
        <v>7</v>
      </c>
    </row>
    <row r="80" spans="2:24" ht="67.5" customHeight="1" x14ac:dyDescent="0.25">
      <c r="B80" s="68" t="s">
        <v>44</v>
      </c>
      <c r="C80" s="61">
        <v>1</v>
      </c>
      <c r="D80" s="71" t="s">
        <v>338</v>
      </c>
      <c r="E80" s="69" t="s">
        <v>219</v>
      </c>
      <c r="F80" s="69">
        <v>3</v>
      </c>
      <c r="G80" s="70"/>
      <c r="H80" s="61" t="s">
        <v>31</v>
      </c>
      <c r="I80" s="71" t="s">
        <v>31</v>
      </c>
      <c r="J80" s="69" t="s">
        <v>31</v>
      </c>
      <c r="K80" s="69" t="s">
        <v>31</v>
      </c>
      <c r="L80" s="61"/>
      <c r="M80" s="61" t="s">
        <v>31</v>
      </c>
      <c r="N80" s="71" t="s">
        <v>31</v>
      </c>
      <c r="O80" s="69" t="s">
        <v>31</v>
      </c>
      <c r="P80" s="69" t="s">
        <v>31</v>
      </c>
      <c r="Q80" s="70"/>
      <c r="R80" s="72">
        <f t="shared" si="2"/>
        <v>1</v>
      </c>
      <c r="S80" s="72">
        <f t="shared" si="3"/>
        <v>3</v>
      </c>
    </row>
    <row r="81" spans="2:19" ht="18" hidden="1" x14ac:dyDescent="0.25">
      <c r="B81" s="68" t="s">
        <v>4</v>
      </c>
      <c r="C81" s="61"/>
      <c r="D81" s="71"/>
      <c r="E81" s="69"/>
      <c r="F81" s="69"/>
      <c r="G81" s="70"/>
      <c r="H81" s="61"/>
      <c r="I81" s="71"/>
      <c r="J81" s="69"/>
      <c r="K81" s="69"/>
      <c r="L81" s="61"/>
      <c r="M81" s="71"/>
      <c r="N81" s="69"/>
      <c r="O81" s="69"/>
      <c r="P81" s="61"/>
      <c r="Q81" s="70"/>
      <c r="R81" s="72">
        <f t="shared" si="2"/>
        <v>0</v>
      </c>
      <c r="S81" s="72">
        <f t="shared" si="3"/>
        <v>0</v>
      </c>
    </row>
    <row r="82" spans="2:19" ht="66" customHeight="1" x14ac:dyDescent="0.25">
      <c r="B82" s="68" t="s">
        <v>43</v>
      </c>
      <c r="C82" s="61" t="s">
        <v>31</v>
      </c>
      <c r="D82" s="71" t="s">
        <v>31</v>
      </c>
      <c r="E82" s="69" t="s">
        <v>31</v>
      </c>
      <c r="F82" s="69" t="s">
        <v>31</v>
      </c>
      <c r="G82" s="70"/>
      <c r="H82" s="61">
        <v>1</v>
      </c>
      <c r="I82" s="71" t="s">
        <v>148</v>
      </c>
      <c r="J82" s="69" t="s">
        <v>400</v>
      </c>
      <c r="K82" s="69">
        <v>1</v>
      </c>
      <c r="L82" s="61"/>
      <c r="M82" s="61">
        <v>1</v>
      </c>
      <c r="N82" s="71" t="s">
        <v>148</v>
      </c>
      <c r="O82" s="69" t="s">
        <v>113</v>
      </c>
      <c r="P82" s="69">
        <v>3</v>
      </c>
      <c r="Q82" s="70"/>
      <c r="R82" s="72">
        <f t="shared" si="2"/>
        <v>2</v>
      </c>
      <c r="S82" s="72">
        <f t="shared" si="3"/>
        <v>4</v>
      </c>
    </row>
    <row r="83" spans="2:19" ht="50.25" customHeight="1" x14ac:dyDescent="0.25">
      <c r="B83" s="68" t="s">
        <v>5</v>
      </c>
      <c r="C83" s="61">
        <v>3</v>
      </c>
      <c r="D83" s="71" t="s">
        <v>390</v>
      </c>
      <c r="E83" s="69" t="s">
        <v>31</v>
      </c>
      <c r="F83" s="69" t="s">
        <v>31</v>
      </c>
      <c r="G83" s="70"/>
      <c r="H83" s="61">
        <v>8</v>
      </c>
      <c r="I83" s="71" t="s">
        <v>396</v>
      </c>
      <c r="J83" s="69" t="s">
        <v>31</v>
      </c>
      <c r="K83" s="69">
        <v>35</v>
      </c>
      <c r="L83" s="61"/>
      <c r="M83" s="61" t="s">
        <v>31</v>
      </c>
      <c r="N83" s="71" t="s">
        <v>31</v>
      </c>
      <c r="O83" s="69" t="s">
        <v>31</v>
      </c>
      <c r="P83" s="69" t="s">
        <v>31</v>
      </c>
      <c r="Q83" s="70"/>
      <c r="R83" s="72">
        <f t="shared" si="2"/>
        <v>11</v>
      </c>
      <c r="S83" s="72">
        <f t="shared" si="3"/>
        <v>35</v>
      </c>
    </row>
    <row r="84" spans="2:19" ht="53.25" customHeight="1" x14ac:dyDescent="0.25">
      <c r="B84" s="68" t="s">
        <v>6</v>
      </c>
      <c r="C84" s="61" t="s">
        <v>31</v>
      </c>
      <c r="D84" s="71" t="s">
        <v>31</v>
      </c>
      <c r="E84" s="69" t="s">
        <v>31</v>
      </c>
      <c r="F84" s="69" t="s">
        <v>31</v>
      </c>
      <c r="G84" s="70"/>
      <c r="H84" s="61">
        <v>1</v>
      </c>
      <c r="I84" s="71" t="s">
        <v>397</v>
      </c>
      <c r="J84" s="69" t="s">
        <v>113</v>
      </c>
      <c r="K84" s="69" t="s">
        <v>31</v>
      </c>
      <c r="L84" s="61"/>
      <c r="M84" s="61" t="s">
        <v>31</v>
      </c>
      <c r="N84" s="71" t="s">
        <v>31</v>
      </c>
      <c r="O84" s="69" t="s">
        <v>31</v>
      </c>
      <c r="P84" s="69" t="s">
        <v>31</v>
      </c>
      <c r="Q84" s="70"/>
      <c r="R84" s="72">
        <f t="shared" si="2"/>
        <v>1</v>
      </c>
      <c r="S84" s="72">
        <f t="shared" si="3"/>
        <v>0</v>
      </c>
    </row>
    <row r="85" spans="2:19" ht="18" hidden="1" x14ac:dyDescent="0.25">
      <c r="B85" s="68" t="s">
        <v>4</v>
      </c>
      <c r="C85" s="61"/>
      <c r="D85" s="71"/>
      <c r="E85" s="69"/>
      <c r="F85" s="69"/>
      <c r="G85" s="70"/>
      <c r="H85" s="61"/>
      <c r="I85" s="71"/>
      <c r="J85" s="69"/>
      <c r="K85" s="69"/>
      <c r="L85" s="61"/>
      <c r="M85" s="71"/>
      <c r="N85" s="69"/>
      <c r="O85" s="69"/>
      <c r="P85" s="61"/>
      <c r="Q85" s="70"/>
      <c r="R85" s="72">
        <f t="shared" si="2"/>
        <v>0</v>
      </c>
      <c r="S85" s="72">
        <f t="shared" si="3"/>
        <v>0</v>
      </c>
    </row>
    <row r="86" spans="2:19" ht="50.25" customHeight="1" x14ac:dyDescent="0.25">
      <c r="B86" s="68" t="s">
        <v>7</v>
      </c>
      <c r="C86" s="61">
        <v>1</v>
      </c>
      <c r="D86" s="71" t="s">
        <v>106</v>
      </c>
      <c r="E86" s="69" t="s">
        <v>393</v>
      </c>
      <c r="F86" s="69">
        <v>3</v>
      </c>
      <c r="G86" s="70"/>
      <c r="H86" s="61" t="s">
        <v>31</v>
      </c>
      <c r="I86" s="71" t="s">
        <v>31</v>
      </c>
      <c r="J86" s="69" t="s">
        <v>31</v>
      </c>
      <c r="K86" s="69" t="s">
        <v>31</v>
      </c>
      <c r="L86" s="61"/>
      <c r="M86" s="61" t="s">
        <v>31</v>
      </c>
      <c r="N86" s="71" t="s">
        <v>31</v>
      </c>
      <c r="O86" s="69" t="s">
        <v>31</v>
      </c>
      <c r="P86" s="69" t="s">
        <v>31</v>
      </c>
      <c r="Q86" s="70"/>
      <c r="R86" s="72">
        <f t="shared" si="2"/>
        <v>1</v>
      </c>
      <c r="S86" s="72">
        <f t="shared" si="3"/>
        <v>3</v>
      </c>
    </row>
    <row r="87" spans="2:19" ht="58.5" customHeight="1" x14ac:dyDescent="0.25">
      <c r="B87" s="68" t="s">
        <v>8</v>
      </c>
      <c r="C87" s="61">
        <v>1</v>
      </c>
      <c r="D87" s="71" t="s">
        <v>210</v>
      </c>
      <c r="E87" s="69" t="s">
        <v>89</v>
      </c>
      <c r="F87" s="69">
        <v>2</v>
      </c>
      <c r="G87" s="70"/>
      <c r="H87" s="61">
        <v>1</v>
      </c>
      <c r="I87" s="71" t="s">
        <v>112</v>
      </c>
      <c r="J87" s="69" t="s">
        <v>108</v>
      </c>
      <c r="K87" s="69">
        <v>3</v>
      </c>
      <c r="L87" s="61"/>
      <c r="M87" s="61" t="s">
        <v>31</v>
      </c>
      <c r="N87" s="71" t="s">
        <v>31</v>
      </c>
      <c r="O87" s="69" t="s">
        <v>31</v>
      </c>
      <c r="P87" s="69" t="s">
        <v>31</v>
      </c>
      <c r="Q87" s="70"/>
      <c r="R87" s="72">
        <f t="shared" si="2"/>
        <v>2</v>
      </c>
      <c r="S87" s="72">
        <f t="shared" si="3"/>
        <v>5</v>
      </c>
    </row>
    <row r="88" spans="2:19" ht="36" hidden="1" x14ac:dyDescent="0.25">
      <c r="B88" s="68" t="s">
        <v>9</v>
      </c>
      <c r="C88" s="61"/>
      <c r="D88" s="71"/>
      <c r="E88" s="69"/>
      <c r="F88" s="69"/>
      <c r="G88" s="70"/>
      <c r="H88" s="61"/>
      <c r="I88" s="71"/>
      <c r="J88" s="69"/>
      <c r="K88" s="69"/>
      <c r="L88" s="61"/>
      <c r="M88" s="61"/>
      <c r="N88" s="71"/>
      <c r="O88" s="69"/>
      <c r="P88" s="69"/>
      <c r="Q88" s="70"/>
      <c r="R88" s="72">
        <f t="shared" si="2"/>
        <v>0</v>
      </c>
      <c r="S88" s="72">
        <f t="shared" si="3"/>
        <v>0</v>
      </c>
    </row>
    <row r="89" spans="2:19" ht="18" hidden="1" x14ac:dyDescent="0.25">
      <c r="B89" s="68" t="s">
        <v>10</v>
      </c>
      <c r="C89" s="61"/>
      <c r="D89" s="71"/>
      <c r="E89" s="69"/>
      <c r="F89" s="69"/>
      <c r="G89" s="70"/>
      <c r="H89" s="61"/>
      <c r="I89" s="71"/>
      <c r="J89" s="69"/>
      <c r="K89" s="69"/>
      <c r="L89" s="61"/>
      <c r="M89" s="71"/>
      <c r="N89" s="69"/>
      <c r="O89" s="69"/>
      <c r="P89" s="61"/>
      <c r="Q89" s="70"/>
      <c r="R89" s="72">
        <f t="shared" si="2"/>
        <v>0</v>
      </c>
      <c r="S89" s="72">
        <f t="shared" si="3"/>
        <v>0</v>
      </c>
    </row>
    <row r="90" spans="2:19" ht="108" x14ac:dyDescent="0.25">
      <c r="B90" s="68" t="s">
        <v>56</v>
      </c>
      <c r="C90" s="61" t="s">
        <v>31</v>
      </c>
      <c r="D90" s="71" t="s">
        <v>31</v>
      </c>
      <c r="E90" s="69" t="s">
        <v>31</v>
      </c>
      <c r="F90" s="69" t="s">
        <v>31</v>
      </c>
      <c r="G90" s="70"/>
      <c r="H90" s="61">
        <v>1</v>
      </c>
      <c r="I90" s="71" t="s">
        <v>110</v>
      </c>
      <c r="J90" s="69" t="s">
        <v>401</v>
      </c>
      <c r="K90" s="69">
        <v>1</v>
      </c>
      <c r="L90" s="61"/>
      <c r="M90" s="71">
        <v>15</v>
      </c>
      <c r="N90" s="69" t="s">
        <v>345</v>
      </c>
      <c r="O90" s="69" t="s">
        <v>406</v>
      </c>
      <c r="P90" s="61">
        <v>15</v>
      </c>
      <c r="Q90" s="70"/>
      <c r="R90" s="72">
        <f t="shared" si="2"/>
        <v>16</v>
      </c>
      <c r="S90" s="72">
        <f t="shared" si="3"/>
        <v>16</v>
      </c>
    </row>
    <row r="91" spans="2:19" ht="72" hidden="1" x14ac:dyDescent="0.25">
      <c r="B91" s="68" t="s">
        <v>38</v>
      </c>
      <c r="C91" s="61"/>
      <c r="D91" s="71"/>
      <c r="E91" s="69"/>
      <c r="F91" s="69"/>
      <c r="G91" s="70"/>
      <c r="H91" s="61"/>
      <c r="I91" s="71"/>
      <c r="J91" s="69"/>
      <c r="K91" s="69"/>
      <c r="L91" s="61"/>
      <c r="M91" s="71"/>
      <c r="N91" s="69"/>
      <c r="O91" s="69"/>
      <c r="P91" s="61"/>
      <c r="Q91" s="70"/>
      <c r="R91" s="72">
        <f t="shared" si="2"/>
        <v>0</v>
      </c>
      <c r="S91" s="72">
        <f t="shared" si="3"/>
        <v>0</v>
      </c>
    </row>
    <row r="92" spans="2:19" ht="36" hidden="1" x14ac:dyDescent="0.25">
      <c r="B92" s="68" t="s">
        <v>80</v>
      </c>
      <c r="C92" s="61"/>
      <c r="D92" s="71"/>
      <c r="E92" s="69"/>
      <c r="F92" s="69"/>
      <c r="G92" s="70"/>
      <c r="H92" s="61"/>
      <c r="I92" s="71"/>
      <c r="J92" s="69"/>
      <c r="K92" s="69"/>
      <c r="L92" s="61"/>
      <c r="M92" s="71"/>
      <c r="N92" s="69"/>
      <c r="O92" s="69"/>
      <c r="P92" s="61"/>
      <c r="Q92" s="70"/>
      <c r="R92" s="72">
        <f t="shared" si="2"/>
        <v>0</v>
      </c>
      <c r="S92" s="72">
        <f t="shared" si="3"/>
        <v>0</v>
      </c>
    </row>
    <row r="93" spans="2:19" ht="36" hidden="1" x14ac:dyDescent="0.25">
      <c r="B93" s="68" t="s">
        <v>39</v>
      </c>
      <c r="C93" s="61"/>
      <c r="D93" s="71"/>
      <c r="E93" s="69"/>
      <c r="F93" s="69"/>
      <c r="G93" s="70"/>
      <c r="H93" s="61"/>
      <c r="I93" s="71"/>
      <c r="J93" s="69"/>
      <c r="K93" s="69"/>
      <c r="L93" s="61"/>
      <c r="M93" s="71"/>
      <c r="N93" s="69"/>
      <c r="O93" s="69"/>
      <c r="P93" s="61"/>
      <c r="Q93" s="70"/>
      <c r="R93" s="72">
        <f t="shared" si="2"/>
        <v>0</v>
      </c>
      <c r="S93" s="72">
        <f t="shared" si="3"/>
        <v>0</v>
      </c>
    </row>
    <row r="94" spans="2:19" ht="36" hidden="1" x14ac:dyDescent="0.25">
      <c r="B94" s="68" t="s">
        <v>37</v>
      </c>
      <c r="C94" s="61"/>
      <c r="D94" s="71"/>
      <c r="E94" s="69"/>
      <c r="F94" s="69"/>
      <c r="G94" s="70"/>
      <c r="H94" s="61"/>
      <c r="I94" s="71"/>
      <c r="J94" s="69"/>
      <c r="K94" s="69"/>
      <c r="L94" s="61"/>
      <c r="M94" s="71"/>
      <c r="N94" s="69"/>
      <c r="O94" s="69"/>
      <c r="P94" s="61"/>
      <c r="Q94" s="70"/>
      <c r="R94" s="72">
        <f t="shared" si="2"/>
        <v>0</v>
      </c>
      <c r="S94" s="72">
        <f t="shared" si="3"/>
        <v>0</v>
      </c>
    </row>
    <row r="95" spans="2:19" ht="72" hidden="1" x14ac:dyDescent="0.25">
      <c r="B95" s="68" t="s">
        <v>53</v>
      </c>
      <c r="C95" s="61"/>
      <c r="D95" s="71"/>
      <c r="E95" s="69"/>
      <c r="F95" s="69"/>
      <c r="G95" s="70"/>
      <c r="H95" s="61"/>
      <c r="I95" s="71"/>
      <c r="J95" s="69"/>
      <c r="K95" s="69"/>
      <c r="L95" s="61"/>
      <c r="M95" s="71"/>
      <c r="N95" s="69"/>
      <c r="O95" s="69"/>
      <c r="P95" s="61"/>
      <c r="Q95" s="70"/>
      <c r="R95" s="72">
        <f t="shared" si="2"/>
        <v>0</v>
      </c>
      <c r="S95" s="72">
        <f t="shared" si="3"/>
        <v>0</v>
      </c>
    </row>
    <row r="96" spans="2:19" ht="36" hidden="1" x14ac:dyDescent="0.25">
      <c r="B96" s="68" t="s">
        <v>39</v>
      </c>
      <c r="C96" s="61"/>
      <c r="D96" s="71"/>
      <c r="E96" s="69"/>
      <c r="F96" s="69"/>
      <c r="G96" s="70"/>
      <c r="H96" s="61"/>
      <c r="I96" s="71"/>
      <c r="J96" s="69"/>
      <c r="K96" s="69"/>
      <c r="L96" s="61"/>
      <c r="M96" s="71"/>
      <c r="N96" s="69"/>
      <c r="O96" s="69"/>
      <c r="P96" s="61"/>
      <c r="Q96" s="70"/>
      <c r="R96" s="72">
        <f t="shared" si="2"/>
        <v>0</v>
      </c>
      <c r="S96" s="72">
        <f t="shared" si="3"/>
        <v>0</v>
      </c>
    </row>
    <row r="97" spans="2:24" ht="36" x14ac:dyDescent="0.25">
      <c r="B97" s="68" t="s">
        <v>92</v>
      </c>
      <c r="C97" s="61">
        <v>1</v>
      </c>
      <c r="D97" s="71" t="s">
        <v>394</v>
      </c>
      <c r="E97" s="69" t="s">
        <v>113</v>
      </c>
      <c r="F97" s="69">
        <v>2</v>
      </c>
      <c r="G97" s="70"/>
      <c r="H97" s="61" t="s">
        <v>31</v>
      </c>
      <c r="I97" s="71" t="s">
        <v>31</v>
      </c>
      <c r="J97" s="69" t="s">
        <v>31</v>
      </c>
      <c r="K97" s="69" t="s">
        <v>31</v>
      </c>
      <c r="L97" s="61"/>
      <c r="M97" s="61" t="s">
        <v>31</v>
      </c>
      <c r="N97" s="71" t="s">
        <v>31</v>
      </c>
      <c r="O97" s="69" t="s">
        <v>31</v>
      </c>
      <c r="P97" s="69" t="s">
        <v>31</v>
      </c>
      <c r="Q97" s="70"/>
      <c r="R97" s="72">
        <f t="shared" si="2"/>
        <v>1</v>
      </c>
      <c r="S97" s="72">
        <f t="shared" si="3"/>
        <v>2</v>
      </c>
    </row>
    <row r="98" spans="2:24" ht="18" hidden="1" x14ac:dyDescent="0.25">
      <c r="B98" s="68" t="s">
        <v>11</v>
      </c>
      <c r="C98" s="61"/>
      <c r="D98" s="71"/>
      <c r="E98" s="69"/>
      <c r="F98" s="69"/>
      <c r="G98" s="70"/>
      <c r="H98" s="61"/>
      <c r="I98" s="71"/>
      <c r="J98" s="69"/>
      <c r="K98" s="69"/>
      <c r="L98" s="61"/>
      <c r="M98" s="71"/>
      <c r="N98" s="69"/>
      <c r="O98" s="69"/>
      <c r="P98" s="61"/>
      <c r="Q98" s="70"/>
      <c r="R98" s="72">
        <f t="shared" si="2"/>
        <v>0</v>
      </c>
      <c r="S98" s="72">
        <f t="shared" si="3"/>
        <v>0</v>
      </c>
    </row>
    <row r="99" spans="2:24" ht="18.75" x14ac:dyDescent="0.3">
      <c r="B99" s="73" t="s">
        <v>77</v>
      </c>
      <c r="C99" s="74">
        <f>SUM(C75:C98)</f>
        <v>13</v>
      </c>
      <c r="D99" s="74">
        <f>SUM(D75:D98)</f>
        <v>0</v>
      </c>
      <c r="E99" s="74">
        <f>SUM(E75:E98)</f>
        <v>0</v>
      </c>
      <c r="F99" s="74">
        <f>SUM(F75:F98)</f>
        <v>20</v>
      </c>
      <c r="G99" s="94"/>
      <c r="H99" s="74">
        <f>SUM(H75:H98)</f>
        <v>26</v>
      </c>
      <c r="I99" s="74">
        <f>SUM(I75:I98)</f>
        <v>0</v>
      </c>
      <c r="J99" s="74">
        <f>SUM(J75:J98)</f>
        <v>0</v>
      </c>
      <c r="K99" s="74">
        <f>SUM(K75:K98)</f>
        <v>71</v>
      </c>
      <c r="L99" s="94"/>
      <c r="M99" s="75">
        <f>SUM(M75:M98)</f>
        <v>28</v>
      </c>
      <c r="N99" s="75">
        <f>SUM(N75:N98)</f>
        <v>0</v>
      </c>
      <c r="O99" s="75">
        <f>SUM(O75:O98)</f>
        <v>0</v>
      </c>
      <c r="P99" s="75">
        <f>SUM(P75:P98)</f>
        <v>39</v>
      </c>
      <c r="Q99" s="94"/>
      <c r="R99" s="93">
        <f>SUM(R75:R98)</f>
        <v>67</v>
      </c>
      <c r="S99" s="93">
        <f>SUM(S75:S98)</f>
        <v>130</v>
      </c>
    </row>
    <row r="106" spans="2:24" ht="18" customHeight="1" x14ac:dyDescent="0.25">
      <c r="B106" s="184" t="s">
        <v>490</v>
      </c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08"/>
      <c r="U106" s="108"/>
      <c r="V106" s="108"/>
      <c r="W106" s="108"/>
      <c r="X106" s="108"/>
    </row>
    <row r="107" spans="2:24" ht="18" x14ac:dyDescent="0.25">
      <c r="B107" s="169" t="s">
        <v>55</v>
      </c>
      <c r="C107" s="168" t="s">
        <v>468</v>
      </c>
      <c r="D107" s="168"/>
      <c r="E107" s="168"/>
      <c r="F107" s="168"/>
      <c r="G107" s="63"/>
      <c r="H107" s="168" t="s">
        <v>469</v>
      </c>
      <c r="I107" s="168"/>
      <c r="J107" s="168"/>
      <c r="K107" s="168"/>
      <c r="L107" s="63"/>
      <c r="M107" s="179" t="s">
        <v>470</v>
      </c>
      <c r="N107" s="180"/>
      <c r="O107" s="180"/>
      <c r="P107" s="181"/>
      <c r="Q107" s="63"/>
      <c r="R107" s="182" t="s">
        <v>214</v>
      </c>
      <c r="S107" s="182" t="s">
        <v>213</v>
      </c>
    </row>
    <row r="108" spans="2:24" ht="30" x14ac:dyDescent="0.25">
      <c r="B108" s="169"/>
      <c r="C108" s="64" t="s">
        <v>74</v>
      </c>
      <c r="D108" s="62" t="s">
        <v>82</v>
      </c>
      <c r="E108" s="62" t="s">
        <v>83</v>
      </c>
      <c r="F108" s="97" t="s">
        <v>212</v>
      </c>
      <c r="G108" s="65"/>
      <c r="H108" s="64" t="s">
        <v>74</v>
      </c>
      <c r="I108" s="62" t="s">
        <v>82</v>
      </c>
      <c r="J108" s="62" t="s">
        <v>83</v>
      </c>
      <c r="K108" s="97" t="s">
        <v>212</v>
      </c>
      <c r="L108" s="65"/>
      <c r="M108" s="64" t="s">
        <v>74</v>
      </c>
      <c r="N108" s="66" t="s">
        <v>82</v>
      </c>
      <c r="O108" s="67" t="s">
        <v>83</v>
      </c>
      <c r="P108" s="97" t="s">
        <v>212</v>
      </c>
      <c r="Q108" s="65"/>
      <c r="R108" s="183"/>
      <c r="S108" s="183"/>
    </row>
    <row r="109" spans="2:24" ht="36" x14ac:dyDescent="0.25">
      <c r="B109" s="68" t="s">
        <v>40</v>
      </c>
      <c r="C109" s="61">
        <v>1</v>
      </c>
      <c r="D109" s="71" t="s">
        <v>478</v>
      </c>
      <c r="E109" s="69" t="s">
        <v>31</v>
      </c>
      <c r="F109" s="69" t="s">
        <v>31</v>
      </c>
      <c r="G109" s="70"/>
      <c r="H109" s="61" t="s">
        <v>31</v>
      </c>
      <c r="I109" s="71" t="s">
        <v>31</v>
      </c>
      <c r="J109" s="69" t="s">
        <v>31</v>
      </c>
      <c r="K109" s="69" t="s">
        <v>31</v>
      </c>
      <c r="L109" s="61"/>
      <c r="M109" s="71">
        <v>3</v>
      </c>
      <c r="N109" s="69" t="s">
        <v>443</v>
      </c>
      <c r="O109" s="69" t="s">
        <v>31</v>
      </c>
      <c r="P109" s="61">
        <v>6</v>
      </c>
      <c r="Q109" s="70"/>
      <c r="R109" s="72">
        <f>SUM(C109,H109,M109)</f>
        <v>4</v>
      </c>
      <c r="S109" s="72">
        <f>SUM(F109,K109,P109)</f>
        <v>6</v>
      </c>
    </row>
    <row r="110" spans="2:24" ht="72" x14ac:dyDescent="0.25">
      <c r="B110" s="68" t="s">
        <v>41</v>
      </c>
      <c r="C110" s="61">
        <v>2</v>
      </c>
      <c r="D110" s="71" t="s">
        <v>471</v>
      </c>
      <c r="E110" s="71" t="s">
        <v>31</v>
      </c>
      <c r="F110" s="69" t="s">
        <v>31</v>
      </c>
      <c r="G110" s="70"/>
      <c r="H110" s="61">
        <v>2</v>
      </c>
      <c r="I110" s="71" t="s">
        <v>471</v>
      </c>
      <c r="J110" s="71" t="s">
        <v>31</v>
      </c>
      <c r="K110" s="69" t="s">
        <v>31</v>
      </c>
      <c r="L110" s="61"/>
      <c r="M110" s="61">
        <v>2</v>
      </c>
      <c r="N110" s="71" t="s">
        <v>471</v>
      </c>
      <c r="O110" s="71" t="s">
        <v>31</v>
      </c>
      <c r="P110" s="69" t="s">
        <v>31</v>
      </c>
      <c r="Q110" s="70"/>
      <c r="R110" s="72">
        <f t="shared" ref="R110:R132" si="4">SUM(C110,H110,M110)</f>
        <v>6</v>
      </c>
      <c r="S110" s="72">
        <f t="shared" ref="S110:S132" si="5">SUM(F110,K110,P110)</f>
        <v>0</v>
      </c>
    </row>
    <row r="111" spans="2:24" ht="108" x14ac:dyDescent="0.25">
      <c r="B111" s="68" t="s">
        <v>2</v>
      </c>
      <c r="C111" s="61">
        <v>1</v>
      </c>
      <c r="D111" s="71" t="s">
        <v>84</v>
      </c>
      <c r="E111" s="69" t="s">
        <v>108</v>
      </c>
      <c r="F111" s="69">
        <v>1</v>
      </c>
      <c r="G111" s="70"/>
      <c r="H111" s="61">
        <v>13</v>
      </c>
      <c r="I111" s="71" t="s">
        <v>487</v>
      </c>
      <c r="J111" s="69" t="s">
        <v>486</v>
      </c>
      <c r="K111" s="69">
        <v>13</v>
      </c>
      <c r="L111" s="61"/>
      <c r="M111" s="71">
        <v>1</v>
      </c>
      <c r="N111" s="69" t="s">
        <v>442</v>
      </c>
      <c r="O111" s="69" t="s">
        <v>85</v>
      </c>
      <c r="P111" s="61">
        <v>1</v>
      </c>
      <c r="Q111" s="70"/>
      <c r="R111" s="72">
        <f t="shared" si="4"/>
        <v>15</v>
      </c>
      <c r="S111" s="72">
        <f t="shared" si="5"/>
        <v>15</v>
      </c>
    </row>
    <row r="112" spans="2:24" ht="54" x14ac:dyDescent="0.25">
      <c r="B112" s="68" t="s">
        <v>42</v>
      </c>
      <c r="C112" s="61">
        <v>1</v>
      </c>
      <c r="D112" s="71" t="s">
        <v>475</v>
      </c>
      <c r="E112" s="69" t="s">
        <v>445</v>
      </c>
      <c r="F112" s="69">
        <v>1</v>
      </c>
      <c r="G112" s="70"/>
      <c r="H112" s="61">
        <v>1</v>
      </c>
      <c r="I112" s="71" t="s">
        <v>84</v>
      </c>
      <c r="J112" s="69" t="s">
        <v>105</v>
      </c>
      <c r="K112" s="69" t="s">
        <v>31</v>
      </c>
      <c r="L112" s="61"/>
      <c r="M112" s="61" t="s">
        <v>31</v>
      </c>
      <c r="N112" s="71" t="s">
        <v>31</v>
      </c>
      <c r="O112" s="69" t="s">
        <v>31</v>
      </c>
      <c r="P112" s="69" t="s">
        <v>31</v>
      </c>
      <c r="Q112" s="70"/>
      <c r="R112" s="72">
        <f t="shared" si="4"/>
        <v>2</v>
      </c>
      <c r="S112" s="72">
        <f t="shared" si="5"/>
        <v>1</v>
      </c>
    </row>
    <row r="113" spans="2:19" ht="72" x14ac:dyDescent="0.25">
      <c r="B113" s="68" t="s">
        <v>3</v>
      </c>
      <c r="C113" s="61">
        <v>3</v>
      </c>
      <c r="D113" s="71" t="s">
        <v>477</v>
      </c>
      <c r="E113" s="69" t="s">
        <v>476</v>
      </c>
      <c r="F113" s="69">
        <v>3</v>
      </c>
      <c r="G113" s="70"/>
      <c r="H113" s="61">
        <v>4</v>
      </c>
      <c r="I113" s="71" t="s">
        <v>485</v>
      </c>
      <c r="J113" s="69" t="s">
        <v>484</v>
      </c>
      <c r="K113" s="69">
        <v>4</v>
      </c>
      <c r="L113" s="61"/>
      <c r="M113" s="61" t="s">
        <v>31</v>
      </c>
      <c r="N113" s="71" t="s">
        <v>31</v>
      </c>
      <c r="O113" s="69" t="s">
        <v>31</v>
      </c>
      <c r="P113" s="69" t="s">
        <v>31</v>
      </c>
      <c r="Q113" s="70"/>
      <c r="R113" s="72">
        <f t="shared" si="4"/>
        <v>7</v>
      </c>
      <c r="S113" s="72">
        <f t="shared" si="5"/>
        <v>7</v>
      </c>
    </row>
    <row r="114" spans="2:19" ht="102" customHeight="1" x14ac:dyDescent="0.25">
      <c r="B114" s="68" t="s">
        <v>44</v>
      </c>
      <c r="C114" s="61" t="s">
        <v>31</v>
      </c>
      <c r="D114" s="71" t="s">
        <v>31</v>
      </c>
      <c r="E114" s="69" t="s">
        <v>31</v>
      </c>
      <c r="F114" s="69" t="s">
        <v>31</v>
      </c>
      <c r="G114" s="70"/>
      <c r="H114" s="61">
        <v>4</v>
      </c>
      <c r="I114" s="71" t="s">
        <v>481</v>
      </c>
      <c r="J114" s="69" t="s">
        <v>480</v>
      </c>
      <c r="K114" s="69">
        <v>6</v>
      </c>
      <c r="L114" s="61"/>
      <c r="M114" s="61" t="s">
        <v>31</v>
      </c>
      <c r="N114" s="71" t="s">
        <v>31</v>
      </c>
      <c r="O114" s="69" t="s">
        <v>31</v>
      </c>
      <c r="P114" s="69" t="s">
        <v>31</v>
      </c>
      <c r="Q114" s="70"/>
      <c r="R114" s="72">
        <f t="shared" si="4"/>
        <v>4</v>
      </c>
      <c r="S114" s="72">
        <f t="shared" si="5"/>
        <v>6</v>
      </c>
    </row>
    <row r="115" spans="2:19" ht="18" hidden="1" x14ac:dyDescent="0.25">
      <c r="B115" s="68" t="s">
        <v>4</v>
      </c>
      <c r="C115" s="61"/>
      <c r="D115" s="71"/>
      <c r="E115" s="69"/>
      <c r="F115" s="69"/>
      <c r="G115" s="70"/>
      <c r="H115" s="61"/>
      <c r="I115" s="71"/>
      <c r="J115" s="69"/>
      <c r="K115" s="69"/>
      <c r="L115" s="61"/>
      <c r="M115" s="71"/>
      <c r="N115" s="69"/>
      <c r="O115" s="69"/>
      <c r="P115" s="61"/>
      <c r="Q115" s="70"/>
      <c r="R115" s="72">
        <f t="shared" si="4"/>
        <v>0</v>
      </c>
      <c r="S115" s="72">
        <f t="shared" si="5"/>
        <v>0</v>
      </c>
    </row>
    <row r="116" spans="2:19" ht="36" hidden="1" x14ac:dyDescent="0.25">
      <c r="B116" s="68" t="s">
        <v>43</v>
      </c>
      <c r="C116" s="61"/>
      <c r="D116" s="71"/>
      <c r="E116" s="69"/>
      <c r="F116" s="69"/>
      <c r="G116" s="70"/>
      <c r="H116" s="61"/>
      <c r="I116" s="71"/>
      <c r="J116" s="69"/>
      <c r="K116" s="69"/>
      <c r="L116" s="61"/>
      <c r="M116" s="61"/>
      <c r="N116" s="71"/>
      <c r="O116" s="69"/>
      <c r="P116" s="69"/>
      <c r="Q116" s="70"/>
      <c r="R116" s="72">
        <f t="shared" si="4"/>
        <v>0</v>
      </c>
      <c r="S116" s="72">
        <f t="shared" si="5"/>
        <v>0</v>
      </c>
    </row>
    <row r="117" spans="2:19" ht="54" x14ac:dyDescent="0.25">
      <c r="B117" s="68" t="s">
        <v>5</v>
      </c>
      <c r="C117" s="61">
        <v>2</v>
      </c>
      <c r="D117" s="71" t="s">
        <v>472</v>
      </c>
      <c r="E117" s="69" t="s">
        <v>31</v>
      </c>
      <c r="F117" s="69">
        <v>5</v>
      </c>
      <c r="G117" s="70"/>
      <c r="H117" s="61">
        <v>1</v>
      </c>
      <c r="I117" s="71" t="s">
        <v>106</v>
      </c>
      <c r="J117" s="69" t="s">
        <v>31</v>
      </c>
      <c r="K117" s="69" t="s">
        <v>31</v>
      </c>
      <c r="L117" s="61"/>
      <c r="M117" s="71">
        <v>3</v>
      </c>
      <c r="N117" s="69" t="s">
        <v>488</v>
      </c>
      <c r="O117" s="69" t="s">
        <v>31</v>
      </c>
      <c r="P117" s="61">
        <v>4</v>
      </c>
      <c r="Q117" s="70"/>
      <c r="R117" s="72">
        <f t="shared" si="4"/>
        <v>6</v>
      </c>
      <c r="S117" s="72">
        <f t="shared" si="5"/>
        <v>9</v>
      </c>
    </row>
    <row r="118" spans="2:19" ht="36" hidden="1" x14ac:dyDescent="0.25">
      <c r="B118" s="68" t="s">
        <v>6</v>
      </c>
      <c r="C118" s="61"/>
      <c r="D118" s="71"/>
      <c r="E118" s="69"/>
      <c r="F118" s="69"/>
      <c r="G118" s="70"/>
      <c r="H118" s="61"/>
      <c r="I118" s="71"/>
      <c r="J118" s="69"/>
      <c r="K118" s="69"/>
      <c r="L118" s="61"/>
      <c r="M118" s="71"/>
      <c r="N118" s="69"/>
      <c r="O118" s="69"/>
      <c r="P118" s="61"/>
      <c r="Q118" s="70"/>
      <c r="R118" s="72">
        <f t="shared" si="4"/>
        <v>0</v>
      </c>
      <c r="S118" s="72">
        <f t="shared" si="5"/>
        <v>0</v>
      </c>
    </row>
    <row r="119" spans="2:19" ht="18" hidden="1" x14ac:dyDescent="0.25">
      <c r="B119" s="68" t="s">
        <v>4</v>
      </c>
      <c r="C119" s="61"/>
      <c r="D119" s="71"/>
      <c r="E119" s="69"/>
      <c r="F119" s="69"/>
      <c r="G119" s="70"/>
      <c r="H119" s="61"/>
      <c r="I119" s="71"/>
      <c r="J119" s="69"/>
      <c r="K119" s="69"/>
      <c r="L119" s="61"/>
      <c r="M119" s="71"/>
      <c r="N119" s="69"/>
      <c r="O119" s="69"/>
      <c r="P119" s="61"/>
      <c r="Q119" s="70"/>
      <c r="R119" s="72">
        <f t="shared" si="4"/>
        <v>0</v>
      </c>
      <c r="S119" s="72">
        <f t="shared" si="5"/>
        <v>0</v>
      </c>
    </row>
    <row r="120" spans="2:19" ht="18" hidden="1" x14ac:dyDescent="0.25">
      <c r="B120" s="68" t="s">
        <v>7</v>
      </c>
      <c r="C120" s="61"/>
      <c r="D120" s="71"/>
      <c r="E120" s="69"/>
      <c r="F120" s="69"/>
      <c r="G120" s="70"/>
      <c r="H120" s="61"/>
      <c r="I120" s="71"/>
      <c r="J120" s="69"/>
      <c r="K120" s="69"/>
      <c r="L120" s="61"/>
      <c r="M120" s="71"/>
      <c r="N120" s="69"/>
      <c r="O120" s="69"/>
      <c r="P120" s="61"/>
      <c r="Q120" s="70"/>
      <c r="R120" s="72">
        <f t="shared" si="4"/>
        <v>0</v>
      </c>
      <c r="S120" s="72">
        <f t="shared" si="5"/>
        <v>0</v>
      </c>
    </row>
    <row r="121" spans="2:19" ht="72" x14ac:dyDescent="0.25">
      <c r="B121" s="68" t="s">
        <v>8</v>
      </c>
      <c r="C121" s="61" t="s">
        <v>31</v>
      </c>
      <c r="D121" s="71" t="s">
        <v>31</v>
      </c>
      <c r="E121" s="69" t="s">
        <v>31</v>
      </c>
      <c r="F121" s="69" t="s">
        <v>31</v>
      </c>
      <c r="G121" s="70"/>
      <c r="H121" s="61">
        <v>4</v>
      </c>
      <c r="I121" s="71" t="s">
        <v>483</v>
      </c>
      <c r="J121" s="69" t="s">
        <v>482</v>
      </c>
      <c r="K121" s="69">
        <v>6</v>
      </c>
      <c r="L121" s="61"/>
      <c r="M121" s="61" t="s">
        <v>31</v>
      </c>
      <c r="N121" s="71" t="s">
        <v>31</v>
      </c>
      <c r="O121" s="69" t="s">
        <v>31</v>
      </c>
      <c r="P121" s="69" t="s">
        <v>31</v>
      </c>
      <c r="Q121" s="70"/>
      <c r="R121" s="72">
        <f t="shared" si="4"/>
        <v>4</v>
      </c>
      <c r="S121" s="72">
        <f t="shared" si="5"/>
        <v>6</v>
      </c>
    </row>
    <row r="122" spans="2:19" ht="36" hidden="1" x14ac:dyDescent="0.25">
      <c r="B122" s="68" t="s">
        <v>9</v>
      </c>
      <c r="C122" s="61"/>
      <c r="D122" s="71"/>
      <c r="E122" s="69"/>
      <c r="F122" s="69"/>
      <c r="G122" s="70"/>
      <c r="H122" s="61"/>
      <c r="I122" s="71"/>
      <c r="J122" s="69"/>
      <c r="K122" s="69"/>
      <c r="L122" s="61"/>
      <c r="M122" s="61"/>
      <c r="N122" s="71"/>
      <c r="O122" s="69"/>
      <c r="P122" s="69"/>
      <c r="Q122" s="70"/>
      <c r="R122" s="72">
        <f t="shared" si="4"/>
        <v>0</v>
      </c>
      <c r="S122" s="72">
        <f t="shared" si="5"/>
        <v>0</v>
      </c>
    </row>
    <row r="123" spans="2:19" ht="18" hidden="1" x14ac:dyDescent="0.25">
      <c r="B123" s="68" t="s">
        <v>10</v>
      </c>
      <c r="C123" s="61"/>
      <c r="D123" s="71"/>
      <c r="E123" s="69"/>
      <c r="F123" s="69"/>
      <c r="G123" s="70"/>
      <c r="H123" s="61"/>
      <c r="I123" s="71"/>
      <c r="J123" s="69"/>
      <c r="K123" s="69"/>
      <c r="L123" s="61"/>
      <c r="M123" s="71"/>
      <c r="N123" s="69"/>
      <c r="O123" s="69"/>
      <c r="P123" s="61"/>
      <c r="Q123" s="70"/>
      <c r="R123" s="72">
        <f t="shared" si="4"/>
        <v>0</v>
      </c>
      <c r="S123" s="72">
        <f t="shared" si="5"/>
        <v>0</v>
      </c>
    </row>
    <row r="124" spans="2:19" ht="54" x14ac:dyDescent="0.25">
      <c r="B124" s="68" t="s">
        <v>56</v>
      </c>
      <c r="C124" s="61">
        <v>6</v>
      </c>
      <c r="D124" s="71" t="s">
        <v>474</v>
      </c>
      <c r="E124" s="69" t="s">
        <v>269</v>
      </c>
      <c r="F124" s="69">
        <v>6</v>
      </c>
      <c r="G124" s="70"/>
      <c r="H124" s="61">
        <v>4</v>
      </c>
      <c r="I124" s="71" t="s">
        <v>187</v>
      </c>
      <c r="J124" s="69" t="s">
        <v>479</v>
      </c>
      <c r="K124" s="69">
        <v>4</v>
      </c>
      <c r="L124" s="61"/>
      <c r="M124" s="71">
        <v>6</v>
      </c>
      <c r="N124" s="69" t="s">
        <v>182</v>
      </c>
      <c r="O124" s="69" t="s">
        <v>489</v>
      </c>
      <c r="P124" s="61">
        <v>6</v>
      </c>
      <c r="Q124" s="70"/>
      <c r="R124" s="72">
        <f t="shared" si="4"/>
        <v>16</v>
      </c>
      <c r="S124" s="72">
        <f t="shared" si="5"/>
        <v>16</v>
      </c>
    </row>
    <row r="125" spans="2:19" ht="72" hidden="1" x14ac:dyDescent="0.25">
      <c r="B125" s="68" t="s">
        <v>38</v>
      </c>
      <c r="C125" s="61"/>
      <c r="D125" s="71"/>
      <c r="E125" s="69"/>
      <c r="F125" s="69"/>
      <c r="G125" s="70"/>
      <c r="H125" s="61"/>
      <c r="I125" s="71"/>
      <c r="J125" s="69"/>
      <c r="K125" s="69"/>
      <c r="L125" s="61"/>
      <c r="M125" s="71"/>
      <c r="N125" s="69"/>
      <c r="O125" s="69"/>
      <c r="P125" s="61"/>
      <c r="Q125" s="70"/>
      <c r="R125" s="72">
        <f t="shared" si="4"/>
        <v>0</v>
      </c>
      <c r="S125" s="72">
        <f t="shared" si="5"/>
        <v>0</v>
      </c>
    </row>
    <row r="126" spans="2:19" ht="36" hidden="1" x14ac:dyDescent="0.25">
      <c r="B126" s="68" t="s">
        <v>80</v>
      </c>
      <c r="C126" s="61"/>
      <c r="D126" s="71"/>
      <c r="E126" s="69"/>
      <c r="F126" s="69"/>
      <c r="G126" s="70"/>
      <c r="H126" s="61"/>
      <c r="I126" s="71"/>
      <c r="J126" s="69"/>
      <c r="K126" s="69"/>
      <c r="L126" s="61"/>
      <c r="M126" s="71"/>
      <c r="N126" s="69"/>
      <c r="O126" s="69"/>
      <c r="P126" s="61"/>
      <c r="Q126" s="70"/>
      <c r="R126" s="72">
        <f t="shared" si="4"/>
        <v>0</v>
      </c>
      <c r="S126" s="72">
        <f t="shared" si="5"/>
        <v>0</v>
      </c>
    </row>
    <row r="127" spans="2:19" ht="36" hidden="1" x14ac:dyDescent="0.25">
      <c r="B127" s="68" t="s">
        <v>39</v>
      </c>
      <c r="C127" s="61"/>
      <c r="D127" s="71"/>
      <c r="E127" s="69"/>
      <c r="F127" s="69"/>
      <c r="G127" s="70"/>
      <c r="H127" s="61"/>
      <c r="I127" s="71"/>
      <c r="J127" s="69"/>
      <c r="K127" s="69"/>
      <c r="L127" s="61"/>
      <c r="M127" s="71"/>
      <c r="N127" s="69"/>
      <c r="O127" s="69"/>
      <c r="P127" s="61"/>
      <c r="Q127" s="70"/>
      <c r="R127" s="72">
        <f t="shared" si="4"/>
        <v>0</v>
      </c>
      <c r="S127" s="72">
        <f t="shared" si="5"/>
        <v>0</v>
      </c>
    </row>
    <row r="128" spans="2:19" ht="36" x14ac:dyDescent="0.25">
      <c r="B128" s="68" t="s">
        <v>37</v>
      </c>
      <c r="C128" s="61">
        <v>1</v>
      </c>
      <c r="D128" s="71" t="s">
        <v>473</v>
      </c>
      <c r="E128" s="69" t="s">
        <v>87</v>
      </c>
      <c r="F128" s="69">
        <v>1</v>
      </c>
      <c r="G128" s="70"/>
      <c r="H128" s="61">
        <v>1</v>
      </c>
      <c r="I128" s="71" t="s">
        <v>210</v>
      </c>
      <c r="J128" s="69" t="s">
        <v>113</v>
      </c>
      <c r="K128" s="69">
        <v>3</v>
      </c>
      <c r="L128" s="61"/>
      <c r="M128" s="61" t="s">
        <v>31</v>
      </c>
      <c r="N128" s="71" t="s">
        <v>31</v>
      </c>
      <c r="O128" s="69" t="s">
        <v>31</v>
      </c>
      <c r="P128" s="69" t="s">
        <v>31</v>
      </c>
      <c r="Q128" s="70"/>
      <c r="R128" s="72">
        <f t="shared" si="4"/>
        <v>2</v>
      </c>
      <c r="S128" s="72">
        <f t="shared" si="5"/>
        <v>4</v>
      </c>
    </row>
    <row r="129" spans="2:19" ht="72" hidden="1" x14ac:dyDescent="0.25">
      <c r="B129" s="68" t="s">
        <v>53</v>
      </c>
      <c r="C129" s="61"/>
      <c r="D129" s="71"/>
      <c r="E129" s="69"/>
      <c r="F129" s="69"/>
      <c r="G129" s="70"/>
      <c r="H129" s="61"/>
      <c r="I129" s="71"/>
      <c r="J129" s="69"/>
      <c r="K129" s="69"/>
      <c r="L129" s="61"/>
      <c r="M129" s="71"/>
      <c r="N129" s="69"/>
      <c r="O129" s="69"/>
      <c r="P129" s="61"/>
      <c r="Q129" s="70"/>
      <c r="R129" s="72">
        <f t="shared" si="4"/>
        <v>0</v>
      </c>
      <c r="S129" s="72">
        <f t="shared" si="5"/>
        <v>0</v>
      </c>
    </row>
    <row r="130" spans="2:19" ht="36" hidden="1" x14ac:dyDescent="0.25">
      <c r="B130" s="68" t="s">
        <v>39</v>
      </c>
      <c r="C130" s="61"/>
      <c r="D130" s="71"/>
      <c r="E130" s="69"/>
      <c r="F130" s="69"/>
      <c r="G130" s="70"/>
      <c r="H130" s="61"/>
      <c r="I130" s="71"/>
      <c r="J130" s="69"/>
      <c r="K130" s="69"/>
      <c r="L130" s="61"/>
      <c r="M130" s="71"/>
      <c r="N130" s="69"/>
      <c r="O130" s="69"/>
      <c r="P130" s="61"/>
      <c r="Q130" s="70"/>
      <c r="R130" s="72">
        <f t="shared" si="4"/>
        <v>0</v>
      </c>
      <c r="S130" s="72">
        <f t="shared" si="5"/>
        <v>0</v>
      </c>
    </row>
    <row r="131" spans="2:19" ht="36" hidden="1" x14ac:dyDescent="0.25">
      <c r="B131" s="68" t="s">
        <v>92</v>
      </c>
      <c r="C131" s="61"/>
      <c r="D131" s="71"/>
      <c r="E131" s="69"/>
      <c r="F131" s="69"/>
      <c r="G131" s="70"/>
      <c r="H131" s="61"/>
      <c r="I131" s="71"/>
      <c r="J131" s="69"/>
      <c r="K131" s="69"/>
      <c r="L131" s="61"/>
      <c r="M131" s="61"/>
      <c r="N131" s="71"/>
      <c r="O131" s="69"/>
      <c r="P131" s="69"/>
      <c r="Q131" s="70"/>
      <c r="R131" s="72">
        <f t="shared" si="4"/>
        <v>0</v>
      </c>
      <c r="S131" s="72">
        <f t="shared" si="5"/>
        <v>0</v>
      </c>
    </row>
    <row r="132" spans="2:19" ht="18" hidden="1" x14ac:dyDescent="0.25">
      <c r="B132" s="68" t="s">
        <v>11</v>
      </c>
      <c r="C132" s="61"/>
      <c r="D132" s="71"/>
      <c r="E132" s="69"/>
      <c r="F132" s="69"/>
      <c r="G132" s="70"/>
      <c r="H132" s="61"/>
      <c r="I132" s="71"/>
      <c r="J132" s="69"/>
      <c r="K132" s="69"/>
      <c r="L132" s="61"/>
      <c r="M132" s="71"/>
      <c r="N132" s="69"/>
      <c r="O132" s="69"/>
      <c r="P132" s="61"/>
      <c r="Q132" s="70"/>
      <c r="R132" s="72">
        <f t="shared" si="4"/>
        <v>0</v>
      </c>
      <c r="S132" s="72">
        <f t="shared" si="5"/>
        <v>0</v>
      </c>
    </row>
    <row r="133" spans="2:19" ht="18.75" x14ac:dyDescent="0.3">
      <c r="B133" s="73" t="s">
        <v>77</v>
      </c>
      <c r="C133" s="74">
        <f>SUM(C109:C132)</f>
        <v>17</v>
      </c>
      <c r="D133" s="74">
        <f>SUM(D109:D132)</f>
        <v>0</v>
      </c>
      <c r="E133" s="74">
        <f>SUM(E109:E132)</f>
        <v>0</v>
      </c>
      <c r="F133" s="74">
        <f>SUM(F109:F132)</f>
        <v>17</v>
      </c>
      <c r="G133" s="94"/>
      <c r="H133" s="74">
        <f>SUM(H109:H132)</f>
        <v>34</v>
      </c>
      <c r="I133" s="74">
        <f>SUM(I109:I132)</f>
        <v>0</v>
      </c>
      <c r="J133" s="74">
        <f>SUM(J109:J132)</f>
        <v>0</v>
      </c>
      <c r="K133" s="74">
        <f>SUM(K109:K132)</f>
        <v>36</v>
      </c>
      <c r="L133" s="94"/>
      <c r="M133" s="75">
        <f>SUM(M109:M132)</f>
        <v>15</v>
      </c>
      <c r="N133" s="75">
        <f>SUM(N109:N132)</f>
        <v>0</v>
      </c>
      <c r="O133" s="75">
        <f>SUM(O109:O132)</f>
        <v>0</v>
      </c>
      <c r="P133" s="75">
        <f>SUM(P109:P132)</f>
        <v>17</v>
      </c>
      <c r="Q133" s="94"/>
      <c r="R133" s="93">
        <f>SUM(R109:R132)</f>
        <v>66</v>
      </c>
      <c r="S133" s="93">
        <f>SUM(S109:S132)</f>
        <v>70</v>
      </c>
    </row>
    <row r="137" spans="2:19" ht="20.25" x14ac:dyDescent="0.25">
      <c r="B137" s="170" t="s">
        <v>569</v>
      </c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</row>
    <row r="138" spans="2:19" ht="20.25" x14ac:dyDescent="0.3">
      <c r="B138" s="172" t="s">
        <v>55</v>
      </c>
      <c r="C138" s="173" t="s">
        <v>564</v>
      </c>
      <c r="D138" s="173"/>
      <c r="E138" s="173"/>
      <c r="F138" s="173"/>
      <c r="G138" s="112"/>
      <c r="H138" s="173" t="s">
        <v>565</v>
      </c>
      <c r="I138" s="173"/>
      <c r="J138" s="173"/>
      <c r="K138" s="173"/>
      <c r="L138" s="112"/>
      <c r="M138" s="174" t="s">
        <v>566</v>
      </c>
      <c r="N138" s="175"/>
      <c r="O138" s="175"/>
      <c r="P138" s="176"/>
      <c r="Q138" s="112"/>
      <c r="R138" s="177" t="s">
        <v>214</v>
      </c>
      <c r="S138" s="177" t="s">
        <v>213</v>
      </c>
    </row>
    <row r="139" spans="2:19" ht="60.75" x14ac:dyDescent="0.25">
      <c r="B139" s="172"/>
      <c r="C139" s="113" t="s">
        <v>74</v>
      </c>
      <c r="D139" s="111" t="s">
        <v>82</v>
      </c>
      <c r="E139" s="111" t="s">
        <v>83</v>
      </c>
      <c r="F139" s="111" t="s">
        <v>212</v>
      </c>
      <c r="G139" s="114"/>
      <c r="H139" s="113" t="s">
        <v>74</v>
      </c>
      <c r="I139" s="111" t="s">
        <v>82</v>
      </c>
      <c r="J139" s="111" t="s">
        <v>83</v>
      </c>
      <c r="K139" s="111" t="s">
        <v>212</v>
      </c>
      <c r="L139" s="114"/>
      <c r="M139" s="113" t="s">
        <v>74</v>
      </c>
      <c r="N139" s="115" t="s">
        <v>82</v>
      </c>
      <c r="O139" s="116" t="s">
        <v>83</v>
      </c>
      <c r="P139" s="111" t="s">
        <v>212</v>
      </c>
      <c r="Q139" s="114"/>
      <c r="R139" s="178"/>
      <c r="S139" s="178"/>
    </row>
    <row r="140" spans="2:19" ht="40.5" x14ac:dyDescent="0.25">
      <c r="B140" s="117" t="s">
        <v>40</v>
      </c>
      <c r="C140" s="118"/>
      <c r="D140" s="119"/>
      <c r="E140" s="80"/>
      <c r="F140" s="80"/>
      <c r="G140" s="120"/>
      <c r="H140" s="118"/>
      <c r="I140" s="119"/>
      <c r="J140" s="80"/>
      <c r="K140" s="80"/>
      <c r="L140" s="118"/>
      <c r="M140" s="119"/>
      <c r="N140" s="80"/>
      <c r="O140" s="80"/>
      <c r="P140" s="118"/>
      <c r="Q140" s="120"/>
      <c r="R140" s="121">
        <f>SUM(C140,H140,M140)</f>
        <v>0</v>
      </c>
      <c r="S140" s="121">
        <f>SUM(F140,K140,P140)</f>
        <v>0</v>
      </c>
    </row>
    <row r="141" spans="2:19" ht="81" x14ac:dyDescent="0.25">
      <c r="B141" s="117" t="s">
        <v>41</v>
      </c>
      <c r="C141" s="118">
        <v>2</v>
      </c>
      <c r="D141" s="119" t="s">
        <v>570</v>
      </c>
      <c r="E141" s="119" t="s">
        <v>31</v>
      </c>
      <c r="F141" s="80">
        <v>10</v>
      </c>
      <c r="G141" s="120"/>
      <c r="H141" s="118">
        <v>2</v>
      </c>
      <c r="I141" s="119" t="s">
        <v>570</v>
      </c>
      <c r="J141" s="119" t="s">
        <v>31</v>
      </c>
      <c r="K141" s="80" t="s">
        <v>31</v>
      </c>
      <c r="L141" s="118"/>
      <c r="M141" s="118">
        <v>2</v>
      </c>
      <c r="N141" s="119" t="s">
        <v>570</v>
      </c>
      <c r="O141" s="119" t="s">
        <v>31</v>
      </c>
      <c r="P141" s="80" t="s">
        <v>31</v>
      </c>
      <c r="Q141" s="120"/>
      <c r="R141" s="121">
        <f t="shared" ref="R141:R162" si="6">SUM(C141,H141,M141)</f>
        <v>6</v>
      </c>
      <c r="S141" s="121">
        <f t="shared" ref="S141:S162" si="7">SUM(F141,K141,P141)</f>
        <v>10</v>
      </c>
    </row>
    <row r="142" spans="2:19" ht="60.75" x14ac:dyDescent="0.25">
      <c r="B142" s="117" t="s">
        <v>2</v>
      </c>
      <c r="C142" s="118">
        <v>5</v>
      </c>
      <c r="D142" s="119" t="s">
        <v>106</v>
      </c>
      <c r="E142" s="80" t="s">
        <v>568</v>
      </c>
      <c r="F142" s="80">
        <v>5</v>
      </c>
      <c r="G142" s="120"/>
      <c r="H142" s="118">
        <v>3</v>
      </c>
      <c r="I142" s="119" t="s">
        <v>370</v>
      </c>
      <c r="J142" s="80" t="s">
        <v>576</v>
      </c>
      <c r="K142" s="80">
        <v>1</v>
      </c>
      <c r="L142" s="118"/>
      <c r="M142" s="119">
        <v>2</v>
      </c>
      <c r="N142" s="80" t="s">
        <v>577</v>
      </c>
      <c r="O142" s="80" t="s">
        <v>557</v>
      </c>
      <c r="P142" s="118">
        <v>2</v>
      </c>
      <c r="Q142" s="120"/>
      <c r="R142" s="121">
        <f t="shared" si="6"/>
        <v>10</v>
      </c>
      <c r="S142" s="121">
        <f t="shared" si="7"/>
        <v>8</v>
      </c>
    </row>
    <row r="143" spans="2:19" ht="60.75" x14ac:dyDescent="0.35">
      <c r="B143" s="117" t="s">
        <v>42</v>
      </c>
      <c r="C143" s="118"/>
      <c r="D143" s="119"/>
      <c r="E143" s="80"/>
      <c r="F143" s="80"/>
      <c r="G143" s="120"/>
      <c r="H143" s="118"/>
      <c r="I143" s="80"/>
      <c r="J143" s="81"/>
      <c r="K143" s="80"/>
      <c r="L143" s="118"/>
      <c r="M143" s="118"/>
      <c r="N143" s="119"/>
      <c r="O143" s="80"/>
      <c r="P143" s="80"/>
      <c r="Q143" s="120"/>
      <c r="R143" s="121">
        <f t="shared" si="6"/>
        <v>0</v>
      </c>
      <c r="S143" s="121">
        <f t="shared" si="7"/>
        <v>0</v>
      </c>
    </row>
    <row r="144" spans="2:19" ht="81" x14ac:dyDescent="0.25">
      <c r="B144" s="117" t="s">
        <v>3</v>
      </c>
      <c r="C144" s="118">
        <v>1</v>
      </c>
      <c r="D144" s="119" t="s">
        <v>112</v>
      </c>
      <c r="E144" s="80" t="s">
        <v>113</v>
      </c>
      <c r="F144" s="80">
        <v>1</v>
      </c>
      <c r="G144" s="120"/>
      <c r="H144" s="118">
        <v>8</v>
      </c>
      <c r="I144" s="119" t="s">
        <v>574</v>
      </c>
      <c r="J144" s="80" t="s">
        <v>575</v>
      </c>
      <c r="K144" s="80">
        <v>8</v>
      </c>
      <c r="L144" s="118"/>
      <c r="M144" s="118">
        <v>1</v>
      </c>
      <c r="N144" s="119" t="s">
        <v>106</v>
      </c>
      <c r="O144" s="80" t="s">
        <v>108</v>
      </c>
      <c r="P144" s="80">
        <v>1</v>
      </c>
      <c r="Q144" s="120"/>
      <c r="R144" s="121">
        <f t="shared" si="6"/>
        <v>10</v>
      </c>
      <c r="S144" s="121">
        <f t="shared" si="7"/>
        <v>10</v>
      </c>
    </row>
    <row r="145" spans="2:19" ht="27.75" customHeight="1" x14ac:dyDescent="0.25">
      <c r="B145" s="117" t="s">
        <v>44</v>
      </c>
      <c r="C145" s="118"/>
      <c r="D145" s="119"/>
      <c r="E145" s="80"/>
      <c r="F145" s="80"/>
      <c r="G145" s="120"/>
      <c r="H145" s="118"/>
      <c r="I145" s="119"/>
      <c r="J145" s="80"/>
      <c r="K145" s="80"/>
      <c r="L145" s="118"/>
      <c r="M145" s="118">
        <v>1</v>
      </c>
      <c r="N145" s="119" t="s">
        <v>210</v>
      </c>
      <c r="O145" s="80" t="s">
        <v>280</v>
      </c>
      <c r="P145" s="80">
        <v>2</v>
      </c>
      <c r="Q145" s="120"/>
      <c r="R145" s="121">
        <f t="shared" si="6"/>
        <v>1</v>
      </c>
      <c r="S145" s="121">
        <f t="shared" si="7"/>
        <v>2</v>
      </c>
    </row>
    <row r="146" spans="2:19" ht="20.25" x14ac:dyDescent="0.25">
      <c r="B146" s="117" t="s">
        <v>4</v>
      </c>
      <c r="C146" s="118"/>
      <c r="D146" s="119"/>
      <c r="E146" s="80"/>
      <c r="F146" s="80"/>
      <c r="G146" s="120"/>
      <c r="H146" s="118"/>
      <c r="I146" s="119"/>
      <c r="J146" s="80"/>
      <c r="K146" s="80"/>
      <c r="L146" s="118"/>
      <c r="M146" s="119"/>
      <c r="N146" s="80"/>
      <c r="O146" s="80"/>
      <c r="P146" s="118"/>
      <c r="Q146" s="120"/>
      <c r="R146" s="121">
        <f t="shared" si="6"/>
        <v>0</v>
      </c>
      <c r="S146" s="121">
        <f t="shared" si="7"/>
        <v>0</v>
      </c>
    </row>
    <row r="147" spans="2:19" ht="40.5" x14ac:dyDescent="0.25">
      <c r="B147" s="117" t="s">
        <v>43</v>
      </c>
      <c r="C147" s="118">
        <v>1</v>
      </c>
      <c r="D147" s="119" t="s">
        <v>167</v>
      </c>
      <c r="E147" s="80" t="s">
        <v>113</v>
      </c>
      <c r="F147" s="80">
        <v>3</v>
      </c>
      <c r="G147" s="120"/>
      <c r="H147" s="118">
        <v>2</v>
      </c>
      <c r="I147" s="119" t="s">
        <v>88</v>
      </c>
      <c r="J147" s="80" t="s">
        <v>573</v>
      </c>
      <c r="K147" s="80">
        <v>2</v>
      </c>
      <c r="L147" s="118"/>
      <c r="M147" s="118"/>
      <c r="N147" s="119"/>
      <c r="O147" s="80"/>
      <c r="P147" s="80"/>
      <c r="Q147" s="120"/>
      <c r="R147" s="121">
        <f t="shared" si="6"/>
        <v>3</v>
      </c>
      <c r="S147" s="121">
        <f t="shared" si="7"/>
        <v>5</v>
      </c>
    </row>
    <row r="148" spans="2:19" ht="20.25" x14ac:dyDescent="0.25">
      <c r="B148" s="117" t="s">
        <v>5</v>
      </c>
      <c r="C148" s="118"/>
      <c r="D148" s="119"/>
      <c r="E148" s="80"/>
      <c r="F148" s="80"/>
      <c r="G148" s="120"/>
      <c r="H148" s="118"/>
      <c r="I148" s="119"/>
      <c r="J148" s="80"/>
      <c r="K148" s="80"/>
      <c r="L148" s="118"/>
      <c r="M148" s="119"/>
      <c r="N148" s="80"/>
      <c r="O148" s="80"/>
      <c r="P148" s="118"/>
      <c r="Q148" s="120"/>
      <c r="R148" s="121">
        <f t="shared" si="6"/>
        <v>0</v>
      </c>
      <c r="S148" s="121">
        <f t="shared" si="7"/>
        <v>0</v>
      </c>
    </row>
    <row r="149" spans="2:19" ht="40.5" x14ac:dyDescent="0.25">
      <c r="B149" s="117" t="s">
        <v>6</v>
      </c>
      <c r="C149" s="118"/>
      <c r="D149" s="119"/>
      <c r="E149" s="80"/>
      <c r="F149" s="80"/>
      <c r="G149" s="120"/>
      <c r="H149" s="118"/>
      <c r="I149" s="119"/>
      <c r="J149" s="80"/>
      <c r="K149" s="80"/>
      <c r="L149" s="118"/>
      <c r="M149" s="119"/>
      <c r="N149" s="80"/>
      <c r="O149" s="80"/>
      <c r="P149" s="118"/>
      <c r="Q149" s="120"/>
      <c r="R149" s="121">
        <f t="shared" si="6"/>
        <v>0</v>
      </c>
      <c r="S149" s="121">
        <f t="shared" si="7"/>
        <v>0</v>
      </c>
    </row>
    <row r="150" spans="2:19" ht="20.25" x14ac:dyDescent="0.25">
      <c r="B150" s="117" t="s">
        <v>4</v>
      </c>
      <c r="C150" s="118"/>
      <c r="D150" s="119"/>
      <c r="E150" s="80"/>
      <c r="F150" s="80"/>
      <c r="G150" s="120"/>
      <c r="H150" s="118"/>
      <c r="I150" s="119"/>
      <c r="J150" s="80"/>
      <c r="K150" s="80"/>
      <c r="L150" s="118"/>
      <c r="M150" s="119"/>
      <c r="N150" s="80"/>
      <c r="O150" s="80"/>
      <c r="P150" s="118"/>
      <c r="Q150" s="120"/>
      <c r="R150" s="121">
        <f t="shared" si="6"/>
        <v>0</v>
      </c>
      <c r="S150" s="121">
        <f t="shared" si="7"/>
        <v>0</v>
      </c>
    </row>
    <row r="151" spans="2:19" ht="20.25" x14ac:dyDescent="0.25">
      <c r="B151" s="117" t="s">
        <v>7</v>
      </c>
      <c r="C151" s="118"/>
      <c r="D151" s="119"/>
      <c r="E151" s="80"/>
      <c r="F151" s="80"/>
      <c r="G151" s="120"/>
      <c r="H151" s="118"/>
      <c r="I151" s="119"/>
      <c r="J151" s="80"/>
      <c r="K151" s="80"/>
      <c r="L151" s="118"/>
      <c r="M151" s="119"/>
      <c r="N151" s="80"/>
      <c r="O151" s="80"/>
      <c r="P151" s="118"/>
      <c r="Q151" s="120"/>
      <c r="R151" s="121">
        <f t="shared" si="6"/>
        <v>0</v>
      </c>
      <c r="S151" s="121">
        <f t="shared" si="7"/>
        <v>0</v>
      </c>
    </row>
    <row r="152" spans="2:19" ht="40.5" x14ac:dyDescent="0.25">
      <c r="B152" s="117" t="s">
        <v>8</v>
      </c>
      <c r="C152" s="118">
        <v>2</v>
      </c>
      <c r="D152" s="119" t="s">
        <v>88</v>
      </c>
      <c r="E152" s="80" t="s">
        <v>567</v>
      </c>
      <c r="F152" s="80">
        <v>5</v>
      </c>
      <c r="G152" s="120"/>
      <c r="H152" s="118"/>
      <c r="I152" s="119"/>
      <c r="J152" s="80"/>
      <c r="K152" s="80"/>
      <c r="L152" s="118"/>
      <c r="M152" s="118"/>
      <c r="N152" s="119"/>
      <c r="O152" s="80"/>
      <c r="P152" s="80"/>
      <c r="Q152" s="120"/>
      <c r="R152" s="121">
        <f t="shared" si="6"/>
        <v>2</v>
      </c>
      <c r="S152" s="121">
        <f t="shared" si="7"/>
        <v>5</v>
      </c>
    </row>
    <row r="153" spans="2:19" ht="40.5" x14ac:dyDescent="0.25">
      <c r="B153" s="117" t="s">
        <v>9</v>
      </c>
      <c r="C153" s="118"/>
      <c r="D153" s="119"/>
      <c r="E153" s="80"/>
      <c r="F153" s="80"/>
      <c r="G153" s="120"/>
      <c r="H153" s="118"/>
      <c r="I153" s="119"/>
      <c r="J153" s="80"/>
      <c r="K153" s="80"/>
      <c r="L153" s="118"/>
      <c r="M153" s="118"/>
      <c r="N153" s="119"/>
      <c r="O153" s="80"/>
      <c r="P153" s="80"/>
      <c r="Q153" s="120"/>
      <c r="R153" s="121">
        <f t="shared" si="6"/>
        <v>0</v>
      </c>
      <c r="S153" s="121">
        <f t="shared" si="7"/>
        <v>0</v>
      </c>
    </row>
    <row r="154" spans="2:19" ht="20.25" x14ac:dyDescent="0.25">
      <c r="B154" s="117" t="s">
        <v>10</v>
      </c>
      <c r="C154" s="118"/>
      <c r="D154" s="119"/>
      <c r="E154" s="80"/>
      <c r="F154" s="80"/>
      <c r="G154" s="120"/>
      <c r="H154" s="118"/>
      <c r="I154" s="119"/>
      <c r="J154" s="80"/>
      <c r="K154" s="80"/>
      <c r="L154" s="118"/>
      <c r="M154" s="119"/>
      <c r="N154" s="80"/>
      <c r="O154" s="80"/>
      <c r="P154" s="118"/>
      <c r="Q154" s="120"/>
      <c r="R154" s="121">
        <f t="shared" si="6"/>
        <v>0</v>
      </c>
      <c r="S154" s="121">
        <f t="shared" si="7"/>
        <v>0</v>
      </c>
    </row>
    <row r="155" spans="2:19" ht="60.75" x14ac:dyDescent="0.25">
      <c r="B155" s="117" t="s">
        <v>56</v>
      </c>
      <c r="C155" s="118">
        <v>1</v>
      </c>
      <c r="D155" s="119" t="s">
        <v>84</v>
      </c>
      <c r="E155" s="80" t="s">
        <v>219</v>
      </c>
      <c r="F155" s="80">
        <v>1</v>
      </c>
      <c r="G155" s="120"/>
      <c r="H155" s="118">
        <v>1</v>
      </c>
      <c r="I155" s="119" t="s">
        <v>110</v>
      </c>
      <c r="J155" s="80" t="s">
        <v>113</v>
      </c>
      <c r="K155" s="80">
        <v>1</v>
      </c>
      <c r="L155" s="118"/>
      <c r="M155" s="119"/>
      <c r="N155" s="80"/>
      <c r="O155" s="80"/>
      <c r="P155" s="118"/>
      <c r="Q155" s="120"/>
      <c r="R155" s="121">
        <f t="shared" si="6"/>
        <v>2</v>
      </c>
      <c r="S155" s="121">
        <f t="shared" si="7"/>
        <v>2</v>
      </c>
    </row>
    <row r="156" spans="2:19" ht="81" x14ac:dyDescent="0.25">
      <c r="B156" s="117" t="s">
        <v>38</v>
      </c>
      <c r="C156" s="118"/>
      <c r="D156" s="119"/>
      <c r="E156" s="80"/>
      <c r="F156" s="80"/>
      <c r="G156" s="120"/>
      <c r="H156" s="118"/>
      <c r="I156" s="119"/>
      <c r="J156" s="80"/>
      <c r="K156" s="80"/>
      <c r="L156" s="118"/>
      <c r="M156" s="119"/>
      <c r="N156" s="80"/>
      <c r="O156" s="80"/>
      <c r="P156" s="118"/>
      <c r="Q156" s="120"/>
      <c r="R156" s="121">
        <f t="shared" si="6"/>
        <v>0</v>
      </c>
      <c r="S156" s="121">
        <f t="shared" si="7"/>
        <v>0</v>
      </c>
    </row>
    <row r="157" spans="2:19" ht="40.5" x14ac:dyDescent="0.25">
      <c r="B157" s="117" t="s">
        <v>80</v>
      </c>
      <c r="C157" s="118"/>
      <c r="D157" s="119"/>
      <c r="E157" s="80"/>
      <c r="F157" s="80"/>
      <c r="G157" s="120"/>
      <c r="H157" s="118"/>
      <c r="I157" s="119"/>
      <c r="J157" s="80"/>
      <c r="K157" s="80"/>
      <c r="L157" s="118"/>
      <c r="M157" s="119">
        <v>1</v>
      </c>
      <c r="N157" s="80" t="s">
        <v>106</v>
      </c>
      <c r="O157" s="80" t="s">
        <v>578</v>
      </c>
      <c r="P157" s="118">
        <v>1</v>
      </c>
      <c r="Q157" s="120"/>
      <c r="R157" s="121">
        <f t="shared" si="6"/>
        <v>1</v>
      </c>
      <c r="S157" s="121">
        <f t="shared" si="7"/>
        <v>1</v>
      </c>
    </row>
    <row r="158" spans="2:19" ht="40.5" x14ac:dyDescent="0.25">
      <c r="B158" s="117" t="s">
        <v>39</v>
      </c>
      <c r="C158" s="118"/>
      <c r="D158" s="119"/>
      <c r="E158" s="80"/>
      <c r="F158" s="80"/>
      <c r="G158" s="120"/>
      <c r="H158" s="118"/>
      <c r="I158" s="119"/>
      <c r="J158" s="80"/>
      <c r="K158" s="80"/>
      <c r="L158" s="118"/>
      <c r="M158" s="119"/>
      <c r="N158" s="80"/>
      <c r="O158" s="80"/>
      <c r="P158" s="118"/>
      <c r="Q158" s="120"/>
      <c r="R158" s="121">
        <f t="shared" si="6"/>
        <v>0</v>
      </c>
      <c r="S158" s="121">
        <f t="shared" si="7"/>
        <v>0</v>
      </c>
    </row>
    <row r="159" spans="2:19" ht="40.5" x14ac:dyDescent="0.25">
      <c r="B159" s="117" t="s">
        <v>37</v>
      </c>
      <c r="C159" s="118"/>
      <c r="D159" s="119"/>
      <c r="E159" s="80"/>
      <c r="F159" s="80"/>
      <c r="G159" s="120"/>
      <c r="H159" s="118"/>
      <c r="I159" s="119"/>
      <c r="J159" s="80"/>
      <c r="K159" s="80"/>
      <c r="L159" s="118"/>
      <c r="M159" s="118"/>
      <c r="N159" s="119"/>
      <c r="O159" s="80"/>
      <c r="P159" s="80"/>
      <c r="Q159" s="120"/>
      <c r="R159" s="121">
        <f t="shared" si="6"/>
        <v>0</v>
      </c>
      <c r="S159" s="121">
        <f t="shared" si="7"/>
        <v>0</v>
      </c>
    </row>
    <row r="160" spans="2:19" ht="81" x14ac:dyDescent="0.25">
      <c r="B160" s="117" t="s">
        <v>53</v>
      </c>
      <c r="C160" s="118"/>
      <c r="D160" s="119"/>
      <c r="E160" s="80"/>
      <c r="F160" s="80"/>
      <c r="G160" s="120"/>
      <c r="H160" s="118"/>
      <c r="I160" s="119"/>
      <c r="J160" s="80"/>
      <c r="K160" s="80"/>
      <c r="L160" s="118"/>
      <c r="M160" s="119"/>
      <c r="N160" s="80"/>
      <c r="O160" s="80"/>
      <c r="P160" s="118"/>
      <c r="Q160" s="120"/>
      <c r="R160" s="121">
        <f t="shared" si="6"/>
        <v>0</v>
      </c>
      <c r="S160" s="121">
        <f t="shared" si="7"/>
        <v>0</v>
      </c>
    </row>
    <row r="161" spans="2:19" ht="40.5" x14ac:dyDescent="0.25">
      <c r="B161" s="117" t="s">
        <v>92</v>
      </c>
      <c r="C161" s="118"/>
      <c r="D161" s="119"/>
      <c r="E161" s="80"/>
      <c r="F161" s="80"/>
      <c r="G161" s="120"/>
      <c r="H161" s="118"/>
      <c r="I161" s="119"/>
      <c r="J161" s="80"/>
      <c r="K161" s="80"/>
      <c r="L161" s="118"/>
      <c r="M161" s="118"/>
      <c r="N161" s="119"/>
      <c r="O161" s="80"/>
      <c r="P161" s="80"/>
      <c r="Q161" s="120"/>
      <c r="R161" s="121">
        <f t="shared" si="6"/>
        <v>0</v>
      </c>
      <c r="S161" s="121">
        <f t="shared" si="7"/>
        <v>0</v>
      </c>
    </row>
    <row r="162" spans="2:19" ht="20.25" x14ac:dyDescent="0.25">
      <c r="B162" s="117" t="s">
        <v>11</v>
      </c>
      <c r="C162" s="118">
        <v>1</v>
      </c>
      <c r="D162" s="119" t="s">
        <v>571</v>
      </c>
      <c r="E162" s="80" t="s">
        <v>89</v>
      </c>
      <c r="F162" s="80">
        <v>1</v>
      </c>
      <c r="G162" s="120"/>
      <c r="H162" s="118">
        <v>2</v>
      </c>
      <c r="I162" s="119" t="s">
        <v>572</v>
      </c>
      <c r="J162" s="80" t="s">
        <v>304</v>
      </c>
      <c r="K162" s="80">
        <v>1</v>
      </c>
      <c r="L162" s="118"/>
      <c r="M162" s="119">
        <v>1</v>
      </c>
      <c r="N162" s="80" t="s">
        <v>112</v>
      </c>
      <c r="O162" s="80" t="s">
        <v>108</v>
      </c>
      <c r="P162" s="118">
        <v>3</v>
      </c>
      <c r="Q162" s="120"/>
      <c r="R162" s="121">
        <f t="shared" si="6"/>
        <v>4</v>
      </c>
      <c r="S162" s="121">
        <f t="shared" si="7"/>
        <v>5</v>
      </c>
    </row>
    <row r="163" spans="2:19" ht="21" x14ac:dyDescent="0.35">
      <c r="B163" s="122" t="s">
        <v>77</v>
      </c>
      <c r="C163" s="123">
        <f>SUM(C140:C162)</f>
        <v>13</v>
      </c>
      <c r="D163" s="123">
        <f>SUM(D140:D162)</f>
        <v>0</v>
      </c>
      <c r="E163" s="123">
        <f>SUM(E140:E162)</f>
        <v>0</v>
      </c>
      <c r="F163" s="123">
        <f>SUM(F140:F162)</f>
        <v>26</v>
      </c>
      <c r="G163" s="81"/>
      <c r="H163" s="123">
        <f>SUM(H140:H162)</f>
        <v>18</v>
      </c>
      <c r="I163" s="123">
        <f>SUM(I140:I162)</f>
        <v>0</v>
      </c>
      <c r="J163" s="123">
        <f>SUM(J140:J162)</f>
        <v>0</v>
      </c>
      <c r="K163" s="123">
        <f>SUM(K140:K162)</f>
        <v>13</v>
      </c>
      <c r="L163" s="81"/>
      <c r="M163" s="124">
        <f>SUM(M140:M162)</f>
        <v>8</v>
      </c>
      <c r="N163" s="124">
        <f>SUM(N140:N162)</f>
        <v>0</v>
      </c>
      <c r="O163" s="124">
        <f>SUM(O140:O162)</f>
        <v>0</v>
      </c>
      <c r="P163" s="124">
        <f>SUM(P140:P162)</f>
        <v>9</v>
      </c>
      <c r="Q163" s="81"/>
      <c r="R163" s="125">
        <f>SUM(R140:R162)</f>
        <v>39</v>
      </c>
      <c r="S163" s="125">
        <f>SUM(S140:S162)</f>
        <v>48</v>
      </c>
    </row>
    <row r="199" spans="2:6" x14ac:dyDescent="0.25">
      <c r="B199" s="167"/>
      <c r="C199" s="167"/>
      <c r="D199" s="167"/>
      <c r="E199" s="167"/>
      <c r="F199" s="167"/>
    </row>
    <row r="200" spans="2:6" x14ac:dyDescent="0.25">
      <c r="C200" s="167"/>
      <c r="D200" s="167"/>
      <c r="E200" s="167"/>
      <c r="F200" s="167"/>
    </row>
    <row r="202" spans="2:6" x14ac:dyDescent="0.25">
      <c r="F202">
        <v>29</v>
      </c>
    </row>
    <row r="203" spans="2:6" x14ac:dyDescent="0.25">
      <c r="F203">
        <v>2</v>
      </c>
    </row>
    <row r="204" spans="2:6" x14ac:dyDescent="0.25">
      <c r="F204">
        <v>4</v>
      </c>
    </row>
    <row r="205" spans="2:6" x14ac:dyDescent="0.25">
      <c r="F205">
        <v>6</v>
      </c>
    </row>
    <row r="206" spans="2:6" x14ac:dyDescent="0.25">
      <c r="F206">
        <v>10</v>
      </c>
    </row>
    <row r="209" spans="2:6" x14ac:dyDescent="0.25">
      <c r="F209">
        <v>8</v>
      </c>
    </row>
    <row r="211" spans="2:6" x14ac:dyDescent="0.25">
      <c r="F211">
        <v>23</v>
      </c>
    </row>
    <row r="212" spans="2:6" x14ac:dyDescent="0.25">
      <c r="F212">
        <v>5</v>
      </c>
    </row>
    <row r="214" spans="2:6" x14ac:dyDescent="0.25">
      <c r="F214">
        <v>25</v>
      </c>
    </row>
    <row r="215" spans="2:6" x14ac:dyDescent="0.25">
      <c r="F215">
        <v>9</v>
      </c>
    </row>
    <row r="216" spans="2:6" x14ac:dyDescent="0.25">
      <c r="F216" t="s">
        <v>31</v>
      </c>
    </row>
    <row r="219" spans="2:6" ht="21" x14ac:dyDescent="0.35">
      <c r="B219" s="165"/>
      <c r="C219" s="165"/>
      <c r="D219" s="165"/>
      <c r="E219" s="165"/>
      <c r="F219" s="165"/>
    </row>
    <row r="220" spans="2:6" ht="21" x14ac:dyDescent="0.35">
      <c r="B220" s="81"/>
      <c r="C220" s="166">
        <v>45287</v>
      </c>
      <c r="D220" s="165"/>
      <c r="E220" s="165"/>
      <c r="F220" s="165"/>
    </row>
    <row r="221" spans="2:6" ht="21" x14ac:dyDescent="0.35">
      <c r="B221" s="81"/>
      <c r="C221" s="81"/>
      <c r="D221" s="81"/>
      <c r="E221" s="81"/>
      <c r="F221" s="81"/>
    </row>
    <row r="222" spans="2:6" ht="63" x14ac:dyDescent="0.35">
      <c r="B222" s="81"/>
      <c r="C222" s="81">
        <v>3</v>
      </c>
      <c r="D222" s="82" t="s">
        <v>209</v>
      </c>
      <c r="E222" s="81" t="s">
        <v>31</v>
      </c>
      <c r="F222" s="81">
        <v>14</v>
      </c>
    </row>
    <row r="223" spans="2:6" ht="116.45" customHeight="1" x14ac:dyDescent="0.35">
      <c r="B223" s="81"/>
      <c r="C223" s="81">
        <v>1</v>
      </c>
      <c r="D223" s="81" t="s">
        <v>208</v>
      </c>
      <c r="E223" s="81" t="s">
        <v>31</v>
      </c>
      <c r="F223" s="81">
        <v>3</v>
      </c>
    </row>
    <row r="224" spans="2:6" ht="109.5" customHeight="1" x14ac:dyDescent="0.35">
      <c r="B224" s="81"/>
      <c r="C224" s="81">
        <v>10</v>
      </c>
      <c r="D224" s="82" t="s">
        <v>233</v>
      </c>
      <c r="E224" s="82" t="s">
        <v>234</v>
      </c>
      <c r="F224" s="81">
        <v>12</v>
      </c>
    </row>
    <row r="225" spans="2:6" ht="47.45" customHeight="1" x14ac:dyDescent="0.35">
      <c r="B225" s="81"/>
      <c r="C225" s="81">
        <v>8</v>
      </c>
      <c r="D225" s="82" t="s">
        <v>235</v>
      </c>
      <c r="E225" s="82" t="s">
        <v>236</v>
      </c>
      <c r="F225" s="81">
        <v>14</v>
      </c>
    </row>
    <row r="226" spans="2:6" ht="44.45" customHeight="1" x14ac:dyDescent="0.35">
      <c r="B226" s="81"/>
      <c r="C226" s="81">
        <v>1</v>
      </c>
      <c r="D226" s="81" t="s">
        <v>148</v>
      </c>
      <c r="E226" s="81" t="s">
        <v>89</v>
      </c>
      <c r="F226" s="81">
        <v>1</v>
      </c>
    </row>
    <row r="227" spans="2:6" ht="97.5" customHeight="1" x14ac:dyDescent="0.35">
      <c r="B227" s="81"/>
      <c r="C227" s="81">
        <v>1</v>
      </c>
      <c r="D227" s="81" t="s">
        <v>210</v>
      </c>
      <c r="E227" s="81" t="s">
        <v>85</v>
      </c>
      <c r="F227" s="81">
        <v>2</v>
      </c>
    </row>
    <row r="228" spans="2:6" ht="78" customHeight="1" x14ac:dyDescent="0.35">
      <c r="B228" s="81" t="s">
        <v>239</v>
      </c>
      <c r="C228" s="81">
        <v>1</v>
      </c>
      <c r="D228" s="81" t="s">
        <v>232</v>
      </c>
      <c r="E228" s="81" t="s">
        <v>31</v>
      </c>
      <c r="F228" s="81" t="s">
        <v>31</v>
      </c>
    </row>
    <row r="229" spans="2:6" ht="120.6" customHeight="1" x14ac:dyDescent="0.35">
      <c r="B229" s="81"/>
      <c r="C229" s="81">
        <v>13</v>
      </c>
      <c r="D229" s="81" t="s">
        <v>127</v>
      </c>
      <c r="E229" s="82" t="s">
        <v>237</v>
      </c>
      <c r="F229" s="81">
        <v>22</v>
      </c>
    </row>
    <row r="230" spans="2:6" ht="39.950000000000003" customHeight="1" x14ac:dyDescent="0.35">
      <c r="B230" s="81" t="s">
        <v>238</v>
      </c>
      <c r="C230" s="81">
        <v>3</v>
      </c>
      <c r="D230" s="82" t="s">
        <v>240</v>
      </c>
      <c r="E230" s="82" t="s">
        <v>241</v>
      </c>
      <c r="F230" s="81">
        <v>6</v>
      </c>
    </row>
    <row r="231" spans="2:6" ht="21" x14ac:dyDescent="0.35">
      <c r="B231" s="81"/>
      <c r="C231" s="81">
        <v>1</v>
      </c>
      <c r="D231" s="81" t="s">
        <v>84</v>
      </c>
      <c r="E231" s="81" t="s">
        <v>108</v>
      </c>
      <c r="F231" s="81">
        <v>3</v>
      </c>
    </row>
  </sheetData>
  <mergeCells count="37">
    <mergeCell ref="B4:F4"/>
    <mergeCell ref="S73:S74"/>
    <mergeCell ref="B72:S72"/>
    <mergeCell ref="C73:F73"/>
    <mergeCell ref="H73:K73"/>
    <mergeCell ref="M73:P73"/>
    <mergeCell ref="R73:R74"/>
    <mergeCell ref="B35:L36"/>
    <mergeCell ref="B38:X38"/>
    <mergeCell ref="X39:X40"/>
    <mergeCell ref="W39:W40"/>
    <mergeCell ref="R107:R108"/>
    <mergeCell ref="S107:S108"/>
    <mergeCell ref="B106:S106"/>
    <mergeCell ref="C5:F5"/>
    <mergeCell ref="B5:B6"/>
    <mergeCell ref="M39:P39"/>
    <mergeCell ref="R39:U39"/>
    <mergeCell ref="B39:B40"/>
    <mergeCell ref="C39:F39"/>
    <mergeCell ref="B73:B74"/>
    <mergeCell ref="B219:F219"/>
    <mergeCell ref="C220:F220"/>
    <mergeCell ref="C200:F200"/>
    <mergeCell ref="B199:F199"/>
    <mergeCell ref="H39:K39"/>
    <mergeCell ref="B107:B108"/>
    <mergeCell ref="C107:F107"/>
    <mergeCell ref="H107:K107"/>
    <mergeCell ref="B137:S137"/>
    <mergeCell ref="B138:B139"/>
    <mergeCell ref="C138:F138"/>
    <mergeCell ref="H138:K138"/>
    <mergeCell ref="M138:P138"/>
    <mergeCell ref="R138:R139"/>
    <mergeCell ref="S138:S139"/>
    <mergeCell ref="M107:P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opLeftCell="A7" workbookViewId="0">
      <selection activeCell="A16" sqref="A16:R28"/>
    </sheetView>
  </sheetViews>
  <sheetFormatPr baseColWidth="10" defaultRowHeight="15" x14ac:dyDescent="0.25"/>
  <cols>
    <col min="1" max="1" width="14.140625" customWidth="1"/>
    <col min="2" max="13" width="7.28515625" customWidth="1"/>
  </cols>
  <sheetData>
    <row r="1" spans="1:18" ht="15.6" customHeight="1" x14ac:dyDescent="0.25">
      <c r="A1" s="187" t="s">
        <v>12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9"/>
    </row>
    <row r="2" spans="1:18" ht="45" x14ac:dyDescent="0.25">
      <c r="A2" s="3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32</v>
      </c>
      <c r="J2" s="4" t="s">
        <v>33</v>
      </c>
      <c r="K2" s="4" t="s">
        <v>35</v>
      </c>
      <c r="L2" s="4" t="s">
        <v>34</v>
      </c>
      <c r="M2" s="4" t="s">
        <v>1</v>
      </c>
    </row>
    <row r="3" spans="1:18" x14ac:dyDescent="0.25">
      <c r="A3" s="5" t="s">
        <v>20</v>
      </c>
      <c r="B3" s="5">
        <v>7</v>
      </c>
      <c r="C3" s="5">
        <v>3</v>
      </c>
      <c r="D3" s="5" t="s">
        <v>31</v>
      </c>
      <c r="E3" s="5">
        <v>1</v>
      </c>
      <c r="F3" s="5" t="s">
        <v>31</v>
      </c>
      <c r="G3" s="6" t="s">
        <v>31</v>
      </c>
      <c r="H3" s="6">
        <v>1</v>
      </c>
      <c r="I3" s="6">
        <v>17</v>
      </c>
      <c r="J3" s="6" t="s">
        <v>31</v>
      </c>
      <c r="K3" s="6" t="s">
        <v>31</v>
      </c>
      <c r="L3" s="6" t="s">
        <v>31</v>
      </c>
      <c r="M3" s="8">
        <f t="shared" ref="M3:M9" si="0">SUM(B3:H3)</f>
        <v>12</v>
      </c>
    </row>
    <row r="4" spans="1:18" x14ac:dyDescent="0.25">
      <c r="A4" s="5" t="s">
        <v>21</v>
      </c>
      <c r="B4" s="5">
        <v>3</v>
      </c>
      <c r="C4" s="5" t="s">
        <v>31</v>
      </c>
      <c r="D4" s="5" t="s">
        <v>31</v>
      </c>
      <c r="E4" s="5" t="s">
        <v>31</v>
      </c>
      <c r="F4" s="5" t="s">
        <v>31</v>
      </c>
      <c r="G4" s="6">
        <v>1</v>
      </c>
      <c r="H4" s="6">
        <v>1</v>
      </c>
      <c r="I4" s="6">
        <v>1</v>
      </c>
      <c r="J4" s="6" t="s">
        <v>31</v>
      </c>
      <c r="K4" s="6" t="s">
        <v>31</v>
      </c>
      <c r="L4" s="6" t="s">
        <v>31</v>
      </c>
      <c r="M4" s="8">
        <f t="shared" si="0"/>
        <v>5</v>
      </c>
    </row>
    <row r="5" spans="1:18" x14ac:dyDescent="0.25">
      <c r="A5" s="5" t="s">
        <v>22</v>
      </c>
      <c r="B5" s="5">
        <v>7</v>
      </c>
      <c r="C5" s="5" t="s">
        <v>31</v>
      </c>
      <c r="D5" s="5" t="s">
        <v>31</v>
      </c>
      <c r="E5" s="5">
        <v>1</v>
      </c>
      <c r="F5" s="5" t="s">
        <v>31</v>
      </c>
      <c r="G5" s="6" t="s">
        <v>31</v>
      </c>
      <c r="H5" s="6">
        <v>3</v>
      </c>
      <c r="I5" s="6" t="s">
        <v>31</v>
      </c>
      <c r="J5" s="6" t="s">
        <v>31</v>
      </c>
      <c r="K5" s="6" t="s">
        <v>31</v>
      </c>
      <c r="L5" s="6" t="s">
        <v>31</v>
      </c>
      <c r="M5" s="8">
        <f t="shared" si="0"/>
        <v>11</v>
      </c>
    </row>
    <row r="6" spans="1:18" x14ac:dyDescent="0.25">
      <c r="A6" s="5" t="s">
        <v>23</v>
      </c>
      <c r="B6" s="5">
        <v>1</v>
      </c>
      <c r="C6" s="5">
        <v>2</v>
      </c>
      <c r="D6" s="5" t="s">
        <v>31</v>
      </c>
      <c r="E6" s="5">
        <v>1</v>
      </c>
      <c r="F6" s="5">
        <v>1</v>
      </c>
      <c r="G6" s="6">
        <v>1</v>
      </c>
      <c r="H6" s="6">
        <v>2</v>
      </c>
      <c r="I6" s="6">
        <v>11</v>
      </c>
      <c r="J6" s="6" t="s">
        <v>31</v>
      </c>
      <c r="K6" s="6" t="s">
        <v>31</v>
      </c>
      <c r="L6" s="6" t="s">
        <v>31</v>
      </c>
      <c r="M6" s="8">
        <f t="shared" si="0"/>
        <v>8</v>
      </c>
    </row>
    <row r="7" spans="1:18" x14ac:dyDescent="0.25">
      <c r="A7" s="5" t="s">
        <v>24</v>
      </c>
      <c r="B7" s="5">
        <v>6</v>
      </c>
      <c r="C7" s="5">
        <v>3</v>
      </c>
      <c r="D7" s="5" t="s">
        <v>31</v>
      </c>
      <c r="E7" s="5">
        <v>3</v>
      </c>
      <c r="F7" s="5" t="s">
        <v>31</v>
      </c>
      <c r="G7" s="6" t="s">
        <v>31</v>
      </c>
      <c r="H7" s="6">
        <v>3</v>
      </c>
      <c r="I7" s="6" t="s">
        <v>31</v>
      </c>
      <c r="J7" s="6" t="s">
        <v>31</v>
      </c>
      <c r="K7" s="6" t="s">
        <v>31</v>
      </c>
      <c r="L7" s="6" t="s">
        <v>31</v>
      </c>
      <c r="M7" s="8">
        <f t="shared" si="0"/>
        <v>15</v>
      </c>
    </row>
    <row r="8" spans="1:18" x14ac:dyDescent="0.25">
      <c r="A8" s="5" t="s">
        <v>25</v>
      </c>
      <c r="B8" s="5">
        <v>12</v>
      </c>
      <c r="C8" s="5">
        <v>2</v>
      </c>
      <c r="D8" s="5" t="s">
        <v>31</v>
      </c>
      <c r="E8" s="5">
        <v>1</v>
      </c>
      <c r="F8" s="5" t="s">
        <v>31</v>
      </c>
      <c r="G8" s="6" t="s">
        <v>31</v>
      </c>
      <c r="H8" s="6">
        <v>3</v>
      </c>
      <c r="I8" s="6">
        <v>5</v>
      </c>
      <c r="J8" s="6" t="s">
        <v>31</v>
      </c>
      <c r="K8" s="6" t="s">
        <v>31</v>
      </c>
      <c r="L8" s="6" t="s">
        <v>31</v>
      </c>
      <c r="M8" s="8">
        <f t="shared" si="0"/>
        <v>18</v>
      </c>
    </row>
    <row r="9" spans="1:18" x14ac:dyDescent="0.25">
      <c r="A9" s="5" t="s">
        <v>26</v>
      </c>
      <c r="B9" s="5">
        <v>4</v>
      </c>
      <c r="C9" s="5">
        <v>1</v>
      </c>
      <c r="D9" s="5" t="s">
        <v>31</v>
      </c>
      <c r="E9" s="5" t="s">
        <v>31</v>
      </c>
      <c r="F9" s="5" t="s">
        <v>31</v>
      </c>
      <c r="G9" s="6" t="s">
        <v>31</v>
      </c>
      <c r="H9" s="6">
        <v>3</v>
      </c>
      <c r="I9" s="6">
        <v>1</v>
      </c>
      <c r="J9" s="6" t="s">
        <v>31</v>
      </c>
      <c r="K9" s="6" t="s">
        <v>31</v>
      </c>
      <c r="L9" s="6" t="s">
        <v>31</v>
      </c>
      <c r="M9" s="8">
        <f t="shared" si="0"/>
        <v>8</v>
      </c>
    </row>
    <row r="10" spans="1:18" x14ac:dyDescent="0.25">
      <c r="A10" s="5" t="s">
        <v>27</v>
      </c>
      <c r="B10" s="5">
        <v>4</v>
      </c>
      <c r="C10" s="5" t="s">
        <v>31</v>
      </c>
      <c r="D10" s="5" t="s">
        <v>31</v>
      </c>
      <c r="E10" s="5">
        <v>1</v>
      </c>
      <c r="F10" s="5" t="s">
        <v>31</v>
      </c>
      <c r="G10" s="6">
        <v>1</v>
      </c>
      <c r="H10" s="6">
        <v>3</v>
      </c>
      <c r="I10" s="6">
        <v>1</v>
      </c>
      <c r="J10" s="6" t="s">
        <v>31</v>
      </c>
      <c r="K10" s="6" t="s">
        <v>31</v>
      </c>
      <c r="L10" s="6" t="s">
        <v>31</v>
      </c>
      <c r="M10" s="8">
        <f>SUM(B10:I10)</f>
        <v>10</v>
      </c>
    </row>
    <row r="11" spans="1:18" x14ac:dyDescent="0.25">
      <c r="A11" s="5" t="s">
        <v>28</v>
      </c>
      <c r="B11" s="5">
        <v>1</v>
      </c>
      <c r="C11" s="5" t="s">
        <v>31</v>
      </c>
      <c r="D11" s="5" t="s">
        <v>31</v>
      </c>
      <c r="E11" s="5">
        <v>4</v>
      </c>
      <c r="F11" s="5" t="s">
        <v>31</v>
      </c>
      <c r="G11" s="6" t="s">
        <v>31</v>
      </c>
      <c r="H11" s="6">
        <v>2</v>
      </c>
      <c r="I11" s="6" t="s">
        <v>31</v>
      </c>
      <c r="J11" s="6" t="s">
        <v>31</v>
      </c>
      <c r="K11" s="6" t="s">
        <v>31</v>
      </c>
      <c r="L11" s="6" t="s">
        <v>31</v>
      </c>
      <c r="M11" s="8">
        <f>SUM(B11:H11)</f>
        <v>7</v>
      </c>
    </row>
    <row r="12" spans="1:18" x14ac:dyDescent="0.25">
      <c r="A12" s="5" t="s">
        <v>29</v>
      </c>
      <c r="B12" s="5">
        <v>11</v>
      </c>
      <c r="C12" s="5">
        <v>1</v>
      </c>
      <c r="D12" s="5">
        <v>1</v>
      </c>
      <c r="E12" s="5" t="s">
        <v>31</v>
      </c>
      <c r="F12" s="5" t="s">
        <v>31</v>
      </c>
      <c r="G12" s="6" t="s">
        <v>31</v>
      </c>
      <c r="H12" s="6">
        <v>1</v>
      </c>
      <c r="I12" s="6" t="s">
        <v>31</v>
      </c>
      <c r="J12" s="6" t="s">
        <v>31</v>
      </c>
      <c r="K12" s="6" t="s">
        <v>31</v>
      </c>
      <c r="L12" s="6" t="s">
        <v>31</v>
      </c>
      <c r="M12" s="8">
        <f>SUM(B12:H12)</f>
        <v>14</v>
      </c>
    </row>
    <row r="13" spans="1:18" x14ac:dyDescent="0.25">
      <c r="A13" s="5" t="s">
        <v>30</v>
      </c>
      <c r="B13" s="7">
        <f>SUM(B3:B12)</f>
        <v>56</v>
      </c>
      <c r="C13" s="7">
        <f t="shared" ref="C13:L13" si="1">SUM(C3:C12)</f>
        <v>12</v>
      </c>
      <c r="D13" s="7">
        <f t="shared" si="1"/>
        <v>1</v>
      </c>
      <c r="E13" s="7">
        <f t="shared" si="1"/>
        <v>12</v>
      </c>
      <c r="F13" s="7">
        <f t="shared" si="1"/>
        <v>1</v>
      </c>
      <c r="G13" s="7">
        <f t="shared" si="1"/>
        <v>3</v>
      </c>
      <c r="H13" s="7">
        <f t="shared" si="1"/>
        <v>22</v>
      </c>
      <c r="I13" s="7">
        <f t="shared" si="1"/>
        <v>36</v>
      </c>
      <c r="J13" s="7">
        <f t="shared" si="1"/>
        <v>0</v>
      </c>
      <c r="K13" s="7">
        <f t="shared" si="1"/>
        <v>0</v>
      </c>
      <c r="L13" s="7">
        <f t="shared" si="1"/>
        <v>0</v>
      </c>
      <c r="M13" s="7">
        <f>SUM(B13:L13)</f>
        <v>143</v>
      </c>
    </row>
    <row r="16" spans="1:18" ht="15.75" x14ac:dyDescent="0.25">
      <c r="A16" s="127" t="s">
        <v>49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</row>
    <row r="17" spans="1:18" ht="38.25" x14ac:dyDescent="0.25">
      <c r="A17" s="15" t="s">
        <v>0</v>
      </c>
      <c r="B17" s="12" t="s">
        <v>13</v>
      </c>
      <c r="C17" s="12" t="s">
        <v>14</v>
      </c>
      <c r="D17" s="12" t="s">
        <v>15</v>
      </c>
      <c r="E17" s="12" t="s">
        <v>16</v>
      </c>
      <c r="F17" s="12" t="s">
        <v>17</v>
      </c>
      <c r="G17" s="12" t="s">
        <v>18</v>
      </c>
      <c r="H17" s="12" t="s">
        <v>44</v>
      </c>
      <c r="I17" s="12" t="s">
        <v>32</v>
      </c>
      <c r="J17" s="12" t="s">
        <v>33</v>
      </c>
      <c r="K17" s="12" t="s">
        <v>35</v>
      </c>
      <c r="L17" s="12" t="s">
        <v>34</v>
      </c>
      <c r="M17" s="12" t="s">
        <v>45</v>
      </c>
      <c r="N17" s="12" t="s">
        <v>46</v>
      </c>
      <c r="O17" s="12" t="s">
        <v>47</v>
      </c>
      <c r="P17" s="12" t="s">
        <v>48</v>
      </c>
      <c r="Q17" s="12" t="s">
        <v>11</v>
      </c>
      <c r="R17" s="12" t="s">
        <v>1</v>
      </c>
    </row>
    <row r="18" spans="1:18" x14ac:dyDescent="0.25">
      <c r="A18" s="16" t="s">
        <v>20</v>
      </c>
      <c r="B18" s="10">
        <v>43</v>
      </c>
      <c r="C18" s="10">
        <v>11</v>
      </c>
      <c r="D18" s="10">
        <v>13</v>
      </c>
      <c r="E18" s="10">
        <v>6</v>
      </c>
      <c r="F18" s="10">
        <v>1</v>
      </c>
      <c r="G18" s="13">
        <v>3</v>
      </c>
      <c r="H18" s="13">
        <v>11</v>
      </c>
      <c r="I18" s="13">
        <v>17</v>
      </c>
      <c r="J18" s="13"/>
      <c r="K18" s="13">
        <v>1</v>
      </c>
      <c r="L18" s="11"/>
      <c r="M18" s="11"/>
      <c r="N18" s="11"/>
      <c r="O18" s="11"/>
      <c r="P18" s="11"/>
      <c r="Q18" s="11"/>
      <c r="R18" s="11">
        <f>SUM(B18:Q18)</f>
        <v>106</v>
      </c>
    </row>
    <row r="19" spans="1:18" x14ac:dyDescent="0.25">
      <c r="A19" s="16" t="s">
        <v>21</v>
      </c>
      <c r="B19" s="10">
        <v>50</v>
      </c>
      <c r="C19" s="10">
        <v>8</v>
      </c>
      <c r="D19" s="10">
        <v>4</v>
      </c>
      <c r="E19" s="10">
        <v>4</v>
      </c>
      <c r="F19" s="10">
        <v>2</v>
      </c>
      <c r="G19" s="13">
        <v>2</v>
      </c>
      <c r="H19" s="13">
        <v>9</v>
      </c>
      <c r="I19" s="13">
        <v>1</v>
      </c>
      <c r="J19" s="13"/>
      <c r="K19" s="13">
        <v>1</v>
      </c>
      <c r="L19" s="11"/>
      <c r="M19" s="11"/>
      <c r="N19" s="11"/>
      <c r="O19" s="11"/>
      <c r="P19" s="11"/>
      <c r="Q19" s="11"/>
      <c r="R19" s="11">
        <f t="shared" ref="R19:R27" si="2">SUM(B19:Q19)</f>
        <v>81</v>
      </c>
    </row>
    <row r="20" spans="1:18" x14ac:dyDescent="0.25">
      <c r="A20" s="16" t="s">
        <v>22</v>
      </c>
      <c r="B20" s="10">
        <v>43</v>
      </c>
      <c r="C20" s="10">
        <v>7</v>
      </c>
      <c r="D20" s="10">
        <v>2</v>
      </c>
      <c r="E20" s="10">
        <v>3</v>
      </c>
      <c r="F20" s="10">
        <v>1</v>
      </c>
      <c r="G20" s="13">
        <v>4</v>
      </c>
      <c r="H20" s="13">
        <v>18</v>
      </c>
      <c r="I20" s="13"/>
      <c r="J20" s="13"/>
      <c r="K20" s="13">
        <v>2</v>
      </c>
      <c r="L20" s="11"/>
      <c r="M20" s="11"/>
      <c r="N20" s="11"/>
      <c r="O20" s="11"/>
      <c r="P20" s="11"/>
      <c r="Q20" s="11"/>
      <c r="R20" s="11">
        <f t="shared" si="2"/>
        <v>80</v>
      </c>
    </row>
    <row r="21" spans="1:18" x14ac:dyDescent="0.25">
      <c r="A21" s="16" t="s">
        <v>23</v>
      </c>
      <c r="B21" s="10">
        <v>23</v>
      </c>
      <c r="C21" s="10">
        <v>7</v>
      </c>
      <c r="D21" s="10">
        <v>10</v>
      </c>
      <c r="E21" s="10">
        <v>4</v>
      </c>
      <c r="F21" s="10">
        <v>4</v>
      </c>
      <c r="G21" s="13">
        <v>6</v>
      </c>
      <c r="H21" s="13">
        <v>13</v>
      </c>
      <c r="I21" s="13">
        <v>16</v>
      </c>
      <c r="J21" s="13"/>
      <c r="K21" s="13">
        <v>1</v>
      </c>
      <c r="L21" s="11"/>
      <c r="M21" s="11"/>
      <c r="N21" s="11"/>
      <c r="O21" s="11"/>
      <c r="P21" s="11"/>
      <c r="Q21" s="11"/>
      <c r="R21" s="11">
        <f t="shared" si="2"/>
        <v>84</v>
      </c>
    </row>
    <row r="22" spans="1:18" x14ac:dyDescent="0.25">
      <c r="A22" s="16" t="s">
        <v>24</v>
      </c>
      <c r="B22" s="10">
        <v>55</v>
      </c>
      <c r="C22" s="10">
        <v>5</v>
      </c>
      <c r="D22" s="10"/>
      <c r="E22" s="10">
        <v>9</v>
      </c>
      <c r="F22" s="10">
        <v>4</v>
      </c>
      <c r="G22" s="13">
        <v>2</v>
      </c>
      <c r="H22" s="13">
        <v>14</v>
      </c>
      <c r="I22" s="13"/>
      <c r="J22" s="13"/>
      <c r="K22" s="13">
        <v>1</v>
      </c>
      <c r="L22" s="11"/>
      <c r="M22" s="11"/>
      <c r="N22" s="11"/>
      <c r="O22" s="11"/>
      <c r="P22" s="11"/>
      <c r="Q22" s="11"/>
      <c r="R22" s="11">
        <f t="shared" si="2"/>
        <v>90</v>
      </c>
    </row>
    <row r="23" spans="1:18" x14ac:dyDescent="0.25">
      <c r="A23" s="16" t="s">
        <v>25</v>
      </c>
      <c r="B23" s="10">
        <v>78</v>
      </c>
      <c r="C23" s="10">
        <v>7</v>
      </c>
      <c r="D23" s="10">
        <v>2</v>
      </c>
      <c r="E23" s="10">
        <v>4</v>
      </c>
      <c r="F23" s="10">
        <v>1</v>
      </c>
      <c r="G23" s="13">
        <v>1</v>
      </c>
      <c r="H23" s="13">
        <v>12</v>
      </c>
      <c r="I23" s="13">
        <v>8</v>
      </c>
      <c r="J23" s="13"/>
      <c r="K23" s="13">
        <v>2</v>
      </c>
      <c r="L23" s="11"/>
      <c r="M23" s="11"/>
      <c r="N23" s="11"/>
      <c r="O23" s="11"/>
      <c r="P23" s="11"/>
      <c r="Q23" s="11"/>
      <c r="R23" s="11">
        <f t="shared" si="2"/>
        <v>115</v>
      </c>
    </row>
    <row r="24" spans="1:18" x14ac:dyDescent="0.25">
      <c r="A24" s="16" t="s">
        <v>26</v>
      </c>
      <c r="B24" s="10">
        <v>39</v>
      </c>
      <c r="C24" s="10">
        <v>6</v>
      </c>
      <c r="D24" s="10">
        <v>3</v>
      </c>
      <c r="E24" s="10">
        <v>6</v>
      </c>
      <c r="F24" s="10"/>
      <c r="G24" s="13" t="s">
        <v>31</v>
      </c>
      <c r="H24" s="13">
        <v>9</v>
      </c>
      <c r="I24" s="13">
        <v>1</v>
      </c>
      <c r="J24" s="13"/>
      <c r="K24" s="13">
        <v>1</v>
      </c>
      <c r="L24" s="11"/>
      <c r="M24" s="11"/>
      <c r="N24" s="11"/>
      <c r="O24" s="11"/>
      <c r="P24" s="11">
        <v>1</v>
      </c>
      <c r="Q24" s="11"/>
      <c r="R24" s="11">
        <f t="shared" si="2"/>
        <v>66</v>
      </c>
    </row>
    <row r="25" spans="1:18" x14ac:dyDescent="0.25">
      <c r="A25" s="16" t="s">
        <v>27</v>
      </c>
      <c r="B25" s="10">
        <v>47</v>
      </c>
      <c r="C25" s="10">
        <v>7</v>
      </c>
      <c r="D25" s="10">
        <v>2</v>
      </c>
      <c r="E25" s="10">
        <v>1</v>
      </c>
      <c r="F25" s="10"/>
      <c r="G25" s="13">
        <v>1</v>
      </c>
      <c r="H25" s="13">
        <v>9</v>
      </c>
      <c r="I25" s="13">
        <v>1</v>
      </c>
      <c r="J25" s="13"/>
      <c r="K25" s="13">
        <v>5</v>
      </c>
      <c r="L25" s="11"/>
      <c r="M25" s="11"/>
      <c r="N25" s="11"/>
      <c r="O25" s="11"/>
      <c r="P25" s="11"/>
      <c r="Q25" s="11"/>
      <c r="R25" s="11">
        <f t="shared" si="2"/>
        <v>73</v>
      </c>
    </row>
    <row r="26" spans="1:18" x14ac:dyDescent="0.25">
      <c r="A26" s="16" t="s">
        <v>28</v>
      </c>
      <c r="B26" s="10">
        <v>45</v>
      </c>
      <c r="C26" s="10">
        <v>5</v>
      </c>
      <c r="D26" s="10">
        <v>6</v>
      </c>
      <c r="E26" s="10">
        <v>8</v>
      </c>
      <c r="F26" s="10"/>
      <c r="G26" s="13" t="s">
        <v>31</v>
      </c>
      <c r="H26" s="13">
        <v>18</v>
      </c>
      <c r="I26" s="13"/>
      <c r="J26" s="13"/>
      <c r="K26" s="13">
        <v>1</v>
      </c>
      <c r="L26" s="11"/>
      <c r="M26" s="11">
        <v>1</v>
      </c>
      <c r="N26" s="11"/>
      <c r="O26" s="11"/>
      <c r="P26" s="11"/>
      <c r="Q26" s="11"/>
      <c r="R26" s="11">
        <f t="shared" si="2"/>
        <v>84</v>
      </c>
    </row>
    <row r="27" spans="1:18" x14ac:dyDescent="0.25">
      <c r="A27" s="16" t="s">
        <v>29</v>
      </c>
      <c r="B27" s="10">
        <v>54</v>
      </c>
      <c r="C27" s="10">
        <v>10</v>
      </c>
      <c r="D27" s="10">
        <v>2</v>
      </c>
      <c r="E27" s="10">
        <v>7</v>
      </c>
      <c r="F27" s="10"/>
      <c r="G27" s="13">
        <v>1</v>
      </c>
      <c r="H27" s="13">
        <v>12</v>
      </c>
      <c r="I27" s="13"/>
      <c r="J27" s="13"/>
      <c r="K27" s="13">
        <v>1</v>
      </c>
      <c r="L27" s="11"/>
      <c r="M27" s="11">
        <v>2</v>
      </c>
      <c r="N27" s="11"/>
      <c r="O27" s="11"/>
      <c r="P27" s="11"/>
      <c r="Q27" s="11"/>
      <c r="R27" s="11">
        <f t="shared" si="2"/>
        <v>89</v>
      </c>
    </row>
    <row r="28" spans="1:18" x14ac:dyDescent="0.25">
      <c r="A28" s="16" t="s">
        <v>30</v>
      </c>
      <c r="B28" s="11">
        <f>SUM(B18:B27)</f>
        <v>477</v>
      </c>
      <c r="C28" s="11">
        <f t="shared" ref="C28:Q28" si="3">SUM(C18:C27)</f>
        <v>73</v>
      </c>
      <c r="D28" s="11">
        <f t="shared" si="3"/>
        <v>44</v>
      </c>
      <c r="E28" s="11">
        <f t="shared" si="3"/>
        <v>52</v>
      </c>
      <c r="F28" s="11">
        <f t="shared" si="3"/>
        <v>13</v>
      </c>
      <c r="G28" s="11">
        <f t="shared" si="3"/>
        <v>20</v>
      </c>
      <c r="H28" s="11">
        <f t="shared" si="3"/>
        <v>125</v>
      </c>
      <c r="I28" s="11">
        <f t="shared" si="3"/>
        <v>44</v>
      </c>
      <c r="J28" s="11">
        <f t="shared" si="3"/>
        <v>0</v>
      </c>
      <c r="K28" s="11">
        <f t="shared" si="3"/>
        <v>16</v>
      </c>
      <c r="L28" s="11">
        <f t="shared" si="3"/>
        <v>0</v>
      </c>
      <c r="M28" s="11">
        <f t="shared" si="3"/>
        <v>3</v>
      </c>
      <c r="N28" s="11">
        <f t="shared" si="3"/>
        <v>0</v>
      </c>
      <c r="O28" s="11">
        <f t="shared" si="3"/>
        <v>0</v>
      </c>
      <c r="P28" s="11">
        <f t="shared" si="3"/>
        <v>1</v>
      </c>
      <c r="Q28" s="11">
        <f t="shared" si="3"/>
        <v>0</v>
      </c>
      <c r="R28" s="11">
        <f>SUM(B28:Q28)</f>
        <v>868</v>
      </c>
    </row>
  </sheetData>
  <mergeCells count="2">
    <mergeCell ref="A1:M1"/>
    <mergeCell ref="A16:R16"/>
  </mergeCells>
  <pageMargins left="0.7" right="0.7" top="0.75" bottom="0.75" header="0.3" footer="0.3"/>
  <ignoredErrors>
    <ignoredError sqref="M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AVERÍAS LINEA 1</vt:lpstr>
      <vt:lpstr>GRAFICAS</vt:lpstr>
      <vt:lpstr>RESUMEN POR DIA</vt:lpstr>
      <vt:lpstr>RESUMEN FIN DE SEMANA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STC METRO</cp:lastModifiedBy>
  <cp:lastPrinted>2023-04-15T01:22:59Z</cp:lastPrinted>
  <dcterms:created xsi:type="dcterms:W3CDTF">2023-01-11T13:39:23Z</dcterms:created>
  <dcterms:modified xsi:type="dcterms:W3CDTF">2024-02-29T16:15:02Z</dcterms:modified>
</cp:coreProperties>
</file>