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D:\Загрузки_временные\"/>
    </mc:Choice>
  </mc:AlternateContent>
  <bookViews>
    <workbookView xWindow="0" yWindow="0" windowWidth="24000" windowHeight="9030"/>
  </bookViews>
  <sheets>
    <sheet name="Свод" sheetId="1" r:id="rId1"/>
    <sheet name="Для заполнения" sheetId="2" r:id="rId2"/>
    <sheet name="Должники" sheetId="4" r:id="rId3"/>
    <sheet name="Пред.отч" sheetId="5" r:id="rId4"/>
    <sheet name="Эталон" sheetId="3" r:id="rId5"/>
  </sheets>
  <definedNames>
    <definedName name="_xlnm._FilterDatabase" localSheetId="1" hidden="1">'Для заполнения'!$A$3:$AB$43</definedName>
    <definedName name="_xlnm._FilterDatabase" localSheetId="2" hidden="1">Должники!$A$1:$B$100</definedName>
  </definedNames>
  <calcPr calcId="162913"/>
</workbook>
</file>

<file path=xl/calcChain.xml><?xml version="1.0" encoding="utf-8"?>
<calcChain xmlns="http://schemas.openxmlformats.org/spreadsheetml/2006/main">
  <c r="B63" i="4" l="1"/>
  <c r="D73" i="1"/>
  <c r="B73" i="1"/>
  <c r="B74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B52" i="1" l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B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B62" i="4" l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C3" i="5" l="1"/>
  <c r="AA3" i="5"/>
  <c r="Z3" i="5"/>
  <c r="Y3" i="5"/>
  <c r="X3" i="5"/>
  <c r="W3" i="5"/>
  <c r="V3" i="5"/>
  <c r="U3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F3" i="5"/>
  <c r="E3" i="5"/>
  <c r="D3" i="5"/>
  <c r="AB60" i="2"/>
  <c r="AC60" i="2"/>
  <c r="AD60" i="2"/>
  <c r="AF60" i="2"/>
  <c r="AG60" i="2"/>
  <c r="AH60" i="2"/>
  <c r="AK60" i="2"/>
  <c r="AL60" i="2"/>
  <c r="AM60" i="2"/>
  <c r="AN60" i="2"/>
  <c r="AO60" i="2"/>
  <c r="AP60" i="2"/>
  <c r="AB61" i="2"/>
  <c r="AC61" i="2"/>
  <c r="AD61" i="2"/>
  <c r="AF61" i="2"/>
  <c r="AG61" i="2"/>
  <c r="AH61" i="2"/>
  <c r="AK61" i="2"/>
  <c r="AL61" i="2"/>
  <c r="AM61" i="2"/>
  <c r="AN61" i="2"/>
  <c r="AO61" i="2"/>
  <c r="AP61" i="2"/>
  <c r="AB62" i="2"/>
  <c r="AC62" i="2"/>
  <c r="AD62" i="2"/>
  <c r="AF62" i="2"/>
  <c r="AG62" i="2"/>
  <c r="AH62" i="2"/>
  <c r="AK62" i="2"/>
  <c r="AL62" i="2"/>
  <c r="AM62" i="2"/>
  <c r="AN62" i="2"/>
  <c r="AO62" i="2"/>
  <c r="AP62" i="2"/>
  <c r="AB63" i="2"/>
  <c r="AC63" i="2"/>
  <c r="AD63" i="2"/>
  <c r="AF63" i="2"/>
  <c r="AG63" i="2"/>
  <c r="AH63" i="2"/>
  <c r="AK63" i="2"/>
  <c r="AL63" i="2"/>
  <c r="AM63" i="2"/>
  <c r="AN63" i="2"/>
  <c r="AO63" i="2"/>
  <c r="AP63" i="2"/>
  <c r="AB64" i="2"/>
  <c r="AC64" i="2"/>
  <c r="AD64" i="2"/>
  <c r="AF64" i="2"/>
  <c r="AG64" i="2"/>
  <c r="AH64" i="2"/>
  <c r="AK64" i="2"/>
  <c r="AL64" i="2"/>
  <c r="AM64" i="2"/>
  <c r="AN64" i="2"/>
  <c r="AO64" i="2"/>
  <c r="AP64" i="2"/>
  <c r="AB65" i="2"/>
  <c r="AC65" i="2"/>
  <c r="AD65" i="2"/>
  <c r="AF65" i="2"/>
  <c r="AG65" i="2"/>
  <c r="AH65" i="2"/>
  <c r="AK65" i="2"/>
  <c r="AL65" i="2"/>
  <c r="AM65" i="2"/>
  <c r="AN65" i="2"/>
  <c r="AO65" i="2"/>
  <c r="AP65" i="2"/>
  <c r="AB66" i="2"/>
  <c r="AC66" i="2"/>
  <c r="AD66" i="2"/>
  <c r="AF66" i="2"/>
  <c r="AG66" i="2"/>
  <c r="AH66" i="2"/>
  <c r="AK66" i="2"/>
  <c r="AL66" i="2"/>
  <c r="AM66" i="2"/>
  <c r="AN66" i="2"/>
  <c r="AO66" i="2"/>
  <c r="AP66" i="2"/>
  <c r="AB67" i="2"/>
  <c r="AC67" i="2"/>
  <c r="AD67" i="2"/>
  <c r="AF67" i="2"/>
  <c r="AG67" i="2"/>
  <c r="AH67" i="2"/>
  <c r="AK67" i="2"/>
  <c r="AL67" i="2"/>
  <c r="AM67" i="2"/>
  <c r="AN67" i="2"/>
  <c r="AO67" i="2"/>
  <c r="AP67" i="2"/>
  <c r="AB68" i="2"/>
  <c r="AC68" i="2"/>
  <c r="AD68" i="2"/>
  <c r="AF68" i="2"/>
  <c r="AG68" i="2"/>
  <c r="AH68" i="2"/>
  <c r="AK68" i="2"/>
  <c r="AL68" i="2"/>
  <c r="AM68" i="2"/>
  <c r="AN68" i="2"/>
  <c r="AO68" i="2"/>
  <c r="AP68" i="2"/>
  <c r="AB69" i="2"/>
  <c r="AC69" i="2"/>
  <c r="AD69" i="2"/>
  <c r="AF69" i="2"/>
  <c r="AG69" i="2"/>
  <c r="AH69" i="2"/>
  <c r="AK69" i="2"/>
  <c r="AL69" i="2"/>
  <c r="AM69" i="2"/>
  <c r="AN69" i="2"/>
  <c r="AO69" i="2"/>
  <c r="AP69" i="2"/>
  <c r="AB70" i="2"/>
  <c r="AC70" i="2"/>
  <c r="AD70" i="2"/>
  <c r="AF70" i="2"/>
  <c r="AG70" i="2"/>
  <c r="AH70" i="2"/>
  <c r="AK70" i="2"/>
  <c r="AL70" i="2"/>
  <c r="AM70" i="2"/>
  <c r="AN70" i="2"/>
  <c r="AO70" i="2"/>
  <c r="AP70" i="2"/>
  <c r="AB71" i="2"/>
  <c r="AC71" i="2"/>
  <c r="AD71" i="2"/>
  <c r="AF71" i="2"/>
  <c r="AG71" i="2"/>
  <c r="AH71" i="2"/>
  <c r="AK71" i="2"/>
  <c r="AL71" i="2"/>
  <c r="AM71" i="2"/>
  <c r="AN71" i="2"/>
  <c r="AO71" i="2"/>
  <c r="AP71" i="2"/>
  <c r="AB72" i="2"/>
  <c r="AC72" i="2"/>
  <c r="AD72" i="2"/>
  <c r="AF72" i="2"/>
  <c r="AG72" i="2"/>
  <c r="AH72" i="2"/>
  <c r="AK72" i="2"/>
  <c r="AL72" i="2"/>
  <c r="AM72" i="2"/>
  <c r="AN72" i="2"/>
  <c r="AO72" i="2"/>
  <c r="AP72" i="2"/>
  <c r="AB73" i="2"/>
  <c r="AC73" i="2"/>
  <c r="AD73" i="2"/>
  <c r="AF73" i="2"/>
  <c r="AG73" i="2"/>
  <c r="AH73" i="2"/>
  <c r="AK73" i="2"/>
  <c r="AL73" i="2"/>
  <c r="AM73" i="2"/>
  <c r="AN73" i="2"/>
  <c r="AO73" i="2"/>
  <c r="AP73" i="2"/>
  <c r="AB74" i="2"/>
  <c r="AC74" i="2"/>
  <c r="AD74" i="2"/>
  <c r="AF74" i="2"/>
  <c r="AG74" i="2"/>
  <c r="AH74" i="2"/>
  <c r="AK74" i="2"/>
  <c r="AL74" i="2"/>
  <c r="AM74" i="2"/>
  <c r="AN74" i="2"/>
  <c r="AO74" i="2"/>
  <c r="AP74" i="2"/>
  <c r="AB75" i="2"/>
  <c r="AC75" i="2"/>
  <c r="AD75" i="2"/>
  <c r="AF75" i="2"/>
  <c r="AG75" i="2"/>
  <c r="AH75" i="2"/>
  <c r="AK75" i="2"/>
  <c r="AL75" i="2"/>
  <c r="AM75" i="2"/>
  <c r="AN75" i="2"/>
  <c r="AO75" i="2"/>
  <c r="AP75" i="2"/>
  <c r="AB76" i="2"/>
  <c r="AC76" i="2"/>
  <c r="AD76" i="2"/>
  <c r="AF76" i="2"/>
  <c r="AG76" i="2"/>
  <c r="AH76" i="2"/>
  <c r="AK76" i="2"/>
  <c r="AL76" i="2"/>
  <c r="AM76" i="2"/>
  <c r="AN76" i="2"/>
  <c r="AO76" i="2"/>
  <c r="AP76" i="2"/>
  <c r="AB77" i="2"/>
  <c r="AC77" i="2"/>
  <c r="AD77" i="2"/>
  <c r="AF77" i="2"/>
  <c r="AG77" i="2"/>
  <c r="AH77" i="2"/>
  <c r="AK77" i="2"/>
  <c r="AL77" i="2"/>
  <c r="AM77" i="2"/>
  <c r="AN77" i="2"/>
  <c r="AO77" i="2"/>
  <c r="AP77" i="2"/>
  <c r="AB78" i="2"/>
  <c r="AC78" i="2"/>
  <c r="AD78" i="2"/>
  <c r="AF78" i="2"/>
  <c r="AG78" i="2"/>
  <c r="AH78" i="2"/>
  <c r="AK78" i="2"/>
  <c r="AL78" i="2"/>
  <c r="AM78" i="2"/>
  <c r="AN78" i="2"/>
  <c r="AO78" i="2"/>
  <c r="AP78" i="2"/>
  <c r="AB79" i="2"/>
  <c r="AC79" i="2"/>
  <c r="AD79" i="2"/>
  <c r="AF79" i="2"/>
  <c r="AG79" i="2"/>
  <c r="AH79" i="2"/>
  <c r="AK79" i="2"/>
  <c r="AL79" i="2"/>
  <c r="AM79" i="2"/>
  <c r="AN79" i="2"/>
  <c r="AO79" i="2"/>
  <c r="AP79" i="2"/>
  <c r="AB80" i="2"/>
  <c r="AC80" i="2"/>
  <c r="AD80" i="2"/>
  <c r="AF80" i="2"/>
  <c r="AG80" i="2"/>
  <c r="AH80" i="2"/>
  <c r="AK80" i="2"/>
  <c r="AL80" i="2"/>
  <c r="AM80" i="2"/>
  <c r="AN80" i="2"/>
  <c r="AO80" i="2"/>
  <c r="AP80" i="2"/>
  <c r="AB81" i="2"/>
  <c r="AC81" i="2"/>
  <c r="AD81" i="2"/>
  <c r="AF81" i="2"/>
  <c r="AG81" i="2"/>
  <c r="AH81" i="2"/>
  <c r="AK81" i="2"/>
  <c r="AL81" i="2"/>
  <c r="AM81" i="2"/>
  <c r="AN81" i="2"/>
  <c r="AO81" i="2"/>
  <c r="AP81" i="2"/>
  <c r="AB82" i="2"/>
  <c r="AC82" i="2"/>
  <c r="AD82" i="2"/>
  <c r="AF82" i="2"/>
  <c r="AG82" i="2"/>
  <c r="AH82" i="2"/>
  <c r="AK82" i="2"/>
  <c r="AL82" i="2"/>
  <c r="AM82" i="2"/>
  <c r="AN82" i="2"/>
  <c r="AO82" i="2"/>
  <c r="AP82" i="2"/>
  <c r="AB83" i="2"/>
  <c r="AC83" i="2"/>
  <c r="AD83" i="2"/>
  <c r="AF83" i="2"/>
  <c r="AG83" i="2"/>
  <c r="AH83" i="2"/>
  <c r="AK83" i="2"/>
  <c r="AL83" i="2"/>
  <c r="AM83" i="2"/>
  <c r="AN83" i="2"/>
  <c r="AO83" i="2"/>
  <c r="AP83" i="2"/>
  <c r="AB84" i="2"/>
  <c r="AC84" i="2"/>
  <c r="AD84" i="2"/>
  <c r="AF84" i="2"/>
  <c r="AG84" i="2"/>
  <c r="AH84" i="2"/>
  <c r="AK84" i="2"/>
  <c r="AL84" i="2"/>
  <c r="AM84" i="2"/>
  <c r="AN84" i="2"/>
  <c r="AO84" i="2"/>
  <c r="AP84" i="2"/>
  <c r="AB85" i="2"/>
  <c r="AC85" i="2"/>
  <c r="AD85" i="2"/>
  <c r="AF85" i="2"/>
  <c r="AG85" i="2"/>
  <c r="AH85" i="2"/>
  <c r="AK85" i="2"/>
  <c r="AL85" i="2"/>
  <c r="AM85" i="2"/>
  <c r="AN85" i="2"/>
  <c r="AO85" i="2"/>
  <c r="AP85" i="2"/>
  <c r="AB86" i="2"/>
  <c r="AC86" i="2"/>
  <c r="AD86" i="2"/>
  <c r="AF86" i="2"/>
  <c r="AG86" i="2"/>
  <c r="AH86" i="2"/>
  <c r="AK86" i="2"/>
  <c r="AL86" i="2"/>
  <c r="AM86" i="2"/>
  <c r="AN86" i="2"/>
  <c r="AO86" i="2"/>
  <c r="AP86" i="2"/>
  <c r="AB87" i="2"/>
  <c r="AC87" i="2"/>
  <c r="AD87" i="2"/>
  <c r="AF87" i="2"/>
  <c r="AG87" i="2"/>
  <c r="AH87" i="2"/>
  <c r="AK87" i="2"/>
  <c r="AL87" i="2"/>
  <c r="AM87" i="2"/>
  <c r="AN87" i="2"/>
  <c r="AO87" i="2"/>
  <c r="AP87" i="2"/>
  <c r="AB88" i="2"/>
  <c r="AC88" i="2"/>
  <c r="AD88" i="2"/>
  <c r="AF88" i="2"/>
  <c r="AG88" i="2"/>
  <c r="AH88" i="2"/>
  <c r="AK88" i="2"/>
  <c r="AL88" i="2"/>
  <c r="AM88" i="2"/>
  <c r="AN88" i="2"/>
  <c r="AO88" i="2"/>
  <c r="AP88" i="2"/>
  <c r="AB89" i="2"/>
  <c r="AC89" i="2"/>
  <c r="AD89" i="2"/>
  <c r="AF89" i="2"/>
  <c r="AG89" i="2"/>
  <c r="AH89" i="2"/>
  <c r="AK89" i="2"/>
  <c r="AL89" i="2"/>
  <c r="AM89" i="2"/>
  <c r="AN89" i="2"/>
  <c r="AO89" i="2"/>
  <c r="AP89" i="2"/>
  <c r="AB90" i="2"/>
  <c r="AC90" i="2"/>
  <c r="AD90" i="2"/>
  <c r="AF90" i="2"/>
  <c r="AG90" i="2"/>
  <c r="AH90" i="2"/>
  <c r="AK90" i="2"/>
  <c r="AL90" i="2"/>
  <c r="AM90" i="2"/>
  <c r="AN90" i="2"/>
  <c r="AO90" i="2"/>
  <c r="AP90" i="2"/>
  <c r="AB91" i="2"/>
  <c r="AC91" i="2"/>
  <c r="AD91" i="2"/>
  <c r="AF91" i="2"/>
  <c r="AG91" i="2"/>
  <c r="AH91" i="2"/>
  <c r="AK91" i="2"/>
  <c r="AL91" i="2"/>
  <c r="AM91" i="2"/>
  <c r="AN91" i="2"/>
  <c r="AO91" i="2"/>
  <c r="AP91" i="2"/>
  <c r="AB92" i="2"/>
  <c r="AC92" i="2"/>
  <c r="AD92" i="2"/>
  <c r="AF92" i="2"/>
  <c r="AG92" i="2"/>
  <c r="AH92" i="2"/>
  <c r="AK92" i="2"/>
  <c r="AL92" i="2"/>
  <c r="AM92" i="2"/>
  <c r="AN92" i="2"/>
  <c r="AO92" i="2"/>
  <c r="AP92" i="2"/>
  <c r="AB93" i="2"/>
  <c r="AC93" i="2"/>
  <c r="AD93" i="2"/>
  <c r="AF93" i="2"/>
  <c r="AG93" i="2"/>
  <c r="AH93" i="2"/>
  <c r="AK93" i="2"/>
  <c r="AL93" i="2"/>
  <c r="AM93" i="2"/>
  <c r="AN93" i="2"/>
  <c r="AO93" i="2"/>
  <c r="AP93" i="2"/>
  <c r="AB94" i="2"/>
  <c r="AC94" i="2"/>
  <c r="AD94" i="2"/>
  <c r="AF94" i="2"/>
  <c r="AG94" i="2"/>
  <c r="AH94" i="2"/>
  <c r="AK94" i="2"/>
  <c r="AL94" i="2"/>
  <c r="AM94" i="2"/>
  <c r="AN94" i="2"/>
  <c r="AO94" i="2"/>
  <c r="AP94" i="2"/>
  <c r="AB95" i="2"/>
  <c r="AC95" i="2"/>
  <c r="AD95" i="2"/>
  <c r="AF95" i="2"/>
  <c r="AG95" i="2"/>
  <c r="AH95" i="2"/>
  <c r="AK95" i="2"/>
  <c r="AL95" i="2"/>
  <c r="AM95" i="2"/>
  <c r="AN95" i="2"/>
  <c r="AO95" i="2"/>
  <c r="AP95" i="2"/>
  <c r="AB96" i="2"/>
  <c r="AC96" i="2"/>
  <c r="AD96" i="2"/>
  <c r="AF96" i="2"/>
  <c r="AG96" i="2"/>
  <c r="AH96" i="2"/>
  <c r="AK96" i="2"/>
  <c r="AL96" i="2"/>
  <c r="AM96" i="2"/>
  <c r="AN96" i="2"/>
  <c r="AO96" i="2"/>
  <c r="AP96" i="2"/>
  <c r="AB97" i="2"/>
  <c r="AC97" i="2"/>
  <c r="AD97" i="2"/>
  <c r="AF97" i="2"/>
  <c r="AG97" i="2"/>
  <c r="AH97" i="2"/>
  <c r="AK97" i="2"/>
  <c r="AL97" i="2"/>
  <c r="AM97" i="2"/>
  <c r="AN97" i="2"/>
  <c r="AO97" i="2"/>
  <c r="AP97" i="2"/>
  <c r="AB98" i="2"/>
  <c r="AC98" i="2"/>
  <c r="AD98" i="2"/>
  <c r="AF98" i="2"/>
  <c r="AG98" i="2"/>
  <c r="AH98" i="2"/>
  <c r="AK98" i="2"/>
  <c r="AL98" i="2"/>
  <c r="AM98" i="2"/>
  <c r="AN98" i="2"/>
  <c r="AO98" i="2"/>
  <c r="AP98" i="2"/>
  <c r="AB99" i="2"/>
  <c r="AC99" i="2"/>
  <c r="AD99" i="2"/>
  <c r="AF99" i="2"/>
  <c r="AG99" i="2"/>
  <c r="AH99" i="2"/>
  <c r="AK99" i="2"/>
  <c r="AL99" i="2"/>
  <c r="AM99" i="2"/>
  <c r="AN99" i="2"/>
  <c r="AO99" i="2"/>
  <c r="AP99" i="2"/>
  <c r="AB100" i="2"/>
  <c r="AC100" i="2"/>
  <c r="AD100" i="2"/>
  <c r="AF100" i="2"/>
  <c r="AG100" i="2"/>
  <c r="AH100" i="2"/>
  <c r="AK100" i="2"/>
  <c r="AL100" i="2"/>
  <c r="AM100" i="2"/>
  <c r="AN100" i="2"/>
  <c r="AO100" i="2"/>
  <c r="AP100" i="2"/>
  <c r="AA3" i="2"/>
  <c r="Z3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A61" i="4" l="1"/>
  <c r="B61" i="4"/>
  <c r="B72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60" i="4" l="1"/>
  <c r="B60" i="4" s="1"/>
  <c r="B51" i="1" l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B58" i="4" l="1"/>
  <c r="B59" i="4"/>
  <c r="A58" i="4"/>
  <c r="A59" i="4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B50" i="1"/>
  <c r="D71" i="1"/>
  <c r="D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B70" i="1"/>
  <c r="AB5" i="2" l="1"/>
  <c r="AB6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23" i="2"/>
  <c r="AB24" i="2"/>
  <c r="AB25" i="2"/>
  <c r="AB26" i="2"/>
  <c r="AB27" i="2"/>
  <c r="AB28" i="2"/>
  <c r="AB29" i="2"/>
  <c r="AB30" i="2"/>
  <c r="AB31" i="2"/>
  <c r="AB32" i="2"/>
  <c r="AB33" i="2"/>
  <c r="AB34" i="2"/>
  <c r="AB35" i="2"/>
  <c r="AB36" i="2"/>
  <c r="AB37" i="2"/>
  <c r="AB38" i="2"/>
  <c r="AB39" i="2"/>
  <c r="AB40" i="2"/>
  <c r="AB41" i="2"/>
  <c r="AB42" i="2"/>
  <c r="AB43" i="2"/>
  <c r="AB44" i="2"/>
  <c r="AB45" i="2"/>
  <c r="AB46" i="2"/>
  <c r="AB47" i="2"/>
  <c r="AB48" i="2"/>
  <c r="AB49" i="2"/>
  <c r="AB50" i="2"/>
  <c r="AB51" i="2"/>
  <c r="AB52" i="2"/>
  <c r="AB53" i="2"/>
  <c r="AB54" i="2"/>
  <c r="AB55" i="2"/>
  <c r="AB56" i="2"/>
  <c r="AB57" i="2"/>
  <c r="AB58" i="2"/>
  <c r="AB59" i="2"/>
  <c r="AB4" i="2"/>
  <c r="AL4" i="2" l="1"/>
  <c r="AL5" i="2"/>
  <c r="AL6" i="2"/>
  <c r="AL7" i="2"/>
  <c r="AL8" i="2"/>
  <c r="AL9" i="2"/>
  <c r="AL10" i="2"/>
  <c r="AL11" i="2"/>
  <c r="AL12" i="2"/>
  <c r="AL13" i="2"/>
  <c r="AL14" i="2"/>
  <c r="AL15" i="2"/>
  <c r="AL16" i="2"/>
  <c r="AL17" i="2"/>
  <c r="AL18" i="2"/>
  <c r="AL19" i="2"/>
  <c r="AL20" i="2"/>
  <c r="AL21" i="2"/>
  <c r="AL22" i="2"/>
  <c r="AL23" i="2"/>
  <c r="AL24" i="2"/>
  <c r="AL25" i="2"/>
  <c r="AL26" i="2"/>
  <c r="AL27" i="2"/>
  <c r="AL28" i="2"/>
  <c r="AL29" i="2"/>
  <c r="AL30" i="2"/>
  <c r="AL31" i="2"/>
  <c r="AL32" i="2"/>
  <c r="AL33" i="2"/>
  <c r="AL34" i="2"/>
  <c r="AL35" i="2"/>
  <c r="AL36" i="2"/>
  <c r="AL37" i="2"/>
  <c r="AL38" i="2"/>
  <c r="AL39" i="2"/>
  <c r="AL40" i="2"/>
  <c r="AL41" i="2"/>
  <c r="AL42" i="2"/>
  <c r="AL43" i="2"/>
  <c r="AL44" i="2"/>
  <c r="AL45" i="2"/>
  <c r="AL46" i="2"/>
  <c r="AL47" i="2"/>
  <c r="AL48" i="2"/>
  <c r="AL49" i="2"/>
  <c r="AL50" i="2"/>
  <c r="AL51" i="2"/>
  <c r="AL52" i="2"/>
  <c r="AL53" i="2"/>
  <c r="AL54" i="2"/>
  <c r="AL55" i="2"/>
  <c r="AL56" i="2"/>
  <c r="AL57" i="2"/>
  <c r="AL58" i="2"/>
  <c r="AL59" i="2"/>
  <c r="AO4" i="2" l="1"/>
  <c r="AO5" i="2"/>
  <c r="AO6" i="2"/>
  <c r="AO7" i="2"/>
  <c r="AO8" i="2"/>
  <c r="AO9" i="2"/>
  <c r="AO10" i="2"/>
  <c r="AO11" i="2"/>
  <c r="AO12" i="2"/>
  <c r="AO13" i="2"/>
  <c r="AO14" i="2"/>
  <c r="AO15" i="2"/>
  <c r="AO16" i="2"/>
  <c r="AO17" i="2"/>
  <c r="AO18" i="2"/>
  <c r="AO19" i="2"/>
  <c r="AO20" i="2"/>
  <c r="AO21" i="2"/>
  <c r="AO22" i="2"/>
  <c r="AO23" i="2"/>
  <c r="AO24" i="2"/>
  <c r="AO25" i="2"/>
  <c r="AO26" i="2"/>
  <c r="AO27" i="2"/>
  <c r="AO28" i="2"/>
  <c r="AO29" i="2"/>
  <c r="AO30" i="2"/>
  <c r="AO31" i="2"/>
  <c r="AO32" i="2"/>
  <c r="AO33" i="2"/>
  <c r="AO34" i="2"/>
  <c r="AO35" i="2"/>
  <c r="AO36" i="2"/>
  <c r="AO37" i="2"/>
  <c r="AO38" i="2"/>
  <c r="AO39" i="2"/>
  <c r="AO40" i="2"/>
  <c r="AO41" i="2"/>
  <c r="AO42" i="2"/>
  <c r="AO43" i="2"/>
  <c r="AO44" i="2"/>
  <c r="AO45" i="2"/>
  <c r="AO46" i="2"/>
  <c r="AO47" i="2"/>
  <c r="AO48" i="2"/>
  <c r="AO49" i="2"/>
  <c r="AO50" i="2"/>
  <c r="AO51" i="2"/>
  <c r="AO52" i="2"/>
  <c r="AO53" i="2"/>
  <c r="AO54" i="2"/>
  <c r="AO55" i="2"/>
  <c r="AO56" i="2"/>
  <c r="AO57" i="2"/>
  <c r="AO58" i="2"/>
  <c r="AO59" i="2"/>
  <c r="AP5" i="2"/>
  <c r="AP6" i="2"/>
  <c r="AP7" i="2"/>
  <c r="AP8" i="2"/>
  <c r="AP9" i="2"/>
  <c r="AP10" i="2"/>
  <c r="AP11" i="2"/>
  <c r="AP12" i="2"/>
  <c r="AP13" i="2"/>
  <c r="AP14" i="2"/>
  <c r="AP15" i="2"/>
  <c r="AP16" i="2"/>
  <c r="AP17" i="2"/>
  <c r="AP18" i="2"/>
  <c r="AP19" i="2"/>
  <c r="AP20" i="2"/>
  <c r="AP21" i="2"/>
  <c r="AP22" i="2"/>
  <c r="AP23" i="2"/>
  <c r="AP24" i="2"/>
  <c r="AP25" i="2"/>
  <c r="AP26" i="2"/>
  <c r="AP27" i="2"/>
  <c r="AP28" i="2"/>
  <c r="AP29" i="2"/>
  <c r="AP30" i="2"/>
  <c r="AP31" i="2"/>
  <c r="AP32" i="2"/>
  <c r="AP33" i="2"/>
  <c r="AP34" i="2"/>
  <c r="AP35" i="2"/>
  <c r="AP36" i="2"/>
  <c r="AP37" i="2"/>
  <c r="AP38" i="2"/>
  <c r="AP39" i="2"/>
  <c r="AP40" i="2"/>
  <c r="AP41" i="2"/>
  <c r="AP42" i="2"/>
  <c r="AP43" i="2"/>
  <c r="AP44" i="2"/>
  <c r="AP45" i="2"/>
  <c r="AP46" i="2"/>
  <c r="AP47" i="2"/>
  <c r="AP48" i="2"/>
  <c r="AP49" i="2"/>
  <c r="AP50" i="2"/>
  <c r="AP51" i="2"/>
  <c r="AP52" i="2"/>
  <c r="AP53" i="2"/>
  <c r="AP54" i="2"/>
  <c r="AP55" i="2"/>
  <c r="AP56" i="2"/>
  <c r="AP57" i="2"/>
  <c r="AP58" i="2"/>
  <c r="AP59" i="2"/>
  <c r="AP4" i="2"/>
  <c r="AN5" i="2" l="1"/>
  <c r="AN6" i="2"/>
  <c r="AN7" i="2"/>
  <c r="AN8" i="2"/>
  <c r="AN9" i="2"/>
  <c r="AN10" i="2"/>
  <c r="AN11" i="2"/>
  <c r="AN12" i="2"/>
  <c r="AN13" i="2"/>
  <c r="AN14" i="2"/>
  <c r="AN15" i="2"/>
  <c r="AN16" i="2"/>
  <c r="AN17" i="2"/>
  <c r="AN18" i="2"/>
  <c r="AN19" i="2"/>
  <c r="AN20" i="2"/>
  <c r="AN21" i="2"/>
  <c r="AN22" i="2"/>
  <c r="AN23" i="2"/>
  <c r="AN24" i="2"/>
  <c r="AN25" i="2"/>
  <c r="AN26" i="2"/>
  <c r="AN27" i="2"/>
  <c r="AN28" i="2"/>
  <c r="AN29" i="2"/>
  <c r="AN30" i="2"/>
  <c r="AN31" i="2"/>
  <c r="AN32" i="2"/>
  <c r="AN33" i="2"/>
  <c r="AN34" i="2"/>
  <c r="AN35" i="2"/>
  <c r="AN36" i="2"/>
  <c r="AN37" i="2"/>
  <c r="AN38" i="2"/>
  <c r="AN39" i="2"/>
  <c r="AN40" i="2"/>
  <c r="AN41" i="2"/>
  <c r="AN42" i="2"/>
  <c r="AN43" i="2"/>
  <c r="AN44" i="2"/>
  <c r="AN45" i="2"/>
  <c r="AN46" i="2"/>
  <c r="AN47" i="2"/>
  <c r="AN48" i="2"/>
  <c r="AN49" i="2"/>
  <c r="AN50" i="2"/>
  <c r="AN51" i="2"/>
  <c r="AN52" i="2"/>
  <c r="AN53" i="2"/>
  <c r="AN54" i="2"/>
  <c r="AN55" i="2"/>
  <c r="AN56" i="2"/>
  <c r="AN57" i="2"/>
  <c r="AN58" i="2"/>
  <c r="AN59" i="2"/>
  <c r="AN4" i="2"/>
  <c r="AM5" i="2"/>
  <c r="AM6" i="2"/>
  <c r="AM7" i="2"/>
  <c r="AM8" i="2"/>
  <c r="AM9" i="2"/>
  <c r="AM10" i="2"/>
  <c r="AM11" i="2"/>
  <c r="AM12" i="2"/>
  <c r="AM13" i="2"/>
  <c r="AM14" i="2"/>
  <c r="AM15" i="2"/>
  <c r="AM16" i="2"/>
  <c r="AM17" i="2"/>
  <c r="AM18" i="2"/>
  <c r="AM19" i="2"/>
  <c r="AM20" i="2"/>
  <c r="AM21" i="2"/>
  <c r="AM22" i="2"/>
  <c r="AM23" i="2"/>
  <c r="AM24" i="2"/>
  <c r="AM25" i="2"/>
  <c r="AM26" i="2"/>
  <c r="AM27" i="2"/>
  <c r="AM28" i="2"/>
  <c r="AM29" i="2"/>
  <c r="AM30" i="2"/>
  <c r="AM31" i="2"/>
  <c r="AM32" i="2"/>
  <c r="AM33" i="2"/>
  <c r="AM34" i="2"/>
  <c r="AM35" i="2"/>
  <c r="AM36" i="2"/>
  <c r="AM37" i="2"/>
  <c r="AM38" i="2"/>
  <c r="AM39" i="2"/>
  <c r="AM40" i="2"/>
  <c r="AM41" i="2"/>
  <c r="AM42" i="2"/>
  <c r="AM43" i="2"/>
  <c r="AM44" i="2"/>
  <c r="AM45" i="2"/>
  <c r="AM46" i="2"/>
  <c r="AM47" i="2"/>
  <c r="AM48" i="2"/>
  <c r="AM49" i="2"/>
  <c r="AM50" i="2"/>
  <c r="AM51" i="2"/>
  <c r="AM52" i="2"/>
  <c r="AM53" i="2"/>
  <c r="AM54" i="2"/>
  <c r="AM55" i="2"/>
  <c r="AM56" i="2"/>
  <c r="AM57" i="2"/>
  <c r="AM58" i="2"/>
  <c r="AM59" i="2"/>
  <c r="AM4" i="2"/>
  <c r="AK5" i="2" l="1"/>
  <c r="AK6" i="2"/>
  <c r="AK7" i="2"/>
  <c r="AK8" i="2"/>
  <c r="AK9" i="2"/>
  <c r="AK10" i="2"/>
  <c r="AK11" i="2"/>
  <c r="AK12" i="2"/>
  <c r="AK13" i="2"/>
  <c r="AK14" i="2"/>
  <c r="AK15" i="2"/>
  <c r="AK16" i="2"/>
  <c r="AK17" i="2"/>
  <c r="AK18" i="2"/>
  <c r="AK19" i="2"/>
  <c r="AK20" i="2"/>
  <c r="AK21" i="2"/>
  <c r="AK22" i="2"/>
  <c r="AK23" i="2"/>
  <c r="AK24" i="2"/>
  <c r="AK25" i="2"/>
  <c r="AK26" i="2"/>
  <c r="AK27" i="2"/>
  <c r="AK28" i="2"/>
  <c r="AK29" i="2"/>
  <c r="AK30" i="2"/>
  <c r="AK31" i="2"/>
  <c r="AK32" i="2"/>
  <c r="AK33" i="2"/>
  <c r="AK34" i="2"/>
  <c r="AK35" i="2"/>
  <c r="AK36" i="2"/>
  <c r="AK37" i="2"/>
  <c r="AK38" i="2"/>
  <c r="AK39" i="2"/>
  <c r="AK40" i="2"/>
  <c r="AK41" i="2"/>
  <c r="AK42" i="2"/>
  <c r="AK43" i="2"/>
  <c r="AK44" i="2"/>
  <c r="AK45" i="2"/>
  <c r="AK46" i="2"/>
  <c r="AK47" i="2"/>
  <c r="AK48" i="2"/>
  <c r="AK49" i="2"/>
  <c r="AK50" i="2"/>
  <c r="AK51" i="2"/>
  <c r="AK52" i="2"/>
  <c r="AK53" i="2"/>
  <c r="AK54" i="2"/>
  <c r="AK55" i="2"/>
  <c r="AK56" i="2"/>
  <c r="AK57" i="2"/>
  <c r="AK58" i="2"/>
  <c r="AK59" i="2"/>
  <c r="AK4" i="2"/>
  <c r="AH4" i="2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4" i="2"/>
  <c r="AF5" i="2"/>
  <c r="AF6" i="2"/>
  <c r="AF7" i="2"/>
  <c r="AF8" i="2"/>
  <c r="AF9" i="2"/>
  <c r="AF10" i="2"/>
  <c r="AF11" i="2"/>
  <c r="AF12" i="2"/>
  <c r="AF13" i="2"/>
  <c r="AF14" i="2"/>
  <c r="AF15" i="2"/>
  <c r="AF16" i="2"/>
  <c r="AF17" i="2"/>
  <c r="AF18" i="2"/>
  <c r="AF19" i="2"/>
  <c r="AF20" i="2"/>
  <c r="AF21" i="2"/>
  <c r="AF22" i="2"/>
  <c r="AF23" i="2"/>
  <c r="AF24" i="2"/>
  <c r="AF25" i="2"/>
  <c r="AF26" i="2"/>
  <c r="AF27" i="2"/>
  <c r="AF28" i="2"/>
  <c r="AF29" i="2"/>
  <c r="AF30" i="2"/>
  <c r="AF31" i="2"/>
  <c r="AF32" i="2"/>
  <c r="AF33" i="2"/>
  <c r="AF34" i="2"/>
  <c r="AF35" i="2"/>
  <c r="AF36" i="2"/>
  <c r="AF37" i="2"/>
  <c r="AF38" i="2"/>
  <c r="AF39" i="2"/>
  <c r="AF40" i="2"/>
  <c r="AF41" i="2"/>
  <c r="AF42" i="2"/>
  <c r="AF43" i="2"/>
  <c r="AF44" i="2"/>
  <c r="AF45" i="2"/>
  <c r="AF46" i="2"/>
  <c r="AF47" i="2"/>
  <c r="AF48" i="2"/>
  <c r="AF49" i="2"/>
  <c r="AF50" i="2"/>
  <c r="AF51" i="2"/>
  <c r="AF52" i="2"/>
  <c r="AF53" i="2"/>
  <c r="AF54" i="2"/>
  <c r="AF55" i="2"/>
  <c r="AF56" i="2"/>
  <c r="AF57" i="2"/>
  <c r="AF58" i="2"/>
  <c r="AF59" i="2"/>
  <c r="AF4" i="2" l="1"/>
  <c r="AD4" i="2" l="1"/>
  <c r="AD5" i="2"/>
  <c r="AD6" i="2"/>
  <c r="AD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34" i="2"/>
  <c r="AD35" i="2"/>
  <c r="AD36" i="2"/>
  <c r="AD37" i="2"/>
  <c r="AD38" i="2"/>
  <c r="AD39" i="2"/>
  <c r="AD40" i="2"/>
  <c r="AD41" i="2"/>
  <c r="AD42" i="2"/>
  <c r="AD43" i="2"/>
  <c r="AD44" i="2"/>
  <c r="AD45" i="2"/>
  <c r="AD46" i="2"/>
  <c r="AD47" i="2"/>
  <c r="AD48" i="2"/>
  <c r="AD49" i="2"/>
  <c r="AD50" i="2"/>
  <c r="AD51" i="2"/>
  <c r="AD52" i="2"/>
  <c r="AD53" i="2"/>
  <c r="AD54" i="2"/>
  <c r="AD55" i="2"/>
  <c r="AD56" i="2"/>
  <c r="AD57" i="2"/>
  <c r="AD58" i="2"/>
  <c r="AD59" i="2"/>
  <c r="AC5" i="2"/>
  <c r="AC6" i="2"/>
  <c r="AC7" i="2"/>
  <c r="AC8" i="2"/>
  <c r="AC9" i="2"/>
  <c r="AC10" i="2"/>
  <c r="AC11" i="2"/>
  <c r="AC12" i="2"/>
  <c r="AC13" i="2"/>
  <c r="AC14" i="2"/>
  <c r="AC15" i="2"/>
  <c r="AC16" i="2"/>
  <c r="AC17" i="2"/>
  <c r="AC18" i="2"/>
  <c r="AC19" i="2"/>
  <c r="AC20" i="2"/>
  <c r="AC21" i="2"/>
  <c r="AC22" i="2"/>
  <c r="AC23" i="2"/>
  <c r="AC24" i="2"/>
  <c r="AC25" i="2"/>
  <c r="AC26" i="2"/>
  <c r="AC27" i="2"/>
  <c r="AC28" i="2"/>
  <c r="AC29" i="2"/>
  <c r="AC30" i="2"/>
  <c r="AC31" i="2"/>
  <c r="AC32" i="2"/>
  <c r="AC33" i="2"/>
  <c r="AC34" i="2"/>
  <c r="AC35" i="2"/>
  <c r="AC36" i="2"/>
  <c r="AC37" i="2"/>
  <c r="AC38" i="2"/>
  <c r="AC39" i="2"/>
  <c r="AC40" i="2"/>
  <c r="AC41" i="2"/>
  <c r="AC42" i="2"/>
  <c r="AC43" i="2"/>
  <c r="AC44" i="2"/>
  <c r="AC45" i="2"/>
  <c r="AC46" i="2"/>
  <c r="AC47" i="2"/>
  <c r="AC48" i="2"/>
  <c r="AC49" i="2"/>
  <c r="AC50" i="2"/>
  <c r="AC51" i="2"/>
  <c r="AC52" i="2"/>
  <c r="AC53" i="2"/>
  <c r="AC54" i="2"/>
  <c r="AC55" i="2"/>
  <c r="AC56" i="2"/>
  <c r="AC57" i="2"/>
  <c r="AC58" i="2"/>
  <c r="AC59" i="2"/>
  <c r="AC4" i="2"/>
  <c r="A2" i="4" l="1"/>
  <c r="A3" i="4"/>
  <c r="A4" i="4"/>
  <c r="A5" i="4"/>
  <c r="B5" i="4" s="1"/>
  <c r="A6" i="4"/>
  <c r="A7" i="4"/>
  <c r="A8" i="4"/>
  <c r="A9" i="4"/>
  <c r="B9" i="4" s="1"/>
  <c r="A10" i="4"/>
  <c r="A11" i="4"/>
  <c r="A12" i="4"/>
  <c r="A13" i="4"/>
  <c r="B13" i="4" s="1"/>
  <c r="A14" i="4"/>
  <c r="A15" i="4"/>
  <c r="A16" i="4"/>
  <c r="A17" i="4"/>
  <c r="B17" i="4" s="1"/>
  <c r="A18" i="4"/>
  <c r="A19" i="4"/>
  <c r="A20" i="4"/>
  <c r="A21" i="4"/>
  <c r="B21" i="4" s="1"/>
  <c r="A22" i="4"/>
  <c r="A23" i="4"/>
  <c r="A24" i="4"/>
  <c r="A25" i="4"/>
  <c r="B25" i="4" s="1"/>
  <c r="A26" i="4"/>
  <c r="A27" i="4"/>
  <c r="A28" i="4"/>
  <c r="A29" i="4"/>
  <c r="B29" i="4" s="1"/>
  <c r="A30" i="4"/>
  <c r="A31" i="4"/>
  <c r="A32" i="4"/>
  <c r="A33" i="4"/>
  <c r="B33" i="4" s="1"/>
  <c r="A34" i="4"/>
  <c r="A35" i="4"/>
  <c r="A36" i="4"/>
  <c r="A37" i="4"/>
  <c r="B37" i="4" s="1"/>
  <c r="A38" i="4"/>
  <c r="A39" i="4"/>
  <c r="A40" i="4"/>
  <c r="A41" i="4"/>
  <c r="B41" i="4" s="1"/>
  <c r="A42" i="4"/>
  <c r="A43" i="4"/>
  <c r="A44" i="4"/>
  <c r="A45" i="4"/>
  <c r="B45" i="4" s="1"/>
  <c r="A46" i="4"/>
  <c r="A47" i="4"/>
  <c r="A48" i="4"/>
  <c r="A49" i="4"/>
  <c r="B49" i="4" s="1"/>
  <c r="A50" i="4"/>
  <c r="A51" i="4"/>
  <c r="A52" i="4"/>
  <c r="A53" i="4"/>
  <c r="B53" i="4" s="1"/>
  <c r="A54" i="4"/>
  <c r="A55" i="4"/>
  <c r="A56" i="4"/>
  <c r="A57" i="4"/>
  <c r="B57" i="4" s="1"/>
  <c r="B3" i="4"/>
  <c r="B4" i="4"/>
  <c r="B6" i="4"/>
  <c r="B7" i="4"/>
  <c r="B8" i="4"/>
  <c r="B10" i="4"/>
  <c r="B11" i="4"/>
  <c r="B12" i="4"/>
  <c r="B14" i="4"/>
  <c r="B15" i="4"/>
  <c r="B16" i="4"/>
  <c r="B18" i="4"/>
  <c r="B19" i="4"/>
  <c r="B20" i="4"/>
  <c r="B22" i="4"/>
  <c r="B23" i="4"/>
  <c r="B24" i="4"/>
  <c r="B26" i="4"/>
  <c r="B27" i="4"/>
  <c r="B28" i="4"/>
  <c r="B30" i="4"/>
  <c r="B31" i="4"/>
  <c r="B32" i="4"/>
  <c r="B34" i="4"/>
  <c r="B35" i="4"/>
  <c r="B36" i="4"/>
  <c r="B38" i="4"/>
  <c r="B39" i="4"/>
  <c r="B40" i="4"/>
  <c r="B42" i="4"/>
  <c r="B43" i="4"/>
  <c r="B44" i="4"/>
  <c r="B46" i="4"/>
  <c r="B47" i="4"/>
  <c r="B48" i="4"/>
  <c r="B50" i="4"/>
  <c r="B51" i="4"/>
  <c r="B52" i="4"/>
  <c r="B54" i="4"/>
  <c r="B55" i="4"/>
  <c r="B56" i="4"/>
  <c r="B2" i="4"/>
  <c r="D1" i="4" l="1"/>
  <c r="G1" i="4" s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54" i="1"/>
  <c r="D53" i="1" s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9" i="1"/>
  <c r="D38" i="1" s="1"/>
  <c r="D40" i="1"/>
  <c r="D41" i="1"/>
  <c r="D42" i="1"/>
  <c r="D43" i="1"/>
  <c r="D44" i="1"/>
  <c r="D45" i="1"/>
  <c r="D46" i="1"/>
  <c r="D47" i="1"/>
  <c r="D48" i="1"/>
  <c r="D49" i="1"/>
  <c r="D11" i="1"/>
  <c r="D10" i="1" s="1"/>
  <c r="D8" i="1"/>
  <c r="D9" i="1"/>
  <c r="B55" i="1" l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1" i="1"/>
  <c r="B54" i="1"/>
  <c r="B40" i="1"/>
  <c r="B41" i="1"/>
  <c r="B42" i="1"/>
  <c r="B43" i="1"/>
  <c r="B44" i="1"/>
  <c r="B45" i="1"/>
  <c r="B46" i="1"/>
  <c r="B47" i="1"/>
  <c r="B48" i="1"/>
  <c r="B49" i="1"/>
  <c r="B39" i="1"/>
  <c r="B36" i="1"/>
  <c r="B28" i="1"/>
  <c r="B29" i="1"/>
  <c r="B30" i="1"/>
  <c r="B31" i="1"/>
  <c r="B32" i="1"/>
  <c r="B33" i="1"/>
  <c r="B34" i="1"/>
  <c r="B35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9" i="1"/>
  <c r="B8" i="1"/>
  <c r="B1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AB54" i="1"/>
  <c r="AB53" i="1" s="1"/>
  <c r="AA54" i="1"/>
  <c r="AA53" i="1" s="1"/>
  <c r="Z54" i="1"/>
  <c r="Z53" i="1" s="1"/>
  <c r="Y54" i="1"/>
  <c r="Y53" i="1" s="1"/>
  <c r="X54" i="1"/>
  <c r="X53" i="1" s="1"/>
  <c r="W54" i="1"/>
  <c r="W53" i="1" s="1"/>
  <c r="V54" i="1"/>
  <c r="V53" i="1" s="1"/>
  <c r="U54" i="1"/>
  <c r="U53" i="1" s="1"/>
  <c r="T54" i="1"/>
  <c r="T53" i="1" s="1"/>
  <c r="S54" i="1"/>
  <c r="S53" i="1" s="1"/>
  <c r="R54" i="1"/>
  <c r="R53" i="1" s="1"/>
  <c r="Q54" i="1"/>
  <c r="Q53" i="1" s="1"/>
  <c r="P54" i="1"/>
  <c r="P53" i="1" s="1"/>
  <c r="O54" i="1"/>
  <c r="O53" i="1" s="1"/>
  <c r="N54" i="1"/>
  <c r="N53" i="1" s="1"/>
  <c r="M54" i="1"/>
  <c r="M53" i="1" s="1"/>
  <c r="L54" i="1"/>
  <c r="L53" i="1" s="1"/>
  <c r="K54" i="1"/>
  <c r="K53" i="1" s="1"/>
  <c r="J54" i="1"/>
  <c r="J53" i="1" s="1"/>
  <c r="I54" i="1"/>
  <c r="I53" i="1" s="1"/>
  <c r="H54" i="1"/>
  <c r="H53" i="1" s="1"/>
  <c r="G54" i="1"/>
  <c r="G53" i="1" s="1"/>
  <c r="F54" i="1"/>
  <c r="F53" i="1" s="1"/>
  <c r="E54" i="1"/>
  <c r="E53" i="1" s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AB39" i="1"/>
  <c r="AB38" i="1" s="1"/>
  <c r="AA39" i="1"/>
  <c r="AA38" i="1" s="1"/>
  <c r="Z39" i="1"/>
  <c r="Z38" i="1" s="1"/>
  <c r="Y39" i="1"/>
  <c r="Y38" i="1" s="1"/>
  <c r="X39" i="1"/>
  <c r="X38" i="1" s="1"/>
  <c r="W39" i="1"/>
  <c r="W38" i="1" s="1"/>
  <c r="V39" i="1"/>
  <c r="V38" i="1" s="1"/>
  <c r="U39" i="1"/>
  <c r="U38" i="1" s="1"/>
  <c r="T39" i="1"/>
  <c r="T38" i="1" s="1"/>
  <c r="S39" i="1"/>
  <c r="S38" i="1" s="1"/>
  <c r="R39" i="1"/>
  <c r="R38" i="1" s="1"/>
  <c r="Q39" i="1"/>
  <c r="Q38" i="1" s="1"/>
  <c r="P39" i="1"/>
  <c r="P38" i="1" s="1"/>
  <c r="O39" i="1"/>
  <c r="O38" i="1" s="1"/>
  <c r="N39" i="1"/>
  <c r="N38" i="1" s="1"/>
  <c r="M39" i="1"/>
  <c r="M38" i="1" s="1"/>
  <c r="L39" i="1"/>
  <c r="L38" i="1" s="1"/>
  <c r="K39" i="1"/>
  <c r="K38" i="1" s="1"/>
  <c r="J39" i="1"/>
  <c r="J38" i="1" s="1"/>
  <c r="I39" i="1"/>
  <c r="I38" i="1" s="1"/>
  <c r="H39" i="1"/>
  <c r="H38" i="1" s="1"/>
  <c r="G39" i="1"/>
  <c r="G38" i="1" s="1"/>
  <c r="F39" i="1"/>
  <c r="F38" i="1" s="1"/>
  <c r="E39" i="1"/>
  <c r="E38" i="1" s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AB11" i="1"/>
  <c r="AB10" i="1" s="1"/>
  <c r="AA11" i="1"/>
  <c r="AA10" i="1" s="1"/>
  <c r="Z11" i="1"/>
  <c r="Z10" i="1" s="1"/>
  <c r="Y11" i="1"/>
  <c r="Y10" i="1" s="1"/>
  <c r="X11" i="1"/>
  <c r="X10" i="1" s="1"/>
  <c r="W11" i="1"/>
  <c r="W10" i="1" s="1"/>
  <c r="V11" i="1"/>
  <c r="V10" i="1" s="1"/>
  <c r="U11" i="1"/>
  <c r="U10" i="1" s="1"/>
  <c r="T11" i="1"/>
  <c r="T10" i="1" s="1"/>
  <c r="S11" i="1"/>
  <c r="S10" i="1" s="1"/>
  <c r="R11" i="1"/>
  <c r="R10" i="1" s="1"/>
  <c r="Q11" i="1"/>
  <c r="Q10" i="1" s="1"/>
  <c r="P11" i="1"/>
  <c r="P10" i="1" s="1"/>
  <c r="O11" i="1"/>
  <c r="O10" i="1" s="1"/>
  <c r="N11" i="1"/>
  <c r="N10" i="1" s="1"/>
  <c r="M11" i="1"/>
  <c r="M10" i="1" s="1"/>
  <c r="L11" i="1"/>
  <c r="L10" i="1" s="1"/>
  <c r="K11" i="1"/>
  <c r="K10" i="1" s="1"/>
  <c r="J11" i="1"/>
  <c r="J10" i="1" s="1"/>
  <c r="I11" i="1"/>
  <c r="I10" i="1" s="1"/>
  <c r="H11" i="1"/>
  <c r="H10" i="1" s="1"/>
  <c r="G11" i="1"/>
  <c r="G10" i="1" s="1"/>
  <c r="F11" i="1"/>
  <c r="F10" i="1" s="1"/>
  <c r="E11" i="1"/>
  <c r="E10" i="1" s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AB8" i="1"/>
  <c r="AB7" i="1" s="1"/>
  <c r="AA8" i="1"/>
  <c r="AA7" i="1" s="1"/>
  <c r="Z8" i="1"/>
  <c r="Z7" i="1" s="1"/>
  <c r="Y8" i="1"/>
  <c r="Y7" i="1" s="1"/>
  <c r="X8" i="1"/>
  <c r="X7" i="1" s="1"/>
  <c r="W8" i="1"/>
  <c r="W7" i="1" s="1"/>
  <c r="V8" i="1"/>
  <c r="V7" i="1" s="1"/>
  <c r="U8" i="1"/>
  <c r="U7" i="1" s="1"/>
  <c r="T8" i="1"/>
  <c r="T7" i="1" s="1"/>
  <c r="S8" i="1"/>
  <c r="S7" i="1" s="1"/>
  <c r="R8" i="1"/>
  <c r="R7" i="1" s="1"/>
  <c r="Q8" i="1"/>
  <c r="Q7" i="1" s="1"/>
  <c r="P8" i="1"/>
  <c r="P7" i="1" s="1"/>
  <c r="O8" i="1"/>
  <c r="O7" i="1" s="1"/>
  <c r="N8" i="1"/>
  <c r="N7" i="1" s="1"/>
  <c r="M8" i="1"/>
  <c r="M7" i="1" s="1"/>
  <c r="L8" i="1"/>
  <c r="L7" i="1" s="1"/>
  <c r="K8" i="1"/>
  <c r="K7" i="1" s="1"/>
  <c r="J8" i="1"/>
  <c r="J7" i="1" s="1"/>
  <c r="I8" i="1"/>
  <c r="I7" i="1" s="1"/>
  <c r="H8" i="1"/>
  <c r="H7" i="1" s="1"/>
  <c r="G8" i="1"/>
  <c r="G7" i="1" s="1"/>
  <c r="F8" i="1"/>
  <c r="F7" i="1" s="1"/>
  <c r="E8" i="1"/>
  <c r="E7" i="1" s="1"/>
  <c r="AG3" i="2"/>
  <c r="D7" i="1"/>
  <c r="D6" i="1" s="1"/>
  <c r="AL3" i="2" l="1"/>
  <c r="AO3" i="2"/>
  <c r="AN3" i="2"/>
  <c r="AP3" i="2"/>
  <c r="AH3" i="2"/>
  <c r="AM3" i="2"/>
  <c r="AF3" i="2"/>
  <c r="AK3" i="2"/>
  <c r="AD3" i="2"/>
  <c r="AC3" i="2"/>
  <c r="D5" i="1"/>
  <c r="H6" i="1"/>
  <c r="L6" i="1"/>
  <c r="P6" i="1"/>
  <c r="T6" i="1"/>
  <c r="X6" i="1"/>
  <c r="E6" i="1"/>
  <c r="M6" i="1"/>
  <c r="F6" i="1"/>
  <c r="AA6" i="1"/>
  <c r="AB6" i="1"/>
  <c r="AB5" i="1" s="1"/>
  <c r="F5" i="1" l="1"/>
  <c r="AA5" i="1"/>
  <c r="E5" i="1"/>
  <c r="O6" i="1"/>
  <c r="R6" i="1"/>
  <c r="R5" i="1" s="1"/>
  <c r="V6" i="1"/>
  <c r="V5" i="1" s="1"/>
  <c r="X5" i="1"/>
  <c r="K6" i="1"/>
  <c r="K5" i="1" s="1"/>
  <c r="L5" i="1"/>
  <c r="S6" i="1"/>
  <c r="S5" i="1" s="1"/>
  <c r="N6" i="1"/>
  <c r="N5" i="1" s="1"/>
  <c r="Z6" i="1"/>
  <c r="Z5" i="1" s="1"/>
  <c r="J6" i="1"/>
  <c r="J5" i="1" s="1"/>
  <c r="Q6" i="1"/>
  <c r="Q5" i="1" s="1"/>
  <c r="H5" i="1"/>
  <c r="U6" i="1"/>
  <c r="U5" i="1" s="1"/>
  <c r="Y6" i="1"/>
  <c r="Y5" i="1" s="1"/>
  <c r="I6" i="1"/>
  <c r="I5" i="1" s="1"/>
  <c r="P5" i="1"/>
  <c r="W6" i="1"/>
  <c r="W5" i="1" s="1"/>
  <c r="G6" i="1"/>
  <c r="G5" i="1" s="1"/>
  <c r="T5" i="1"/>
  <c r="M5" i="1"/>
  <c r="O5" i="1"/>
</calcChain>
</file>

<file path=xl/comments1.xml><?xml version="1.0" encoding="utf-8"?>
<comments xmlns="http://schemas.openxmlformats.org/spreadsheetml/2006/main">
  <authors>
    <author>Давлечин Андрей Анатольевич</author>
  </authors>
  <commentList>
    <comment ref="AD1" authorId="0" shapeId="0">
      <text>
        <r>
          <rPr>
            <b/>
            <sz val="9"/>
            <color indexed="81"/>
            <rFont val="Tahoma"/>
            <family val="2"/>
            <charset val="204"/>
          </rPr>
          <t>Давлечин Андрей Анатольевич:</t>
        </r>
        <r>
          <rPr>
            <sz val="9"/>
            <color indexed="81"/>
            <rFont val="Tahoma"/>
            <family val="2"/>
            <charset val="204"/>
          </rPr>
          <t xml:space="preserve">
1. Кол-во находок не может быть меньше, чем кол-во подтверждённых;
2. Кол-во находок м.б. не более чем на 5 больше, чем  подтверждённых</t>
        </r>
      </text>
    </comment>
  </commentList>
</comments>
</file>

<file path=xl/sharedStrings.xml><?xml version="1.0" encoding="utf-8"?>
<sst xmlns="http://schemas.openxmlformats.org/spreadsheetml/2006/main" count="268" uniqueCount="120">
  <si>
    <t>№ п/п</t>
  </si>
  <si>
    <t>ID MO</t>
  </si>
  <si>
    <t>Лаборатория</t>
  </si>
  <si>
    <t>Мощность лаборатории (тестов в день)</t>
  </si>
  <si>
    <t>Количество поступивших проб биологического материала
с нарастающим итогом
ВСЕГО</t>
  </si>
  <si>
    <t>Количество поступивших проб биологического материала
за  сутки на 17:00 текущей даты</t>
  </si>
  <si>
    <t>из них за сутки:</t>
  </si>
  <si>
    <t xml:space="preserve"> Текущий запас комплектов пробирок для проведения ПЦР-тестов на короновирусную инфекцию (шт.)
</t>
  </si>
  <si>
    <t xml:space="preserve"> Текущий запас комплектов реагентов для проведения ПЦР-тестов на короновирусную инфекцию (шт.)
</t>
  </si>
  <si>
    <t>Численность (уникальных) лиц, прошедших лабораторное обследование на новую коронавирусную инфекцию</t>
  </si>
  <si>
    <t>Количество выполненных тестов</t>
  </si>
  <si>
    <t>Предварительное количество находок</t>
  </si>
  <si>
    <t xml:space="preserve">из них подтвержденных у жителей СПб
</t>
  </si>
  <si>
    <t>Средний срок выполнения лабораторных исследований с момента поступления биоматериала в лабораторию (в часах)</t>
  </si>
  <si>
    <t>Средний срок передачи результата лабораторных исследований в медицинскую организацию (в часах)</t>
  </si>
  <si>
    <t>Больные</t>
  </si>
  <si>
    <t>Контактные</t>
  </si>
  <si>
    <t>Пневмонии</t>
  </si>
  <si>
    <t>Мед работники</t>
  </si>
  <si>
    <t>Лица старше 65 лет</t>
  </si>
  <si>
    <t>Иные лица, с признаками ОРВИ</t>
  </si>
  <si>
    <t>Лица вернувшиеся на территорию РФ с признаками ОРВИ</t>
  </si>
  <si>
    <t>Лица вернувшиеся на территорию РФ</t>
  </si>
  <si>
    <t>Направлены на госпитализацию</t>
  </si>
  <si>
    <t>Добровольцы 
* только для коммерческих лабораторий</t>
  </si>
  <si>
    <t>с нарастающим итогом</t>
  </si>
  <si>
    <t xml:space="preserve">за  сутки на 17:00 текущей даты
</t>
  </si>
  <si>
    <t>за  сутки на 17:00 текущей даты</t>
  </si>
  <si>
    <t>ИТОГО</t>
  </si>
  <si>
    <t>ВСЕГО государственные лаборатории</t>
  </si>
  <si>
    <t>ВСЕГО  (тесты системы РПН)</t>
  </si>
  <si>
    <t>ФБУЗ ЦГиЭ</t>
  </si>
  <si>
    <t>ФБУН НИИ эпидемиологии и микробиологии имени Пастера</t>
  </si>
  <si>
    <t>ВСЕГО учреждения спб</t>
  </si>
  <si>
    <t>СПб ГБУЗ "Клиническая инфекционная больница им. С.П. Боткина"</t>
  </si>
  <si>
    <t>СПб ГБУЗ "Городская поликлиника №107"</t>
  </si>
  <si>
    <t>СПб ГБУЗ "Городская больница №40"</t>
  </si>
  <si>
    <t>СПб ГБУЗ "Городской консультативно-диагностический центр №1"</t>
  </si>
  <si>
    <t>СПб ГБУЗ "Городская многопрофильная больница №2"</t>
  </si>
  <si>
    <t>СПб ГБУЗ "Городская клиническая больница №31"</t>
  </si>
  <si>
    <t>СПб ГБУЗ "Детская городская больница №22"</t>
  </si>
  <si>
    <t>СПБ ГБУЗ КДЦД</t>
  </si>
  <si>
    <t>СПб ГБУЗ "КНпЦСВМП(о)"</t>
  </si>
  <si>
    <t>СПб ГБУЗ "Городская поликлиника №34"</t>
  </si>
  <si>
    <t>СПб ГБУЗ КДП № 1</t>
  </si>
  <si>
    <t>СПб ГБУЗ "Городская Мариинская больница"</t>
  </si>
  <si>
    <t>СПб ГБУЗ "Городская поликлиника №106"</t>
  </si>
  <si>
    <t>СПб ГБУЗ "Городская поликлиника №75"</t>
  </si>
  <si>
    <t>СПб ГБУЗ "Николаевская больница"</t>
  </si>
  <si>
    <t>СПб ГБУЗ "КДЦ №85"</t>
  </si>
  <si>
    <t>СПб ГБУЗ "Госпиталь для ветеранов войн"</t>
  </si>
  <si>
    <t>СПБ ГБУЗ "КВД №1"</t>
  </si>
  <si>
    <t>СПб ГБУЗ "Городской клинический онкологический диспансер"</t>
  </si>
  <si>
    <t>СПб ГБУЗ "Александровская больница"</t>
  </si>
  <si>
    <t>СПб ГБУЗ "Городская поликлиника №87"</t>
  </si>
  <si>
    <t>СПб ГБУЗ "Детская городская клиническая больница №5 имени Нила Федоровича Филатова"</t>
  </si>
  <si>
    <t>СПб ГБУЗ "Городская больница Святой преподобномученицы Елизаветы"</t>
  </si>
  <si>
    <t>СПБ ГБУЗ "ДГМКЦ ВМТ им. К.А. Раухфуса"</t>
  </si>
  <si>
    <t>СПБ ГБУЗ "Детский городской многопрофильный клинический специализированный центр высоких медицинских технологий"</t>
  </si>
  <si>
    <t>СПБ ГБУЗ "Городская больница №26"</t>
  </si>
  <si>
    <t>ВСЕГО федеральные учр-я</t>
  </si>
  <si>
    <t>ФГБОУ ВО ПСПБГМУ им. И.П. Павлова Минздрава России</t>
  </si>
  <si>
    <t>ВОЕННО-МЕДИЦИНСКАЯ АКАДЕМИЯ ИМЕНИ С.М.КИРОВА</t>
  </si>
  <si>
    <t>ФГБУ ВЦЭРМ им. А.М. Никифорова МЧС России</t>
  </si>
  <si>
    <t>ФГБУ "НМИЦ ПН ИМ. В.М. БЕХТЕРЕВА" МИНЗДРАВА РОССИИ</t>
  </si>
  <si>
    <t>ФГБУ "НМИЦ ИМ. В.А. АЛМАЗОВА" МИНЗДРАВА РОССИИ</t>
  </si>
  <si>
    <t>ФГБОУ ВО СЗГМУ им. И.И. МЕЧНИКОВА МИНЗДРАВА РОССИИ</t>
  </si>
  <si>
    <t>ФГБНУ "НИИ АГИР ИМ. Д.О. ОТТА"</t>
  </si>
  <si>
    <t>ФГБУ "Санкт-Петербургский научно-исследовательский институт фтизиопульмонологии" Минздрава России</t>
  </si>
  <si>
    <t>ФГБУ ДНКЦИБ ФМБА России</t>
  </si>
  <si>
    <t>ФГБУ "РНИИТО ИМ. Р.Р. ВРЕДЕНА" МИНЗДРАВА РОССИИ</t>
  </si>
  <si>
    <t>Всего (коммерческие лаборатории)</t>
  </si>
  <si>
    <t>ООО «НПФ «ХЕЛИКС»</t>
  </si>
  <si>
    <t>АО "Ситилаб"</t>
  </si>
  <si>
    <t>ООО "ГЛОБУС МЕД"</t>
  </si>
  <si>
    <t>АО "Северо-западный центр доказательной медицины"</t>
  </si>
  <si>
    <t>ООО "Медицинская компания ЛабСтори"</t>
  </si>
  <si>
    <t>ООО "ЛИИС"</t>
  </si>
  <si>
    <t>ООО "ЛабТест"</t>
  </si>
  <si>
    <t>ООО "Эксплана"</t>
  </si>
  <si>
    <t>ООО «БиоТехМед»</t>
  </si>
  <si>
    <t>ООО "ЕМЛ"</t>
  </si>
  <si>
    <t>АО "Поликлинический комплекс"</t>
  </si>
  <si>
    <t>ООО «АВС»</t>
  </si>
  <si>
    <t>ООО "Международный медицинский центр "СОГАЗ"</t>
  </si>
  <si>
    <t>ООО «МедПроф»</t>
  </si>
  <si>
    <t>ООО «МедЛаб СПб»</t>
  </si>
  <si>
    <t>ООО "Медико-санитарная часть №157"</t>
  </si>
  <si>
    <t>ООО "ФОРАЛАБ"</t>
  </si>
  <si>
    <t xml:space="preserve">ID MO </t>
  </si>
  <si>
    <t xml:space="preserve">Численность (уникальных) лиц, прошедших лабораторное обследование на новую коронавирусную инфекцию 
</t>
  </si>
  <si>
    <t xml:space="preserve">из них подтвержденных
</t>
  </si>
  <si>
    <t>Средний срок выполнения лабораторных исследований с момента поступления биоматериала в лабораторию (в часах).</t>
  </si>
  <si>
    <t>Средний срок передачи результата выполненных лабораторных исследований в медицинскую организацию (в часах).</t>
  </si>
  <si>
    <t>Лица вернувшиесяна территорию РФ с признаками ОРВИ</t>
  </si>
  <si>
    <t>Лица вернувшиесяна территорию РФ</t>
  </si>
  <si>
    <t>ФГБУ "НИИ ГРИППА ИМ. А.А. СМОРОДИНЦЕВА" МИНЗДРАВА РОССИИ</t>
  </si>
  <si>
    <t>Наименование МО</t>
  </si>
  <si>
    <t>СПб ГБУЗ "Городская больница №26"</t>
  </si>
  <si>
    <t>ФГБУ ВЦЭРМ ИМ. А.М. НИКИФОРОВА МЧС РОССИИ</t>
  </si>
  <si>
    <t>№</t>
  </si>
  <si>
    <t>Проверка на должников</t>
  </si>
  <si>
    <t>Кол-во должников:</t>
  </si>
  <si>
    <t>Кол-во МО (проверка):</t>
  </si>
  <si>
    <t>Кол-во находок не может быть меньше, чем кол-во подтверждённых</t>
  </si>
  <si>
    <t>Проверка обследованных лиц и тестов
ЕСЛИ(S7&lt;=U7;0;1)</t>
  </si>
  <si>
    <t>Проверка находки / подтверждённые 
(сутки)</t>
  </si>
  <si>
    <t>из них подтвержденных</t>
  </si>
  <si>
    <t>Лаборатория
(столбцы проверок идут от данного столбца и вправо)</t>
  </si>
  <si>
    <t> Текущий запас комплектов пробирок для проведения ПЦР-тестов на короновирусную инфекцию (шт.)</t>
  </si>
  <si>
    <t> Текущий запас комплектов реагентов для проведения ПЦР-тестов на короновирусную инфекцию (шт.)</t>
  </si>
  <si>
    <t>ЧУЗ «КБ «РЖД-МЕДИЦИНА» Г. С-ПЕТЕРБУРГ»</t>
  </si>
  <si>
    <t>ФГБОУ ВО СПБГПМУ МИНЗДРАВА РОССИИ</t>
  </si>
  <si>
    <t>ФГБУ "РОССИЙСКИЙ НАУЧНО-ИССЛЕДОВАТЕЛЬСКИЙ ИНСТИТУТ ГЕМАТОЛОГИИ И ТРАНСФУЗИОЛОГИИ ФЕДЕРАЛЬНОГО МЕДИКО-БИОЛОГИЧЕСКОГО АГЕНТСТВА"</t>
  </si>
  <si>
    <t>ООО "МЕДИ ЛАБ"</t>
  </si>
  <si>
    <t>ООО "ИНВИТРО СПб"</t>
  </si>
  <si>
    <t>Отчет о результатах проведенных исследований материала на COVID-19</t>
  </si>
  <si>
    <t>ФГКУ «Поликлиника №4 Федеральной таможенной службы»</t>
  </si>
  <si>
    <t>СПб ГБУЗ "Городская больница Святого Великомученика Георгия"</t>
  </si>
  <si>
    <t>ООО "Сиквенс"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</si>
</sst>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"/>
  </numFmts>
  <fonts count="31" x14ac:knownFonts="1">
    <font>
      <sz val="11"/>
      <color rgb="FF000000"/>
      <name val="Calibri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color rgb="FF000000"/>
      <name val="Calibri"/>
      <family val="2"/>
      <charset val="204"/>
    </font>
    <font>
      <b/>
      <u/>
      <sz val="12"/>
      <color rgb="FF000000"/>
      <name val="Calibri"/>
      <family val="2"/>
      <charset val="204"/>
    </font>
    <font>
      <b/>
      <u/>
      <sz val="12"/>
      <color rgb="FF000000"/>
      <name val="Calibri"/>
      <family val="2"/>
      <charset val="204"/>
    </font>
    <font>
      <sz val="12"/>
      <color rgb="FF000000"/>
      <name val="Times New Roman"/>
      <family val="1"/>
      <charset val="204"/>
    </font>
    <font>
      <sz val="20"/>
      <color rgb="FF000000"/>
      <name val="Calibri"/>
      <family val="2"/>
      <charset val="204"/>
    </font>
    <font>
      <b/>
      <sz val="12"/>
      <color rgb="FF000000"/>
      <name val="Times New Roman"/>
      <family val="1"/>
      <charset val="204"/>
    </font>
    <font>
      <b/>
      <sz val="18"/>
      <color rgb="FF000000"/>
      <name val="Times New Roman"/>
      <family val="1"/>
      <charset val="204"/>
    </font>
    <font>
      <sz val="11"/>
      <name val="Calibri"/>
      <family val="2"/>
      <charset val="204"/>
    </font>
    <font>
      <sz val="11"/>
      <name val="Calibri"/>
      <family val="2"/>
      <charset val="204"/>
    </font>
    <font>
      <b/>
      <sz val="14"/>
      <color rgb="FF000000"/>
      <name val="Times New Roman"/>
      <family val="1"/>
      <charset val="204"/>
    </font>
    <font>
      <b/>
      <sz val="16"/>
      <color rgb="FF000000"/>
      <name val="Times New Roman"/>
      <family val="1"/>
      <charset val="204"/>
    </font>
    <font>
      <b/>
      <sz val="20"/>
      <color rgb="FF000000"/>
      <name val="Times New Roman"/>
      <family val="1"/>
      <charset val="204"/>
    </font>
    <font>
      <sz val="18"/>
      <color rgb="FF000000"/>
      <name val="Times New Roman"/>
      <family val="1"/>
      <charset val="204"/>
    </font>
    <font>
      <sz val="20"/>
      <color rgb="FF000000"/>
      <name val="Times New Roman"/>
      <family val="1"/>
      <charset val="204"/>
    </font>
    <font>
      <sz val="11"/>
      <color rgb="FF000000"/>
      <name val="Calibri"/>
      <family val="2"/>
      <charset val="204"/>
    </font>
    <font>
      <b/>
      <sz val="16"/>
      <color indexed="8"/>
      <name val="Times New Roman"/>
      <family val="1"/>
      <charset val="204"/>
    </font>
    <font>
      <b/>
      <sz val="14"/>
      <color indexed="8"/>
      <name val="Times New Roman"/>
      <family val="1"/>
      <charset val="204"/>
    </font>
    <font>
      <sz val="11"/>
      <color theme="1"/>
      <name val="Calibri"/>
      <family val="2"/>
      <scheme val="minor"/>
    </font>
    <font>
      <b/>
      <sz val="18"/>
      <name val="Calibri"/>
      <family val="2"/>
      <charset val="204"/>
    </font>
    <font>
      <sz val="18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5"/>
      <color rgb="FF000000"/>
      <name val="Times New Roman"/>
      <family val="1"/>
      <charset val="204"/>
    </font>
    <font>
      <sz val="15"/>
      <color rgb="FF000000"/>
      <name val="Times New Roman"/>
      <family val="1"/>
      <charset val="204"/>
    </font>
    <font>
      <b/>
      <sz val="15"/>
      <color indexed="8"/>
      <name val="Times New Roman"/>
      <family val="1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2"/>
      <color indexed="8"/>
      <name val="Times New Roman"/>
      <family val="1"/>
      <charset val="204"/>
    </font>
    <font>
      <sz val="12"/>
      <color theme="1"/>
      <name val="Times New Roman"/>
      <family val="1"/>
      <charset val="204"/>
    </font>
  </fonts>
  <fills count="16">
    <fill>
      <patternFill patternType="none"/>
    </fill>
    <fill>
      <patternFill patternType="gray125"/>
    </fill>
    <fill>
      <patternFill patternType="solid">
        <fgColor rgb="FFCCFFCC"/>
        <bgColor rgb="FFCCFFCC"/>
      </patternFill>
    </fill>
    <fill>
      <patternFill patternType="solid">
        <fgColor rgb="FFFFFF99"/>
        <bgColor rgb="FFFFFF99"/>
      </patternFill>
    </fill>
    <fill>
      <patternFill patternType="solid">
        <fgColor rgb="FFFFCC99"/>
        <bgColor rgb="FFFFCC99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CCFF"/>
        <bgColor rgb="FFCCCC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99CCFF"/>
        <bgColor rgb="FF99CCFF"/>
      </patternFill>
    </fill>
    <fill>
      <patternFill patternType="solid">
        <fgColor rgb="FFFF9900"/>
        <bgColor rgb="FFFF9900"/>
      </patternFill>
    </fill>
    <fill>
      <patternFill patternType="solid">
        <fgColor rgb="FFFF99CC"/>
        <bgColor rgb="FFFF99CC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</fills>
  <borders count="57"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/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2">
    <xf numFmtId="0" fontId="0" fillId="0" borderId="1"/>
    <xf numFmtId="0" fontId="17" fillId="0" borderId="1"/>
    <xf numFmtId="0" fontId="2" fillId="0" borderId="1"/>
    <xf numFmtId="0" fontId="2" fillId="0" borderId="1"/>
    <xf numFmtId="0" fontId="20" fillId="0" borderId="1"/>
    <xf numFmtId="0" fontId="2" fillId="0" borderId="1"/>
    <xf numFmtId="0" fontId="2" fillId="0" borderId="1"/>
    <xf numFmtId="0" fontId="2" fillId="0" borderId="1"/>
    <xf numFmtId="0" fontId="2" fillId="0" borderId="1"/>
    <xf numFmtId="0" fontId="2" fillId="0" borderId="1"/>
    <xf numFmtId="0" fontId="2" fillId="0" borderId="1"/>
    <xf numFmtId="0" fontId="2" fillId="0" borderId="1"/>
  </cellStyleXfs>
  <cellXfs count="222">
    <xf numFmtId="0" fontId="0" fillId="0" borderId="0" xfId="0" applyBorder="1"/>
    <xf numFmtId="0" fontId="3" fillId="0" borderId="0" xfId="0" applyFont="1" applyBorder="1" applyAlignment="1">
      <alignment horizontal="center" vertical="center"/>
    </xf>
    <xf numFmtId="14" fontId="4" fillId="0" borderId="0" xfId="0" applyNumberFormat="1" applyFont="1" applyBorder="1"/>
    <xf numFmtId="14" fontId="5" fillId="2" borderId="1" xfId="0" applyNumberFormat="1" applyFont="1" applyFill="1"/>
    <xf numFmtId="0" fontId="7" fillId="0" borderId="2" xfId="0" applyFont="1" applyBorder="1"/>
    <xf numFmtId="0" fontId="0" fillId="0" borderId="2" xfId="0" applyBorder="1"/>
    <xf numFmtId="0" fontId="0" fillId="2" borderId="1" xfId="0" applyFill="1"/>
    <xf numFmtId="0" fontId="11" fillId="0" borderId="0" xfId="0" applyFont="1" applyBorder="1"/>
    <xf numFmtId="0" fontId="0" fillId="0" borderId="0" xfId="0" applyBorder="1"/>
    <xf numFmtId="3" fontId="7" fillId="5" borderId="6" xfId="0" applyNumberFormat="1" applyFont="1" applyFill="1" applyBorder="1" applyAlignment="1">
      <alignment horizontal="center" vertical="center"/>
    </xf>
    <xf numFmtId="3" fontId="16" fillId="4" borderId="6" xfId="0" applyNumberFormat="1" applyFont="1" applyFill="1" applyBorder="1" applyAlignment="1">
      <alignment horizontal="center" vertical="center" wrapText="1"/>
    </xf>
    <xf numFmtId="3" fontId="7" fillId="12" borderId="6" xfId="0" applyNumberFormat="1" applyFont="1" applyFill="1" applyBorder="1" applyAlignment="1">
      <alignment horizontal="center" vertical="center"/>
    </xf>
    <xf numFmtId="3" fontId="16" fillId="2" borderId="6" xfId="0" applyNumberFormat="1" applyFont="1" applyFill="1" applyBorder="1" applyAlignment="1">
      <alignment horizontal="center" vertical="center"/>
    </xf>
    <xf numFmtId="3" fontId="7" fillId="7" borderId="6" xfId="0" applyNumberFormat="1" applyFont="1" applyFill="1" applyBorder="1" applyAlignment="1">
      <alignment horizontal="center" vertical="center"/>
    </xf>
    <xf numFmtId="3" fontId="16" fillId="3" borderId="6" xfId="0" applyNumberFormat="1" applyFont="1" applyFill="1" applyBorder="1" applyAlignment="1">
      <alignment horizontal="center" vertical="center" wrapText="1"/>
    </xf>
    <xf numFmtId="3" fontId="16" fillId="11" borderId="6" xfId="0" applyNumberFormat="1" applyFont="1" applyFill="1" applyBorder="1" applyAlignment="1">
      <alignment horizontal="center" vertical="center"/>
    </xf>
    <xf numFmtId="0" fontId="0" fillId="0" borderId="6" xfId="0" applyBorder="1" applyAlignment="1">
      <alignment wrapText="1"/>
    </xf>
    <xf numFmtId="0" fontId="0" fillId="14" borderId="6" xfId="0" applyFill="1" applyBorder="1"/>
    <xf numFmtId="0" fontId="1" fillId="14" borderId="6" xfId="8" applyFont="1" applyFill="1" applyBorder="1"/>
    <xf numFmtId="0" fontId="1" fillId="14" borderId="6" xfId="8" applyFont="1" applyFill="1" applyBorder="1" applyAlignment="1">
      <alignment wrapText="1"/>
    </xf>
    <xf numFmtId="0" fontId="0" fillId="14" borderId="6" xfId="0" applyFill="1" applyBorder="1" applyAlignment="1">
      <alignment wrapText="1"/>
    </xf>
    <xf numFmtId="0" fontId="6" fillId="0" borderId="2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0" fillId="0" borderId="1" xfId="0"/>
    <xf numFmtId="3" fontId="14" fillId="5" borderId="7" xfId="0" applyNumberFormat="1" applyFont="1" applyFill="1" applyBorder="1" applyAlignment="1">
      <alignment horizontal="center" vertical="center" wrapText="1"/>
    </xf>
    <xf numFmtId="0" fontId="11" fillId="4" borderId="12" xfId="0" applyFont="1" applyFill="1" applyBorder="1"/>
    <xf numFmtId="0" fontId="9" fillId="4" borderId="14" xfId="0" applyFont="1" applyFill="1" applyBorder="1" applyAlignment="1">
      <alignment horizontal="center" vertical="center" textRotation="90" wrapText="1"/>
    </xf>
    <xf numFmtId="0" fontId="13" fillId="2" borderId="17" xfId="0" applyFont="1" applyFill="1" applyBorder="1" applyAlignment="1">
      <alignment horizontal="center" vertical="center" textRotation="90" wrapText="1"/>
    </xf>
    <xf numFmtId="0" fontId="9" fillId="5" borderId="17" xfId="0" applyFont="1" applyFill="1" applyBorder="1" applyAlignment="1">
      <alignment horizontal="center" vertical="center" textRotation="90" wrapText="1"/>
    </xf>
    <xf numFmtId="0" fontId="9" fillId="6" borderId="17" xfId="0" applyFont="1" applyFill="1" applyBorder="1" applyAlignment="1">
      <alignment horizontal="center" vertical="center" textRotation="90" wrapText="1"/>
    </xf>
    <xf numFmtId="0" fontId="9" fillId="7" borderId="17" xfId="0" applyFont="1" applyFill="1" applyBorder="1" applyAlignment="1">
      <alignment horizontal="center" vertical="center" textRotation="90" wrapText="1"/>
    </xf>
    <xf numFmtId="3" fontId="16" fillId="2" borderId="5" xfId="0" applyNumberFormat="1" applyFont="1" applyFill="1" applyBorder="1" applyAlignment="1">
      <alignment horizontal="center" vertical="center"/>
    </xf>
    <xf numFmtId="3" fontId="16" fillId="3" borderId="5" xfId="0" applyNumberFormat="1" applyFont="1" applyFill="1" applyBorder="1" applyAlignment="1">
      <alignment horizontal="center" vertical="center" wrapText="1"/>
    </xf>
    <xf numFmtId="3" fontId="16" fillId="11" borderId="5" xfId="0" applyNumberFormat="1" applyFont="1" applyFill="1" applyBorder="1" applyAlignment="1">
      <alignment horizontal="center" vertical="center"/>
    </xf>
    <xf numFmtId="3" fontId="16" fillId="4" borderId="5" xfId="0" applyNumberFormat="1" applyFont="1" applyFill="1" applyBorder="1" applyAlignment="1">
      <alignment horizontal="center" vertical="center" wrapText="1"/>
    </xf>
    <xf numFmtId="3" fontId="7" fillId="5" borderId="5" xfId="0" applyNumberFormat="1" applyFont="1" applyFill="1" applyBorder="1" applyAlignment="1">
      <alignment horizontal="center" vertical="center"/>
    </xf>
    <xf numFmtId="3" fontId="7" fillId="12" borderId="5" xfId="0" applyNumberFormat="1" applyFont="1" applyFill="1" applyBorder="1" applyAlignment="1">
      <alignment horizontal="center" vertical="center"/>
    </xf>
    <xf numFmtId="3" fontId="7" fillId="7" borderId="5" xfId="0" applyNumberFormat="1" applyFont="1" applyFill="1" applyBorder="1" applyAlignment="1">
      <alignment horizontal="center" vertical="center"/>
    </xf>
    <xf numFmtId="3" fontId="16" fillId="2" borderId="20" xfId="0" applyNumberFormat="1" applyFont="1" applyFill="1" applyBorder="1" applyAlignment="1">
      <alignment horizontal="center" vertical="center"/>
    </xf>
    <xf numFmtId="3" fontId="16" fillId="3" borderId="20" xfId="0" applyNumberFormat="1" applyFont="1" applyFill="1" applyBorder="1" applyAlignment="1">
      <alignment horizontal="center" vertical="center" wrapText="1"/>
    </xf>
    <xf numFmtId="3" fontId="16" fillId="11" borderId="20" xfId="0" applyNumberFormat="1" applyFont="1" applyFill="1" applyBorder="1" applyAlignment="1">
      <alignment horizontal="center" vertical="center"/>
    </xf>
    <xf numFmtId="3" fontId="16" fillId="4" borderId="20" xfId="0" applyNumberFormat="1" applyFont="1" applyFill="1" applyBorder="1" applyAlignment="1">
      <alignment horizontal="center" vertical="center" wrapText="1"/>
    </xf>
    <xf numFmtId="3" fontId="7" fillId="5" borderId="20" xfId="0" applyNumberFormat="1" applyFont="1" applyFill="1" applyBorder="1" applyAlignment="1">
      <alignment horizontal="center" vertical="center"/>
    </xf>
    <xf numFmtId="3" fontId="7" fillId="12" borderId="20" xfId="0" applyNumberFormat="1" applyFont="1" applyFill="1" applyBorder="1" applyAlignment="1">
      <alignment horizontal="center" vertical="center"/>
    </xf>
    <xf numFmtId="3" fontId="7" fillId="7" borderId="20" xfId="0" applyNumberFormat="1" applyFont="1" applyFill="1" applyBorder="1" applyAlignment="1">
      <alignment horizontal="center" vertical="center"/>
    </xf>
    <xf numFmtId="3" fontId="7" fillId="5" borderId="21" xfId="0" applyNumberFormat="1" applyFont="1" applyFill="1" applyBorder="1" applyAlignment="1">
      <alignment horizontal="center" vertical="center"/>
    </xf>
    <xf numFmtId="3" fontId="7" fillId="5" borderId="22" xfId="0" applyNumberFormat="1" applyFont="1" applyFill="1" applyBorder="1" applyAlignment="1">
      <alignment horizontal="center" vertical="center"/>
    </xf>
    <xf numFmtId="3" fontId="16" fillId="2" borderId="23" xfId="0" applyNumberFormat="1" applyFont="1" applyFill="1" applyBorder="1" applyAlignment="1">
      <alignment horizontal="center" vertical="center"/>
    </xf>
    <xf numFmtId="3" fontId="16" fillId="3" borderId="23" xfId="0" applyNumberFormat="1" applyFont="1" applyFill="1" applyBorder="1" applyAlignment="1">
      <alignment horizontal="center" vertical="center" wrapText="1"/>
    </xf>
    <xf numFmtId="3" fontId="16" fillId="11" borderId="23" xfId="0" applyNumberFormat="1" applyFont="1" applyFill="1" applyBorder="1" applyAlignment="1">
      <alignment horizontal="center" vertical="center"/>
    </xf>
    <xf numFmtId="3" fontId="16" fillId="4" borderId="23" xfId="0" applyNumberFormat="1" applyFont="1" applyFill="1" applyBorder="1" applyAlignment="1">
      <alignment horizontal="center" vertical="center" wrapText="1"/>
    </xf>
    <xf numFmtId="3" fontId="7" fillId="5" borderId="23" xfId="0" applyNumberFormat="1" applyFont="1" applyFill="1" applyBorder="1" applyAlignment="1">
      <alignment horizontal="center" vertical="center"/>
    </xf>
    <xf numFmtId="3" fontId="7" fillId="12" borderId="23" xfId="0" applyNumberFormat="1" applyFont="1" applyFill="1" applyBorder="1" applyAlignment="1">
      <alignment horizontal="center" vertical="center"/>
    </xf>
    <xf numFmtId="3" fontId="7" fillId="7" borderId="23" xfId="0" applyNumberFormat="1" applyFont="1" applyFill="1" applyBorder="1" applyAlignment="1">
      <alignment horizontal="center" vertical="center"/>
    </xf>
    <xf numFmtId="3" fontId="7" fillId="5" borderId="24" xfId="0" applyNumberFormat="1" applyFont="1" applyFill="1" applyBorder="1" applyAlignment="1">
      <alignment horizontal="center" vertical="center"/>
    </xf>
    <xf numFmtId="3" fontId="16" fillId="2" borderId="7" xfId="0" applyNumberFormat="1" applyFont="1" applyFill="1" applyBorder="1" applyAlignment="1">
      <alignment horizontal="center" vertical="center"/>
    </xf>
    <xf numFmtId="3" fontId="16" fillId="3" borderId="7" xfId="0" applyNumberFormat="1" applyFont="1" applyFill="1" applyBorder="1" applyAlignment="1">
      <alignment horizontal="center" vertical="center" wrapText="1"/>
    </xf>
    <xf numFmtId="3" fontId="16" fillId="11" borderId="7" xfId="0" applyNumberFormat="1" applyFont="1" applyFill="1" applyBorder="1" applyAlignment="1">
      <alignment horizontal="center" vertical="center"/>
    </xf>
    <xf numFmtId="3" fontId="16" fillId="4" borderId="7" xfId="0" applyNumberFormat="1" applyFont="1" applyFill="1" applyBorder="1" applyAlignment="1">
      <alignment horizontal="center" vertical="center" wrapText="1"/>
    </xf>
    <xf numFmtId="3" fontId="7" fillId="5" borderId="7" xfId="0" applyNumberFormat="1" applyFont="1" applyFill="1" applyBorder="1" applyAlignment="1">
      <alignment horizontal="center" vertical="center"/>
    </xf>
    <xf numFmtId="3" fontId="7" fillId="12" borderId="7" xfId="0" applyNumberFormat="1" applyFont="1" applyFill="1" applyBorder="1" applyAlignment="1">
      <alignment horizontal="center" vertical="center"/>
    </xf>
    <xf numFmtId="3" fontId="7" fillId="7" borderId="7" xfId="0" applyNumberFormat="1" applyFont="1" applyFill="1" applyBorder="1" applyAlignment="1">
      <alignment horizontal="center" vertical="center"/>
    </xf>
    <xf numFmtId="3" fontId="14" fillId="10" borderId="26" xfId="0" applyNumberFormat="1" applyFont="1" applyFill="1" applyBorder="1" applyAlignment="1">
      <alignment horizontal="center" vertical="center" wrapText="1"/>
    </xf>
    <xf numFmtId="164" fontId="14" fillId="10" borderId="26" xfId="0" applyNumberFormat="1" applyFont="1" applyFill="1" applyBorder="1" applyAlignment="1">
      <alignment horizontal="center" vertical="center" wrapText="1"/>
    </xf>
    <xf numFmtId="164" fontId="14" fillId="10" borderId="27" xfId="0" applyNumberFormat="1" applyFont="1" applyFill="1" applyBorder="1" applyAlignment="1">
      <alignment horizontal="center" vertical="center" wrapText="1"/>
    </xf>
    <xf numFmtId="0" fontId="10" fillId="0" borderId="3" xfId="0" applyFont="1" applyBorder="1"/>
    <xf numFmtId="3" fontId="14" fillId="9" borderId="5" xfId="0" applyNumberFormat="1" applyFont="1" applyFill="1" applyBorder="1" applyAlignment="1">
      <alignment horizontal="center" vertical="center" wrapText="1"/>
    </xf>
    <xf numFmtId="0" fontId="0" fillId="0" borderId="28" xfId="0" applyBorder="1" applyAlignment="1">
      <alignment horizontal="center"/>
    </xf>
    <xf numFmtId="0" fontId="0" fillId="0" borderId="25" xfId="0" applyBorder="1" applyAlignment="1">
      <alignment horizontal="center"/>
    </xf>
    <xf numFmtId="3" fontId="14" fillId="6" borderId="26" xfId="0" applyNumberFormat="1" applyFont="1" applyFill="1" applyBorder="1" applyAlignment="1">
      <alignment horizontal="center" vertical="center" wrapText="1"/>
    </xf>
    <xf numFmtId="0" fontId="15" fillId="8" borderId="7" xfId="0" applyFont="1" applyFill="1" applyBorder="1" applyAlignment="1">
      <alignment horizontal="center" vertical="center" wrapText="1"/>
    </xf>
    <xf numFmtId="0" fontId="15" fillId="8" borderId="28" xfId="0" applyFont="1" applyFill="1" applyBorder="1" applyAlignment="1">
      <alignment horizontal="center" vertical="center" wrapText="1"/>
    </xf>
    <xf numFmtId="0" fontId="15" fillId="8" borderId="26" xfId="0" applyFont="1" applyFill="1" applyBorder="1" applyAlignment="1">
      <alignment horizontal="center" vertical="center" wrapText="1"/>
    </xf>
    <xf numFmtId="0" fontId="15" fillId="8" borderId="29" xfId="0" applyFont="1" applyFill="1" applyBorder="1" applyAlignment="1">
      <alignment horizontal="center" vertical="center" wrapText="1"/>
    </xf>
    <xf numFmtId="0" fontId="15" fillId="8" borderId="20" xfId="0" applyFont="1" applyFill="1" applyBorder="1" applyAlignment="1">
      <alignment horizontal="center" vertical="center" wrapText="1"/>
    </xf>
    <xf numFmtId="0" fontId="15" fillId="8" borderId="30" xfId="0" applyFont="1" applyFill="1" applyBorder="1" applyAlignment="1">
      <alignment horizontal="center" vertical="center" wrapText="1"/>
    </xf>
    <xf numFmtId="3" fontId="7" fillId="5" borderId="31" xfId="0" applyNumberFormat="1" applyFont="1" applyFill="1" applyBorder="1" applyAlignment="1">
      <alignment horizontal="center" vertical="center"/>
    </xf>
    <xf numFmtId="0" fontId="15" fillId="8" borderId="32" xfId="0" applyFont="1" applyFill="1" applyBorder="1" applyAlignment="1">
      <alignment horizontal="center" vertical="center" wrapText="1"/>
    </xf>
    <xf numFmtId="3" fontId="7" fillId="5" borderId="33" xfId="0" applyNumberFormat="1" applyFont="1" applyFill="1" applyBorder="1" applyAlignment="1">
      <alignment horizontal="center" vertical="center"/>
    </xf>
    <xf numFmtId="0" fontId="15" fillId="8" borderId="34" xfId="0" applyFont="1" applyFill="1" applyBorder="1" applyAlignment="1">
      <alignment horizontal="center" vertical="center" wrapText="1"/>
    </xf>
    <xf numFmtId="0" fontId="15" fillId="8" borderId="35" xfId="0" applyFont="1" applyFill="1" applyBorder="1" applyAlignment="1">
      <alignment horizontal="center" vertical="center" wrapText="1"/>
    </xf>
    <xf numFmtId="3" fontId="14" fillId="5" borderId="36" xfId="0" applyNumberFormat="1" applyFont="1" applyFill="1" applyBorder="1" applyAlignment="1">
      <alignment horizontal="center" vertical="center" wrapText="1"/>
    </xf>
    <xf numFmtId="3" fontId="14" fillId="9" borderId="37" xfId="0" applyNumberFormat="1" applyFont="1" applyFill="1" applyBorder="1" applyAlignment="1">
      <alignment horizontal="center" vertical="center" wrapText="1"/>
    </xf>
    <xf numFmtId="3" fontId="14" fillId="10" borderId="38" xfId="0" applyNumberFormat="1" applyFont="1" applyFill="1" applyBorder="1" applyAlignment="1">
      <alignment horizontal="center" vertical="center" wrapText="1"/>
    </xf>
    <xf numFmtId="3" fontId="16" fillId="2" borderId="37" xfId="0" applyNumberFormat="1" applyFont="1" applyFill="1" applyBorder="1" applyAlignment="1">
      <alignment horizontal="center" vertical="center"/>
    </xf>
    <xf numFmtId="3" fontId="16" fillId="2" borderId="36" xfId="0" applyNumberFormat="1" applyFont="1" applyFill="1" applyBorder="1" applyAlignment="1">
      <alignment horizontal="center" vertical="center"/>
    </xf>
    <xf numFmtId="0" fontId="11" fillId="0" borderId="29" xfId="0" applyFont="1" applyBorder="1"/>
    <xf numFmtId="0" fontId="10" fillId="0" borderId="19" xfId="0" applyFont="1" applyBorder="1"/>
    <xf numFmtId="0" fontId="13" fillId="5" borderId="21" xfId="0" applyFont="1" applyFill="1" applyBorder="1" applyAlignment="1">
      <alignment horizontal="center" vertical="center" wrapText="1"/>
    </xf>
    <xf numFmtId="0" fontId="11" fillId="0" borderId="30" xfId="0" applyFont="1" applyBorder="1"/>
    <xf numFmtId="0" fontId="13" fillId="8" borderId="31" xfId="0" applyFont="1" applyFill="1" applyBorder="1" applyAlignment="1">
      <alignment horizontal="center" vertical="center" wrapText="1"/>
    </xf>
    <xf numFmtId="0" fontId="12" fillId="10" borderId="27" xfId="0" applyFont="1" applyFill="1" applyBorder="1" applyAlignment="1">
      <alignment horizontal="center" vertical="center" wrapText="1"/>
    </xf>
    <xf numFmtId="0" fontId="15" fillId="8" borderId="21" xfId="0" applyFont="1" applyFill="1" applyBorder="1" applyAlignment="1">
      <alignment horizontal="center" vertical="center" wrapText="1"/>
    </xf>
    <xf numFmtId="0" fontId="15" fillId="8" borderId="31" xfId="0" applyFont="1" applyFill="1" applyBorder="1" applyAlignment="1">
      <alignment horizontal="center" vertical="center" wrapText="1"/>
    </xf>
    <xf numFmtId="0" fontId="9" fillId="10" borderId="27" xfId="0" applyFont="1" applyFill="1" applyBorder="1" applyAlignment="1">
      <alignment horizontal="center" vertical="center" wrapText="1"/>
    </xf>
    <xf numFmtId="0" fontId="15" fillId="8" borderId="33" xfId="0" applyFont="1" applyFill="1" applyBorder="1" applyAlignment="1">
      <alignment horizontal="center" vertical="center" wrapText="1"/>
    </xf>
    <xf numFmtId="0" fontId="15" fillId="8" borderId="22" xfId="0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14" borderId="1" xfId="0" applyFill="1" applyBorder="1"/>
    <xf numFmtId="0" fontId="9" fillId="4" borderId="6" xfId="6" applyFont="1" applyFill="1" applyBorder="1" applyAlignment="1">
      <alignment horizontal="center" vertical="center" textRotation="90" wrapText="1"/>
    </xf>
    <xf numFmtId="0" fontId="18" fillId="13" borderId="6" xfId="7" applyFont="1" applyFill="1" applyBorder="1" applyAlignment="1">
      <alignment horizontal="center" vertical="center" textRotation="90" wrapText="1"/>
    </xf>
    <xf numFmtId="0" fontId="9" fillId="5" borderId="6" xfId="6" applyFont="1" applyFill="1" applyBorder="1" applyAlignment="1">
      <alignment horizontal="center" vertical="center" textRotation="90" wrapText="1"/>
    </xf>
    <xf numFmtId="0" fontId="9" fillId="6" borderId="6" xfId="6" applyFont="1" applyFill="1" applyBorder="1" applyAlignment="1">
      <alignment horizontal="center" vertical="center" textRotation="90" wrapText="1"/>
    </xf>
    <xf numFmtId="0" fontId="13" fillId="5" borderId="6" xfId="8" applyFont="1" applyFill="1" applyBorder="1" applyAlignment="1">
      <alignment horizontal="center" vertical="center" wrapText="1"/>
    </xf>
    <xf numFmtId="0" fontId="14" fillId="5" borderId="6" xfId="8" applyFont="1" applyFill="1" applyBorder="1" applyAlignment="1">
      <alignment horizontal="center" vertical="center" wrapText="1"/>
    </xf>
    <xf numFmtId="0" fontId="0" fillId="0" borderId="6" xfId="0" applyBorder="1"/>
    <xf numFmtId="0" fontId="23" fillId="0" borderId="6" xfId="0" applyFont="1" applyBorder="1" applyAlignment="1">
      <alignment horizontal="center" vertical="center"/>
    </xf>
    <xf numFmtId="0" fontId="17" fillId="0" borderId="1" xfId="1" applyBorder="1"/>
    <xf numFmtId="0" fontId="17" fillId="0" borderId="1" xfId="1" applyBorder="1" applyAlignment="1">
      <alignment horizontal="center" vertical="center"/>
    </xf>
    <xf numFmtId="0" fontId="23" fillId="0" borderId="6" xfId="1" applyFont="1" applyBorder="1" applyAlignment="1">
      <alignment horizontal="center" vertical="center"/>
    </xf>
    <xf numFmtId="0" fontId="17" fillId="0" borderId="6" xfId="1" applyBorder="1"/>
    <xf numFmtId="0" fontId="23" fillId="15" borderId="1" xfId="1" applyFont="1" applyFill="1" applyBorder="1" applyAlignment="1">
      <alignment horizontal="center" vertical="center"/>
    </xf>
    <xf numFmtId="0" fontId="17" fillId="15" borderId="1" xfId="1" applyFill="1" applyBorder="1"/>
    <xf numFmtId="0" fontId="23" fillId="0" borderId="6" xfId="1" applyFont="1" applyBorder="1" applyAlignment="1">
      <alignment horizontal="left" vertical="center"/>
    </xf>
    <xf numFmtId="0" fontId="17" fillId="0" borderId="1" xfId="1" applyBorder="1" applyAlignment="1">
      <alignment horizontal="left" vertical="center"/>
    </xf>
    <xf numFmtId="0" fontId="15" fillId="8" borderId="6" xfId="0" applyFont="1" applyFill="1" applyBorder="1" applyAlignment="1">
      <alignment horizontal="center" vertical="center" wrapText="1"/>
    </xf>
    <xf numFmtId="0" fontId="0" fillId="15" borderId="1" xfId="0" applyFill="1" applyBorder="1"/>
    <xf numFmtId="0" fontId="26" fillId="13" borderId="6" xfId="7" applyFont="1" applyFill="1" applyBorder="1" applyAlignment="1">
      <alignment horizontal="center" vertical="center" textRotation="90" wrapText="1"/>
    </xf>
    <xf numFmtId="0" fontId="24" fillId="5" borderId="6" xfId="6" applyFont="1" applyFill="1" applyBorder="1" applyAlignment="1">
      <alignment horizontal="center" vertical="center" textRotation="90" wrapText="1"/>
    </xf>
    <xf numFmtId="0" fontId="24" fillId="6" borderId="6" xfId="6" applyFont="1" applyFill="1" applyBorder="1" applyAlignment="1">
      <alignment horizontal="center" vertical="center" textRotation="90" wrapText="1"/>
    </xf>
    <xf numFmtId="0" fontId="24" fillId="7" borderId="6" xfId="6" applyFont="1" applyFill="1" applyBorder="1" applyAlignment="1">
      <alignment horizontal="center" vertical="center" textRotation="90" wrapText="1"/>
    </xf>
    <xf numFmtId="0" fontId="25" fillId="15" borderId="6" xfId="0" applyFont="1" applyFill="1" applyBorder="1"/>
    <xf numFmtId="0" fontId="25" fillId="15" borderId="1" xfId="0" applyFont="1" applyFill="1" applyBorder="1"/>
    <xf numFmtId="0" fontId="25" fillId="0" borderId="1" xfId="0" applyFont="1" applyBorder="1" applyAlignment="1">
      <alignment horizontal="center" vertical="center"/>
    </xf>
    <xf numFmtId="0" fontId="24" fillId="5" borderId="6" xfId="6" applyFont="1" applyFill="1" applyBorder="1" applyAlignment="1">
      <alignment horizontal="center" vertical="center" wrapText="1"/>
    </xf>
    <xf numFmtId="0" fontId="24" fillId="7" borderId="6" xfId="6" applyFont="1" applyFill="1" applyBorder="1" applyAlignment="1">
      <alignment vertical="center" wrapText="1"/>
    </xf>
    <xf numFmtId="0" fontId="24" fillId="0" borderId="6" xfId="8" applyFont="1" applyFill="1" applyBorder="1" applyAlignment="1">
      <alignment horizontal="center" vertical="center" wrapText="1"/>
    </xf>
    <xf numFmtId="0" fontId="25" fillId="0" borderId="6" xfId="8" applyFont="1" applyFill="1" applyBorder="1" applyAlignment="1">
      <alignment horizontal="center" vertical="center" wrapText="1"/>
    </xf>
    <xf numFmtId="0" fontId="25" fillId="0" borderId="6" xfId="0" applyFont="1" applyFill="1" applyBorder="1" applyAlignment="1">
      <alignment horizontal="center" vertical="center"/>
    </xf>
    <xf numFmtId="0" fontId="8" fillId="4" borderId="6" xfId="6" applyFont="1" applyFill="1" applyBorder="1" applyAlignment="1">
      <alignment horizontal="center" vertical="center" textRotation="90" wrapText="1"/>
    </xf>
    <xf numFmtId="0" fontId="29" fillId="13" borderId="6" xfId="7" applyFont="1" applyFill="1" applyBorder="1" applyAlignment="1">
      <alignment horizontal="center" vertical="center" textRotation="90" wrapText="1"/>
    </xf>
    <xf numFmtId="0" fontId="8" fillId="5" borderId="6" xfId="6" applyFont="1" applyFill="1" applyBorder="1" applyAlignment="1">
      <alignment horizontal="center" vertical="center" textRotation="90" wrapText="1"/>
    </xf>
    <xf numFmtId="0" fontId="8" fillId="6" borderId="6" xfId="6" applyFont="1" applyFill="1" applyBorder="1" applyAlignment="1">
      <alignment horizontal="center" vertical="center" textRotation="90" wrapText="1"/>
    </xf>
    <xf numFmtId="0" fontId="8" fillId="5" borderId="6" xfId="8" applyFont="1" applyFill="1" applyBorder="1" applyAlignment="1">
      <alignment horizontal="center" vertical="center" wrapText="1"/>
    </xf>
    <xf numFmtId="0" fontId="6" fillId="8" borderId="6" xfId="0" applyFont="1" applyFill="1" applyBorder="1" applyAlignment="1">
      <alignment horizontal="center" vertical="center" wrapText="1"/>
    </xf>
    <xf numFmtId="0" fontId="6" fillId="0" borderId="6" xfId="0" applyFont="1" applyBorder="1" applyAlignment="1">
      <alignment wrapText="1"/>
    </xf>
    <xf numFmtId="0" fontId="6" fillId="14" borderId="6" xfId="0" applyFont="1" applyFill="1" applyBorder="1" applyAlignment="1">
      <alignment wrapText="1"/>
    </xf>
    <xf numFmtId="0" fontId="6" fillId="14" borderId="6" xfId="0" applyFont="1" applyFill="1" applyBorder="1"/>
    <xf numFmtId="0" fontId="30" fillId="14" borderId="6" xfId="8" applyFont="1" applyFill="1" applyBorder="1" applyAlignment="1">
      <alignment wrapText="1"/>
    </xf>
    <xf numFmtId="0" fontId="30" fillId="14" borderId="6" xfId="8" applyFont="1" applyFill="1" applyBorder="1"/>
    <xf numFmtId="0" fontId="0" fillId="0" borderId="6" xfId="0" applyBorder="1"/>
    <xf numFmtId="0" fontId="15" fillId="8" borderId="43" xfId="0" applyFont="1" applyFill="1" applyBorder="1" applyAlignment="1">
      <alignment horizontal="center" vertical="center" wrapText="1"/>
    </xf>
    <xf numFmtId="0" fontId="15" fillId="8" borderId="23" xfId="0" applyFont="1" applyFill="1" applyBorder="1" applyAlignment="1">
      <alignment horizontal="center" vertical="center" wrapText="1"/>
    </xf>
    <xf numFmtId="0" fontId="0" fillId="0" borderId="6" xfId="0" applyBorder="1"/>
    <xf numFmtId="0" fontId="15" fillId="8" borderId="45" xfId="0" applyFont="1" applyFill="1" applyBorder="1" applyAlignment="1">
      <alignment horizontal="center" vertical="center" wrapText="1"/>
    </xf>
    <xf numFmtId="0" fontId="15" fillId="8" borderId="46" xfId="0" applyFont="1" applyFill="1" applyBorder="1" applyAlignment="1">
      <alignment horizontal="center" vertical="center" wrapText="1"/>
    </xf>
    <xf numFmtId="0" fontId="13" fillId="10" borderId="47" xfId="0" applyFont="1" applyFill="1" applyBorder="1" applyAlignment="1">
      <alignment horizontal="center" vertical="center" wrapText="1"/>
    </xf>
    <xf numFmtId="0" fontId="9" fillId="10" borderId="48" xfId="0" applyFont="1" applyFill="1" applyBorder="1" applyAlignment="1">
      <alignment horizontal="center" vertical="center" shrinkToFit="1"/>
    </xf>
    <xf numFmtId="0" fontId="15" fillId="8" borderId="49" xfId="0" applyFont="1" applyFill="1" applyBorder="1" applyAlignment="1">
      <alignment horizontal="center" vertical="center" wrapText="1"/>
    </xf>
    <xf numFmtId="0" fontId="15" fillId="8" borderId="50" xfId="0" applyFont="1" applyFill="1" applyBorder="1" applyAlignment="1">
      <alignment horizontal="center" vertical="center" wrapText="1"/>
    </xf>
    <xf numFmtId="3" fontId="14" fillId="10" borderId="44" xfId="0" applyNumberFormat="1" applyFont="1" applyFill="1" applyBorder="1" applyAlignment="1">
      <alignment horizontal="center" vertical="center" shrinkToFit="1"/>
    </xf>
    <xf numFmtId="3" fontId="14" fillId="10" borderId="46" xfId="0" applyNumberFormat="1" applyFont="1" applyFill="1" applyBorder="1" applyAlignment="1">
      <alignment horizontal="center" vertical="center" wrapText="1"/>
    </xf>
    <xf numFmtId="0" fontId="0" fillId="0" borderId="6" xfId="0" applyBorder="1"/>
    <xf numFmtId="0" fontId="0" fillId="0" borderId="6" xfId="0" applyBorder="1"/>
    <xf numFmtId="0" fontId="24" fillId="0" borderId="6" xfId="0" applyFont="1" applyBorder="1" applyAlignment="1">
      <alignment horizontal="center" vertical="center" wrapText="1"/>
    </xf>
    <xf numFmtId="0" fontId="25" fillId="0" borderId="6" xfId="0" applyFont="1" applyBorder="1" applyAlignment="1">
      <alignment horizontal="center" vertical="center"/>
    </xf>
    <xf numFmtId="0" fontId="9" fillId="7" borderId="6" xfId="6" applyFont="1" applyFill="1" applyBorder="1" applyAlignment="1">
      <alignment horizontal="center" vertical="center" textRotation="90" wrapText="1"/>
    </xf>
    <xf numFmtId="0" fontId="6" fillId="0" borderId="6" xfId="0" applyFont="1" applyBorder="1"/>
    <xf numFmtId="0" fontId="8" fillId="7" borderId="6" xfId="6" applyFont="1" applyFill="1" applyBorder="1" applyAlignment="1">
      <alignment horizontal="center" vertical="center" textRotation="90" wrapText="1"/>
    </xf>
    <xf numFmtId="0" fontId="0" fillId="15" borderId="6" xfId="0" applyFill="1" applyBorder="1"/>
    <xf numFmtId="0" fontId="0" fillId="0" borderId="6" xfId="0" applyBorder="1"/>
    <xf numFmtId="0" fontId="15" fillId="8" borderId="51" xfId="0" applyFont="1" applyFill="1" applyBorder="1" applyAlignment="1">
      <alignment horizontal="center" vertical="center" wrapText="1"/>
    </xf>
    <xf numFmtId="0" fontId="15" fillId="8" borderId="52" xfId="0" applyFont="1" applyFill="1" applyBorder="1" applyAlignment="1">
      <alignment horizontal="center" vertical="center" wrapText="1"/>
    </xf>
    <xf numFmtId="0" fontId="15" fillId="8" borderId="53" xfId="0" applyFont="1" applyFill="1" applyBorder="1" applyAlignment="1">
      <alignment horizontal="center" vertical="center" wrapText="1"/>
    </xf>
    <xf numFmtId="0" fontId="15" fillId="8" borderId="54" xfId="0" applyFont="1" applyFill="1" applyBorder="1" applyAlignment="1">
      <alignment horizontal="center" vertical="center" wrapText="1"/>
    </xf>
    <xf numFmtId="0" fontId="15" fillId="8" borderId="55" xfId="0" applyFont="1" applyFill="1" applyBorder="1" applyAlignment="1">
      <alignment horizontal="center" vertical="center" wrapText="1"/>
    </xf>
    <xf numFmtId="0" fontId="0" fillId="0" borderId="6" xfId="0" applyBorder="1"/>
    <xf numFmtId="0" fontId="0" fillId="0" borderId="6" xfId="0" applyBorder="1"/>
    <xf numFmtId="0" fontId="0" fillId="0" borderId="6" xfId="0" applyBorder="1"/>
    <xf numFmtId="0" fontId="15" fillId="8" borderId="56" xfId="0" applyFont="1" applyFill="1" applyBorder="1" applyAlignment="1">
      <alignment horizontal="center" vertical="center" wrapText="1"/>
    </xf>
    <xf numFmtId="0" fontId="9" fillId="0" borderId="25" xfId="0" applyFont="1" applyBorder="1" applyAlignment="1">
      <alignment horizontal="center" vertical="center" wrapText="1"/>
    </xf>
    <xf numFmtId="0" fontId="0" fillId="0" borderId="14" xfId="0" applyBorder="1"/>
    <xf numFmtId="0" fontId="21" fillId="0" borderId="39" xfId="0" applyFont="1" applyBorder="1" applyAlignment="1">
      <alignment horizontal="center" vertical="center" textRotation="90"/>
    </xf>
    <xf numFmtId="0" fontId="0" fillId="0" borderId="13" xfId="0" applyBorder="1"/>
    <xf numFmtId="0" fontId="9" fillId="2" borderId="25" xfId="0" applyFont="1" applyFill="1" applyBorder="1" applyAlignment="1">
      <alignment horizontal="center" vertical="center" wrapText="1"/>
    </xf>
    <xf numFmtId="0" fontId="8" fillId="3" borderId="40" xfId="0" applyFont="1" applyFill="1" applyBorder="1" applyAlignment="1">
      <alignment horizontal="center" vertical="center" wrapText="1"/>
    </xf>
    <xf numFmtId="0" fontId="0" fillId="0" borderId="15" xfId="0" applyBorder="1"/>
    <xf numFmtId="0" fontId="12" fillId="2" borderId="8" xfId="0" applyFont="1" applyFill="1" applyBorder="1" applyAlignment="1">
      <alignment horizontal="center" vertical="center" wrapText="1"/>
    </xf>
    <xf numFmtId="0" fontId="0" fillId="0" borderId="9" xfId="0" applyBorder="1"/>
    <xf numFmtId="0" fontId="12" fillId="2" borderId="41" xfId="0" applyFont="1" applyFill="1" applyBorder="1" applyAlignment="1">
      <alignment horizontal="center" vertical="center" wrapText="1"/>
    </xf>
    <xf numFmtId="0" fontId="0" fillId="0" borderId="16" xfId="0" applyBorder="1"/>
    <xf numFmtId="0" fontId="12" fillId="2" borderId="25" xfId="0" applyFont="1" applyFill="1" applyBorder="1" applyAlignment="1">
      <alignment horizontal="center" vertical="center" wrapText="1"/>
    </xf>
    <xf numFmtId="0" fontId="21" fillId="0" borderId="25" xfId="0" applyFont="1" applyBorder="1" applyAlignment="1">
      <alignment horizontal="center" vertical="center"/>
    </xf>
    <xf numFmtId="0" fontId="12" fillId="5" borderId="42" xfId="0" applyFont="1" applyFill="1" applyBorder="1" applyAlignment="1">
      <alignment horizontal="center" vertical="center" wrapText="1"/>
    </xf>
    <xf numFmtId="0" fontId="0" fillId="0" borderId="18" xfId="0" applyBorder="1"/>
    <xf numFmtId="0" fontId="8" fillId="4" borderId="41" xfId="0" applyFont="1" applyFill="1" applyBorder="1" applyAlignment="1">
      <alignment horizontal="center" vertical="center" wrapText="1"/>
    </xf>
    <xf numFmtId="0" fontId="13" fillId="6" borderId="8" xfId="0" applyFont="1" applyFill="1" applyBorder="1" applyAlignment="1">
      <alignment horizontal="center" vertical="center" wrapText="1"/>
    </xf>
    <xf numFmtId="0" fontId="13" fillId="5" borderId="8" xfId="0" applyFont="1" applyFill="1" applyBorder="1" applyAlignment="1">
      <alignment horizontal="center" vertical="center" wrapText="1"/>
    </xf>
    <xf numFmtId="0" fontId="12" fillId="5" borderId="25" xfId="0" applyFont="1" applyFill="1" applyBorder="1" applyAlignment="1">
      <alignment horizontal="center" vertical="center" wrapText="1"/>
    </xf>
    <xf numFmtId="0" fontId="13" fillId="7" borderId="8" xfId="0" applyFont="1" applyFill="1" applyBorder="1" applyAlignment="1">
      <alignment horizontal="center" vertical="center" wrapText="1"/>
    </xf>
    <xf numFmtId="0" fontId="9" fillId="4" borderId="10" xfId="0" applyFont="1" applyFill="1" applyBorder="1" applyAlignment="1">
      <alignment horizontal="center" vertical="center" wrapText="1"/>
    </xf>
    <xf numFmtId="0" fontId="0" fillId="0" borderId="11" xfId="0" applyBorder="1"/>
    <xf numFmtId="0" fontId="22" fillId="0" borderId="6" xfId="0" applyFont="1" applyBorder="1" applyAlignment="1">
      <alignment horizontal="center" vertical="center"/>
    </xf>
    <xf numFmtId="0" fontId="0" fillId="0" borderId="6" xfId="0" applyBorder="1"/>
    <xf numFmtId="0" fontId="8" fillId="0" borderId="6" xfId="6" applyFont="1" applyBorder="1" applyAlignment="1">
      <alignment horizontal="center" vertical="center" wrapText="1"/>
    </xf>
    <xf numFmtId="0" fontId="9" fillId="2" borderId="6" xfId="6" applyFont="1" applyFill="1" applyBorder="1" applyAlignment="1">
      <alignment horizontal="center" vertical="center" wrapText="1"/>
    </xf>
    <xf numFmtId="0" fontId="8" fillId="3" borderId="6" xfId="6" applyFont="1" applyFill="1" applyBorder="1" applyAlignment="1">
      <alignment horizontal="center" vertical="center" wrapText="1"/>
    </xf>
    <xf numFmtId="0" fontId="8" fillId="4" borderId="6" xfId="6" applyFont="1" applyFill="1" applyBorder="1" applyAlignment="1">
      <alignment horizontal="center" vertical="center" wrapText="1"/>
    </xf>
    <xf numFmtId="0" fontId="24" fillId="0" borderId="6" xfId="0" applyFont="1" applyBorder="1" applyAlignment="1">
      <alignment horizontal="center" vertical="center" wrapText="1"/>
    </xf>
    <xf numFmtId="0" fontId="24" fillId="2" borderId="6" xfId="6" applyFont="1" applyFill="1" applyBorder="1" applyAlignment="1">
      <alignment horizontal="center" vertical="center" wrapText="1"/>
    </xf>
    <xf numFmtId="0" fontId="24" fillId="3" borderId="6" xfId="6" applyFont="1" applyFill="1" applyBorder="1" applyAlignment="1">
      <alignment horizontal="center" vertical="center" wrapText="1"/>
    </xf>
    <xf numFmtId="0" fontId="25" fillId="0" borderId="6" xfId="0" applyFont="1" applyBorder="1" applyAlignment="1">
      <alignment horizontal="center" vertical="center"/>
    </xf>
    <xf numFmtId="0" fontId="9" fillId="4" borderId="6" xfId="6" applyFont="1" applyFill="1" applyBorder="1" applyAlignment="1">
      <alignment horizontal="center" vertical="center" wrapText="1"/>
    </xf>
    <xf numFmtId="0" fontId="19" fillId="13" borderId="6" xfId="1" applyFont="1" applyFill="1" applyBorder="1" applyAlignment="1">
      <alignment horizontal="center" vertical="center" wrapText="1"/>
    </xf>
    <xf numFmtId="0" fontId="9" fillId="7" borderId="6" xfId="6" applyFont="1" applyFill="1" applyBorder="1" applyAlignment="1">
      <alignment horizontal="center" vertical="center" textRotation="90" wrapText="1"/>
    </xf>
    <xf numFmtId="0" fontId="13" fillId="5" borderId="6" xfId="6" applyFont="1" applyFill="1" applyBorder="1" applyAlignment="1">
      <alignment horizontal="center" vertical="center" wrapText="1"/>
    </xf>
    <xf numFmtId="0" fontId="13" fillId="6" borderId="6" xfId="6" applyFont="1" applyFill="1" applyBorder="1" applyAlignment="1">
      <alignment horizontal="center" vertical="center" wrapText="1"/>
    </xf>
    <xf numFmtId="0" fontId="13" fillId="7" borderId="6" xfId="6" applyFont="1" applyFill="1" applyBorder="1" applyAlignment="1">
      <alignment horizontal="center" vertical="center" wrapText="1"/>
    </xf>
    <xf numFmtId="0" fontId="24" fillId="15" borderId="6" xfId="0" applyFont="1" applyFill="1" applyBorder="1" applyAlignment="1">
      <alignment horizontal="center" vertical="center"/>
    </xf>
    <xf numFmtId="0" fontId="24" fillId="15" borderId="6" xfId="0" applyFont="1" applyFill="1" applyBorder="1" applyAlignment="1">
      <alignment horizontal="center" vertical="center" wrapText="1"/>
    </xf>
    <xf numFmtId="0" fontId="24" fillId="4" borderId="6" xfId="6" applyFont="1" applyFill="1" applyBorder="1" applyAlignment="1">
      <alignment horizontal="center" vertical="center" wrapText="1"/>
    </xf>
    <xf numFmtId="0" fontId="26" fillId="13" borderId="6" xfId="1" applyFont="1" applyFill="1" applyBorder="1" applyAlignment="1">
      <alignment horizontal="center" vertical="center" wrapText="1"/>
    </xf>
    <xf numFmtId="0" fontId="24" fillId="6" borderId="6" xfId="6" applyFont="1" applyFill="1" applyBorder="1" applyAlignment="1">
      <alignment horizontal="center" vertical="center" wrapText="1"/>
    </xf>
    <xf numFmtId="0" fontId="6" fillId="0" borderId="6" xfId="0" applyFont="1" applyBorder="1"/>
    <xf numFmtId="0" fontId="6" fillId="0" borderId="6" xfId="0" applyFont="1" applyBorder="1" applyAlignment="1">
      <alignment horizontal="center" vertical="center"/>
    </xf>
    <xf numFmtId="0" fontId="8" fillId="2" borderId="6" xfId="6" applyFont="1" applyFill="1" applyBorder="1" applyAlignment="1">
      <alignment horizontal="center" vertical="center" wrapText="1"/>
    </xf>
    <xf numFmtId="0" fontId="8" fillId="7" borderId="6" xfId="6" applyFont="1" applyFill="1" applyBorder="1" applyAlignment="1">
      <alignment horizontal="center" vertical="center" textRotation="90" wrapText="1"/>
    </xf>
    <xf numFmtId="0" fontId="29" fillId="13" borderId="6" xfId="1" applyFont="1" applyFill="1" applyBorder="1" applyAlignment="1">
      <alignment horizontal="center" vertical="center" wrapText="1"/>
    </xf>
    <xf numFmtId="0" fontId="8" fillId="5" borderId="6" xfId="6" applyFont="1" applyFill="1" applyBorder="1" applyAlignment="1">
      <alignment horizontal="center" vertical="center" wrapText="1"/>
    </xf>
    <xf numFmtId="0" fontId="8" fillId="6" borderId="6" xfId="6" applyFont="1" applyFill="1" applyBorder="1" applyAlignment="1">
      <alignment horizontal="center" vertical="center" wrapText="1"/>
    </xf>
    <xf numFmtId="0" fontId="8" fillId="7" borderId="6" xfId="6" applyFont="1" applyFill="1" applyBorder="1" applyAlignment="1">
      <alignment horizontal="center" vertical="center" wrapText="1"/>
    </xf>
  </cellXfs>
  <cellStyles count="12">
    <cellStyle name="Обычный" xfId="0" builtinId="0"/>
    <cellStyle name="Обычный 10" xfId="1"/>
    <cellStyle name="Обычный 2" xfId="4"/>
    <cellStyle name="Обычный 3" xfId="3"/>
    <cellStyle name="Обычный 4" xfId="2"/>
    <cellStyle name="Обычный 4 2" xfId="5"/>
    <cellStyle name="Обычный 4 3" xfId="7"/>
    <cellStyle name="Обычный 4 4" xfId="9"/>
    <cellStyle name="Обычный 4 5" xfId="11"/>
    <cellStyle name="Обычный 5" xfId="6"/>
    <cellStyle name="Обычный 6" xfId="8"/>
    <cellStyle name="Обычный 7" xfId="10"/>
  </cellStyles>
  <dxfs count="79"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pageSetUpPr fitToPage="1"/>
  </sheetPr>
  <dimension ref="A1:AG95"/>
  <sheetViews>
    <sheetView tabSelected="1" zoomScale="55" zoomScaleNormal="55" workbookViewId="0">
      <pane xSplit="3" ySplit="4" topLeftCell="D66" activePane="bottomRight" state="frozen"/>
      <selection pane="topRight" activeCell="C1" sqref="C1"/>
      <selection pane="bottomLeft" activeCell="A5" sqref="A5"/>
      <selection pane="bottomRight" activeCell="A79" sqref="A79:D95"/>
    </sheetView>
  </sheetViews>
  <sheetFormatPr defaultColWidth="14.42578125" defaultRowHeight="15" customHeight="1" x14ac:dyDescent="0.25"/>
  <cols>
    <col min="1" max="1" width="7.28515625" style="8" bestFit="1" customWidth="1"/>
    <col min="2" max="2" width="17" style="8" bestFit="1" customWidth="1"/>
    <col min="3" max="3" width="55.28515625" style="8" customWidth="1"/>
    <col min="4" max="4" width="32" style="8" customWidth="1"/>
    <col min="5" max="10" width="25.42578125" style="8" customWidth="1"/>
    <col min="11" max="15" width="25.140625" style="8" customWidth="1"/>
    <col min="16" max="19" width="21.85546875" style="8" customWidth="1"/>
    <col min="20" max="27" width="24" style="8" customWidth="1"/>
    <col min="28" max="29" width="22.85546875" style="8" customWidth="1"/>
    <col min="30" max="33" width="14.42578125" style="8" customWidth="1"/>
  </cols>
  <sheetData>
    <row r="1" spans="1:28" ht="15.75" customHeight="1" x14ac:dyDescent="0.25">
      <c r="M1" s="1"/>
      <c r="N1" s="1"/>
      <c r="O1" s="1"/>
      <c r="U1" s="2"/>
      <c r="V1" s="3"/>
      <c r="W1" s="3"/>
      <c r="X1" s="3"/>
      <c r="Y1" s="3"/>
      <c r="Z1" s="3"/>
    </row>
    <row r="2" spans="1:28" ht="27" customHeight="1" thickBot="1" x14ac:dyDescent="0.45">
      <c r="A2" s="22"/>
      <c r="B2" s="21"/>
      <c r="C2" s="4" t="s">
        <v>116</v>
      </c>
      <c r="D2" s="4"/>
      <c r="E2" s="4"/>
      <c r="F2" s="4"/>
      <c r="G2" s="4"/>
      <c r="H2" s="4"/>
      <c r="I2" s="4"/>
      <c r="J2" s="4"/>
      <c r="K2" s="4"/>
      <c r="L2" s="4"/>
      <c r="M2" s="5"/>
      <c r="N2" s="5"/>
      <c r="O2" s="5"/>
      <c r="P2" s="5"/>
      <c r="Q2" s="5"/>
      <c r="R2" s="5"/>
      <c r="S2" s="5"/>
      <c r="T2" s="5"/>
      <c r="U2" s="5"/>
      <c r="V2" s="6"/>
      <c r="W2" s="6"/>
      <c r="X2" s="6"/>
      <c r="Y2" s="6"/>
      <c r="Z2" s="6"/>
      <c r="AA2" s="23"/>
      <c r="AB2" s="23"/>
    </row>
    <row r="3" spans="1:28" ht="84" customHeight="1" x14ac:dyDescent="0.25">
      <c r="A3" s="173" t="s">
        <v>0</v>
      </c>
      <c r="B3" s="183" t="s">
        <v>1</v>
      </c>
      <c r="C3" s="171" t="s">
        <v>2</v>
      </c>
      <c r="D3" s="175" t="s">
        <v>3</v>
      </c>
      <c r="E3" s="176" t="s">
        <v>4</v>
      </c>
      <c r="F3" s="186" t="s">
        <v>5</v>
      </c>
      <c r="G3" s="191" t="s">
        <v>6</v>
      </c>
      <c r="H3" s="192"/>
      <c r="I3" s="192"/>
      <c r="J3" s="192"/>
      <c r="K3" s="192"/>
      <c r="L3" s="192"/>
      <c r="M3" s="192"/>
      <c r="N3" s="192"/>
      <c r="O3" s="192"/>
      <c r="P3" s="25"/>
      <c r="Q3" s="180" t="s">
        <v>7</v>
      </c>
      <c r="R3" s="182" t="s">
        <v>8</v>
      </c>
      <c r="S3" s="178" t="s">
        <v>9</v>
      </c>
      <c r="T3" s="179"/>
      <c r="U3" s="188" t="s">
        <v>10</v>
      </c>
      <c r="V3" s="179"/>
      <c r="W3" s="187" t="s">
        <v>11</v>
      </c>
      <c r="X3" s="179"/>
      <c r="Y3" s="190" t="s">
        <v>12</v>
      </c>
      <c r="Z3" s="179"/>
      <c r="AA3" s="189" t="s">
        <v>13</v>
      </c>
      <c r="AB3" s="184" t="s">
        <v>14</v>
      </c>
    </row>
    <row r="4" spans="1:28" ht="152.25" customHeight="1" thickBot="1" x14ac:dyDescent="0.3">
      <c r="A4" s="174"/>
      <c r="B4" s="172"/>
      <c r="C4" s="172"/>
      <c r="D4" s="172"/>
      <c r="E4" s="177"/>
      <c r="F4" s="181"/>
      <c r="G4" s="26" t="s">
        <v>15</v>
      </c>
      <c r="H4" s="26" t="s">
        <v>16</v>
      </c>
      <c r="I4" s="26" t="s">
        <v>17</v>
      </c>
      <c r="J4" s="26" t="s">
        <v>18</v>
      </c>
      <c r="K4" s="26" t="s">
        <v>19</v>
      </c>
      <c r="L4" s="26" t="s">
        <v>20</v>
      </c>
      <c r="M4" s="26" t="s">
        <v>21</v>
      </c>
      <c r="N4" s="26" t="s">
        <v>22</v>
      </c>
      <c r="O4" s="26" t="s">
        <v>23</v>
      </c>
      <c r="P4" s="26" t="s">
        <v>24</v>
      </c>
      <c r="Q4" s="181"/>
      <c r="R4" s="172"/>
      <c r="S4" s="27" t="s">
        <v>25</v>
      </c>
      <c r="T4" s="27" t="s">
        <v>26</v>
      </c>
      <c r="U4" s="28" t="s">
        <v>25</v>
      </c>
      <c r="V4" s="28" t="s">
        <v>27</v>
      </c>
      <c r="W4" s="29" t="s">
        <v>25</v>
      </c>
      <c r="X4" s="29" t="s">
        <v>27</v>
      </c>
      <c r="Y4" s="30" t="s">
        <v>25</v>
      </c>
      <c r="Z4" s="30" t="s">
        <v>27</v>
      </c>
      <c r="AA4" s="172"/>
      <c r="AB4" s="185"/>
    </row>
    <row r="5" spans="1:28" ht="41.25" customHeight="1" x14ac:dyDescent="0.25">
      <c r="A5" s="86"/>
      <c r="B5" s="87"/>
      <c r="C5" s="88" t="s">
        <v>28</v>
      </c>
      <c r="D5" s="81" t="e">
        <f t="shared" ref="D5:Z5" si="0">D6+D53</f>
        <v>#N/A</v>
      </c>
      <c r="E5" s="24" t="e">
        <f t="shared" si="0"/>
        <v>#N/A</v>
      </c>
      <c r="F5" s="24" t="e">
        <f t="shared" si="0"/>
        <v>#N/A</v>
      </c>
      <c r="G5" s="24" t="e">
        <f t="shared" si="0"/>
        <v>#N/A</v>
      </c>
      <c r="H5" s="24" t="e">
        <f t="shared" si="0"/>
        <v>#N/A</v>
      </c>
      <c r="I5" s="24" t="e">
        <f t="shared" si="0"/>
        <v>#N/A</v>
      </c>
      <c r="J5" s="24" t="e">
        <f t="shared" si="0"/>
        <v>#N/A</v>
      </c>
      <c r="K5" s="24" t="e">
        <f t="shared" si="0"/>
        <v>#N/A</v>
      </c>
      <c r="L5" s="24" t="e">
        <f t="shared" si="0"/>
        <v>#N/A</v>
      </c>
      <c r="M5" s="24" t="e">
        <f t="shared" si="0"/>
        <v>#N/A</v>
      </c>
      <c r="N5" s="24" t="e">
        <f t="shared" si="0"/>
        <v>#N/A</v>
      </c>
      <c r="O5" s="24" t="e">
        <f t="shared" si="0"/>
        <v>#N/A</v>
      </c>
      <c r="P5" s="24" t="e">
        <f t="shared" si="0"/>
        <v>#N/A</v>
      </c>
      <c r="Q5" s="24" t="e">
        <f t="shared" si="0"/>
        <v>#N/A</v>
      </c>
      <c r="R5" s="24" t="e">
        <f t="shared" si="0"/>
        <v>#N/A</v>
      </c>
      <c r="S5" s="24" t="e">
        <f t="shared" si="0"/>
        <v>#N/A</v>
      </c>
      <c r="T5" s="24" t="e">
        <f t="shared" si="0"/>
        <v>#N/A</v>
      </c>
      <c r="U5" s="24" t="e">
        <f t="shared" si="0"/>
        <v>#N/A</v>
      </c>
      <c r="V5" s="24" t="e">
        <f t="shared" si="0"/>
        <v>#N/A</v>
      </c>
      <c r="W5" s="24" t="e">
        <f t="shared" si="0"/>
        <v>#N/A</v>
      </c>
      <c r="X5" s="24" t="e">
        <f t="shared" si="0"/>
        <v>#N/A</v>
      </c>
      <c r="Y5" s="24" t="e">
        <f t="shared" si="0"/>
        <v>#N/A</v>
      </c>
      <c r="Z5" s="24" t="e">
        <f t="shared" si="0"/>
        <v>#N/A</v>
      </c>
      <c r="AA5" s="24" t="e">
        <f>AVERAGE(AA6,AA53)</f>
        <v>#N/A</v>
      </c>
      <c r="AB5" s="24" t="e">
        <f>AVERAGE(AB6,AB53)</f>
        <v>#N/A</v>
      </c>
    </row>
    <row r="6" spans="1:28" ht="45" customHeight="1" thickBot="1" x14ac:dyDescent="0.3">
      <c r="A6" s="89"/>
      <c r="B6" s="65"/>
      <c r="C6" s="90" t="s">
        <v>29</v>
      </c>
      <c r="D6" s="82" t="e">
        <f>SUM(D7,D10,D38)</f>
        <v>#N/A</v>
      </c>
      <c r="E6" s="66" t="e">
        <f>SUM(E7,E10,E38)</f>
        <v>#N/A</v>
      </c>
      <c r="F6" s="66" t="e">
        <f>SUM(F7,F10,F38)</f>
        <v>#N/A</v>
      </c>
      <c r="G6" s="66" t="e">
        <f t="shared" ref="G6:Z6" si="1">G7+G10+G38</f>
        <v>#N/A</v>
      </c>
      <c r="H6" s="66" t="e">
        <f t="shared" si="1"/>
        <v>#N/A</v>
      </c>
      <c r="I6" s="66" t="e">
        <f t="shared" si="1"/>
        <v>#N/A</v>
      </c>
      <c r="J6" s="66" t="e">
        <f t="shared" si="1"/>
        <v>#N/A</v>
      </c>
      <c r="K6" s="66" t="e">
        <f t="shared" si="1"/>
        <v>#N/A</v>
      </c>
      <c r="L6" s="66" t="e">
        <f t="shared" si="1"/>
        <v>#N/A</v>
      </c>
      <c r="M6" s="66" t="e">
        <f t="shared" si="1"/>
        <v>#N/A</v>
      </c>
      <c r="N6" s="66" t="e">
        <f t="shared" si="1"/>
        <v>#N/A</v>
      </c>
      <c r="O6" s="66" t="e">
        <f t="shared" si="1"/>
        <v>#N/A</v>
      </c>
      <c r="P6" s="66" t="e">
        <f t="shared" si="1"/>
        <v>#N/A</v>
      </c>
      <c r="Q6" s="66" t="e">
        <f t="shared" si="1"/>
        <v>#N/A</v>
      </c>
      <c r="R6" s="66" t="e">
        <f t="shared" si="1"/>
        <v>#N/A</v>
      </c>
      <c r="S6" s="66" t="e">
        <f t="shared" si="1"/>
        <v>#N/A</v>
      </c>
      <c r="T6" s="66" t="e">
        <f t="shared" si="1"/>
        <v>#N/A</v>
      </c>
      <c r="U6" s="66" t="e">
        <f t="shared" si="1"/>
        <v>#N/A</v>
      </c>
      <c r="V6" s="66" t="e">
        <f t="shared" si="1"/>
        <v>#N/A</v>
      </c>
      <c r="W6" s="66" t="e">
        <f t="shared" si="1"/>
        <v>#N/A</v>
      </c>
      <c r="X6" s="66" t="e">
        <f t="shared" si="1"/>
        <v>#N/A</v>
      </c>
      <c r="Y6" s="66" t="e">
        <f t="shared" si="1"/>
        <v>#N/A</v>
      </c>
      <c r="Z6" s="66" t="e">
        <f t="shared" si="1"/>
        <v>#N/A</v>
      </c>
      <c r="AA6" s="66" t="e">
        <f>AVERAGE(AA38,AA7,AA38)</f>
        <v>#N/A</v>
      </c>
      <c r="AB6" s="66" t="e">
        <f>AVERAGE(AB38,AB7,AB38)</f>
        <v>#N/A</v>
      </c>
    </row>
    <row r="7" spans="1:28" ht="26.25" customHeight="1" thickBot="1" x14ac:dyDescent="0.3">
      <c r="A7" s="67"/>
      <c r="B7" s="68"/>
      <c r="C7" s="91" t="s">
        <v>30</v>
      </c>
      <c r="D7" s="83" t="e">
        <f t="shared" ref="D7:Z7" si="2">SUM(D8:D9)</f>
        <v>#N/A</v>
      </c>
      <c r="E7" s="69" t="e">
        <f t="shared" si="2"/>
        <v>#N/A</v>
      </c>
      <c r="F7" s="62" t="e">
        <f t="shared" si="2"/>
        <v>#N/A</v>
      </c>
      <c r="G7" s="62" t="e">
        <f t="shared" si="2"/>
        <v>#N/A</v>
      </c>
      <c r="H7" s="62" t="e">
        <f t="shared" si="2"/>
        <v>#N/A</v>
      </c>
      <c r="I7" s="62" t="e">
        <f t="shared" si="2"/>
        <v>#N/A</v>
      </c>
      <c r="J7" s="62" t="e">
        <f t="shared" si="2"/>
        <v>#N/A</v>
      </c>
      <c r="K7" s="62" t="e">
        <f t="shared" si="2"/>
        <v>#N/A</v>
      </c>
      <c r="L7" s="62" t="e">
        <f t="shared" si="2"/>
        <v>#N/A</v>
      </c>
      <c r="M7" s="62" t="e">
        <f t="shared" si="2"/>
        <v>#N/A</v>
      </c>
      <c r="N7" s="62" t="e">
        <f t="shared" si="2"/>
        <v>#N/A</v>
      </c>
      <c r="O7" s="62" t="e">
        <f t="shared" si="2"/>
        <v>#N/A</v>
      </c>
      <c r="P7" s="62" t="e">
        <f t="shared" si="2"/>
        <v>#N/A</v>
      </c>
      <c r="Q7" s="62" t="e">
        <f t="shared" si="2"/>
        <v>#N/A</v>
      </c>
      <c r="R7" s="62" t="e">
        <f t="shared" si="2"/>
        <v>#N/A</v>
      </c>
      <c r="S7" s="62" t="e">
        <f t="shared" si="2"/>
        <v>#N/A</v>
      </c>
      <c r="T7" s="62" t="e">
        <f t="shared" si="2"/>
        <v>#N/A</v>
      </c>
      <c r="U7" s="62" t="e">
        <f t="shared" si="2"/>
        <v>#N/A</v>
      </c>
      <c r="V7" s="62" t="e">
        <f t="shared" si="2"/>
        <v>#N/A</v>
      </c>
      <c r="W7" s="62" t="e">
        <f t="shared" si="2"/>
        <v>#N/A</v>
      </c>
      <c r="X7" s="62" t="e">
        <f t="shared" si="2"/>
        <v>#N/A</v>
      </c>
      <c r="Y7" s="62" t="e">
        <f t="shared" si="2"/>
        <v>#N/A</v>
      </c>
      <c r="Z7" s="62" t="e">
        <f t="shared" si="2"/>
        <v>#N/A</v>
      </c>
      <c r="AA7" s="63" t="e">
        <f>AVERAGE(AA8:AA9)</f>
        <v>#N/A</v>
      </c>
      <c r="AB7" s="64" t="e">
        <f>AVERAGE(AB8:AB9)</f>
        <v>#N/A</v>
      </c>
    </row>
    <row r="8" spans="1:28" ht="93.6" customHeight="1" thickBot="1" x14ac:dyDescent="0.3">
      <c r="A8" s="73">
        <v>1</v>
      </c>
      <c r="B8" s="74" t="e">
        <f>VLOOKUP($C8,'Для заполнения'!$A$3:$AA$100,2,0)</f>
        <v>#N/A</v>
      </c>
      <c r="C8" s="92" t="s">
        <v>31</v>
      </c>
      <c r="D8" s="84" t="e">
        <f>VLOOKUP($C8,'Для заполнения'!$A$3:$AA$100,COLUMN()-1,0)</f>
        <v>#N/A</v>
      </c>
      <c r="E8" s="39" t="e">
        <f>VLOOKUP($C8,'Для заполнения'!$A$3:$AA$100,COLUMN()-1,0)</f>
        <v>#N/A</v>
      </c>
      <c r="F8" s="40" t="e">
        <f>VLOOKUP($C8,'Для заполнения'!$A$3:$AA$100,COLUMN()-1,0)</f>
        <v>#N/A</v>
      </c>
      <c r="G8" s="41" t="e">
        <f>VLOOKUP($C8,'Для заполнения'!$A$3:$AA$100,COLUMN()-1,0)</f>
        <v>#N/A</v>
      </c>
      <c r="H8" s="41" t="e">
        <f>VLOOKUP($C8,'Для заполнения'!$A$3:$AA$100,COLUMN()-1,0)</f>
        <v>#N/A</v>
      </c>
      <c r="I8" s="41" t="e">
        <f>VLOOKUP($C8,'Для заполнения'!$A$3:$AA$100,COLUMN()-1,0)</f>
        <v>#N/A</v>
      </c>
      <c r="J8" s="41" t="e">
        <f>VLOOKUP($C8,'Для заполнения'!$A$3:$AA$100,COLUMN()-1,0)</f>
        <v>#N/A</v>
      </c>
      <c r="K8" s="41" t="e">
        <f>VLOOKUP($C8,'Для заполнения'!$A$3:$AA$100,COLUMN()-1,0)</f>
        <v>#N/A</v>
      </c>
      <c r="L8" s="41" t="e">
        <f>VLOOKUP($C8,'Для заполнения'!$A$3:$AA$100,COLUMN()-1,0)</f>
        <v>#N/A</v>
      </c>
      <c r="M8" s="41" t="e">
        <f>VLOOKUP($C8,'Для заполнения'!$A$3:$AA$100,COLUMN()-1,0)</f>
        <v>#N/A</v>
      </c>
      <c r="N8" s="41" t="e">
        <f>VLOOKUP($C8,'Для заполнения'!$A$3:$AA$100,COLUMN()-1,0)</f>
        <v>#N/A</v>
      </c>
      <c r="O8" s="41" t="e">
        <f>VLOOKUP($C8,'Для заполнения'!$A$3:$AA$100,COLUMN()-1,0)</f>
        <v>#N/A</v>
      </c>
      <c r="P8" s="41" t="e">
        <f>VLOOKUP($C8,'Для заполнения'!$A$3:$AA$100,COLUMN()-1,0)</f>
        <v>#N/A</v>
      </c>
      <c r="Q8" s="38" t="e">
        <f>VLOOKUP($C8,'Для заполнения'!$A$3:$AA$100,COLUMN()-1,0)</f>
        <v>#N/A</v>
      </c>
      <c r="R8" s="38" t="e">
        <f>VLOOKUP($C8,'Для заполнения'!$A$3:$AA$100,COLUMN()-1,0)</f>
        <v>#N/A</v>
      </c>
      <c r="S8" s="38" t="e">
        <f>VLOOKUP($C8,'Для заполнения'!$A$3:$AA$100,COLUMN()-1,0)</f>
        <v>#N/A</v>
      </c>
      <c r="T8" s="38" t="e">
        <f>VLOOKUP($C8,'Для заполнения'!$A$3:$AA$100,COLUMN()-1,0)</f>
        <v>#N/A</v>
      </c>
      <c r="U8" s="42" t="e">
        <f>VLOOKUP($C8,'Для заполнения'!$A$3:$AA$100,COLUMN()-1,0)</f>
        <v>#N/A</v>
      </c>
      <c r="V8" s="42" t="e">
        <f>VLOOKUP($C8,'Для заполнения'!$A$3:$AA$100,COLUMN()-1,0)</f>
        <v>#N/A</v>
      </c>
      <c r="W8" s="43" t="e">
        <f>VLOOKUP($C8,'Для заполнения'!$A$3:$AA$100,COLUMN()-1,0)</f>
        <v>#N/A</v>
      </c>
      <c r="X8" s="43" t="e">
        <f>VLOOKUP($C8,'Для заполнения'!$A$3:$AA$100,COLUMN()-1,0)</f>
        <v>#N/A</v>
      </c>
      <c r="Y8" s="44" t="e">
        <f>VLOOKUP($C8,'Для заполнения'!$A$3:$AA$100,COLUMN()-1,0)</f>
        <v>#N/A</v>
      </c>
      <c r="Z8" s="44" t="e">
        <f>VLOOKUP($C8,'Для заполнения'!$A$3:$AA$100,COLUMN()-1,0)</f>
        <v>#N/A</v>
      </c>
      <c r="AA8" s="42" t="e">
        <f>VLOOKUP($C8,'Для заполнения'!$A$3:$AA$100,COLUMN()-1,0)</f>
        <v>#N/A</v>
      </c>
      <c r="AB8" s="45" t="e">
        <f>VLOOKUP($C8,'Для заполнения'!$A$3:$AA$100,COLUMN()-1,0)</f>
        <v>#N/A</v>
      </c>
    </row>
    <row r="9" spans="1:28" ht="67.150000000000006" customHeight="1" thickBot="1" x14ac:dyDescent="0.3">
      <c r="A9" s="75">
        <v>2</v>
      </c>
      <c r="B9" s="74" t="e">
        <f>VLOOKUP($C9,'Для заполнения'!$A$3:$AA$100,2,0)</f>
        <v>#N/A</v>
      </c>
      <c r="C9" s="93" t="s">
        <v>32</v>
      </c>
      <c r="D9" s="84" t="e">
        <f>VLOOKUP($C9,'Для заполнения'!$A$3:$AA$100,COLUMN()-1,0)</f>
        <v>#N/A</v>
      </c>
      <c r="E9" s="32" t="e">
        <f>VLOOKUP($C9,'Для заполнения'!$A$3:$AA$100,COLUMN()-1,0)</f>
        <v>#N/A</v>
      </c>
      <c r="F9" s="33" t="e">
        <f>VLOOKUP($C9,'Для заполнения'!$A$3:$AA$100,COLUMN()-1,0)</f>
        <v>#N/A</v>
      </c>
      <c r="G9" s="34" t="e">
        <f>VLOOKUP($C9,'Для заполнения'!$A$3:$AA$100,COLUMN()-1,0)</f>
        <v>#N/A</v>
      </c>
      <c r="H9" s="34" t="e">
        <f>VLOOKUP($C9,'Для заполнения'!$A$3:$AA$100,COLUMN()-1,0)</f>
        <v>#N/A</v>
      </c>
      <c r="I9" s="34" t="e">
        <f>VLOOKUP($C9,'Для заполнения'!$A$3:$AA$100,COLUMN()-1,0)</f>
        <v>#N/A</v>
      </c>
      <c r="J9" s="34" t="e">
        <f>VLOOKUP($C9,'Для заполнения'!$A$3:$AA$100,COLUMN()-1,0)</f>
        <v>#N/A</v>
      </c>
      <c r="K9" s="34" t="e">
        <f>VLOOKUP($C9,'Для заполнения'!$A$3:$AA$100,COLUMN()-1,0)</f>
        <v>#N/A</v>
      </c>
      <c r="L9" s="34" t="e">
        <f>VLOOKUP($C9,'Для заполнения'!$A$3:$AA$100,COLUMN()-1,0)</f>
        <v>#N/A</v>
      </c>
      <c r="M9" s="34" t="e">
        <f>VLOOKUP($C9,'Для заполнения'!$A$3:$AA$100,COLUMN()-1,0)</f>
        <v>#N/A</v>
      </c>
      <c r="N9" s="34" t="e">
        <f>VLOOKUP($C9,'Для заполнения'!$A$3:$AA$100,COLUMN()-1,0)</f>
        <v>#N/A</v>
      </c>
      <c r="O9" s="34" t="e">
        <f>VLOOKUP($C9,'Для заполнения'!$A$3:$AA$100,COLUMN()-1,0)</f>
        <v>#N/A</v>
      </c>
      <c r="P9" s="34" t="e">
        <f>VLOOKUP($C9,'Для заполнения'!$A$3:$AA$100,COLUMN()-1,0)</f>
        <v>#N/A</v>
      </c>
      <c r="Q9" s="31" t="e">
        <f>VLOOKUP($C9,'Для заполнения'!$A$3:$AA$100,COLUMN()-1,0)</f>
        <v>#N/A</v>
      </c>
      <c r="R9" s="31" t="e">
        <f>VLOOKUP($C9,'Для заполнения'!$A$3:$AA$100,COLUMN()-1,0)</f>
        <v>#N/A</v>
      </c>
      <c r="S9" s="31" t="e">
        <f>VLOOKUP($C9,'Для заполнения'!$A$3:$AA$100,COLUMN()-1,0)</f>
        <v>#N/A</v>
      </c>
      <c r="T9" s="31" t="e">
        <f>VLOOKUP($C9,'Для заполнения'!$A$3:$AA$100,COLUMN()-1,0)</f>
        <v>#N/A</v>
      </c>
      <c r="U9" s="35" t="e">
        <f>VLOOKUP($C9,'Для заполнения'!$A$3:$AA$100,COLUMN()-1,0)</f>
        <v>#N/A</v>
      </c>
      <c r="V9" s="35" t="e">
        <f>VLOOKUP($C9,'Для заполнения'!$A$3:$AA$100,COLUMN()-1,0)</f>
        <v>#N/A</v>
      </c>
      <c r="W9" s="36" t="e">
        <f>VLOOKUP($C9,'Для заполнения'!$A$3:$AA$100,COLUMN()-1,0)</f>
        <v>#N/A</v>
      </c>
      <c r="X9" s="36" t="e">
        <f>VLOOKUP($C9,'Для заполнения'!$A$3:$AA$100,COLUMN()-1,0)</f>
        <v>#N/A</v>
      </c>
      <c r="Y9" s="37" t="e">
        <f>VLOOKUP($C9,'Для заполнения'!$A$3:$AA$100,COLUMN()-1,0)</f>
        <v>#N/A</v>
      </c>
      <c r="Z9" s="37" t="e">
        <f>VLOOKUP($C9,'Для заполнения'!$A$3:$AA$100,COLUMN()-1,0)</f>
        <v>#N/A</v>
      </c>
      <c r="AA9" s="35" t="e">
        <f>VLOOKUP($C9,'Для заполнения'!$A$3:$AA$100,COLUMN()-1,0)</f>
        <v>#N/A</v>
      </c>
      <c r="AB9" s="76" t="e">
        <f>VLOOKUP($C9,'Для заполнения'!$A$3:$AA$100,COLUMN()-1,0)</f>
        <v>#N/A</v>
      </c>
    </row>
    <row r="10" spans="1:28" ht="26.25" customHeight="1" thickBot="1" x14ac:dyDescent="0.3">
      <c r="A10" s="71"/>
      <c r="B10" s="72"/>
      <c r="C10" s="94" t="s">
        <v>33</v>
      </c>
      <c r="D10" s="83" t="e">
        <f>SUM(D11:D37)</f>
        <v>#N/A</v>
      </c>
      <c r="E10" s="83" t="e">
        <f t="shared" ref="E10:Z10" si="3">SUM(E11:E37)</f>
        <v>#N/A</v>
      </c>
      <c r="F10" s="83" t="e">
        <f t="shared" si="3"/>
        <v>#N/A</v>
      </c>
      <c r="G10" s="83" t="e">
        <f t="shared" si="3"/>
        <v>#N/A</v>
      </c>
      <c r="H10" s="83" t="e">
        <f t="shared" si="3"/>
        <v>#N/A</v>
      </c>
      <c r="I10" s="83" t="e">
        <f t="shared" si="3"/>
        <v>#N/A</v>
      </c>
      <c r="J10" s="83" t="e">
        <f t="shared" si="3"/>
        <v>#N/A</v>
      </c>
      <c r="K10" s="83" t="e">
        <f t="shared" si="3"/>
        <v>#N/A</v>
      </c>
      <c r="L10" s="83" t="e">
        <f t="shared" si="3"/>
        <v>#N/A</v>
      </c>
      <c r="M10" s="83" t="e">
        <f t="shared" si="3"/>
        <v>#N/A</v>
      </c>
      <c r="N10" s="83" t="e">
        <f t="shared" si="3"/>
        <v>#N/A</v>
      </c>
      <c r="O10" s="83" t="e">
        <f t="shared" si="3"/>
        <v>#N/A</v>
      </c>
      <c r="P10" s="83" t="e">
        <f t="shared" si="3"/>
        <v>#N/A</v>
      </c>
      <c r="Q10" s="83" t="e">
        <f t="shared" si="3"/>
        <v>#N/A</v>
      </c>
      <c r="R10" s="83" t="e">
        <f t="shared" si="3"/>
        <v>#N/A</v>
      </c>
      <c r="S10" s="83" t="e">
        <f t="shared" si="3"/>
        <v>#N/A</v>
      </c>
      <c r="T10" s="83" t="e">
        <f t="shared" si="3"/>
        <v>#N/A</v>
      </c>
      <c r="U10" s="83" t="e">
        <f t="shared" si="3"/>
        <v>#N/A</v>
      </c>
      <c r="V10" s="83" t="e">
        <f t="shared" si="3"/>
        <v>#N/A</v>
      </c>
      <c r="W10" s="83" t="e">
        <f t="shared" si="3"/>
        <v>#N/A</v>
      </c>
      <c r="X10" s="83" t="e">
        <f t="shared" si="3"/>
        <v>#N/A</v>
      </c>
      <c r="Y10" s="83" t="e">
        <f t="shared" si="3"/>
        <v>#N/A</v>
      </c>
      <c r="Z10" s="83" t="e">
        <f t="shared" si="3"/>
        <v>#N/A</v>
      </c>
      <c r="AA10" s="83" t="e">
        <f>AVERAGE(AA11:AA37)</f>
        <v>#N/A</v>
      </c>
      <c r="AB10" s="83" t="e">
        <f>AVERAGE(AB11:AB37)</f>
        <v>#N/A</v>
      </c>
    </row>
    <row r="11" spans="1:28" ht="69.75" customHeight="1" x14ac:dyDescent="0.25">
      <c r="A11" s="77">
        <v>3</v>
      </c>
      <c r="B11" s="70" t="e">
        <f>VLOOKUP($C11,'Для заполнения'!$A$3:$AA$100,2,0)</f>
        <v>#N/A</v>
      </c>
      <c r="C11" s="95" t="s">
        <v>34</v>
      </c>
      <c r="D11" s="85" t="e">
        <f>VLOOKUP($C11,'Для заполнения'!$A$3:$AA$100,COLUMN()-1,0)</f>
        <v>#N/A</v>
      </c>
      <c r="E11" s="56" t="e">
        <f>VLOOKUP($C11,'Для заполнения'!$A$3:$AA$100,COLUMN()-1,0)</f>
        <v>#N/A</v>
      </c>
      <c r="F11" s="57" t="e">
        <f>VLOOKUP($C11,'Для заполнения'!$A$3:$AA$100,COLUMN()-1,0)</f>
        <v>#N/A</v>
      </c>
      <c r="G11" s="58" t="e">
        <f>VLOOKUP($C11,'Для заполнения'!$A$3:$AA$100,COLUMN()-1,0)</f>
        <v>#N/A</v>
      </c>
      <c r="H11" s="58" t="e">
        <f>VLOOKUP($C11,'Для заполнения'!$A$3:$AA$100,COLUMN()-1,0)</f>
        <v>#N/A</v>
      </c>
      <c r="I11" s="58" t="e">
        <f>VLOOKUP($C11,'Для заполнения'!$A$3:$AA$100,COLUMN()-1,0)</f>
        <v>#N/A</v>
      </c>
      <c r="J11" s="58" t="e">
        <f>VLOOKUP($C11,'Для заполнения'!$A$3:$AA$100,COLUMN()-1,0)</f>
        <v>#N/A</v>
      </c>
      <c r="K11" s="58" t="e">
        <f>VLOOKUP($C11,'Для заполнения'!$A$3:$AA$100,COLUMN()-1,0)</f>
        <v>#N/A</v>
      </c>
      <c r="L11" s="58" t="e">
        <f>VLOOKUP($C11,'Для заполнения'!$A$3:$AA$100,COLUMN()-1,0)</f>
        <v>#N/A</v>
      </c>
      <c r="M11" s="58" t="e">
        <f>VLOOKUP($C11,'Для заполнения'!$A$3:$AA$100,COLUMN()-1,0)</f>
        <v>#N/A</v>
      </c>
      <c r="N11" s="58" t="e">
        <f>VLOOKUP($C11,'Для заполнения'!$A$3:$AA$100,COLUMN()-1,0)</f>
        <v>#N/A</v>
      </c>
      <c r="O11" s="58" t="e">
        <f>VLOOKUP($C11,'Для заполнения'!$A$3:$AA$100,COLUMN()-1,0)</f>
        <v>#N/A</v>
      </c>
      <c r="P11" s="58" t="e">
        <f>VLOOKUP($C11,'Для заполнения'!$A$3:$AA$100,COLUMN()-1,0)</f>
        <v>#N/A</v>
      </c>
      <c r="Q11" s="55" t="e">
        <f>VLOOKUP($C11,'Для заполнения'!$A$3:$AA$100,COLUMN()-1,0)</f>
        <v>#N/A</v>
      </c>
      <c r="R11" s="55" t="e">
        <f>VLOOKUP($C11,'Для заполнения'!$A$3:$AA$100,COLUMN()-1,0)</f>
        <v>#N/A</v>
      </c>
      <c r="S11" s="55" t="e">
        <f>VLOOKUP($C11,'Для заполнения'!$A$3:$AA$100,COLUMN()-1,0)</f>
        <v>#N/A</v>
      </c>
      <c r="T11" s="55" t="e">
        <f>VLOOKUP($C11,'Для заполнения'!$A$3:$AA$100,COLUMN()-1,0)</f>
        <v>#N/A</v>
      </c>
      <c r="U11" s="59" t="e">
        <f>VLOOKUP($C11,'Для заполнения'!$A$3:$AA$100,COLUMN()-1,0)</f>
        <v>#N/A</v>
      </c>
      <c r="V11" s="59" t="e">
        <f>VLOOKUP($C11,'Для заполнения'!$A$3:$AA$100,COLUMN()-1,0)</f>
        <v>#N/A</v>
      </c>
      <c r="W11" s="60" t="e">
        <f>VLOOKUP($C11,'Для заполнения'!$A$3:$AA$100,COLUMN()-1,0)</f>
        <v>#N/A</v>
      </c>
      <c r="X11" s="60" t="e">
        <f>VLOOKUP($C11,'Для заполнения'!$A$3:$AA$100,COLUMN()-1,0)</f>
        <v>#N/A</v>
      </c>
      <c r="Y11" s="61" t="e">
        <f>VLOOKUP($C11,'Для заполнения'!$A$3:$AA$100,COLUMN()-1,0)</f>
        <v>#N/A</v>
      </c>
      <c r="Z11" s="61" t="e">
        <f>VLOOKUP($C11,'Для заполнения'!$A$3:$AA$100,COLUMN()-1,0)</f>
        <v>#N/A</v>
      </c>
      <c r="AA11" s="59" t="e">
        <f>VLOOKUP($C11,'Для заполнения'!$A$3:$AA$100,COLUMN()-1,0)</f>
        <v>#N/A</v>
      </c>
      <c r="AB11" s="78" t="e">
        <f>VLOOKUP($C11,'Для заполнения'!$A$3:$AA$100,COLUMN()-1,0)</f>
        <v>#N/A</v>
      </c>
    </row>
    <row r="12" spans="1:28" ht="46.5" customHeight="1" x14ac:dyDescent="0.25">
      <c r="A12" s="79">
        <v>4</v>
      </c>
      <c r="B12" s="70" t="e">
        <f>VLOOKUP($C12,'Для заполнения'!$A$3:$AA$100,2,0)</f>
        <v>#N/A</v>
      </c>
      <c r="C12" s="96" t="s">
        <v>35</v>
      </c>
      <c r="D12" s="85" t="e">
        <f>VLOOKUP($C12,'Для заполнения'!$A$3:$AA$100,COLUMN()-1,0)</f>
        <v>#N/A</v>
      </c>
      <c r="E12" s="14" t="e">
        <f>VLOOKUP($C12,'Для заполнения'!$A$3:$AA$100,COLUMN()-1,0)</f>
        <v>#N/A</v>
      </c>
      <c r="F12" s="15" t="e">
        <f>VLOOKUP($C12,'Для заполнения'!$A$3:$AA$100,COLUMN()-1,0)</f>
        <v>#N/A</v>
      </c>
      <c r="G12" s="10" t="e">
        <f>VLOOKUP($C12,'Для заполнения'!$A$3:$AA$100,COLUMN()-1,0)</f>
        <v>#N/A</v>
      </c>
      <c r="H12" s="10" t="e">
        <f>VLOOKUP($C12,'Для заполнения'!$A$3:$AA$100,COLUMN()-1,0)</f>
        <v>#N/A</v>
      </c>
      <c r="I12" s="10" t="e">
        <f>VLOOKUP($C12,'Для заполнения'!$A$3:$AA$100,COLUMN()-1,0)</f>
        <v>#N/A</v>
      </c>
      <c r="J12" s="10" t="e">
        <f>VLOOKUP($C12,'Для заполнения'!$A$3:$AA$100,COLUMN()-1,0)</f>
        <v>#N/A</v>
      </c>
      <c r="K12" s="10" t="e">
        <f>VLOOKUP($C12,'Для заполнения'!$A$3:$AA$100,COLUMN()-1,0)</f>
        <v>#N/A</v>
      </c>
      <c r="L12" s="10" t="e">
        <f>VLOOKUP($C12,'Для заполнения'!$A$3:$AA$100,COLUMN()-1,0)</f>
        <v>#N/A</v>
      </c>
      <c r="M12" s="10" t="e">
        <f>VLOOKUP($C12,'Для заполнения'!$A$3:$AA$100,COLUMN()-1,0)</f>
        <v>#N/A</v>
      </c>
      <c r="N12" s="10" t="e">
        <f>VLOOKUP($C12,'Для заполнения'!$A$3:$AA$100,COLUMN()-1,0)</f>
        <v>#N/A</v>
      </c>
      <c r="O12" s="10" t="e">
        <f>VLOOKUP($C12,'Для заполнения'!$A$3:$AA$100,COLUMN()-1,0)</f>
        <v>#N/A</v>
      </c>
      <c r="P12" s="10" t="e">
        <f>VLOOKUP($C12,'Для заполнения'!$A$3:$AA$100,COLUMN()-1,0)</f>
        <v>#N/A</v>
      </c>
      <c r="Q12" s="12" t="e">
        <f>VLOOKUP($C12,'Для заполнения'!$A$3:$AA$100,COLUMN()-1,0)</f>
        <v>#N/A</v>
      </c>
      <c r="R12" s="12" t="e">
        <f>VLOOKUP($C12,'Для заполнения'!$A$3:$AA$100,COLUMN()-1,0)</f>
        <v>#N/A</v>
      </c>
      <c r="S12" s="12" t="e">
        <f>VLOOKUP($C12,'Для заполнения'!$A$3:$AA$100,COLUMN()-1,0)</f>
        <v>#N/A</v>
      </c>
      <c r="T12" s="12" t="e">
        <f>VLOOKUP($C12,'Для заполнения'!$A$3:$AA$100,COLUMN()-1,0)</f>
        <v>#N/A</v>
      </c>
      <c r="U12" s="9" t="e">
        <f>VLOOKUP($C12,'Для заполнения'!$A$3:$AA$100,COLUMN()-1,0)</f>
        <v>#N/A</v>
      </c>
      <c r="V12" s="9" t="e">
        <f>VLOOKUP($C12,'Для заполнения'!$A$3:$AA$100,COLUMN()-1,0)</f>
        <v>#N/A</v>
      </c>
      <c r="W12" s="11" t="e">
        <f>VLOOKUP($C12,'Для заполнения'!$A$3:$AA$100,COLUMN()-1,0)</f>
        <v>#N/A</v>
      </c>
      <c r="X12" s="11" t="e">
        <f>VLOOKUP($C12,'Для заполнения'!$A$3:$AA$100,COLUMN()-1,0)</f>
        <v>#N/A</v>
      </c>
      <c r="Y12" s="13" t="e">
        <f>VLOOKUP($C12,'Для заполнения'!$A$3:$AA$100,COLUMN()-1,0)</f>
        <v>#N/A</v>
      </c>
      <c r="Z12" s="13" t="e">
        <f>VLOOKUP($C12,'Для заполнения'!$A$3:$AA$100,COLUMN()-1,0)</f>
        <v>#N/A</v>
      </c>
      <c r="AA12" s="9" t="e">
        <f>VLOOKUP($C12,'Для заполнения'!$A$3:$AA$100,COLUMN()-1,0)</f>
        <v>#N/A</v>
      </c>
      <c r="AB12" s="46" t="e">
        <f>VLOOKUP($C12,'Для заполнения'!$A$3:$AA$100,COLUMN()-1,0)</f>
        <v>#N/A</v>
      </c>
    </row>
    <row r="13" spans="1:28" ht="46.5" customHeight="1" x14ac:dyDescent="0.25">
      <c r="A13" s="79">
        <v>5</v>
      </c>
      <c r="B13" s="70" t="e">
        <f>VLOOKUP($C13,'Для заполнения'!$A$3:$AA$100,2,0)</f>
        <v>#N/A</v>
      </c>
      <c r="C13" s="96" t="s">
        <v>36</v>
      </c>
      <c r="D13" s="85" t="e">
        <f>VLOOKUP($C13,'Для заполнения'!$A$3:$AA$100,COLUMN()-1,0)</f>
        <v>#N/A</v>
      </c>
      <c r="E13" s="14" t="e">
        <f>VLOOKUP($C13,'Для заполнения'!$A$3:$AA$100,COLUMN()-1,0)</f>
        <v>#N/A</v>
      </c>
      <c r="F13" s="15" t="e">
        <f>VLOOKUP($C13,'Для заполнения'!$A$3:$AA$100,COLUMN()-1,0)</f>
        <v>#N/A</v>
      </c>
      <c r="G13" s="10" t="e">
        <f>VLOOKUP($C13,'Для заполнения'!$A$3:$AA$100,COLUMN()-1,0)</f>
        <v>#N/A</v>
      </c>
      <c r="H13" s="10" t="e">
        <f>VLOOKUP($C13,'Для заполнения'!$A$3:$AA$100,COLUMN()-1,0)</f>
        <v>#N/A</v>
      </c>
      <c r="I13" s="10" t="e">
        <f>VLOOKUP($C13,'Для заполнения'!$A$3:$AA$100,COLUMN()-1,0)</f>
        <v>#N/A</v>
      </c>
      <c r="J13" s="10" t="e">
        <f>VLOOKUP($C13,'Для заполнения'!$A$3:$AA$100,COLUMN()-1,0)</f>
        <v>#N/A</v>
      </c>
      <c r="K13" s="10" t="e">
        <f>VLOOKUP($C13,'Для заполнения'!$A$3:$AA$100,COLUMN()-1,0)</f>
        <v>#N/A</v>
      </c>
      <c r="L13" s="10" t="e">
        <f>VLOOKUP($C13,'Для заполнения'!$A$3:$AA$100,COLUMN()-1,0)</f>
        <v>#N/A</v>
      </c>
      <c r="M13" s="10" t="e">
        <f>VLOOKUP($C13,'Для заполнения'!$A$3:$AA$100,COLUMN()-1,0)</f>
        <v>#N/A</v>
      </c>
      <c r="N13" s="10" t="e">
        <f>VLOOKUP($C13,'Для заполнения'!$A$3:$AA$100,COLUMN()-1,0)</f>
        <v>#N/A</v>
      </c>
      <c r="O13" s="10" t="e">
        <f>VLOOKUP($C13,'Для заполнения'!$A$3:$AA$100,COLUMN()-1,0)</f>
        <v>#N/A</v>
      </c>
      <c r="P13" s="10" t="e">
        <f>VLOOKUP($C13,'Для заполнения'!$A$3:$AA$100,COLUMN()-1,0)</f>
        <v>#N/A</v>
      </c>
      <c r="Q13" s="12" t="e">
        <f>VLOOKUP($C13,'Для заполнения'!$A$3:$AA$100,COLUMN()-1,0)</f>
        <v>#N/A</v>
      </c>
      <c r="R13" s="12" t="e">
        <f>VLOOKUP($C13,'Для заполнения'!$A$3:$AA$100,COLUMN()-1,0)</f>
        <v>#N/A</v>
      </c>
      <c r="S13" s="12" t="e">
        <f>VLOOKUP($C13,'Для заполнения'!$A$3:$AA$100,COLUMN()-1,0)</f>
        <v>#N/A</v>
      </c>
      <c r="T13" s="12" t="e">
        <f>VLOOKUP($C13,'Для заполнения'!$A$3:$AA$100,COLUMN()-1,0)</f>
        <v>#N/A</v>
      </c>
      <c r="U13" s="9" t="e">
        <f>VLOOKUP($C13,'Для заполнения'!$A$3:$AA$100,COLUMN()-1,0)</f>
        <v>#N/A</v>
      </c>
      <c r="V13" s="9" t="e">
        <f>VLOOKUP($C13,'Для заполнения'!$A$3:$AA$100,COLUMN()-1,0)</f>
        <v>#N/A</v>
      </c>
      <c r="W13" s="11" t="e">
        <f>VLOOKUP($C13,'Для заполнения'!$A$3:$AA$100,COLUMN()-1,0)</f>
        <v>#N/A</v>
      </c>
      <c r="X13" s="11" t="e">
        <f>VLOOKUP($C13,'Для заполнения'!$A$3:$AA$100,COLUMN()-1,0)</f>
        <v>#N/A</v>
      </c>
      <c r="Y13" s="13" t="e">
        <f>VLOOKUP($C13,'Для заполнения'!$A$3:$AA$100,COLUMN()-1,0)</f>
        <v>#N/A</v>
      </c>
      <c r="Z13" s="13" t="e">
        <f>VLOOKUP($C13,'Для заполнения'!$A$3:$AA$100,COLUMN()-1,0)</f>
        <v>#N/A</v>
      </c>
      <c r="AA13" s="9" t="e">
        <f>VLOOKUP($C13,'Для заполнения'!$A$3:$AA$100,COLUMN()-1,0)</f>
        <v>#N/A</v>
      </c>
      <c r="AB13" s="46" t="e">
        <f>VLOOKUP($C13,'Для заполнения'!$A$3:$AA$100,COLUMN()-1,0)</f>
        <v>#N/A</v>
      </c>
    </row>
    <row r="14" spans="1:28" ht="69.75" customHeight="1" x14ac:dyDescent="0.25">
      <c r="A14" s="79">
        <v>6</v>
      </c>
      <c r="B14" s="70" t="e">
        <f>VLOOKUP($C14,'Для заполнения'!$A$3:$AA$100,2,0)</f>
        <v>#N/A</v>
      </c>
      <c r="C14" s="96" t="s">
        <v>37</v>
      </c>
      <c r="D14" s="85" t="e">
        <f>VLOOKUP($C14,'Для заполнения'!$A$3:$AA$100,COLUMN()-1,0)</f>
        <v>#N/A</v>
      </c>
      <c r="E14" s="14" t="e">
        <f>VLOOKUP($C14,'Для заполнения'!$A$3:$AA$100,COLUMN()-1,0)</f>
        <v>#N/A</v>
      </c>
      <c r="F14" s="15" t="e">
        <f>VLOOKUP($C14,'Для заполнения'!$A$3:$AA$100,COLUMN()-1,0)</f>
        <v>#N/A</v>
      </c>
      <c r="G14" s="10" t="e">
        <f>VLOOKUP($C14,'Для заполнения'!$A$3:$AA$100,COLUMN()-1,0)</f>
        <v>#N/A</v>
      </c>
      <c r="H14" s="10" t="e">
        <f>VLOOKUP($C14,'Для заполнения'!$A$3:$AA$100,COLUMN()-1,0)</f>
        <v>#N/A</v>
      </c>
      <c r="I14" s="10" t="e">
        <f>VLOOKUP($C14,'Для заполнения'!$A$3:$AA$100,COLUMN()-1,0)</f>
        <v>#N/A</v>
      </c>
      <c r="J14" s="10" t="e">
        <f>VLOOKUP($C14,'Для заполнения'!$A$3:$AA$100,COLUMN()-1,0)</f>
        <v>#N/A</v>
      </c>
      <c r="K14" s="10" t="e">
        <f>VLOOKUP($C14,'Для заполнения'!$A$3:$AA$100,COLUMN()-1,0)</f>
        <v>#N/A</v>
      </c>
      <c r="L14" s="10" t="e">
        <f>VLOOKUP($C14,'Для заполнения'!$A$3:$AA$100,COLUMN()-1,0)</f>
        <v>#N/A</v>
      </c>
      <c r="M14" s="10" t="e">
        <f>VLOOKUP($C14,'Для заполнения'!$A$3:$AA$100,COLUMN()-1,0)</f>
        <v>#N/A</v>
      </c>
      <c r="N14" s="10" t="e">
        <f>VLOOKUP($C14,'Для заполнения'!$A$3:$AA$100,COLUMN()-1,0)</f>
        <v>#N/A</v>
      </c>
      <c r="O14" s="10" t="e">
        <f>VLOOKUP($C14,'Для заполнения'!$A$3:$AA$100,COLUMN()-1,0)</f>
        <v>#N/A</v>
      </c>
      <c r="P14" s="10" t="e">
        <f>VLOOKUP($C14,'Для заполнения'!$A$3:$AA$100,COLUMN()-1,0)</f>
        <v>#N/A</v>
      </c>
      <c r="Q14" s="12" t="e">
        <f>VLOOKUP($C14,'Для заполнения'!$A$3:$AA$100,COLUMN()-1,0)</f>
        <v>#N/A</v>
      </c>
      <c r="R14" s="12" t="e">
        <f>VLOOKUP($C14,'Для заполнения'!$A$3:$AA$100,COLUMN()-1,0)</f>
        <v>#N/A</v>
      </c>
      <c r="S14" s="12" t="e">
        <f>VLOOKUP($C14,'Для заполнения'!$A$3:$AA$100,COLUMN()-1,0)</f>
        <v>#N/A</v>
      </c>
      <c r="T14" s="12" t="e">
        <f>VLOOKUP($C14,'Для заполнения'!$A$3:$AA$100,COLUMN()-1,0)</f>
        <v>#N/A</v>
      </c>
      <c r="U14" s="9" t="e">
        <f>VLOOKUP($C14,'Для заполнения'!$A$3:$AA$100,COLUMN()-1,0)</f>
        <v>#N/A</v>
      </c>
      <c r="V14" s="9" t="e">
        <f>VLOOKUP($C14,'Для заполнения'!$A$3:$AA$100,COLUMN()-1,0)</f>
        <v>#N/A</v>
      </c>
      <c r="W14" s="11" t="e">
        <f>VLOOKUP($C14,'Для заполнения'!$A$3:$AA$100,COLUMN()-1,0)</f>
        <v>#N/A</v>
      </c>
      <c r="X14" s="11" t="e">
        <f>VLOOKUP($C14,'Для заполнения'!$A$3:$AA$100,COLUMN()-1,0)</f>
        <v>#N/A</v>
      </c>
      <c r="Y14" s="13" t="e">
        <f>VLOOKUP($C14,'Для заполнения'!$A$3:$AA$100,COLUMN()-1,0)</f>
        <v>#N/A</v>
      </c>
      <c r="Z14" s="13" t="e">
        <f>VLOOKUP($C14,'Для заполнения'!$A$3:$AA$100,COLUMN()-1,0)</f>
        <v>#N/A</v>
      </c>
      <c r="AA14" s="9" t="e">
        <f>VLOOKUP($C14,'Для заполнения'!$A$3:$AA$100,COLUMN()-1,0)</f>
        <v>#N/A</v>
      </c>
      <c r="AB14" s="46" t="e">
        <f>VLOOKUP($C14,'Для заполнения'!$A$3:$AA$100,COLUMN()-1,0)</f>
        <v>#N/A</v>
      </c>
    </row>
    <row r="15" spans="1:28" ht="46.5" customHeight="1" x14ac:dyDescent="0.25">
      <c r="A15" s="79">
        <v>7</v>
      </c>
      <c r="B15" s="70" t="e">
        <f>VLOOKUP($C15,'Для заполнения'!$A$3:$AA$100,2,0)</f>
        <v>#N/A</v>
      </c>
      <c r="C15" s="96" t="s">
        <v>38</v>
      </c>
      <c r="D15" s="85" t="e">
        <f>VLOOKUP($C15,'Для заполнения'!$A$3:$AA$100,COLUMN()-1,0)</f>
        <v>#N/A</v>
      </c>
      <c r="E15" s="14" t="e">
        <f>VLOOKUP($C15,'Для заполнения'!$A$3:$AA$100,COLUMN()-1,0)</f>
        <v>#N/A</v>
      </c>
      <c r="F15" s="15" t="e">
        <f>VLOOKUP($C15,'Для заполнения'!$A$3:$AA$100,COLUMN()-1,0)</f>
        <v>#N/A</v>
      </c>
      <c r="G15" s="10" t="e">
        <f>VLOOKUP($C15,'Для заполнения'!$A$3:$AA$100,COLUMN()-1,0)</f>
        <v>#N/A</v>
      </c>
      <c r="H15" s="10" t="e">
        <f>VLOOKUP($C15,'Для заполнения'!$A$3:$AA$100,COLUMN()-1,0)</f>
        <v>#N/A</v>
      </c>
      <c r="I15" s="10" t="e">
        <f>VLOOKUP($C15,'Для заполнения'!$A$3:$AA$100,COLUMN()-1,0)</f>
        <v>#N/A</v>
      </c>
      <c r="J15" s="10" t="e">
        <f>VLOOKUP($C15,'Для заполнения'!$A$3:$AA$100,COLUMN()-1,0)</f>
        <v>#N/A</v>
      </c>
      <c r="K15" s="10" t="e">
        <f>VLOOKUP($C15,'Для заполнения'!$A$3:$AA$100,COLUMN()-1,0)</f>
        <v>#N/A</v>
      </c>
      <c r="L15" s="10" t="e">
        <f>VLOOKUP($C15,'Для заполнения'!$A$3:$AA$100,COLUMN()-1,0)</f>
        <v>#N/A</v>
      </c>
      <c r="M15" s="10" t="e">
        <f>VLOOKUP($C15,'Для заполнения'!$A$3:$AA$100,COLUMN()-1,0)</f>
        <v>#N/A</v>
      </c>
      <c r="N15" s="10" t="e">
        <f>VLOOKUP($C15,'Для заполнения'!$A$3:$AA$100,COLUMN()-1,0)</f>
        <v>#N/A</v>
      </c>
      <c r="O15" s="10" t="e">
        <f>VLOOKUP($C15,'Для заполнения'!$A$3:$AA$100,COLUMN()-1,0)</f>
        <v>#N/A</v>
      </c>
      <c r="P15" s="10" t="e">
        <f>VLOOKUP($C15,'Для заполнения'!$A$3:$AA$100,COLUMN()-1,0)</f>
        <v>#N/A</v>
      </c>
      <c r="Q15" s="12" t="e">
        <f>VLOOKUP($C15,'Для заполнения'!$A$3:$AA$100,COLUMN()-1,0)</f>
        <v>#N/A</v>
      </c>
      <c r="R15" s="12" t="e">
        <f>VLOOKUP($C15,'Для заполнения'!$A$3:$AA$100,COLUMN()-1,0)</f>
        <v>#N/A</v>
      </c>
      <c r="S15" s="12" t="e">
        <f>VLOOKUP($C15,'Для заполнения'!$A$3:$AA$100,COLUMN()-1,0)</f>
        <v>#N/A</v>
      </c>
      <c r="T15" s="12" t="e">
        <f>VLOOKUP($C15,'Для заполнения'!$A$3:$AA$100,COLUMN()-1,0)</f>
        <v>#N/A</v>
      </c>
      <c r="U15" s="9" t="e">
        <f>VLOOKUP($C15,'Для заполнения'!$A$3:$AA$100,COLUMN()-1,0)</f>
        <v>#N/A</v>
      </c>
      <c r="V15" s="9" t="e">
        <f>VLOOKUP($C15,'Для заполнения'!$A$3:$AA$100,COLUMN()-1,0)</f>
        <v>#N/A</v>
      </c>
      <c r="W15" s="11" t="e">
        <f>VLOOKUP($C15,'Для заполнения'!$A$3:$AA$100,COLUMN()-1,0)</f>
        <v>#N/A</v>
      </c>
      <c r="X15" s="11" t="e">
        <f>VLOOKUP($C15,'Для заполнения'!$A$3:$AA$100,COLUMN()-1,0)</f>
        <v>#N/A</v>
      </c>
      <c r="Y15" s="13" t="e">
        <f>VLOOKUP($C15,'Для заполнения'!$A$3:$AA$100,COLUMN()-1,0)</f>
        <v>#N/A</v>
      </c>
      <c r="Z15" s="13" t="e">
        <f>VLOOKUP($C15,'Для заполнения'!$A$3:$AA$100,COLUMN()-1,0)</f>
        <v>#N/A</v>
      </c>
      <c r="AA15" s="9" t="e">
        <f>VLOOKUP($C15,'Для заполнения'!$A$3:$AA$100,COLUMN()-1,0)</f>
        <v>#N/A</v>
      </c>
      <c r="AB15" s="46" t="e">
        <f>VLOOKUP($C15,'Для заполнения'!$A$3:$AA$100,COLUMN()-1,0)</f>
        <v>#N/A</v>
      </c>
    </row>
    <row r="16" spans="1:28" ht="46.5" customHeight="1" x14ac:dyDescent="0.25">
      <c r="A16" s="79">
        <v>8</v>
      </c>
      <c r="B16" s="70" t="e">
        <f>VLOOKUP($C16,'Для заполнения'!$A$3:$AA$100,2,0)</f>
        <v>#N/A</v>
      </c>
      <c r="C16" s="96" t="s">
        <v>39</v>
      </c>
      <c r="D16" s="85" t="e">
        <f>VLOOKUP($C16,'Для заполнения'!$A$3:$AA$100,COLUMN()-1,0)</f>
        <v>#N/A</v>
      </c>
      <c r="E16" s="14" t="e">
        <f>VLOOKUP($C16,'Для заполнения'!$A$3:$AA$100,COLUMN()-1,0)</f>
        <v>#N/A</v>
      </c>
      <c r="F16" s="15" t="e">
        <f>VLOOKUP($C16,'Для заполнения'!$A$3:$AA$100,COLUMN()-1,0)</f>
        <v>#N/A</v>
      </c>
      <c r="G16" s="10" t="e">
        <f>VLOOKUP($C16,'Для заполнения'!$A$3:$AA$100,COLUMN()-1,0)</f>
        <v>#N/A</v>
      </c>
      <c r="H16" s="10" t="e">
        <f>VLOOKUP($C16,'Для заполнения'!$A$3:$AA$100,COLUMN()-1,0)</f>
        <v>#N/A</v>
      </c>
      <c r="I16" s="10" t="e">
        <f>VLOOKUP($C16,'Для заполнения'!$A$3:$AA$100,COLUMN()-1,0)</f>
        <v>#N/A</v>
      </c>
      <c r="J16" s="10" t="e">
        <f>VLOOKUP($C16,'Для заполнения'!$A$3:$AA$100,COLUMN()-1,0)</f>
        <v>#N/A</v>
      </c>
      <c r="K16" s="10" t="e">
        <f>VLOOKUP($C16,'Для заполнения'!$A$3:$AA$100,COLUMN()-1,0)</f>
        <v>#N/A</v>
      </c>
      <c r="L16" s="10" t="e">
        <f>VLOOKUP($C16,'Для заполнения'!$A$3:$AA$100,COLUMN()-1,0)</f>
        <v>#N/A</v>
      </c>
      <c r="M16" s="10" t="e">
        <f>VLOOKUP($C16,'Для заполнения'!$A$3:$AA$100,COLUMN()-1,0)</f>
        <v>#N/A</v>
      </c>
      <c r="N16" s="10" t="e">
        <f>VLOOKUP($C16,'Для заполнения'!$A$3:$AA$100,COLUMN()-1,0)</f>
        <v>#N/A</v>
      </c>
      <c r="O16" s="10" t="e">
        <f>VLOOKUP($C16,'Для заполнения'!$A$3:$AA$100,COLUMN()-1,0)</f>
        <v>#N/A</v>
      </c>
      <c r="P16" s="10" t="e">
        <f>VLOOKUP($C16,'Для заполнения'!$A$3:$AA$100,COLUMN()-1,0)</f>
        <v>#N/A</v>
      </c>
      <c r="Q16" s="12" t="e">
        <f>VLOOKUP($C16,'Для заполнения'!$A$3:$AA$100,COLUMN()-1,0)</f>
        <v>#N/A</v>
      </c>
      <c r="R16" s="12" t="e">
        <f>VLOOKUP($C16,'Для заполнения'!$A$3:$AA$100,COLUMN()-1,0)</f>
        <v>#N/A</v>
      </c>
      <c r="S16" s="12" t="e">
        <f>VLOOKUP($C16,'Для заполнения'!$A$3:$AA$100,COLUMN()-1,0)</f>
        <v>#N/A</v>
      </c>
      <c r="T16" s="12" t="e">
        <f>VLOOKUP($C16,'Для заполнения'!$A$3:$AA$100,COLUMN()-1,0)</f>
        <v>#N/A</v>
      </c>
      <c r="U16" s="9" t="e">
        <f>VLOOKUP($C16,'Для заполнения'!$A$3:$AA$100,COLUMN()-1,0)</f>
        <v>#N/A</v>
      </c>
      <c r="V16" s="9" t="e">
        <f>VLOOKUP($C16,'Для заполнения'!$A$3:$AA$100,COLUMN()-1,0)</f>
        <v>#N/A</v>
      </c>
      <c r="W16" s="11" t="e">
        <f>VLOOKUP($C16,'Для заполнения'!$A$3:$AA$100,COLUMN()-1,0)</f>
        <v>#N/A</v>
      </c>
      <c r="X16" s="11" t="e">
        <f>VLOOKUP($C16,'Для заполнения'!$A$3:$AA$100,COLUMN()-1,0)</f>
        <v>#N/A</v>
      </c>
      <c r="Y16" s="13" t="e">
        <f>VLOOKUP($C16,'Для заполнения'!$A$3:$AA$100,COLUMN()-1,0)</f>
        <v>#N/A</v>
      </c>
      <c r="Z16" s="13" t="e">
        <f>VLOOKUP($C16,'Для заполнения'!$A$3:$AA$100,COLUMN()-1,0)</f>
        <v>#N/A</v>
      </c>
      <c r="AA16" s="9" t="e">
        <f>VLOOKUP($C16,'Для заполнения'!$A$3:$AA$100,COLUMN()-1,0)</f>
        <v>#N/A</v>
      </c>
      <c r="AB16" s="46" t="e">
        <f>VLOOKUP($C16,'Для заполнения'!$A$3:$AA$100,COLUMN()-1,0)</f>
        <v>#N/A</v>
      </c>
    </row>
    <row r="17" spans="1:29" ht="46.5" customHeight="1" x14ac:dyDescent="0.25">
      <c r="A17" s="79">
        <v>9</v>
      </c>
      <c r="B17" s="70" t="e">
        <f>VLOOKUP($C17,'Для заполнения'!$A$3:$AA$100,2,0)</f>
        <v>#N/A</v>
      </c>
      <c r="C17" s="96" t="s">
        <v>40</v>
      </c>
      <c r="D17" s="85" t="e">
        <f>VLOOKUP($C17,'Для заполнения'!$A$3:$AA$100,COLUMN()-1,0)</f>
        <v>#N/A</v>
      </c>
      <c r="E17" s="14" t="e">
        <f>VLOOKUP($C17,'Для заполнения'!$A$3:$AA$100,COLUMN()-1,0)</f>
        <v>#N/A</v>
      </c>
      <c r="F17" s="15" t="e">
        <f>VLOOKUP($C17,'Для заполнения'!$A$3:$AA$100,COLUMN()-1,0)</f>
        <v>#N/A</v>
      </c>
      <c r="G17" s="10" t="e">
        <f>VLOOKUP($C17,'Для заполнения'!$A$3:$AA$100,COLUMN()-1,0)</f>
        <v>#N/A</v>
      </c>
      <c r="H17" s="10" t="e">
        <f>VLOOKUP($C17,'Для заполнения'!$A$3:$AA$100,COLUMN()-1,0)</f>
        <v>#N/A</v>
      </c>
      <c r="I17" s="10" t="e">
        <f>VLOOKUP($C17,'Для заполнения'!$A$3:$AA$100,COLUMN()-1,0)</f>
        <v>#N/A</v>
      </c>
      <c r="J17" s="10" t="e">
        <f>VLOOKUP($C17,'Для заполнения'!$A$3:$AA$100,COLUMN()-1,0)</f>
        <v>#N/A</v>
      </c>
      <c r="K17" s="10" t="e">
        <f>VLOOKUP($C17,'Для заполнения'!$A$3:$AA$100,COLUMN()-1,0)</f>
        <v>#N/A</v>
      </c>
      <c r="L17" s="10" t="e">
        <f>VLOOKUP($C17,'Для заполнения'!$A$3:$AA$100,COLUMN()-1,0)</f>
        <v>#N/A</v>
      </c>
      <c r="M17" s="10" t="e">
        <f>VLOOKUP($C17,'Для заполнения'!$A$3:$AA$100,COLUMN()-1,0)</f>
        <v>#N/A</v>
      </c>
      <c r="N17" s="10" t="e">
        <f>VLOOKUP($C17,'Для заполнения'!$A$3:$AA$100,COLUMN()-1,0)</f>
        <v>#N/A</v>
      </c>
      <c r="O17" s="10" t="e">
        <f>VLOOKUP($C17,'Для заполнения'!$A$3:$AA$100,COLUMN()-1,0)</f>
        <v>#N/A</v>
      </c>
      <c r="P17" s="10" t="e">
        <f>VLOOKUP($C17,'Для заполнения'!$A$3:$AA$100,COLUMN()-1,0)</f>
        <v>#N/A</v>
      </c>
      <c r="Q17" s="12" t="e">
        <f>VLOOKUP($C17,'Для заполнения'!$A$3:$AA$100,COLUMN()-1,0)</f>
        <v>#N/A</v>
      </c>
      <c r="R17" s="12" t="e">
        <f>VLOOKUP($C17,'Для заполнения'!$A$3:$AA$100,COLUMN()-1,0)</f>
        <v>#N/A</v>
      </c>
      <c r="S17" s="12" t="e">
        <f>VLOOKUP($C17,'Для заполнения'!$A$3:$AA$100,COLUMN()-1,0)</f>
        <v>#N/A</v>
      </c>
      <c r="T17" s="12" t="e">
        <f>VLOOKUP($C17,'Для заполнения'!$A$3:$AA$100,COLUMN()-1,0)</f>
        <v>#N/A</v>
      </c>
      <c r="U17" s="9" t="e">
        <f>VLOOKUP($C17,'Для заполнения'!$A$3:$AA$100,COLUMN()-1,0)</f>
        <v>#N/A</v>
      </c>
      <c r="V17" s="9" t="e">
        <f>VLOOKUP($C17,'Для заполнения'!$A$3:$AA$100,COLUMN()-1,0)</f>
        <v>#N/A</v>
      </c>
      <c r="W17" s="11" t="e">
        <f>VLOOKUP($C17,'Для заполнения'!$A$3:$AA$100,COLUMN()-1,0)</f>
        <v>#N/A</v>
      </c>
      <c r="X17" s="11" t="e">
        <f>VLOOKUP($C17,'Для заполнения'!$A$3:$AA$100,COLUMN()-1,0)</f>
        <v>#N/A</v>
      </c>
      <c r="Y17" s="13" t="e">
        <f>VLOOKUP($C17,'Для заполнения'!$A$3:$AA$100,COLUMN()-1,0)</f>
        <v>#N/A</v>
      </c>
      <c r="Z17" s="13" t="e">
        <f>VLOOKUP($C17,'Для заполнения'!$A$3:$AA$100,COLUMN()-1,0)</f>
        <v>#N/A</v>
      </c>
      <c r="AA17" s="9" t="e">
        <f>VLOOKUP($C17,'Для заполнения'!$A$3:$AA$100,COLUMN()-1,0)</f>
        <v>#N/A</v>
      </c>
      <c r="AB17" s="46" t="e">
        <f>VLOOKUP($C17,'Для заполнения'!$A$3:$AA$100,COLUMN()-1,0)</f>
        <v>#N/A</v>
      </c>
    </row>
    <row r="18" spans="1:29" ht="35.450000000000003" customHeight="1" x14ac:dyDescent="0.25">
      <c r="A18" s="79">
        <v>10</v>
      </c>
      <c r="B18" s="70" t="e">
        <f>VLOOKUP($C18,'Для заполнения'!$A$3:$AA$100,2,0)</f>
        <v>#N/A</v>
      </c>
      <c r="C18" s="96" t="s">
        <v>41</v>
      </c>
      <c r="D18" s="85" t="e">
        <f>VLOOKUP($C18,'Для заполнения'!$A$3:$AA$100,COLUMN()-1,0)</f>
        <v>#N/A</v>
      </c>
      <c r="E18" s="14" t="e">
        <f>VLOOKUP($C18,'Для заполнения'!$A$3:$AA$100,COLUMN()-1,0)</f>
        <v>#N/A</v>
      </c>
      <c r="F18" s="15" t="e">
        <f>VLOOKUP($C18,'Для заполнения'!$A$3:$AA$100,COLUMN()-1,0)</f>
        <v>#N/A</v>
      </c>
      <c r="G18" s="10" t="e">
        <f>VLOOKUP($C18,'Для заполнения'!$A$3:$AA$100,COLUMN()-1,0)</f>
        <v>#N/A</v>
      </c>
      <c r="H18" s="10" t="e">
        <f>VLOOKUP($C18,'Для заполнения'!$A$3:$AA$100,COLUMN()-1,0)</f>
        <v>#N/A</v>
      </c>
      <c r="I18" s="10" t="e">
        <f>VLOOKUP($C18,'Для заполнения'!$A$3:$AA$100,COLUMN()-1,0)</f>
        <v>#N/A</v>
      </c>
      <c r="J18" s="10" t="e">
        <f>VLOOKUP($C18,'Для заполнения'!$A$3:$AA$100,COLUMN()-1,0)</f>
        <v>#N/A</v>
      </c>
      <c r="K18" s="10" t="e">
        <f>VLOOKUP($C18,'Для заполнения'!$A$3:$AA$100,COLUMN()-1,0)</f>
        <v>#N/A</v>
      </c>
      <c r="L18" s="10" t="e">
        <f>VLOOKUP($C18,'Для заполнения'!$A$3:$AA$100,COLUMN()-1,0)</f>
        <v>#N/A</v>
      </c>
      <c r="M18" s="10" t="e">
        <f>VLOOKUP($C18,'Для заполнения'!$A$3:$AA$100,COLUMN()-1,0)</f>
        <v>#N/A</v>
      </c>
      <c r="N18" s="10" t="e">
        <f>VLOOKUP($C18,'Для заполнения'!$A$3:$AA$100,COLUMN()-1,0)</f>
        <v>#N/A</v>
      </c>
      <c r="O18" s="10" t="e">
        <f>VLOOKUP($C18,'Для заполнения'!$A$3:$AA$100,COLUMN()-1,0)</f>
        <v>#N/A</v>
      </c>
      <c r="P18" s="10" t="e">
        <f>VLOOKUP($C18,'Для заполнения'!$A$3:$AA$100,COLUMN()-1,0)</f>
        <v>#N/A</v>
      </c>
      <c r="Q18" s="12" t="e">
        <f>VLOOKUP($C18,'Для заполнения'!$A$3:$AA$100,COLUMN()-1,0)</f>
        <v>#N/A</v>
      </c>
      <c r="R18" s="12" t="e">
        <f>VLOOKUP($C18,'Для заполнения'!$A$3:$AA$100,COLUMN()-1,0)</f>
        <v>#N/A</v>
      </c>
      <c r="S18" s="12" t="e">
        <f>VLOOKUP($C18,'Для заполнения'!$A$3:$AA$100,COLUMN()-1,0)</f>
        <v>#N/A</v>
      </c>
      <c r="T18" s="12" t="e">
        <f>VLOOKUP($C18,'Для заполнения'!$A$3:$AA$100,COLUMN()-1,0)</f>
        <v>#N/A</v>
      </c>
      <c r="U18" s="9" t="e">
        <f>VLOOKUP($C18,'Для заполнения'!$A$3:$AA$100,COLUMN()-1,0)</f>
        <v>#N/A</v>
      </c>
      <c r="V18" s="9" t="e">
        <f>VLOOKUP($C18,'Для заполнения'!$A$3:$AA$100,COLUMN()-1,0)</f>
        <v>#N/A</v>
      </c>
      <c r="W18" s="11" t="e">
        <f>VLOOKUP($C18,'Для заполнения'!$A$3:$AA$100,COLUMN()-1,0)</f>
        <v>#N/A</v>
      </c>
      <c r="X18" s="11" t="e">
        <f>VLOOKUP($C18,'Для заполнения'!$A$3:$AA$100,COLUMN()-1,0)</f>
        <v>#N/A</v>
      </c>
      <c r="Y18" s="13" t="e">
        <f>VLOOKUP($C18,'Для заполнения'!$A$3:$AA$100,COLUMN()-1,0)</f>
        <v>#N/A</v>
      </c>
      <c r="Z18" s="13" t="e">
        <f>VLOOKUP($C18,'Для заполнения'!$A$3:$AA$100,COLUMN()-1,0)</f>
        <v>#N/A</v>
      </c>
      <c r="AA18" s="9" t="e">
        <f>VLOOKUP($C18,'Для заполнения'!$A$3:$AA$100,COLUMN()-1,0)</f>
        <v>#N/A</v>
      </c>
      <c r="AB18" s="46" t="e">
        <f>VLOOKUP($C18,'Для заполнения'!$A$3:$AA$100,COLUMN()-1,0)</f>
        <v>#N/A</v>
      </c>
    </row>
    <row r="19" spans="1:29" ht="39" customHeight="1" x14ac:dyDescent="0.25">
      <c r="A19" s="79">
        <v>11</v>
      </c>
      <c r="B19" s="70" t="e">
        <f>VLOOKUP($C19,'Для заполнения'!$A$3:$AA$100,2,0)</f>
        <v>#N/A</v>
      </c>
      <c r="C19" s="96" t="s">
        <v>42</v>
      </c>
      <c r="D19" s="85" t="e">
        <f>VLOOKUP($C19,'Для заполнения'!$A$3:$AA$100,COLUMN()-1,0)</f>
        <v>#N/A</v>
      </c>
      <c r="E19" s="14" t="e">
        <f>VLOOKUP($C19,'Для заполнения'!$A$3:$AA$100,COLUMN()-1,0)</f>
        <v>#N/A</v>
      </c>
      <c r="F19" s="15" t="e">
        <f>VLOOKUP($C19,'Для заполнения'!$A$3:$AA$100,COLUMN()-1,0)</f>
        <v>#N/A</v>
      </c>
      <c r="G19" s="10" t="e">
        <f>VLOOKUP($C19,'Для заполнения'!$A$3:$AA$100,COLUMN()-1,0)</f>
        <v>#N/A</v>
      </c>
      <c r="H19" s="10" t="e">
        <f>VLOOKUP($C19,'Для заполнения'!$A$3:$AA$100,COLUMN()-1,0)</f>
        <v>#N/A</v>
      </c>
      <c r="I19" s="10" t="e">
        <f>VLOOKUP($C19,'Для заполнения'!$A$3:$AA$100,COLUMN()-1,0)</f>
        <v>#N/A</v>
      </c>
      <c r="J19" s="10" t="e">
        <f>VLOOKUP($C19,'Для заполнения'!$A$3:$AA$100,COLUMN()-1,0)</f>
        <v>#N/A</v>
      </c>
      <c r="K19" s="10" t="e">
        <f>VLOOKUP($C19,'Для заполнения'!$A$3:$AA$100,COLUMN()-1,0)</f>
        <v>#N/A</v>
      </c>
      <c r="L19" s="10" t="e">
        <f>VLOOKUP($C19,'Для заполнения'!$A$3:$AA$100,COLUMN()-1,0)</f>
        <v>#N/A</v>
      </c>
      <c r="M19" s="10" t="e">
        <f>VLOOKUP($C19,'Для заполнения'!$A$3:$AA$100,COLUMN()-1,0)</f>
        <v>#N/A</v>
      </c>
      <c r="N19" s="10" t="e">
        <f>VLOOKUP($C19,'Для заполнения'!$A$3:$AA$100,COLUMN()-1,0)</f>
        <v>#N/A</v>
      </c>
      <c r="O19" s="10" t="e">
        <f>VLOOKUP($C19,'Для заполнения'!$A$3:$AA$100,COLUMN()-1,0)</f>
        <v>#N/A</v>
      </c>
      <c r="P19" s="10" t="e">
        <f>VLOOKUP($C19,'Для заполнения'!$A$3:$AA$100,COLUMN()-1,0)</f>
        <v>#N/A</v>
      </c>
      <c r="Q19" s="12" t="e">
        <f>VLOOKUP($C19,'Для заполнения'!$A$3:$AA$100,COLUMN()-1,0)</f>
        <v>#N/A</v>
      </c>
      <c r="R19" s="12" t="e">
        <f>VLOOKUP($C19,'Для заполнения'!$A$3:$AA$100,COLUMN()-1,0)</f>
        <v>#N/A</v>
      </c>
      <c r="S19" s="12" t="e">
        <f>VLOOKUP($C19,'Для заполнения'!$A$3:$AA$100,COLUMN()-1,0)</f>
        <v>#N/A</v>
      </c>
      <c r="T19" s="12" t="e">
        <f>VLOOKUP($C19,'Для заполнения'!$A$3:$AA$100,COLUMN()-1,0)</f>
        <v>#N/A</v>
      </c>
      <c r="U19" s="9" t="e">
        <f>VLOOKUP($C19,'Для заполнения'!$A$3:$AA$100,COLUMN()-1,0)</f>
        <v>#N/A</v>
      </c>
      <c r="V19" s="9" t="e">
        <f>VLOOKUP($C19,'Для заполнения'!$A$3:$AA$100,COLUMN()-1,0)</f>
        <v>#N/A</v>
      </c>
      <c r="W19" s="11" t="e">
        <f>VLOOKUP($C19,'Для заполнения'!$A$3:$AA$100,COLUMN()-1,0)</f>
        <v>#N/A</v>
      </c>
      <c r="X19" s="11" t="e">
        <f>VLOOKUP($C19,'Для заполнения'!$A$3:$AA$100,COLUMN()-1,0)</f>
        <v>#N/A</v>
      </c>
      <c r="Y19" s="13" t="e">
        <f>VLOOKUP($C19,'Для заполнения'!$A$3:$AA$100,COLUMN()-1,0)</f>
        <v>#N/A</v>
      </c>
      <c r="Z19" s="13" t="e">
        <f>VLOOKUP($C19,'Для заполнения'!$A$3:$AA$100,COLUMN()-1,0)</f>
        <v>#N/A</v>
      </c>
      <c r="AA19" s="9" t="e">
        <f>VLOOKUP($C19,'Для заполнения'!$A$3:$AA$100,COLUMN()-1,0)</f>
        <v>#N/A</v>
      </c>
      <c r="AB19" s="46" t="e">
        <f>VLOOKUP($C19,'Для заполнения'!$A$3:$AA$100,COLUMN()-1,0)</f>
        <v>#N/A</v>
      </c>
    </row>
    <row r="20" spans="1:29" ht="46.5" customHeight="1" x14ac:dyDescent="0.25">
      <c r="A20" s="79">
        <v>12</v>
      </c>
      <c r="B20" s="70" t="e">
        <f>VLOOKUP($C20,'Для заполнения'!$A$3:$AA$100,2,0)</f>
        <v>#N/A</v>
      </c>
      <c r="C20" s="96" t="s">
        <v>43</v>
      </c>
      <c r="D20" s="85" t="e">
        <f>VLOOKUP($C20,'Для заполнения'!$A$3:$AA$100,COLUMN()-1,0)</f>
        <v>#N/A</v>
      </c>
      <c r="E20" s="14" t="e">
        <f>VLOOKUP($C20,'Для заполнения'!$A$3:$AA$100,COLUMN()-1,0)</f>
        <v>#N/A</v>
      </c>
      <c r="F20" s="15" t="e">
        <f>VLOOKUP($C20,'Для заполнения'!$A$3:$AA$100,COLUMN()-1,0)</f>
        <v>#N/A</v>
      </c>
      <c r="G20" s="10" t="e">
        <f>VLOOKUP($C20,'Для заполнения'!$A$3:$AA$100,COLUMN()-1,0)</f>
        <v>#N/A</v>
      </c>
      <c r="H20" s="10" t="e">
        <f>VLOOKUP($C20,'Для заполнения'!$A$3:$AA$100,COLUMN()-1,0)</f>
        <v>#N/A</v>
      </c>
      <c r="I20" s="10" t="e">
        <f>VLOOKUP($C20,'Для заполнения'!$A$3:$AA$100,COLUMN()-1,0)</f>
        <v>#N/A</v>
      </c>
      <c r="J20" s="10" t="e">
        <f>VLOOKUP($C20,'Для заполнения'!$A$3:$AA$100,COLUMN()-1,0)</f>
        <v>#N/A</v>
      </c>
      <c r="K20" s="10" t="e">
        <f>VLOOKUP($C20,'Для заполнения'!$A$3:$AA$100,COLUMN()-1,0)</f>
        <v>#N/A</v>
      </c>
      <c r="L20" s="10" t="e">
        <f>VLOOKUP($C20,'Для заполнения'!$A$3:$AA$100,COLUMN()-1,0)</f>
        <v>#N/A</v>
      </c>
      <c r="M20" s="10" t="e">
        <f>VLOOKUP($C20,'Для заполнения'!$A$3:$AA$100,COLUMN()-1,0)</f>
        <v>#N/A</v>
      </c>
      <c r="N20" s="10" t="e">
        <f>VLOOKUP($C20,'Для заполнения'!$A$3:$AA$100,COLUMN()-1,0)</f>
        <v>#N/A</v>
      </c>
      <c r="O20" s="10" t="e">
        <f>VLOOKUP($C20,'Для заполнения'!$A$3:$AA$100,COLUMN()-1,0)</f>
        <v>#N/A</v>
      </c>
      <c r="P20" s="10" t="e">
        <f>VLOOKUP($C20,'Для заполнения'!$A$3:$AA$100,COLUMN()-1,0)</f>
        <v>#N/A</v>
      </c>
      <c r="Q20" s="12" t="e">
        <f>VLOOKUP($C20,'Для заполнения'!$A$3:$AA$100,COLUMN()-1,0)</f>
        <v>#N/A</v>
      </c>
      <c r="R20" s="12" t="e">
        <f>VLOOKUP($C20,'Для заполнения'!$A$3:$AA$100,COLUMN()-1,0)</f>
        <v>#N/A</v>
      </c>
      <c r="S20" s="12" t="e">
        <f>VLOOKUP($C20,'Для заполнения'!$A$3:$AA$100,COLUMN()-1,0)</f>
        <v>#N/A</v>
      </c>
      <c r="T20" s="12" t="e">
        <f>VLOOKUP($C20,'Для заполнения'!$A$3:$AA$100,COLUMN()-1,0)</f>
        <v>#N/A</v>
      </c>
      <c r="U20" s="9" t="e">
        <f>VLOOKUP($C20,'Для заполнения'!$A$3:$AA$100,COLUMN()-1,0)</f>
        <v>#N/A</v>
      </c>
      <c r="V20" s="9" t="e">
        <f>VLOOKUP($C20,'Для заполнения'!$A$3:$AA$100,COLUMN()-1,0)</f>
        <v>#N/A</v>
      </c>
      <c r="W20" s="11" t="e">
        <f>VLOOKUP($C20,'Для заполнения'!$A$3:$AA$100,COLUMN()-1,0)</f>
        <v>#N/A</v>
      </c>
      <c r="X20" s="11" t="e">
        <f>VLOOKUP($C20,'Для заполнения'!$A$3:$AA$100,COLUMN()-1,0)</f>
        <v>#N/A</v>
      </c>
      <c r="Y20" s="13" t="e">
        <f>VLOOKUP($C20,'Для заполнения'!$A$3:$AA$100,COLUMN()-1,0)</f>
        <v>#N/A</v>
      </c>
      <c r="Z20" s="13" t="e">
        <f>VLOOKUP($C20,'Для заполнения'!$A$3:$AA$100,COLUMN()-1,0)</f>
        <v>#N/A</v>
      </c>
      <c r="AA20" s="9" t="e">
        <f>VLOOKUP($C20,'Для заполнения'!$A$3:$AA$100,COLUMN()-1,0)</f>
        <v>#N/A</v>
      </c>
      <c r="AB20" s="46" t="e">
        <f>VLOOKUP($C20,'Для заполнения'!$A$3:$AA$100,COLUMN()-1,0)</f>
        <v>#N/A</v>
      </c>
    </row>
    <row r="21" spans="1:29" ht="45.6" customHeight="1" x14ac:dyDescent="0.25">
      <c r="A21" s="79">
        <v>13</v>
      </c>
      <c r="B21" s="70" t="e">
        <f>VLOOKUP($C21,'Для заполнения'!$A$3:$AA$100,2,0)</f>
        <v>#N/A</v>
      </c>
      <c r="C21" s="96" t="s">
        <v>44</v>
      </c>
      <c r="D21" s="85" t="e">
        <f>VLOOKUP($C21,'Для заполнения'!$A$3:$AA$100,COLUMN()-1,0)</f>
        <v>#N/A</v>
      </c>
      <c r="E21" s="14" t="e">
        <f>VLOOKUP($C21,'Для заполнения'!$A$3:$AA$100,COLUMN()-1,0)</f>
        <v>#N/A</v>
      </c>
      <c r="F21" s="15" t="e">
        <f>VLOOKUP($C21,'Для заполнения'!$A$3:$AA$100,COLUMN()-1,0)</f>
        <v>#N/A</v>
      </c>
      <c r="G21" s="10" t="e">
        <f>VLOOKUP($C21,'Для заполнения'!$A$3:$AA$100,COLUMN()-1,0)</f>
        <v>#N/A</v>
      </c>
      <c r="H21" s="10" t="e">
        <f>VLOOKUP($C21,'Для заполнения'!$A$3:$AA$100,COLUMN()-1,0)</f>
        <v>#N/A</v>
      </c>
      <c r="I21" s="10" t="e">
        <f>VLOOKUP($C21,'Для заполнения'!$A$3:$AA$100,COLUMN()-1,0)</f>
        <v>#N/A</v>
      </c>
      <c r="J21" s="10" t="e">
        <f>VLOOKUP($C21,'Для заполнения'!$A$3:$AA$100,COLUMN()-1,0)</f>
        <v>#N/A</v>
      </c>
      <c r="K21" s="10" t="e">
        <f>VLOOKUP($C21,'Для заполнения'!$A$3:$AA$100,COLUMN()-1,0)</f>
        <v>#N/A</v>
      </c>
      <c r="L21" s="10" t="e">
        <f>VLOOKUP($C21,'Для заполнения'!$A$3:$AA$100,COLUMN()-1,0)</f>
        <v>#N/A</v>
      </c>
      <c r="M21" s="10" t="e">
        <f>VLOOKUP($C21,'Для заполнения'!$A$3:$AA$100,COLUMN()-1,0)</f>
        <v>#N/A</v>
      </c>
      <c r="N21" s="10" t="e">
        <f>VLOOKUP($C21,'Для заполнения'!$A$3:$AA$100,COLUMN()-1,0)</f>
        <v>#N/A</v>
      </c>
      <c r="O21" s="10" t="e">
        <f>VLOOKUP($C21,'Для заполнения'!$A$3:$AA$100,COLUMN()-1,0)</f>
        <v>#N/A</v>
      </c>
      <c r="P21" s="10" t="e">
        <f>VLOOKUP($C21,'Для заполнения'!$A$3:$AA$100,COLUMN()-1,0)</f>
        <v>#N/A</v>
      </c>
      <c r="Q21" s="12" t="e">
        <f>VLOOKUP($C21,'Для заполнения'!$A$3:$AA$100,COLUMN()-1,0)</f>
        <v>#N/A</v>
      </c>
      <c r="R21" s="12" t="e">
        <f>VLOOKUP($C21,'Для заполнения'!$A$3:$AA$100,COLUMN()-1,0)</f>
        <v>#N/A</v>
      </c>
      <c r="S21" s="12" t="e">
        <f>VLOOKUP($C21,'Для заполнения'!$A$3:$AA$100,COLUMN()-1,0)</f>
        <v>#N/A</v>
      </c>
      <c r="T21" s="12" t="e">
        <f>VLOOKUP($C21,'Для заполнения'!$A$3:$AA$100,COLUMN()-1,0)</f>
        <v>#N/A</v>
      </c>
      <c r="U21" s="9" t="e">
        <f>VLOOKUP($C21,'Для заполнения'!$A$3:$AA$100,COLUMN()-1,0)</f>
        <v>#N/A</v>
      </c>
      <c r="V21" s="9" t="e">
        <f>VLOOKUP($C21,'Для заполнения'!$A$3:$AA$100,COLUMN()-1,0)</f>
        <v>#N/A</v>
      </c>
      <c r="W21" s="11" t="e">
        <f>VLOOKUP($C21,'Для заполнения'!$A$3:$AA$100,COLUMN()-1,0)</f>
        <v>#N/A</v>
      </c>
      <c r="X21" s="11" t="e">
        <f>VLOOKUP($C21,'Для заполнения'!$A$3:$AA$100,COLUMN()-1,0)</f>
        <v>#N/A</v>
      </c>
      <c r="Y21" s="13" t="e">
        <f>VLOOKUP($C21,'Для заполнения'!$A$3:$AA$100,COLUMN()-1,0)</f>
        <v>#N/A</v>
      </c>
      <c r="Z21" s="13" t="e">
        <f>VLOOKUP($C21,'Для заполнения'!$A$3:$AA$100,COLUMN()-1,0)</f>
        <v>#N/A</v>
      </c>
      <c r="AA21" s="9" t="e">
        <f>VLOOKUP($C21,'Для заполнения'!$A$3:$AA$100,COLUMN()-1,0)</f>
        <v>#N/A</v>
      </c>
      <c r="AB21" s="46" t="e">
        <f>VLOOKUP($C21,'Для заполнения'!$A$3:$AA$100,COLUMN()-1,0)</f>
        <v>#N/A</v>
      </c>
    </row>
    <row r="22" spans="1:29" ht="46.5" customHeight="1" x14ac:dyDescent="0.25">
      <c r="A22" s="79">
        <v>14</v>
      </c>
      <c r="B22" s="70">
        <f>VLOOKUP($C22,'Для заполнения'!$A$3:$AA$100,2,0)</f>
        <v>189004</v>
      </c>
      <c r="C22" s="96" t="s">
        <v>45</v>
      </c>
      <c r="D22" s="85">
        <f>VLOOKUP($C22,'Для заполнения'!$A$3:$AA$100,COLUMN()-1,0)</f>
        <v>350</v>
      </c>
      <c r="E22" s="14">
        <f>VLOOKUP($C22,'Для заполнения'!$A$3:$AA$100,COLUMN()-1,0)</f>
        <v>64256</v>
      </c>
      <c r="F22" s="15">
        <f>VLOOKUP($C22,'Для заполнения'!$A$3:$AA$100,COLUMN()-1,0)</f>
        <v>0</v>
      </c>
      <c r="G22" s="10">
        <f>VLOOKUP($C22,'Для заполнения'!$A$3:$AA$100,COLUMN()-1,0)</f>
        <v>0</v>
      </c>
      <c r="H22" s="10">
        <f>VLOOKUP($C22,'Для заполнения'!$A$3:$AA$100,COLUMN()-1,0)</f>
        <v>0</v>
      </c>
      <c r="I22" s="10">
        <f>VLOOKUP($C22,'Для заполнения'!$A$3:$AA$100,COLUMN()-1,0)</f>
        <v>0</v>
      </c>
      <c r="J22" s="10">
        <f>VLOOKUP($C22,'Для заполнения'!$A$3:$AA$100,COLUMN()-1,0)</f>
        <v>0</v>
      </c>
      <c r="K22" s="10">
        <f>VLOOKUP($C22,'Для заполнения'!$A$3:$AA$100,COLUMN()-1,0)</f>
        <v>0</v>
      </c>
      <c r="L22" s="10">
        <f>VLOOKUP($C22,'Для заполнения'!$A$3:$AA$100,COLUMN()-1,0)</f>
        <v>0</v>
      </c>
      <c r="M22" s="10">
        <f>VLOOKUP($C22,'Для заполнения'!$A$3:$AA$100,COLUMN()-1,0)</f>
        <v>0</v>
      </c>
      <c r="N22" s="10">
        <f>VLOOKUP($C22,'Для заполнения'!$A$3:$AA$100,COLUMN()-1,0)</f>
        <v>0</v>
      </c>
      <c r="O22" s="10">
        <f>VLOOKUP($C22,'Для заполнения'!$A$3:$AA$100,COLUMN()-1,0)</f>
        <v>0</v>
      </c>
      <c r="P22" s="10">
        <f>VLOOKUP($C22,'Для заполнения'!$A$3:$AA$100,COLUMN()-1,0)</f>
        <v>0</v>
      </c>
      <c r="Q22" s="12">
        <f>VLOOKUP($C22,'Для заполнения'!$A$3:$AA$100,COLUMN()-1,0)</f>
        <v>0</v>
      </c>
      <c r="R22" s="12">
        <f>VLOOKUP($C22,'Для заполнения'!$A$3:$AA$100,COLUMN()-1,0)</f>
        <v>0</v>
      </c>
      <c r="S22" s="12">
        <f>VLOOKUP($C22,'Для заполнения'!$A$3:$AA$100,COLUMN()-1,0)</f>
        <v>64286</v>
      </c>
      <c r="T22" s="12">
        <f>VLOOKUP($C22,'Для заполнения'!$A$3:$AA$100,COLUMN()-1,0)</f>
        <v>0</v>
      </c>
      <c r="U22" s="9">
        <f>VLOOKUP($C22,'Для заполнения'!$A$3:$AA$100,COLUMN()-1,0)</f>
        <v>68506</v>
      </c>
      <c r="V22" s="9">
        <f>VLOOKUP($C22,'Для заполнения'!$A$3:$AA$100,COLUMN()-1,0)</f>
        <v>0</v>
      </c>
      <c r="W22" s="11">
        <f>VLOOKUP($C22,'Для заполнения'!$A$3:$AA$100,COLUMN()-1,0)</f>
        <v>10462</v>
      </c>
      <c r="X22" s="11">
        <f>VLOOKUP($C22,'Для заполнения'!$A$3:$AA$100,COLUMN()-1,0)</f>
        <v>0</v>
      </c>
      <c r="Y22" s="13">
        <f>VLOOKUP($C22,'Для заполнения'!$A$3:$AA$100,COLUMN()-1,0)</f>
        <v>10364</v>
      </c>
      <c r="Z22" s="13">
        <f>VLOOKUP($C22,'Для заполнения'!$A$3:$AA$100,COLUMN()-1,0)</f>
        <v>0</v>
      </c>
      <c r="AA22" s="9">
        <f>VLOOKUP($C22,'Для заполнения'!$A$3:$AA$100,COLUMN()-1,0)</f>
        <v>0</v>
      </c>
      <c r="AB22" s="46">
        <f>VLOOKUP($C22,'Для заполнения'!$A$3:$AA$100,COLUMN()-1,0)</f>
        <v>0</v>
      </c>
    </row>
    <row r="23" spans="1:29" ht="46.5" customHeight="1" x14ac:dyDescent="0.25">
      <c r="A23" s="79">
        <v>15</v>
      </c>
      <c r="B23" s="70" t="e">
        <f>VLOOKUP($C23,'Для заполнения'!$A$3:$AA$100,2,0)</f>
        <v>#N/A</v>
      </c>
      <c r="C23" s="96" t="s">
        <v>46</v>
      </c>
      <c r="D23" s="85" t="e">
        <f>VLOOKUP($C23,'Для заполнения'!$A$3:$AA$100,COLUMN()-1,0)</f>
        <v>#N/A</v>
      </c>
      <c r="E23" s="14" t="e">
        <f>VLOOKUP($C23,'Для заполнения'!$A$3:$AA$100,COLUMN()-1,0)</f>
        <v>#N/A</v>
      </c>
      <c r="F23" s="15" t="e">
        <f>VLOOKUP($C23,'Для заполнения'!$A$3:$AA$100,COLUMN()-1,0)</f>
        <v>#N/A</v>
      </c>
      <c r="G23" s="10" t="e">
        <f>VLOOKUP($C23,'Для заполнения'!$A$3:$AA$100,COLUMN()-1,0)</f>
        <v>#N/A</v>
      </c>
      <c r="H23" s="10" t="e">
        <f>VLOOKUP($C23,'Для заполнения'!$A$3:$AA$100,COLUMN()-1,0)</f>
        <v>#N/A</v>
      </c>
      <c r="I23" s="10" t="e">
        <f>VLOOKUP($C23,'Для заполнения'!$A$3:$AA$100,COLUMN()-1,0)</f>
        <v>#N/A</v>
      </c>
      <c r="J23" s="10" t="e">
        <f>VLOOKUP($C23,'Для заполнения'!$A$3:$AA$100,COLUMN()-1,0)</f>
        <v>#N/A</v>
      </c>
      <c r="K23" s="10" t="e">
        <f>VLOOKUP($C23,'Для заполнения'!$A$3:$AA$100,COLUMN()-1,0)</f>
        <v>#N/A</v>
      </c>
      <c r="L23" s="10" t="e">
        <f>VLOOKUP($C23,'Для заполнения'!$A$3:$AA$100,COLUMN()-1,0)</f>
        <v>#N/A</v>
      </c>
      <c r="M23" s="10" t="e">
        <f>VLOOKUP($C23,'Для заполнения'!$A$3:$AA$100,COLUMN()-1,0)</f>
        <v>#N/A</v>
      </c>
      <c r="N23" s="10" t="e">
        <f>VLOOKUP($C23,'Для заполнения'!$A$3:$AA$100,COLUMN()-1,0)</f>
        <v>#N/A</v>
      </c>
      <c r="O23" s="10" t="e">
        <f>VLOOKUP($C23,'Для заполнения'!$A$3:$AA$100,COLUMN()-1,0)</f>
        <v>#N/A</v>
      </c>
      <c r="P23" s="10" t="e">
        <f>VLOOKUP($C23,'Для заполнения'!$A$3:$AA$100,COLUMN()-1,0)</f>
        <v>#N/A</v>
      </c>
      <c r="Q23" s="12" t="e">
        <f>VLOOKUP($C23,'Для заполнения'!$A$3:$AA$100,COLUMN()-1,0)</f>
        <v>#N/A</v>
      </c>
      <c r="R23" s="12" t="e">
        <f>VLOOKUP($C23,'Для заполнения'!$A$3:$AA$100,COLUMN()-1,0)</f>
        <v>#N/A</v>
      </c>
      <c r="S23" s="12" t="e">
        <f>VLOOKUP($C23,'Для заполнения'!$A$3:$AA$100,COLUMN()-1,0)</f>
        <v>#N/A</v>
      </c>
      <c r="T23" s="12" t="e">
        <f>VLOOKUP($C23,'Для заполнения'!$A$3:$AA$100,COLUMN()-1,0)</f>
        <v>#N/A</v>
      </c>
      <c r="U23" s="9" t="e">
        <f>VLOOKUP($C23,'Для заполнения'!$A$3:$AA$100,COLUMN()-1,0)</f>
        <v>#N/A</v>
      </c>
      <c r="V23" s="9" t="e">
        <f>VLOOKUP($C23,'Для заполнения'!$A$3:$AA$100,COLUMN()-1,0)</f>
        <v>#N/A</v>
      </c>
      <c r="W23" s="11" t="e">
        <f>VLOOKUP($C23,'Для заполнения'!$A$3:$AA$100,COLUMN()-1,0)</f>
        <v>#N/A</v>
      </c>
      <c r="X23" s="11" t="e">
        <f>VLOOKUP($C23,'Для заполнения'!$A$3:$AA$100,COLUMN()-1,0)</f>
        <v>#N/A</v>
      </c>
      <c r="Y23" s="13" t="e">
        <f>VLOOKUP($C23,'Для заполнения'!$A$3:$AA$100,COLUMN()-1,0)</f>
        <v>#N/A</v>
      </c>
      <c r="Z23" s="13" t="e">
        <f>VLOOKUP($C23,'Для заполнения'!$A$3:$AA$100,COLUMN()-1,0)</f>
        <v>#N/A</v>
      </c>
      <c r="AA23" s="9" t="e">
        <f>VLOOKUP($C23,'Для заполнения'!$A$3:$AA$100,COLUMN()-1,0)</f>
        <v>#N/A</v>
      </c>
      <c r="AB23" s="46" t="e">
        <f>VLOOKUP($C23,'Для заполнения'!$A$3:$AA$100,COLUMN()-1,0)</f>
        <v>#N/A</v>
      </c>
    </row>
    <row r="24" spans="1:29" ht="46.5" customHeight="1" x14ac:dyDescent="0.25">
      <c r="A24" s="79">
        <v>16</v>
      </c>
      <c r="B24" s="70" t="e">
        <f>VLOOKUP($C24,'Для заполнения'!$A$3:$AA$100,2,0)</f>
        <v>#N/A</v>
      </c>
      <c r="C24" s="96" t="s">
        <v>47</v>
      </c>
      <c r="D24" s="85" t="e">
        <f>VLOOKUP($C24,'Для заполнения'!$A$3:$AA$100,COLUMN()-1,0)</f>
        <v>#N/A</v>
      </c>
      <c r="E24" s="14" t="e">
        <f>VLOOKUP($C24,'Для заполнения'!$A$3:$AA$100,COLUMN()-1,0)</f>
        <v>#N/A</v>
      </c>
      <c r="F24" s="15" t="e">
        <f>VLOOKUP($C24,'Для заполнения'!$A$3:$AA$100,COLUMN()-1,0)</f>
        <v>#N/A</v>
      </c>
      <c r="G24" s="10" t="e">
        <f>VLOOKUP($C24,'Для заполнения'!$A$3:$AA$100,COLUMN()-1,0)</f>
        <v>#N/A</v>
      </c>
      <c r="H24" s="10" t="e">
        <f>VLOOKUP($C24,'Для заполнения'!$A$3:$AA$100,COLUMN()-1,0)</f>
        <v>#N/A</v>
      </c>
      <c r="I24" s="10" t="e">
        <f>VLOOKUP($C24,'Для заполнения'!$A$3:$AA$100,COLUMN()-1,0)</f>
        <v>#N/A</v>
      </c>
      <c r="J24" s="10" t="e">
        <f>VLOOKUP($C24,'Для заполнения'!$A$3:$AA$100,COLUMN()-1,0)</f>
        <v>#N/A</v>
      </c>
      <c r="K24" s="10" t="e">
        <f>VLOOKUP($C24,'Для заполнения'!$A$3:$AA$100,COLUMN()-1,0)</f>
        <v>#N/A</v>
      </c>
      <c r="L24" s="10" t="e">
        <f>VLOOKUP($C24,'Для заполнения'!$A$3:$AA$100,COLUMN()-1,0)</f>
        <v>#N/A</v>
      </c>
      <c r="M24" s="10" t="e">
        <f>VLOOKUP($C24,'Для заполнения'!$A$3:$AA$100,COLUMN()-1,0)</f>
        <v>#N/A</v>
      </c>
      <c r="N24" s="10" t="e">
        <f>VLOOKUP($C24,'Для заполнения'!$A$3:$AA$100,COLUMN()-1,0)</f>
        <v>#N/A</v>
      </c>
      <c r="O24" s="10" t="e">
        <f>VLOOKUP($C24,'Для заполнения'!$A$3:$AA$100,COLUMN()-1,0)</f>
        <v>#N/A</v>
      </c>
      <c r="P24" s="10" t="e">
        <f>VLOOKUP($C24,'Для заполнения'!$A$3:$AA$100,COLUMN()-1,0)</f>
        <v>#N/A</v>
      </c>
      <c r="Q24" s="12" t="e">
        <f>VLOOKUP($C24,'Для заполнения'!$A$3:$AA$100,COLUMN()-1,0)</f>
        <v>#N/A</v>
      </c>
      <c r="R24" s="12" t="e">
        <f>VLOOKUP($C24,'Для заполнения'!$A$3:$AA$100,COLUMN()-1,0)</f>
        <v>#N/A</v>
      </c>
      <c r="S24" s="12" t="e">
        <f>VLOOKUP($C24,'Для заполнения'!$A$3:$AA$100,COLUMN()-1,0)</f>
        <v>#N/A</v>
      </c>
      <c r="T24" s="12" t="e">
        <f>VLOOKUP($C24,'Для заполнения'!$A$3:$AA$100,COLUMN()-1,0)</f>
        <v>#N/A</v>
      </c>
      <c r="U24" s="9" t="e">
        <f>VLOOKUP($C24,'Для заполнения'!$A$3:$AA$100,COLUMN()-1,0)</f>
        <v>#N/A</v>
      </c>
      <c r="V24" s="9" t="e">
        <f>VLOOKUP($C24,'Для заполнения'!$A$3:$AA$100,COLUMN()-1,0)</f>
        <v>#N/A</v>
      </c>
      <c r="W24" s="11" t="e">
        <f>VLOOKUP($C24,'Для заполнения'!$A$3:$AA$100,COLUMN()-1,0)</f>
        <v>#N/A</v>
      </c>
      <c r="X24" s="11" t="e">
        <f>VLOOKUP($C24,'Для заполнения'!$A$3:$AA$100,COLUMN()-1,0)</f>
        <v>#N/A</v>
      </c>
      <c r="Y24" s="13" t="e">
        <f>VLOOKUP($C24,'Для заполнения'!$A$3:$AA$100,COLUMN()-1,0)</f>
        <v>#N/A</v>
      </c>
      <c r="Z24" s="13" t="e">
        <f>VLOOKUP($C24,'Для заполнения'!$A$3:$AA$100,COLUMN()-1,0)</f>
        <v>#N/A</v>
      </c>
      <c r="AA24" s="9" t="e">
        <f>VLOOKUP($C24,'Для заполнения'!$A$3:$AA$100,COLUMN()-1,0)</f>
        <v>#N/A</v>
      </c>
      <c r="AB24" s="46" t="e">
        <f>VLOOKUP($C24,'Для заполнения'!$A$3:$AA$100,COLUMN()-1,0)</f>
        <v>#N/A</v>
      </c>
    </row>
    <row r="25" spans="1:29" ht="58.5" customHeight="1" x14ac:dyDescent="0.25">
      <c r="A25" s="79">
        <v>17</v>
      </c>
      <c r="B25" s="70" t="e">
        <f>VLOOKUP($C25,'Для заполнения'!$A$3:$AA$100,2,0)</f>
        <v>#N/A</v>
      </c>
      <c r="C25" s="96" t="s">
        <v>48</v>
      </c>
      <c r="D25" s="85" t="e">
        <f>VLOOKUP($C25,'Для заполнения'!$A$3:$AA$100,COLUMN()-1,0)</f>
        <v>#N/A</v>
      </c>
      <c r="E25" s="14" t="e">
        <f>VLOOKUP($C25,'Для заполнения'!$A$3:$AA$100,COLUMN()-1,0)</f>
        <v>#N/A</v>
      </c>
      <c r="F25" s="15" t="e">
        <f>VLOOKUP($C25,'Для заполнения'!$A$3:$AA$100,COLUMN()-1,0)</f>
        <v>#N/A</v>
      </c>
      <c r="G25" s="10" t="e">
        <f>VLOOKUP($C25,'Для заполнения'!$A$3:$AA$100,COLUMN()-1,0)</f>
        <v>#N/A</v>
      </c>
      <c r="H25" s="10" t="e">
        <f>VLOOKUP($C25,'Для заполнения'!$A$3:$AA$100,COLUMN()-1,0)</f>
        <v>#N/A</v>
      </c>
      <c r="I25" s="10" t="e">
        <f>VLOOKUP($C25,'Для заполнения'!$A$3:$AA$100,COLUMN()-1,0)</f>
        <v>#N/A</v>
      </c>
      <c r="J25" s="10" t="e">
        <f>VLOOKUP($C25,'Для заполнения'!$A$3:$AA$100,COLUMN()-1,0)</f>
        <v>#N/A</v>
      </c>
      <c r="K25" s="10" t="e">
        <f>VLOOKUP($C25,'Для заполнения'!$A$3:$AA$100,COLUMN()-1,0)</f>
        <v>#N/A</v>
      </c>
      <c r="L25" s="10" t="e">
        <f>VLOOKUP($C25,'Для заполнения'!$A$3:$AA$100,COLUMN()-1,0)</f>
        <v>#N/A</v>
      </c>
      <c r="M25" s="10" t="e">
        <f>VLOOKUP($C25,'Для заполнения'!$A$3:$AA$100,COLUMN()-1,0)</f>
        <v>#N/A</v>
      </c>
      <c r="N25" s="10" t="e">
        <f>VLOOKUP($C25,'Для заполнения'!$A$3:$AA$100,COLUMN()-1,0)</f>
        <v>#N/A</v>
      </c>
      <c r="O25" s="10" t="e">
        <f>VLOOKUP($C25,'Для заполнения'!$A$3:$AA$100,COLUMN()-1,0)</f>
        <v>#N/A</v>
      </c>
      <c r="P25" s="10" t="e">
        <f>VLOOKUP($C25,'Для заполнения'!$A$3:$AA$100,COLUMN()-1,0)</f>
        <v>#N/A</v>
      </c>
      <c r="Q25" s="12" t="e">
        <f>VLOOKUP($C25,'Для заполнения'!$A$3:$AA$100,COLUMN()-1,0)</f>
        <v>#N/A</v>
      </c>
      <c r="R25" s="12" t="e">
        <f>VLOOKUP($C25,'Для заполнения'!$A$3:$AA$100,COLUMN()-1,0)</f>
        <v>#N/A</v>
      </c>
      <c r="S25" s="12" t="e">
        <f>VLOOKUP($C25,'Для заполнения'!$A$3:$AA$100,COLUMN()-1,0)</f>
        <v>#N/A</v>
      </c>
      <c r="T25" s="12" t="e">
        <f>VLOOKUP($C25,'Для заполнения'!$A$3:$AA$100,COLUMN()-1,0)</f>
        <v>#N/A</v>
      </c>
      <c r="U25" s="9" t="e">
        <f>VLOOKUP($C25,'Для заполнения'!$A$3:$AA$100,COLUMN()-1,0)</f>
        <v>#N/A</v>
      </c>
      <c r="V25" s="9" t="e">
        <f>VLOOKUP($C25,'Для заполнения'!$A$3:$AA$100,COLUMN()-1,0)</f>
        <v>#N/A</v>
      </c>
      <c r="W25" s="11" t="e">
        <f>VLOOKUP($C25,'Для заполнения'!$A$3:$AA$100,COLUMN()-1,0)</f>
        <v>#N/A</v>
      </c>
      <c r="X25" s="11" t="e">
        <f>VLOOKUP($C25,'Для заполнения'!$A$3:$AA$100,COLUMN()-1,0)</f>
        <v>#N/A</v>
      </c>
      <c r="Y25" s="13" t="e">
        <f>VLOOKUP($C25,'Для заполнения'!$A$3:$AA$100,COLUMN()-1,0)</f>
        <v>#N/A</v>
      </c>
      <c r="Z25" s="13" t="e">
        <f>VLOOKUP($C25,'Для заполнения'!$A$3:$AA$100,COLUMN()-1,0)</f>
        <v>#N/A</v>
      </c>
      <c r="AA25" s="9" t="e">
        <f>VLOOKUP($C25,'Для заполнения'!$A$3:$AA$100,COLUMN()-1,0)</f>
        <v>#N/A</v>
      </c>
      <c r="AB25" s="46" t="e">
        <f>VLOOKUP($C25,'Для заполнения'!$A$3:$AA$100,COLUMN()-1,0)</f>
        <v>#N/A</v>
      </c>
    </row>
    <row r="26" spans="1:29" ht="47.45" customHeight="1" x14ac:dyDescent="0.25">
      <c r="A26" s="79">
        <v>18</v>
      </c>
      <c r="B26" s="70" t="e">
        <f>VLOOKUP($C26,'Для заполнения'!$A$3:$AA$100,2,0)</f>
        <v>#N/A</v>
      </c>
      <c r="C26" s="96" t="s">
        <v>49</v>
      </c>
      <c r="D26" s="85" t="e">
        <f>VLOOKUP($C26,'Для заполнения'!$A$3:$AA$100,COLUMN()-1,0)</f>
        <v>#N/A</v>
      </c>
      <c r="E26" s="14" t="e">
        <f>VLOOKUP($C26,'Для заполнения'!$A$3:$AA$100,COLUMN()-1,0)</f>
        <v>#N/A</v>
      </c>
      <c r="F26" s="15" t="e">
        <f>VLOOKUP($C26,'Для заполнения'!$A$3:$AA$100,COLUMN()-1,0)</f>
        <v>#N/A</v>
      </c>
      <c r="G26" s="10" t="e">
        <f>VLOOKUP($C26,'Для заполнения'!$A$3:$AA$100,COLUMN()-1,0)</f>
        <v>#N/A</v>
      </c>
      <c r="H26" s="10" t="e">
        <f>VLOOKUP($C26,'Для заполнения'!$A$3:$AA$100,COLUMN()-1,0)</f>
        <v>#N/A</v>
      </c>
      <c r="I26" s="10" t="e">
        <f>VLOOKUP($C26,'Для заполнения'!$A$3:$AA$100,COLUMN()-1,0)</f>
        <v>#N/A</v>
      </c>
      <c r="J26" s="10" t="e">
        <f>VLOOKUP($C26,'Для заполнения'!$A$3:$AA$100,COLUMN()-1,0)</f>
        <v>#N/A</v>
      </c>
      <c r="K26" s="10" t="e">
        <f>VLOOKUP($C26,'Для заполнения'!$A$3:$AA$100,COLUMN()-1,0)</f>
        <v>#N/A</v>
      </c>
      <c r="L26" s="10" t="e">
        <f>VLOOKUP($C26,'Для заполнения'!$A$3:$AA$100,COLUMN()-1,0)</f>
        <v>#N/A</v>
      </c>
      <c r="M26" s="10" t="e">
        <f>VLOOKUP($C26,'Для заполнения'!$A$3:$AA$100,COLUMN()-1,0)</f>
        <v>#N/A</v>
      </c>
      <c r="N26" s="10" t="e">
        <f>VLOOKUP($C26,'Для заполнения'!$A$3:$AA$100,COLUMN()-1,0)</f>
        <v>#N/A</v>
      </c>
      <c r="O26" s="10" t="e">
        <f>VLOOKUP($C26,'Для заполнения'!$A$3:$AA$100,COLUMN()-1,0)</f>
        <v>#N/A</v>
      </c>
      <c r="P26" s="10" t="e">
        <f>VLOOKUP($C26,'Для заполнения'!$A$3:$AA$100,COLUMN()-1,0)</f>
        <v>#N/A</v>
      </c>
      <c r="Q26" s="12" t="e">
        <f>VLOOKUP($C26,'Для заполнения'!$A$3:$AA$100,COLUMN()-1,0)</f>
        <v>#N/A</v>
      </c>
      <c r="R26" s="12" t="e">
        <f>VLOOKUP($C26,'Для заполнения'!$A$3:$AA$100,COLUMN()-1,0)</f>
        <v>#N/A</v>
      </c>
      <c r="S26" s="12" t="e">
        <f>VLOOKUP($C26,'Для заполнения'!$A$3:$AA$100,COLUMN()-1,0)</f>
        <v>#N/A</v>
      </c>
      <c r="T26" s="12" t="e">
        <f>VLOOKUP($C26,'Для заполнения'!$A$3:$AA$100,COLUMN()-1,0)</f>
        <v>#N/A</v>
      </c>
      <c r="U26" s="9" t="e">
        <f>VLOOKUP($C26,'Для заполнения'!$A$3:$AA$100,COLUMN()-1,0)</f>
        <v>#N/A</v>
      </c>
      <c r="V26" s="9" t="e">
        <f>VLOOKUP($C26,'Для заполнения'!$A$3:$AA$100,COLUMN()-1,0)</f>
        <v>#N/A</v>
      </c>
      <c r="W26" s="11" t="e">
        <f>VLOOKUP($C26,'Для заполнения'!$A$3:$AA$100,COLUMN()-1,0)</f>
        <v>#N/A</v>
      </c>
      <c r="X26" s="11" t="e">
        <f>VLOOKUP($C26,'Для заполнения'!$A$3:$AA$100,COLUMN()-1,0)</f>
        <v>#N/A</v>
      </c>
      <c r="Y26" s="13" t="e">
        <f>VLOOKUP($C26,'Для заполнения'!$A$3:$AA$100,COLUMN()-1,0)</f>
        <v>#N/A</v>
      </c>
      <c r="Z26" s="13" t="e">
        <f>VLOOKUP($C26,'Для заполнения'!$A$3:$AA$100,COLUMN()-1,0)</f>
        <v>#N/A</v>
      </c>
      <c r="AA26" s="9" t="e">
        <f>VLOOKUP($C26,'Для заполнения'!$A$3:$AA$100,COLUMN()-1,0)</f>
        <v>#N/A</v>
      </c>
      <c r="AB26" s="46" t="e">
        <f>VLOOKUP($C26,'Для заполнения'!$A$3:$AA$100,COLUMN()-1,0)</f>
        <v>#N/A</v>
      </c>
    </row>
    <row r="27" spans="1:29" ht="46.5" customHeight="1" x14ac:dyDescent="0.25">
      <c r="A27" s="79">
        <v>19</v>
      </c>
      <c r="B27" s="70" t="e">
        <f>VLOOKUP($C27,'Для заполнения'!$A$3:$AA$100,2,0)</f>
        <v>#N/A</v>
      </c>
      <c r="C27" s="96" t="s">
        <v>50</v>
      </c>
      <c r="D27" s="85" t="e">
        <f>VLOOKUP($C27,'Для заполнения'!$A$3:$AA$100,COLUMN()-1,0)</f>
        <v>#N/A</v>
      </c>
      <c r="E27" s="14" t="e">
        <f>VLOOKUP($C27,'Для заполнения'!$A$3:$AA$100,COLUMN()-1,0)</f>
        <v>#N/A</v>
      </c>
      <c r="F27" s="15" t="e">
        <f>VLOOKUP($C27,'Для заполнения'!$A$3:$AA$100,COLUMN()-1,0)</f>
        <v>#N/A</v>
      </c>
      <c r="G27" s="10" t="e">
        <f>VLOOKUP($C27,'Для заполнения'!$A$3:$AA$100,COLUMN()-1,0)</f>
        <v>#N/A</v>
      </c>
      <c r="H27" s="10" t="e">
        <f>VLOOKUP($C27,'Для заполнения'!$A$3:$AA$100,COLUMN()-1,0)</f>
        <v>#N/A</v>
      </c>
      <c r="I27" s="10" t="e">
        <f>VLOOKUP($C27,'Для заполнения'!$A$3:$AA$100,COLUMN()-1,0)</f>
        <v>#N/A</v>
      </c>
      <c r="J27" s="10" t="e">
        <f>VLOOKUP($C27,'Для заполнения'!$A$3:$AA$100,COLUMN()-1,0)</f>
        <v>#N/A</v>
      </c>
      <c r="K27" s="10" t="e">
        <f>VLOOKUP($C27,'Для заполнения'!$A$3:$AA$100,COLUMN()-1,0)</f>
        <v>#N/A</v>
      </c>
      <c r="L27" s="10" t="e">
        <f>VLOOKUP($C27,'Для заполнения'!$A$3:$AA$100,COLUMN()-1,0)</f>
        <v>#N/A</v>
      </c>
      <c r="M27" s="10" t="e">
        <f>VLOOKUP($C27,'Для заполнения'!$A$3:$AA$100,COLUMN()-1,0)</f>
        <v>#N/A</v>
      </c>
      <c r="N27" s="10" t="e">
        <f>VLOOKUP($C27,'Для заполнения'!$A$3:$AA$100,COLUMN()-1,0)</f>
        <v>#N/A</v>
      </c>
      <c r="O27" s="10" t="e">
        <f>VLOOKUP($C27,'Для заполнения'!$A$3:$AA$100,COLUMN()-1,0)</f>
        <v>#N/A</v>
      </c>
      <c r="P27" s="10" t="e">
        <f>VLOOKUP($C27,'Для заполнения'!$A$3:$AA$100,COLUMN()-1,0)</f>
        <v>#N/A</v>
      </c>
      <c r="Q27" s="12" t="e">
        <f>VLOOKUP($C27,'Для заполнения'!$A$3:$AA$100,COLUMN()-1,0)</f>
        <v>#N/A</v>
      </c>
      <c r="R27" s="12" t="e">
        <f>VLOOKUP($C27,'Для заполнения'!$A$3:$AA$100,COLUMN()-1,0)</f>
        <v>#N/A</v>
      </c>
      <c r="S27" s="12" t="e">
        <f>VLOOKUP($C27,'Для заполнения'!$A$3:$AA$100,COLUMN()-1,0)</f>
        <v>#N/A</v>
      </c>
      <c r="T27" s="12" t="e">
        <f>VLOOKUP($C27,'Для заполнения'!$A$3:$AA$100,COLUMN()-1,0)</f>
        <v>#N/A</v>
      </c>
      <c r="U27" s="9" t="e">
        <f>VLOOKUP($C27,'Для заполнения'!$A$3:$AA$100,COLUMN()-1,0)</f>
        <v>#N/A</v>
      </c>
      <c r="V27" s="9" t="e">
        <f>VLOOKUP($C27,'Для заполнения'!$A$3:$AA$100,COLUMN()-1,0)</f>
        <v>#N/A</v>
      </c>
      <c r="W27" s="11" t="e">
        <f>VLOOKUP($C27,'Для заполнения'!$A$3:$AA$100,COLUMN()-1,0)</f>
        <v>#N/A</v>
      </c>
      <c r="X27" s="11" t="e">
        <f>VLOOKUP($C27,'Для заполнения'!$A$3:$AA$100,COLUMN()-1,0)</f>
        <v>#N/A</v>
      </c>
      <c r="Y27" s="13" t="e">
        <f>VLOOKUP($C27,'Для заполнения'!$A$3:$AA$100,COLUMN()-1,0)</f>
        <v>#N/A</v>
      </c>
      <c r="Z27" s="13" t="e">
        <f>VLOOKUP($C27,'Для заполнения'!$A$3:$AA$100,COLUMN()-1,0)</f>
        <v>#N/A</v>
      </c>
      <c r="AA27" s="9" t="e">
        <f>VLOOKUP($C27,'Для заполнения'!$A$3:$AA$100,COLUMN()-1,0)</f>
        <v>#N/A</v>
      </c>
      <c r="AB27" s="46" t="e">
        <f>VLOOKUP($C27,'Для заполнения'!$A$3:$AA$100,COLUMN()-1,0)</f>
        <v>#N/A</v>
      </c>
    </row>
    <row r="28" spans="1:29" ht="43.9" customHeight="1" x14ac:dyDescent="0.25">
      <c r="A28" s="79">
        <v>20</v>
      </c>
      <c r="B28" s="70" t="e">
        <f>VLOOKUP($C28,'Для заполнения'!$A$3:$AA$100,2,0)</f>
        <v>#N/A</v>
      </c>
      <c r="C28" s="96" t="s">
        <v>51</v>
      </c>
      <c r="D28" s="85" t="e">
        <f>VLOOKUP($C28,'Для заполнения'!$A$3:$AA$100,COLUMN()-1,0)</f>
        <v>#N/A</v>
      </c>
      <c r="E28" s="14" t="e">
        <f>VLOOKUP($C28,'Для заполнения'!$A$3:$AA$100,COLUMN()-1,0)</f>
        <v>#N/A</v>
      </c>
      <c r="F28" s="15" t="e">
        <f>VLOOKUP($C28,'Для заполнения'!$A$3:$AA$100,COLUMN()-1,0)</f>
        <v>#N/A</v>
      </c>
      <c r="G28" s="10" t="e">
        <f>VLOOKUP($C28,'Для заполнения'!$A$3:$AA$100,COLUMN()-1,0)</f>
        <v>#N/A</v>
      </c>
      <c r="H28" s="10" t="e">
        <f>VLOOKUP($C28,'Для заполнения'!$A$3:$AA$100,COLUMN()-1,0)</f>
        <v>#N/A</v>
      </c>
      <c r="I28" s="10" t="e">
        <f>VLOOKUP($C28,'Для заполнения'!$A$3:$AA$100,COLUMN()-1,0)</f>
        <v>#N/A</v>
      </c>
      <c r="J28" s="10" t="e">
        <f>VLOOKUP($C28,'Для заполнения'!$A$3:$AA$100,COLUMN()-1,0)</f>
        <v>#N/A</v>
      </c>
      <c r="K28" s="10" t="e">
        <f>VLOOKUP($C28,'Для заполнения'!$A$3:$AA$100,COLUMN()-1,0)</f>
        <v>#N/A</v>
      </c>
      <c r="L28" s="10" t="e">
        <f>VLOOKUP($C28,'Для заполнения'!$A$3:$AA$100,COLUMN()-1,0)</f>
        <v>#N/A</v>
      </c>
      <c r="M28" s="10" t="e">
        <f>VLOOKUP($C28,'Для заполнения'!$A$3:$AA$100,COLUMN()-1,0)</f>
        <v>#N/A</v>
      </c>
      <c r="N28" s="10" t="e">
        <f>VLOOKUP($C28,'Для заполнения'!$A$3:$AA$100,COLUMN()-1,0)</f>
        <v>#N/A</v>
      </c>
      <c r="O28" s="10" t="e">
        <f>VLOOKUP($C28,'Для заполнения'!$A$3:$AA$100,COLUMN()-1,0)</f>
        <v>#N/A</v>
      </c>
      <c r="P28" s="10" t="e">
        <f>VLOOKUP($C28,'Для заполнения'!$A$3:$AA$100,COLUMN()-1,0)</f>
        <v>#N/A</v>
      </c>
      <c r="Q28" s="12" t="e">
        <f>VLOOKUP($C28,'Для заполнения'!$A$3:$AA$100,COLUMN()-1,0)</f>
        <v>#N/A</v>
      </c>
      <c r="R28" s="12" t="e">
        <f>VLOOKUP($C28,'Для заполнения'!$A$3:$AA$100,COLUMN()-1,0)</f>
        <v>#N/A</v>
      </c>
      <c r="S28" s="12" t="e">
        <f>VLOOKUP($C28,'Для заполнения'!$A$3:$AA$100,COLUMN()-1,0)</f>
        <v>#N/A</v>
      </c>
      <c r="T28" s="12" t="e">
        <f>VLOOKUP($C28,'Для заполнения'!$A$3:$AA$100,COLUMN()-1,0)</f>
        <v>#N/A</v>
      </c>
      <c r="U28" s="9" t="e">
        <f>VLOOKUP($C28,'Для заполнения'!$A$3:$AA$100,COLUMN()-1,0)</f>
        <v>#N/A</v>
      </c>
      <c r="V28" s="9" t="e">
        <f>VLOOKUP($C28,'Для заполнения'!$A$3:$AA$100,COLUMN()-1,0)</f>
        <v>#N/A</v>
      </c>
      <c r="W28" s="11" t="e">
        <f>VLOOKUP($C28,'Для заполнения'!$A$3:$AA$100,COLUMN()-1,0)</f>
        <v>#N/A</v>
      </c>
      <c r="X28" s="11" t="e">
        <f>VLOOKUP($C28,'Для заполнения'!$A$3:$AA$100,COLUMN()-1,0)</f>
        <v>#N/A</v>
      </c>
      <c r="Y28" s="13" t="e">
        <f>VLOOKUP($C28,'Для заполнения'!$A$3:$AA$100,COLUMN()-1,0)</f>
        <v>#N/A</v>
      </c>
      <c r="Z28" s="13" t="e">
        <f>VLOOKUP($C28,'Для заполнения'!$A$3:$AA$100,COLUMN()-1,0)</f>
        <v>#N/A</v>
      </c>
      <c r="AA28" s="9" t="e">
        <f>VLOOKUP($C28,'Для заполнения'!$A$3:$AA$100,COLUMN()-1,0)</f>
        <v>#N/A</v>
      </c>
      <c r="AB28" s="46" t="e">
        <f>VLOOKUP($C28,'Для заполнения'!$A$3:$AA$100,COLUMN()-1,0)</f>
        <v>#N/A</v>
      </c>
      <c r="AC28" s="7"/>
    </row>
    <row r="29" spans="1:29" ht="69.75" customHeight="1" x14ac:dyDescent="0.25">
      <c r="A29" s="79">
        <v>21</v>
      </c>
      <c r="B29" s="70">
        <f>VLOOKUP($C29,'Для заполнения'!$A$3:$AA$100,2,0)</f>
        <v>186700</v>
      </c>
      <c r="C29" s="96" t="s">
        <v>52</v>
      </c>
      <c r="D29" s="85">
        <f>VLOOKUP($C29,'Для заполнения'!$A$3:$AA$100,COLUMN()-1,0)</f>
        <v>120</v>
      </c>
      <c r="E29" s="14">
        <f>VLOOKUP($C29,'Для заполнения'!$A$3:$AA$100,COLUMN()-1,0)</f>
        <v>37435</v>
      </c>
      <c r="F29" s="15">
        <f>VLOOKUP($C29,'Для заполнения'!$A$3:$AA$100,COLUMN()-1,0)</f>
        <v>0</v>
      </c>
      <c r="G29" s="10">
        <f>VLOOKUP($C29,'Для заполнения'!$A$3:$AA$100,COLUMN()-1,0)</f>
        <v>0</v>
      </c>
      <c r="H29" s="10">
        <f>VLOOKUP($C29,'Для заполнения'!$A$3:$AA$100,COLUMN()-1,0)</f>
        <v>0</v>
      </c>
      <c r="I29" s="10">
        <f>VLOOKUP($C29,'Для заполнения'!$A$3:$AA$100,COLUMN()-1,0)</f>
        <v>0</v>
      </c>
      <c r="J29" s="10">
        <f>VLOOKUP($C29,'Для заполнения'!$A$3:$AA$100,COLUMN()-1,0)</f>
        <v>0</v>
      </c>
      <c r="K29" s="10">
        <f>VLOOKUP($C29,'Для заполнения'!$A$3:$AA$100,COLUMN()-1,0)</f>
        <v>0</v>
      </c>
      <c r="L29" s="10">
        <f>VLOOKUP($C29,'Для заполнения'!$A$3:$AA$100,COLUMN()-1,0)</f>
        <v>0</v>
      </c>
      <c r="M29" s="10">
        <f>VLOOKUP($C29,'Для заполнения'!$A$3:$AA$100,COLUMN()-1,0)</f>
        <v>0</v>
      </c>
      <c r="N29" s="10">
        <f>VLOOKUP($C29,'Для заполнения'!$A$3:$AA$100,COLUMN()-1,0)</f>
        <v>0</v>
      </c>
      <c r="O29" s="10">
        <f>VLOOKUP($C29,'Для заполнения'!$A$3:$AA$100,COLUMN()-1,0)</f>
        <v>0</v>
      </c>
      <c r="P29" s="10">
        <f>VLOOKUP($C29,'Для заполнения'!$A$3:$AA$100,COLUMN()-1,0)</f>
        <v>0</v>
      </c>
      <c r="Q29" s="12">
        <f>VLOOKUP($C29,'Для заполнения'!$A$3:$AA$100,COLUMN()-1,0)</f>
        <v>0</v>
      </c>
      <c r="R29" s="12">
        <f>VLOOKUP($C29,'Для заполнения'!$A$3:$AA$100,COLUMN()-1,0)</f>
        <v>0</v>
      </c>
      <c r="S29" s="12">
        <f>VLOOKUP($C29,'Для заполнения'!$A$3:$AA$100,COLUMN()-1,0)</f>
        <v>36538</v>
      </c>
      <c r="T29" s="12">
        <f>VLOOKUP($C29,'Для заполнения'!$A$3:$AA$100,COLUMN()-1,0)</f>
        <v>0</v>
      </c>
      <c r="U29" s="9">
        <f>VLOOKUP($C29,'Для заполнения'!$A$3:$AA$100,COLUMN()-1,0)</f>
        <v>37127</v>
      </c>
      <c r="V29" s="9">
        <f>VLOOKUP($C29,'Для заполнения'!$A$3:$AA$100,COLUMN()-1,0)</f>
        <v>0</v>
      </c>
      <c r="W29" s="11">
        <f>VLOOKUP($C29,'Для заполнения'!$A$3:$AA$100,COLUMN()-1,0)</f>
        <v>1860</v>
      </c>
      <c r="X29" s="11">
        <f>VLOOKUP($C29,'Для заполнения'!$A$3:$AA$100,COLUMN()-1,0)</f>
        <v>0</v>
      </c>
      <c r="Y29" s="13">
        <f>VLOOKUP($C29,'Для заполнения'!$A$3:$AA$100,COLUMN()-1,0)</f>
        <v>1852</v>
      </c>
      <c r="Z29" s="13">
        <f>VLOOKUP($C29,'Для заполнения'!$A$3:$AA$100,COLUMN()-1,0)</f>
        <v>0</v>
      </c>
      <c r="AA29" s="9">
        <f>VLOOKUP($C29,'Для заполнения'!$A$3:$AA$100,COLUMN()-1,0)</f>
        <v>0</v>
      </c>
      <c r="AB29" s="46">
        <f>VLOOKUP($C29,'Для заполнения'!$A$3:$AA$100,COLUMN()-1,0)</f>
        <v>0</v>
      </c>
      <c r="AC29" s="7"/>
    </row>
    <row r="30" spans="1:29" ht="46.5" customHeight="1" x14ac:dyDescent="0.25">
      <c r="A30" s="79">
        <v>22</v>
      </c>
      <c r="B30" s="70" t="e">
        <f>VLOOKUP($C30,'Для заполнения'!$A$3:$AA$100,2,0)</f>
        <v>#N/A</v>
      </c>
      <c r="C30" s="96" t="s">
        <v>53</v>
      </c>
      <c r="D30" s="85" t="e">
        <f>VLOOKUP($C30,'Для заполнения'!$A$3:$AA$100,COLUMN()-1,0)</f>
        <v>#N/A</v>
      </c>
      <c r="E30" s="14" t="e">
        <f>VLOOKUP($C30,'Для заполнения'!$A$3:$AA$100,COLUMN()-1,0)</f>
        <v>#N/A</v>
      </c>
      <c r="F30" s="15" t="e">
        <f>VLOOKUP($C30,'Для заполнения'!$A$3:$AA$100,COLUMN()-1,0)</f>
        <v>#N/A</v>
      </c>
      <c r="G30" s="10" t="e">
        <f>VLOOKUP($C30,'Для заполнения'!$A$3:$AA$100,COLUMN()-1,0)</f>
        <v>#N/A</v>
      </c>
      <c r="H30" s="10" t="e">
        <f>VLOOKUP($C30,'Для заполнения'!$A$3:$AA$100,COLUMN()-1,0)</f>
        <v>#N/A</v>
      </c>
      <c r="I30" s="10" t="e">
        <f>VLOOKUP($C30,'Для заполнения'!$A$3:$AA$100,COLUMN()-1,0)</f>
        <v>#N/A</v>
      </c>
      <c r="J30" s="10" t="e">
        <f>VLOOKUP($C30,'Для заполнения'!$A$3:$AA$100,COLUMN()-1,0)</f>
        <v>#N/A</v>
      </c>
      <c r="K30" s="10" t="e">
        <f>VLOOKUP($C30,'Для заполнения'!$A$3:$AA$100,COLUMN()-1,0)</f>
        <v>#N/A</v>
      </c>
      <c r="L30" s="10" t="e">
        <f>VLOOKUP($C30,'Для заполнения'!$A$3:$AA$100,COLUMN()-1,0)</f>
        <v>#N/A</v>
      </c>
      <c r="M30" s="10" t="e">
        <f>VLOOKUP($C30,'Для заполнения'!$A$3:$AA$100,COLUMN()-1,0)</f>
        <v>#N/A</v>
      </c>
      <c r="N30" s="10" t="e">
        <f>VLOOKUP($C30,'Для заполнения'!$A$3:$AA$100,COLUMN()-1,0)</f>
        <v>#N/A</v>
      </c>
      <c r="O30" s="10" t="e">
        <f>VLOOKUP($C30,'Для заполнения'!$A$3:$AA$100,COLUMN()-1,0)</f>
        <v>#N/A</v>
      </c>
      <c r="P30" s="10" t="e">
        <f>VLOOKUP($C30,'Для заполнения'!$A$3:$AA$100,COLUMN()-1,0)</f>
        <v>#N/A</v>
      </c>
      <c r="Q30" s="12" t="e">
        <f>VLOOKUP($C30,'Для заполнения'!$A$3:$AA$100,COLUMN()-1,0)</f>
        <v>#N/A</v>
      </c>
      <c r="R30" s="12" t="e">
        <f>VLOOKUP($C30,'Для заполнения'!$A$3:$AA$100,COLUMN()-1,0)</f>
        <v>#N/A</v>
      </c>
      <c r="S30" s="12" t="e">
        <f>VLOOKUP($C30,'Для заполнения'!$A$3:$AA$100,COLUMN()-1,0)</f>
        <v>#N/A</v>
      </c>
      <c r="T30" s="12" t="e">
        <f>VLOOKUP($C30,'Для заполнения'!$A$3:$AA$100,COLUMN()-1,0)</f>
        <v>#N/A</v>
      </c>
      <c r="U30" s="9" t="e">
        <f>VLOOKUP($C30,'Для заполнения'!$A$3:$AA$100,COLUMN()-1,0)</f>
        <v>#N/A</v>
      </c>
      <c r="V30" s="9" t="e">
        <f>VLOOKUP($C30,'Для заполнения'!$A$3:$AA$100,COLUMN()-1,0)</f>
        <v>#N/A</v>
      </c>
      <c r="W30" s="11" t="e">
        <f>VLOOKUP($C30,'Для заполнения'!$A$3:$AA$100,COLUMN()-1,0)</f>
        <v>#N/A</v>
      </c>
      <c r="X30" s="11" t="e">
        <f>VLOOKUP($C30,'Для заполнения'!$A$3:$AA$100,COLUMN()-1,0)</f>
        <v>#N/A</v>
      </c>
      <c r="Y30" s="13" t="e">
        <f>VLOOKUP($C30,'Для заполнения'!$A$3:$AA$100,COLUMN()-1,0)</f>
        <v>#N/A</v>
      </c>
      <c r="Z30" s="13" t="e">
        <f>VLOOKUP($C30,'Для заполнения'!$A$3:$AA$100,COLUMN()-1,0)</f>
        <v>#N/A</v>
      </c>
      <c r="AA30" s="9" t="e">
        <f>VLOOKUP($C30,'Для заполнения'!$A$3:$AA$100,COLUMN()-1,0)</f>
        <v>#N/A</v>
      </c>
      <c r="AB30" s="46" t="e">
        <f>VLOOKUP($C30,'Для заполнения'!$A$3:$AA$100,COLUMN()-1,0)</f>
        <v>#N/A</v>
      </c>
      <c r="AC30" s="7"/>
    </row>
    <row r="31" spans="1:29" ht="56.45" customHeight="1" x14ac:dyDescent="0.25">
      <c r="A31" s="79">
        <v>23</v>
      </c>
      <c r="B31" s="70" t="e">
        <f>VLOOKUP($C31,'Для заполнения'!$A$3:$AA$100,2,0)</f>
        <v>#N/A</v>
      </c>
      <c r="C31" s="96" t="s">
        <v>54</v>
      </c>
      <c r="D31" s="85" t="e">
        <f>VLOOKUP($C31,'Для заполнения'!$A$3:$AA$100,COLUMN()-1,0)</f>
        <v>#N/A</v>
      </c>
      <c r="E31" s="14" t="e">
        <f>VLOOKUP($C31,'Для заполнения'!$A$3:$AA$100,COLUMN()-1,0)</f>
        <v>#N/A</v>
      </c>
      <c r="F31" s="15" t="e">
        <f>VLOOKUP($C31,'Для заполнения'!$A$3:$AA$100,COLUMN()-1,0)</f>
        <v>#N/A</v>
      </c>
      <c r="G31" s="10" t="e">
        <f>VLOOKUP($C31,'Для заполнения'!$A$3:$AA$100,COLUMN()-1,0)</f>
        <v>#N/A</v>
      </c>
      <c r="H31" s="10" t="e">
        <f>VLOOKUP($C31,'Для заполнения'!$A$3:$AA$100,COLUMN()-1,0)</f>
        <v>#N/A</v>
      </c>
      <c r="I31" s="10" t="e">
        <f>VLOOKUP($C31,'Для заполнения'!$A$3:$AA$100,COLUMN()-1,0)</f>
        <v>#N/A</v>
      </c>
      <c r="J31" s="10" t="e">
        <f>VLOOKUP($C31,'Для заполнения'!$A$3:$AA$100,COLUMN()-1,0)</f>
        <v>#N/A</v>
      </c>
      <c r="K31" s="10" t="e">
        <f>VLOOKUP($C31,'Для заполнения'!$A$3:$AA$100,COLUMN()-1,0)</f>
        <v>#N/A</v>
      </c>
      <c r="L31" s="10" t="e">
        <f>VLOOKUP($C31,'Для заполнения'!$A$3:$AA$100,COLUMN()-1,0)</f>
        <v>#N/A</v>
      </c>
      <c r="M31" s="10" t="e">
        <f>VLOOKUP($C31,'Для заполнения'!$A$3:$AA$100,COLUMN()-1,0)</f>
        <v>#N/A</v>
      </c>
      <c r="N31" s="10" t="e">
        <f>VLOOKUP($C31,'Для заполнения'!$A$3:$AA$100,COLUMN()-1,0)</f>
        <v>#N/A</v>
      </c>
      <c r="O31" s="10" t="e">
        <f>VLOOKUP($C31,'Для заполнения'!$A$3:$AA$100,COLUMN()-1,0)</f>
        <v>#N/A</v>
      </c>
      <c r="P31" s="10" t="e">
        <f>VLOOKUP($C31,'Для заполнения'!$A$3:$AA$100,COLUMN()-1,0)</f>
        <v>#N/A</v>
      </c>
      <c r="Q31" s="12" t="e">
        <f>VLOOKUP($C31,'Для заполнения'!$A$3:$AA$100,COLUMN()-1,0)</f>
        <v>#N/A</v>
      </c>
      <c r="R31" s="12" t="e">
        <f>VLOOKUP($C31,'Для заполнения'!$A$3:$AA$100,COLUMN()-1,0)</f>
        <v>#N/A</v>
      </c>
      <c r="S31" s="12" t="e">
        <f>VLOOKUP($C31,'Для заполнения'!$A$3:$AA$100,COLUMN()-1,0)</f>
        <v>#N/A</v>
      </c>
      <c r="T31" s="12" t="e">
        <f>VLOOKUP($C31,'Для заполнения'!$A$3:$AA$100,COLUMN()-1,0)</f>
        <v>#N/A</v>
      </c>
      <c r="U31" s="9" t="e">
        <f>VLOOKUP($C31,'Для заполнения'!$A$3:$AA$100,COLUMN()-1,0)</f>
        <v>#N/A</v>
      </c>
      <c r="V31" s="9" t="e">
        <f>VLOOKUP($C31,'Для заполнения'!$A$3:$AA$100,COLUMN()-1,0)</f>
        <v>#N/A</v>
      </c>
      <c r="W31" s="11" t="e">
        <f>VLOOKUP($C31,'Для заполнения'!$A$3:$AA$100,COLUMN()-1,0)</f>
        <v>#N/A</v>
      </c>
      <c r="X31" s="11" t="e">
        <f>VLOOKUP($C31,'Для заполнения'!$A$3:$AA$100,COLUMN()-1,0)</f>
        <v>#N/A</v>
      </c>
      <c r="Y31" s="13" t="e">
        <f>VLOOKUP($C31,'Для заполнения'!$A$3:$AA$100,COLUMN()-1,0)</f>
        <v>#N/A</v>
      </c>
      <c r="Z31" s="13" t="e">
        <f>VLOOKUP($C31,'Для заполнения'!$A$3:$AA$100,COLUMN()-1,0)</f>
        <v>#N/A</v>
      </c>
      <c r="AA31" s="9" t="e">
        <f>VLOOKUP($C31,'Для заполнения'!$A$3:$AA$100,COLUMN()-1,0)</f>
        <v>#N/A</v>
      </c>
      <c r="AB31" s="46" t="e">
        <f>VLOOKUP($C31,'Для заполнения'!$A$3:$AA$100,COLUMN()-1,0)</f>
        <v>#N/A</v>
      </c>
      <c r="AC31" s="7"/>
    </row>
    <row r="32" spans="1:29" ht="69.75" customHeight="1" x14ac:dyDescent="0.25">
      <c r="A32" s="79">
        <v>24</v>
      </c>
      <c r="B32" s="70" t="e">
        <f>VLOOKUP($C32,'Для заполнения'!$A$3:$AA$100,2,0)</f>
        <v>#N/A</v>
      </c>
      <c r="C32" s="96" t="s">
        <v>55</v>
      </c>
      <c r="D32" s="85" t="e">
        <f>VLOOKUP($C32,'Для заполнения'!$A$3:$AA$100,COLUMN()-1,0)</f>
        <v>#N/A</v>
      </c>
      <c r="E32" s="14" t="e">
        <f>VLOOKUP($C32,'Для заполнения'!$A$3:$AA$100,COLUMN()-1,0)</f>
        <v>#N/A</v>
      </c>
      <c r="F32" s="15" t="e">
        <f>VLOOKUP($C32,'Для заполнения'!$A$3:$AA$100,COLUMN()-1,0)</f>
        <v>#N/A</v>
      </c>
      <c r="G32" s="10" t="e">
        <f>VLOOKUP($C32,'Для заполнения'!$A$3:$AA$100,COLUMN()-1,0)</f>
        <v>#N/A</v>
      </c>
      <c r="H32" s="10" t="e">
        <f>VLOOKUP($C32,'Для заполнения'!$A$3:$AA$100,COLUMN()-1,0)</f>
        <v>#N/A</v>
      </c>
      <c r="I32" s="10" t="e">
        <f>VLOOKUP($C32,'Для заполнения'!$A$3:$AA$100,COLUMN()-1,0)</f>
        <v>#N/A</v>
      </c>
      <c r="J32" s="10" t="e">
        <f>VLOOKUP($C32,'Для заполнения'!$A$3:$AA$100,COLUMN()-1,0)</f>
        <v>#N/A</v>
      </c>
      <c r="K32" s="10" t="e">
        <f>VLOOKUP($C32,'Для заполнения'!$A$3:$AA$100,COLUMN()-1,0)</f>
        <v>#N/A</v>
      </c>
      <c r="L32" s="10" t="e">
        <f>VLOOKUP($C32,'Для заполнения'!$A$3:$AA$100,COLUMN()-1,0)</f>
        <v>#N/A</v>
      </c>
      <c r="M32" s="10" t="e">
        <f>VLOOKUP($C32,'Для заполнения'!$A$3:$AA$100,COLUMN()-1,0)</f>
        <v>#N/A</v>
      </c>
      <c r="N32" s="10" t="e">
        <f>VLOOKUP($C32,'Для заполнения'!$A$3:$AA$100,COLUMN()-1,0)</f>
        <v>#N/A</v>
      </c>
      <c r="O32" s="10" t="e">
        <f>VLOOKUP($C32,'Для заполнения'!$A$3:$AA$100,COLUMN()-1,0)</f>
        <v>#N/A</v>
      </c>
      <c r="P32" s="10" t="e">
        <f>VLOOKUP($C32,'Для заполнения'!$A$3:$AA$100,COLUMN()-1,0)</f>
        <v>#N/A</v>
      </c>
      <c r="Q32" s="12" t="e">
        <f>VLOOKUP($C32,'Для заполнения'!$A$3:$AA$100,COLUMN()-1,0)</f>
        <v>#N/A</v>
      </c>
      <c r="R32" s="12" t="e">
        <f>VLOOKUP($C32,'Для заполнения'!$A$3:$AA$100,COLUMN()-1,0)</f>
        <v>#N/A</v>
      </c>
      <c r="S32" s="12" t="e">
        <f>VLOOKUP($C32,'Для заполнения'!$A$3:$AA$100,COLUMN()-1,0)</f>
        <v>#N/A</v>
      </c>
      <c r="T32" s="12" t="e">
        <f>VLOOKUP($C32,'Для заполнения'!$A$3:$AA$100,COLUMN()-1,0)</f>
        <v>#N/A</v>
      </c>
      <c r="U32" s="9" t="e">
        <f>VLOOKUP($C32,'Для заполнения'!$A$3:$AA$100,COLUMN()-1,0)</f>
        <v>#N/A</v>
      </c>
      <c r="V32" s="9" t="e">
        <f>VLOOKUP($C32,'Для заполнения'!$A$3:$AA$100,COLUMN()-1,0)</f>
        <v>#N/A</v>
      </c>
      <c r="W32" s="11" t="e">
        <f>VLOOKUP($C32,'Для заполнения'!$A$3:$AA$100,COLUMN()-1,0)</f>
        <v>#N/A</v>
      </c>
      <c r="X32" s="11" t="e">
        <f>VLOOKUP($C32,'Для заполнения'!$A$3:$AA$100,COLUMN()-1,0)</f>
        <v>#N/A</v>
      </c>
      <c r="Y32" s="13" t="e">
        <f>VLOOKUP($C32,'Для заполнения'!$A$3:$AA$100,COLUMN()-1,0)</f>
        <v>#N/A</v>
      </c>
      <c r="Z32" s="13" t="e">
        <f>VLOOKUP($C32,'Для заполнения'!$A$3:$AA$100,COLUMN()-1,0)</f>
        <v>#N/A</v>
      </c>
      <c r="AA32" s="9" t="e">
        <f>VLOOKUP($C32,'Для заполнения'!$A$3:$AA$100,COLUMN()-1,0)</f>
        <v>#N/A</v>
      </c>
      <c r="AB32" s="46" t="e">
        <f>VLOOKUP($C32,'Для заполнения'!$A$3:$AA$100,COLUMN()-1,0)</f>
        <v>#N/A</v>
      </c>
    </row>
    <row r="33" spans="1:28" ht="69.75" customHeight="1" x14ac:dyDescent="0.25">
      <c r="A33" s="79">
        <v>25</v>
      </c>
      <c r="B33" s="70">
        <f>VLOOKUP($C33,'Для заполнения'!$A$3:$AA$100,2,0)</f>
        <v>182884</v>
      </c>
      <c r="C33" s="96" t="s">
        <v>56</v>
      </c>
      <c r="D33" s="85">
        <f>VLOOKUP($C33,'Для заполнения'!$A$3:$AA$100,COLUMN()-1,0)</f>
        <v>100</v>
      </c>
      <c r="E33" s="14">
        <f>VLOOKUP($C33,'Для заполнения'!$A$3:$AA$100,COLUMN()-1,0)</f>
        <v>4470</v>
      </c>
      <c r="F33" s="15">
        <f>VLOOKUP($C33,'Для заполнения'!$A$3:$AA$100,COLUMN()-1,0)</f>
        <v>0</v>
      </c>
      <c r="G33" s="10">
        <f>VLOOKUP($C33,'Для заполнения'!$A$3:$AA$100,COLUMN()-1,0)</f>
        <v>0</v>
      </c>
      <c r="H33" s="10">
        <f>VLOOKUP($C33,'Для заполнения'!$A$3:$AA$100,COLUMN()-1,0)</f>
        <v>0</v>
      </c>
      <c r="I33" s="10">
        <f>VLOOKUP($C33,'Для заполнения'!$A$3:$AA$100,COLUMN()-1,0)</f>
        <v>0</v>
      </c>
      <c r="J33" s="10">
        <f>VLOOKUP($C33,'Для заполнения'!$A$3:$AA$100,COLUMN()-1,0)</f>
        <v>0</v>
      </c>
      <c r="K33" s="10">
        <f>VLOOKUP($C33,'Для заполнения'!$A$3:$AA$100,COLUMN()-1,0)</f>
        <v>0</v>
      </c>
      <c r="L33" s="10">
        <f>VLOOKUP($C33,'Для заполнения'!$A$3:$AA$100,COLUMN()-1,0)</f>
        <v>0</v>
      </c>
      <c r="M33" s="10">
        <f>VLOOKUP($C33,'Для заполнения'!$A$3:$AA$100,COLUMN()-1,0)</f>
        <v>0</v>
      </c>
      <c r="N33" s="10">
        <f>VLOOKUP($C33,'Для заполнения'!$A$3:$AA$100,COLUMN()-1,0)</f>
        <v>0</v>
      </c>
      <c r="O33" s="10">
        <f>VLOOKUP($C33,'Для заполнения'!$A$3:$AA$100,COLUMN()-1,0)</f>
        <v>0</v>
      </c>
      <c r="P33" s="10">
        <f>VLOOKUP($C33,'Для заполнения'!$A$3:$AA$100,COLUMN()-1,0)</f>
        <v>0</v>
      </c>
      <c r="Q33" s="12">
        <f>VLOOKUP($C33,'Для заполнения'!$A$3:$AA$100,COLUMN()-1,0)</f>
        <v>0</v>
      </c>
      <c r="R33" s="12">
        <f>VLOOKUP($C33,'Для заполнения'!$A$3:$AA$100,COLUMN()-1,0)</f>
        <v>0</v>
      </c>
      <c r="S33" s="12">
        <f>VLOOKUP($C33,'Для заполнения'!$A$3:$AA$100,COLUMN()-1,0)</f>
        <v>4470</v>
      </c>
      <c r="T33" s="12">
        <f>VLOOKUP($C33,'Для заполнения'!$A$3:$AA$100,COLUMN()-1,0)</f>
        <v>0</v>
      </c>
      <c r="U33" s="9">
        <f>VLOOKUP($C33,'Для заполнения'!$A$3:$AA$100,COLUMN()-1,0)</f>
        <v>4685</v>
      </c>
      <c r="V33" s="9">
        <f>VLOOKUP($C33,'Для заполнения'!$A$3:$AA$100,COLUMN()-1,0)</f>
        <v>0</v>
      </c>
      <c r="W33" s="11">
        <f>VLOOKUP($C33,'Для заполнения'!$A$3:$AA$100,COLUMN()-1,0)</f>
        <v>962</v>
      </c>
      <c r="X33" s="11">
        <f>VLOOKUP($C33,'Для заполнения'!$A$3:$AA$100,COLUMN()-1,0)</f>
        <v>0</v>
      </c>
      <c r="Y33" s="13">
        <f>VLOOKUP($C33,'Для заполнения'!$A$3:$AA$100,COLUMN()-1,0)</f>
        <v>930</v>
      </c>
      <c r="Z33" s="13">
        <f>VLOOKUP($C33,'Для заполнения'!$A$3:$AA$100,COLUMN()-1,0)</f>
        <v>0</v>
      </c>
      <c r="AA33" s="9">
        <f>VLOOKUP($C33,'Для заполнения'!$A$3:$AA$100,COLUMN()-1,0)</f>
        <v>0</v>
      </c>
      <c r="AB33" s="46">
        <f>VLOOKUP($C33,'Для заполнения'!$A$3:$AA$100,COLUMN()-1,0)</f>
        <v>0</v>
      </c>
    </row>
    <row r="34" spans="1:28" ht="56.45" customHeight="1" x14ac:dyDescent="0.25">
      <c r="A34" s="79">
        <v>26</v>
      </c>
      <c r="B34" s="70" t="e">
        <f>VLOOKUP($C34,'Для заполнения'!$A$3:$AA$100,2,0)</f>
        <v>#N/A</v>
      </c>
      <c r="C34" s="96" t="s">
        <v>57</v>
      </c>
      <c r="D34" s="85" t="e">
        <f>VLOOKUP($C34,'Для заполнения'!$A$3:$AA$100,COLUMN()-1,0)</f>
        <v>#N/A</v>
      </c>
      <c r="E34" s="14" t="e">
        <f>VLOOKUP($C34,'Для заполнения'!$A$3:$AA$100,COLUMN()-1,0)</f>
        <v>#N/A</v>
      </c>
      <c r="F34" s="15" t="e">
        <f>VLOOKUP($C34,'Для заполнения'!$A$3:$AA$100,COLUMN()-1,0)</f>
        <v>#N/A</v>
      </c>
      <c r="G34" s="10" t="e">
        <f>VLOOKUP($C34,'Для заполнения'!$A$3:$AA$100,COLUMN()-1,0)</f>
        <v>#N/A</v>
      </c>
      <c r="H34" s="10" t="e">
        <f>VLOOKUP($C34,'Для заполнения'!$A$3:$AA$100,COLUMN()-1,0)</f>
        <v>#N/A</v>
      </c>
      <c r="I34" s="10" t="e">
        <f>VLOOKUP($C34,'Для заполнения'!$A$3:$AA$100,COLUMN()-1,0)</f>
        <v>#N/A</v>
      </c>
      <c r="J34" s="10" t="e">
        <f>VLOOKUP($C34,'Для заполнения'!$A$3:$AA$100,COLUMN()-1,0)</f>
        <v>#N/A</v>
      </c>
      <c r="K34" s="10" t="e">
        <f>VLOOKUP($C34,'Для заполнения'!$A$3:$AA$100,COLUMN()-1,0)</f>
        <v>#N/A</v>
      </c>
      <c r="L34" s="10" t="e">
        <f>VLOOKUP($C34,'Для заполнения'!$A$3:$AA$100,COLUMN()-1,0)</f>
        <v>#N/A</v>
      </c>
      <c r="M34" s="10" t="e">
        <f>VLOOKUP($C34,'Для заполнения'!$A$3:$AA$100,COLUMN()-1,0)</f>
        <v>#N/A</v>
      </c>
      <c r="N34" s="10" t="e">
        <f>VLOOKUP($C34,'Для заполнения'!$A$3:$AA$100,COLUMN()-1,0)</f>
        <v>#N/A</v>
      </c>
      <c r="O34" s="10" t="e">
        <f>VLOOKUP($C34,'Для заполнения'!$A$3:$AA$100,COLUMN()-1,0)</f>
        <v>#N/A</v>
      </c>
      <c r="P34" s="10" t="e">
        <f>VLOOKUP($C34,'Для заполнения'!$A$3:$AA$100,COLUMN()-1,0)</f>
        <v>#N/A</v>
      </c>
      <c r="Q34" s="12" t="e">
        <f>VLOOKUP($C34,'Для заполнения'!$A$3:$AA$100,COLUMN()-1,0)</f>
        <v>#N/A</v>
      </c>
      <c r="R34" s="12" t="e">
        <f>VLOOKUP($C34,'Для заполнения'!$A$3:$AA$100,COLUMN()-1,0)</f>
        <v>#N/A</v>
      </c>
      <c r="S34" s="12" t="e">
        <f>VLOOKUP($C34,'Для заполнения'!$A$3:$AA$100,COLUMN()-1,0)</f>
        <v>#N/A</v>
      </c>
      <c r="T34" s="12" t="e">
        <f>VLOOKUP($C34,'Для заполнения'!$A$3:$AA$100,COLUMN()-1,0)</f>
        <v>#N/A</v>
      </c>
      <c r="U34" s="9" t="e">
        <f>VLOOKUP($C34,'Для заполнения'!$A$3:$AA$100,COLUMN()-1,0)</f>
        <v>#N/A</v>
      </c>
      <c r="V34" s="9" t="e">
        <f>VLOOKUP($C34,'Для заполнения'!$A$3:$AA$100,COLUMN()-1,0)</f>
        <v>#N/A</v>
      </c>
      <c r="W34" s="11" t="e">
        <f>VLOOKUP($C34,'Для заполнения'!$A$3:$AA$100,COLUMN()-1,0)</f>
        <v>#N/A</v>
      </c>
      <c r="X34" s="11" t="e">
        <f>VLOOKUP($C34,'Для заполнения'!$A$3:$AA$100,COLUMN()-1,0)</f>
        <v>#N/A</v>
      </c>
      <c r="Y34" s="13" t="e">
        <f>VLOOKUP($C34,'Для заполнения'!$A$3:$AA$100,COLUMN()-1,0)</f>
        <v>#N/A</v>
      </c>
      <c r="Z34" s="13" t="e">
        <f>VLOOKUP($C34,'Для заполнения'!$A$3:$AA$100,COLUMN()-1,0)</f>
        <v>#N/A</v>
      </c>
      <c r="AA34" s="9" t="e">
        <f>VLOOKUP($C34,'Для заполнения'!$A$3:$AA$100,COLUMN()-1,0)</f>
        <v>#N/A</v>
      </c>
      <c r="AB34" s="46" t="e">
        <f>VLOOKUP($C34,'Для заполнения'!$A$3:$AA$100,COLUMN()-1,0)</f>
        <v>#N/A</v>
      </c>
    </row>
    <row r="35" spans="1:28" ht="115.15" customHeight="1" x14ac:dyDescent="0.25">
      <c r="A35" s="79">
        <v>27</v>
      </c>
      <c r="B35" s="70" t="e">
        <f>VLOOKUP($C35,'Для заполнения'!$A$3:$AA$100,2,0)</f>
        <v>#N/A</v>
      </c>
      <c r="C35" s="96" t="s">
        <v>58</v>
      </c>
      <c r="D35" s="85" t="e">
        <f>VLOOKUP($C35,'Для заполнения'!$A$3:$AA$100,COLUMN()-1,0)</f>
        <v>#N/A</v>
      </c>
      <c r="E35" s="14" t="e">
        <f>VLOOKUP($C35,'Для заполнения'!$A$3:$AA$100,COLUMN()-1,0)</f>
        <v>#N/A</v>
      </c>
      <c r="F35" s="15" t="e">
        <f>VLOOKUP($C35,'Для заполнения'!$A$3:$AA$100,COLUMN()-1,0)</f>
        <v>#N/A</v>
      </c>
      <c r="G35" s="10" t="e">
        <f>VLOOKUP($C35,'Для заполнения'!$A$3:$AA$100,COLUMN()-1,0)</f>
        <v>#N/A</v>
      </c>
      <c r="H35" s="10" t="e">
        <f>VLOOKUP($C35,'Для заполнения'!$A$3:$AA$100,COLUMN()-1,0)</f>
        <v>#N/A</v>
      </c>
      <c r="I35" s="10" t="e">
        <f>VLOOKUP($C35,'Для заполнения'!$A$3:$AA$100,COLUMN()-1,0)</f>
        <v>#N/A</v>
      </c>
      <c r="J35" s="10" t="e">
        <f>VLOOKUP($C35,'Для заполнения'!$A$3:$AA$100,COLUMN()-1,0)</f>
        <v>#N/A</v>
      </c>
      <c r="K35" s="10" t="e">
        <f>VLOOKUP($C35,'Для заполнения'!$A$3:$AA$100,COLUMN()-1,0)</f>
        <v>#N/A</v>
      </c>
      <c r="L35" s="10" t="e">
        <f>VLOOKUP($C35,'Для заполнения'!$A$3:$AA$100,COLUMN()-1,0)</f>
        <v>#N/A</v>
      </c>
      <c r="M35" s="10" t="e">
        <f>VLOOKUP($C35,'Для заполнения'!$A$3:$AA$100,COLUMN()-1,0)</f>
        <v>#N/A</v>
      </c>
      <c r="N35" s="10" t="e">
        <f>VLOOKUP($C35,'Для заполнения'!$A$3:$AA$100,COLUMN()-1,0)</f>
        <v>#N/A</v>
      </c>
      <c r="O35" s="10" t="e">
        <f>VLOOKUP($C35,'Для заполнения'!$A$3:$AA$100,COLUMN()-1,0)</f>
        <v>#N/A</v>
      </c>
      <c r="P35" s="10" t="e">
        <f>VLOOKUP($C35,'Для заполнения'!$A$3:$AA$100,COLUMN()-1,0)</f>
        <v>#N/A</v>
      </c>
      <c r="Q35" s="12" t="e">
        <f>VLOOKUP($C35,'Для заполнения'!$A$3:$AA$100,COLUMN()-1,0)</f>
        <v>#N/A</v>
      </c>
      <c r="R35" s="12" t="e">
        <f>VLOOKUP($C35,'Для заполнения'!$A$3:$AA$100,COLUMN()-1,0)</f>
        <v>#N/A</v>
      </c>
      <c r="S35" s="12" t="e">
        <f>VLOOKUP($C35,'Для заполнения'!$A$3:$AA$100,COLUMN()-1,0)</f>
        <v>#N/A</v>
      </c>
      <c r="T35" s="12" t="e">
        <f>VLOOKUP($C35,'Для заполнения'!$A$3:$AA$100,COLUMN()-1,0)</f>
        <v>#N/A</v>
      </c>
      <c r="U35" s="9" t="e">
        <f>VLOOKUP($C35,'Для заполнения'!$A$3:$AA$100,COLUMN()-1,0)</f>
        <v>#N/A</v>
      </c>
      <c r="V35" s="9" t="e">
        <f>VLOOKUP($C35,'Для заполнения'!$A$3:$AA$100,COLUMN()-1,0)</f>
        <v>#N/A</v>
      </c>
      <c r="W35" s="11" t="e">
        <f>VLOOKUP($C35,'Для заполнения'!$A$3:$AA$100,COLUMN()-1,0)</f>
        <v>#N/A</v>
      </c>
      <c r="X35" s="11" t="e">
        <f>VLOOKUP($C35,'Для заполнения'!$A$3:$AA$100,COLUMN()-1,0)</f>
        <v>#N/A</v>
      </c>
      <c r="Y35" s="13" t="e">
        <f>VLOOKUP($C35,'Для заполнения'!$A$3:$AA$100,COLUMN()-1,0)</f>
        <v>#N/A</v>
      </c>
      <c r="Z35" s="13" t="e">
        <f>VLOOKUP($C35,'Для заполнения'!$A$3:$AA$100,COLUMN()-1,0)</f>
        <v>#N/A</v>
      </c>
      <c r="AA35" s="9" t="e">
        <f>VLOOKUP($C35,'Для заполнения'!$A$3:$AA$100,COLUMN()-1,0)</f>
        <v>#N/A</v>
      </c>
      <c r="AB35" s="46" t="e">
        <f>VLOOKUP($C35,'Для заполнения'!$A$3:$AA$100,COLUMN()-1,0)</f>
        <v>#N/A</v>
      </c>
    </row>
    <row r="36" spans="1:28" ht="102" customHeight="1" x14ac:dyDescent="0.25">
      <c r="A36" s="75">
        <v>28</v>
      </c>
      <c r="B36" s="70" t="e">
        <f>VLOOKUP($C36,'Для заполнения'!$A$3:$AA$100,2,0)</f>
        <v>#N/A</v>
      </c>
      <c r="C36" s="93" t="s">
        <v>59</v>
      </c>
      <c r="D36" s="85" t="e">
        <f>VLOOKUP($C36,'Для заполнения'!$A$3:$AA$100,COLUMN()-1,0)</f>
        <v>#N/A</v>
      </c>
      <c r="E36" s="32" t="e">
        <f>VLOOKUP($C36,'Для заполнения'!$A$3:$AA$100,COLUMN()-1,0)</f>
        <v>#N/A</v>
      </c>
      <c r="F36" s="33" t="e">
        <f>VLOOKUP($C36,'Для заполнения'!$A$3:$AA$100,COLUMN()-1,0)</f>
        <v>#N/A</v>
      </c>
      <c r="G36" s="34" t="e">
        <f>VLOOKUP($C36,'Для заполнения'!$A$3:$AA$100,COLUMN()-1,0)</f>
        <v>#N/A</v>
      </c>
      <c r="H36" s="34" t="e">
        <f>VLOOKUP($C36,'Для заполнения'!$A$3:$AA$100,COLUMN()-1,0)</f>
        <v>#N/A</v>
      </c>
      <c r="I36" s="34" t="e">
        <f>VLOOKUP($C36,'Для заполнения'!$A$3:$AA$100,COLUMN()-1,0)</f>
        <v>#N/A</v>
      </c>
      <c r="J36" s="34" t="e">
        <f>VLOOKUP($C36,'Для заполнения'!$A$3:$AA$100,COLUMN()-1,0)</f>
        <v>#N/A</v>
      </c>
      <c r="K36" s="34" t="e">
        <f>VLOOKUP($C36,'Для заполнения'!$A$3:$AA$100,COLUMN()-1,0)</f>
        <v>#N/A</v>
      </c>
      <c r="L36" s="34" t="e">
        <f>VLOOKUP($C36,'Для заполнения'!$A$3:$AA$100,COLUMN()-1,0)</f>
        <v>#N/A</v>
      </c>
      <c r="M36" s="34" t="e">
        <f>VLOOKUP($C36,'Для заполнения'!$A$3:$AA$100,COLUMN()-1,0)</f>
        <v>#N/A</v>
      </c>
      <c r="N36" s="34" t="e">
        <f>VLOOKUP($C36,'Для заполнения'!$A$3:$AA$100,COLUMN()-1,0)</f>
        <v>#N/A</v>
      </c>
      <c r="O36" s="34" t="e">
        <f>VLOOKUP($C36,'Для заполнения'!$A$3:$AA$100,COLUMN()-1,0)</f>
        <v>#N/A</v>
      </c>
      <c r="P36" s="34" t="e">
        <f>VLOOKUP($C36,'Для заполнения'!$A$3:$AA$100,COLUMN()-1,0)</f>
        <v>#N/A</v>
      </c>
      <c r="Q36" s="31" t="e">
        <f>VLOOKUP($C36,'Для заполнения'!$A$3:$AA$100,COLUMN()-1,0)</f>
        <v>#N/A</v>
      </c>
      <c r="R36" s="31" t="e">
        <f>VLOOKUP($C36,'Для заполнения'!$A$3:$AA$100,COLUMN()-1,0)</f>
        <v>#N/A</v>
      </c>
      <c r="S36" s="31" t="e">
        <f>VLOOKUP($C36,'Для заполнения'!$A$3:$AA$100,COLUMN()-1,0)</f>
        <v>#N/A</v>
      </c>
      <c r="T36" s="31" t="e">
        <f>VLOOKUP($C36,'Для заполнения'!$A$3:$AA$100,COLUMN()-1,0)</f>
        <v>#N/A</v>
      </c>
      <c r="U36" s="35" t="e">
        <f>VLOOKUP($C36,'Для заполнения'!$A$3:$AA$100,COLUMN()-1,0)</f>
        <v>#N/A</v>
      </c>
      <c r="V36" s="35" t="e">
        <f>VLOOKUP($C36,'Для заполнения'!$A$3:$AA$100,COLUMN()-1,0)</f>
        <v>#N/A</v>
      </c>
      <c r="W36" s="36" t="e">
        <f>VLOOKUP($C36,'Для заполнения'!$A$3:$AA$100,COLUMN()-1,0)</f>
        <v>#N/A</v>
      </c>
      <c r="X36" s="36" t="e">
        <f>VLOOKUP($C36,'Для заполнения'!$A$3:$AA$100,COLUMN()-1,0)</f>
        <v>#N/A</v>
      </c>
      <c r="Y36" s="37" t="e">
        <f>VLOOKUP($C36,'Для заполнения'!$A$3:$AA$100,COLUMN()-1,0)</f>
        <v>#N/A</v>
      </c>
      <c r="Z36" s="37" t="e">
        <f>VLOOKUP($C36,'Для заполнения'!$A$3:$AA$100,COLUMN()-1,0)</f>
        <v>#N/A</v>
      </c>
      <c r="AA36" s="35" t="e">
        <f>VLOOKUP($C36,'Для заполнения'!$A$3:$AA$100,COLUMN()-1,0)</f>
        <v>#N/A</v>
      </c>
      <c r="AB36" s="76" t="e">
        <f>VLOOKUP($C36,'Для заполнения'!$A$3:$AA$100,COLUMN()-1,0)</f>
        <v>#N/A</v>
      </c>
    </row>
    <row r="37" spans="1:28" s="97" customFormat="1" ht="102" customHeight="1" thickBot="1" x14ac:dyDescent="0.3">
      <c r="A37" s="75">
        <v>29</v>
      </c>
      <c r="B37" s="70" t="e">
        <f>VLOOKUP($C37,'Для заполнения'!$A$3:$AA$100,2,0)</f>
        <v>#N/A</v>
      </c>
      <c r="C37" s="93" t="s">
        <v>118</v>
      </c>
      <c r="D37" s="85" t="e">
        <f>VLOOKUP($C37,'Для заполнения'!$A$3:$AA$100,COLUMN()-1,0)</f>
        <v>#N/A</v>
      </c>
      <c r="E37" s="32" t="e">
        <f>VLOOKUP($C37,'Для заполнения'!$A$3:$AA$100,COLUMN()-1,0)</f>
        <v>#N/A</v>
      </c>
      <c r="F37" s="33" t="e">
        <f>VLOOKUP($C37,'Для заполнения'!$A$3:$AA$100,COLUMN()-1,0)</f>
        <v>#N/A</v>
      </c>
      <c r="G37" s="34" t="e">
        <f>VLOOKUP($C37,'Для заполнения'!$A$3:$AA$100,COLUMN()-1,0)</f>
        <v>#N/A</v>
      </c>
      <c r="H37" s="34" t="e">
        <f>VLOOKUP($C37,'Для заполнения'!$A$3:$AA$100,COLUMN()-1,0)</f>
        <v>#N/A</v>
      </c>
      <c r="I37" s="34" t="e">
        <f>VLOOKUP($C37,'Для заполнения'!$A$3:$AA$100,COLUMN()-1,0)</f>
        <v>#N/A</v>
      </c>
      <c r="J37" s="34" t="e">
        <f>VLOOKUP($C37,'Для заполнения'!$A$3:$AA$100,COLUMN()-1,0)</f>
        <v>#N/A</v>
      </c>
      <c r="K37" s="34" t="e">
        <f>VLOOKUP($C37,'Для заполнения'!$A$3:$AA$100,COLUMN()-1,0)</f>
        <v>#N/A</v>
      </c>
      <c r="L37" s="34" t="e">
        <f>VLOOKUP($C37,'Для заполнения'!$A$3:$AA$100,COLUMN()-1,0)</f>
        <v>#N/A</v>
      </c>
      <c r="M37" s="34" t="e">
        <f>VLOOKUP($C37,'Для заполнения'!$A$3:$AA$100,COLUMN()-1,0)</f>
        <v>#N/A</v>
      </c>
      <c r="N37" s="34" t="e">
        <f>VLOOKUP($C37,'Для заполнения'!$A$3:$AA$100,COLUMN()-1,0)</f>
        <v>#N/A</v>
      </c>
      <c r="O37" s="34" t="e">
        <f>VLOOKUP($C37,'Для заполнения'!$A$3:$AA$100,COLUMN()-1,0)</f>
        <v>#N/A</v>
      </c>
      <c r="P37" s="34" t="e">
        <f>VLOOKUP($C37,'Для заполнения'!$A$3:$AA$100,COLUMN()-1,0)</f>
        <v>#N/A</v>
      </c>
      <c r="Q37" s="31" t="e">
        <f>VLOOKUP($C37,'Для заполнения'!$A$3:$AA$100,COLUMN()-1,0)</f>
        <v>#N/A</v>
      </c>
      <c r="R37" s="31" t="e">
        <f>VLOOKUP($C37,'Для заполнения'!$A$3:$AA$100,COLUMN()-1,0)</f>
        <v>#N/A</v>
      </c>
      <c r="S37" s="31" t="e">
        <f>VLOOKUP($C37,'Для заполнения'!$A$3:$AA$100,COLUMN()-1,0)</f>
        <v>#N/A</v>
      </c>
      <c r="T37" s="31" t="e">
        <f>VLOOKUP($C37,'Для заполнения'!$A$3:$AA$100,COLUMN()-1,0)</f>
        <v>#N/A</v>
      </c>
      <c r="U37" s="35" t="e">
        <f>VLOOKUP($C37,'Для заполнения'!$A$3:$AA$100,COLUMN()-1,0)</f>
        <v>#N/A</v>
      </c>
      <c r="V37" s="35" t="e">
        <f>VLOOKUP($C37,'Для заполнения'!$A$3:$AA$100,COLUMN()-1,0)</f>
        <v>#N/A</v>
      </c>
      <c r="W37" s="36" t="e">
        <f>VLOOKUP($C37,'Для заполнения'!$A$3:$AA$100,COLUMN()-1,0)</f>
        <v>#N/A</v>
      </c>
      <c r="X37" s="36" t="e">
        <f>VLOOKUP($C37,'Для заполнения'!$A$3:$AA$100,COLUMN()-1,0)</f>
        <v>#N/A</v>
      </c>
      <c r="Y37" s="37" t="e">
        <f>VLOOKUP($C37,'Для заполнения'!$A$3:$AA$100,COLUMN()-1,0)</f>
        <v>#N/A</v>
      </c>
      <c r="Z37" s="37" t="e">
        <f>VLOOKUP($C37,'Для заполнения'!$A$3:$AA$100,COLUMN()-1,0)</f>
        <v>#N/A</v>
      </c>
      <c r="AA37" s="35" t="e">
        <f>VLOOKUP($C37,'Для заполнения'!$A$3:$AA$100,COLUMN()-1,0)</f>
        <v>#N/A</v>
      </c>
      <c r="AB37" s="76" t="e">
        <f>VLOOKUP($C37,'Для заполнения'!$A$3:$AA$100,COLUMN()-1,0)</f>
        <v>#N/A</v>
      </c>
    </row>
    <row r="38" spans="1:28" ht="26.25" customHeight="1" thickBot="1" x14ac:dyDescent="0.3">
      <c r="A38" s="71"/>
      <c r="B38" s="146"/>
      <c r="C38" s="147" t="s">
        <v>60</v>
      </c>
      <c r="D38" s="152" t="e">
        <f>SUM(D39:D52)</f>
        <v>#N/A</v>
      </c>
      <c r="E38" s="152" t="e">
        <f t="shared" ref="E38:Z38" si="4">SUM(E39:E52)</f>
        <v>#N/A</v>
      </c>
      <c r="F38" s="152" t="e">
        <f t="shared" si="4"/>
        <v>#N/A</v>
      </c>
      <c r="G38" s="152" t="e">
        <f t="shared" si="4"/>
        <v>#N/A</v>
      </c>
      <c r="H38" s="152" t="e">
        <f t="shared" si="4"/>
        <v>#N/A</v>
      </c>
      <c r="I38" s="152" t="e">
        <f t="shared" si="4"/>
        <v>#N/A</v>
      </c>
      <c r="J38" s="152" t="e">
        <f t="shared" si="4"/>
        <v>#N/A</v>
      </c>
      <c r="K38" s="152" t="e">
        <f t="shared" si="4"/>
        <v>#N/A</v>
      </c>
      <c r="L38" s="152" t="e">
        <f t="shared" si="4"/>
        <v>#N/A</v>
      </c>
      <c r="M38" s="152" t="e">
        <f t="shared" si="4"/>
        <v>#N/A</v>
      </c>
      <c r="N38" s="152" t="e">
        <f t="shared" si="4"/>
        <v>#N/A</v>
      </c>
      <c r="O38" s="152" t="e">
        <f t="shared" si="4"/>
        <v>#N/A</v>
      </c>
      <c r="P38" s="152" t="e">
        <f t="shared" si="4"/>
        <v>#N/A</v>
      </c>
      <c r="Q38" s="152" t="e">
        <f t="shared" si="4"/>
        <v>#N/A</v>
      </c>
      <c r="R38" s="152" t="e">
        <f t="shared" si="4"/>
        <v>#N/A</v>
      </c>
      <c r="S38" s="152" t="e">
        <f t="shared" si="4"/>
        <v>#N/A</v>
      </c>
      <c r="T38" s="152" t="e">
        <f t="shared" si="4"/>
        <v>#N/A</v>
      </c>
      <c r="U38" s="152" t="e">
        <f t="shared" si="4"/>
        <v>#N/A</v>
      </c>
      <c r="V38" s="152" t="e">
        <f t="shared" si="4"/>
        <v>#N/A</v>
      </c>
      <c r="W38" s="152" t="e">
        <f t="shared" si="4"/>
        <v>#N/A</v>
      </c>
      <c r="X38" s="152" t="e">
        <f t="shared" si="4"/>
        <v>#N/A</v>
      </c>
      <c r="Y38" s="152" t="e">
        <f t="shared" si="4"/>
        <v>#N/A</v>
      </c>
      <c r="Z38" s="152" t="e">
        <f t="shared" si="4"/>
        <v>#N/A</v>
      </c>
      <c r="AA38" s="152" t="e">
        <f>AVERAGE(AA39:AA52)</f>
        <v>#N/A</v>
      </c>
      <c r="AB38" s="152" t="e">
        <f>AVERAGE(AB39:AB52)</f>
        <v>#N/A</v>
      </c>
    </row>
    <row r="39" spans="1:28" ht="63.6" customHeight="1" x14ac:dyDescent="0.25">
      <c r="A39" s="149">
        <v>30</v>
      </c>
      <c r="B39" s="73" t="e">
        <f>VLOOKUP($C39,'Для заполнения'!$A$3:$AA$100,2,0)</f>
        <v>#N/A</v>
      </c>
      <c r="C39" s="74" t="s">
        <v>61</v>
      </c>
      <c r="D39" s="38" t="e">
        <f>VLOOKUP($C39,'Для заполнения'!$A$3:$AA$100,COLUMN()-1,0)</f>
        <v>#N/A</v>
      </c>
      <c r="E39" s="39" t="e">
        <f>VLOOKUP($C39,'Для заполнения'!$A$3:$AA$100,COLUMN()-1,0)</f>
        <v>#N/A</v>
      </c>
      <c r="F39" s="40" t="e">
        <f>VLOOKUP($C39,'Для заполнения'!$A$3:$AA$100,COLUMN()-1,0)</f>
        <v>#N/A</v>
      </c>
      <c r="G39" s="41" t="e">
        <f>VLOOKUP($C39,'Для заполнения'!$A$3:$AA$100,COLUMN()-1,0)</f>
        <v>#N/A</v>
      </c>
      <c r="H39" s="41" t="e">
        <f>VLOOKUP($C39,'Для заполнения'!$A$3:$AA$100,COLUMN()-1,0)</f>
        <v>#N/A</v>
      </c>
      <c r="I39" s="41" t="e">
        <f>VLOOKUP($C39,'Для заполнения'!$A$3:$AA$100,COLUMN()-1,0)</f>
        <v>#N/A</v>
      </c>
      <c r="J39" s="41" t="e">
        <f>VLOOKUP($C39,'Для заполнения'!$A$3:$AA$100,COLUMN()-1,0)</f>
        <v>#N/A</v>
      </c>
      <c r="K39" s="41" t="e">
        <f>VLOOKUP($C39,'Для заполнения'!$A$3:$AA$100,COLUMN()-1,0)</f>
        <v>#N/A</v>
      </c>
      <c r="L39" s="41" t="e">
        <f>VLOOKUP($C39,'Для заполнения'!$A$3:$AA$100,COLUMN()-1,0)</f>
        <v>#N/A</v>
      </c>
      <c r="M39" s="41" t="e">
        <f>VLOOKUP($C39,'Для заполнения'!$A$3:$AA$100,COLUMN()-1,0)</f>
        <v>#N/A</v>
      </c>
      <c r="N39" s="41" t="e">
        <f>VLOOKUP($C39,'Для заполнения'!$A$3:$AA$100,COLUMN()-1,0)</f>
        <v>#N/A</v>
      </c>
      <c r="O39" s="41" t="e">
        <f>VLOOKUP($C39,'Для заполнения'!$A$3:$AA$100,COLUMN()-1,0)</f>
        <v>#N/A</v>
      </c>
      <c r="P39" s="41" t="e">
        <f>VLOOKUP($C39,'Для заполнения'!$A$3:$AA$100,COLUMN()-1,0)</f>
        <v>#N/A</v>
      </c>
      <c r="Q39" s="38" t="e">
        <f>VLOOKUP($C39,'Для заполнения'!$A$3:$AA$100,COLUMN()-1,0)</f>
        <v>#N/A</v>
      </c>
      <c r="R39" s="38" t="e">
        <f>VLOOKUP($C39,'Для заполнения'!$A$3:$AA$100,COLUMN()-1,0)</f>
        <v>#N/A</v>
      </c>
      <c r="S39" s="38" t="e">
        <f>VLOOKUP($C39,'Для заполнения'!$A$3:$AA$100,COLUMN()-1,0)</f>
        <v>#N/A</v>
      </c>
      <c r="T39" s="38" t="e">
        <f>VLOOKUP($C39,'Для заполнения'!$A$3:$AA$100,COLUMN()-1,0)</f>
        <v>#N/A</v>
      </c>
      <c r="U39" s="42" t="e">
        <f>VLOOKUP($C39,'Для заполнения'!$A$3:$AA$100,COLUMN()-1,0)</f>
        <v>#N/A</v>
      </c>
      <c r="V39" s="42" t="e">
        <f>VLOOKUP($C39,'Для заполнения'!$A$3:$AA$100,COLUMN()-1,0)</f>
        <v>#N/A</v>
      </c>
      <c r="W39" s="43" t="e">
        <f>VLOOKUP($C39,'Для заполнения'!$A$3:$AA$100,COLUMN()-1,0)</f>
        <v>#N/A</v>
      </c>
      <c r="X39" s="43" t="e">
        <f>VLOOKUP($C39,'Для заполнения'!$A$3:$AA$100,COLUMN()-1,0)</f>
        <v>#N/A</v>
      </c>
      <c r="Y39" s="44" t="e">
        <f>VLOOKUP($C39,'Для заполнения'!$A$3:$AA$100,COLUMN()-1,0)</f>
        <v>#N/A</v>
      </c>
      <c r="Z39" s="44" t="e">
        <f>VLOOKUP($C39,'Для заполнения'!$A$3:$AA$100,COLUMN()-1,0)</f>
        <v>#N/A</v>
      </c>
      <c r="AA39" s="42" t="e">
        <f>VLOOKUP($C39,'Для заполнения'!$A$3:$AA$100,COLUMN()-1,0)</f>
        <v>#N/A</v>
      </c>
      <c r="AB39" s="45" t="e">
        <f>VLOOKUP($C39,'Для заполнения'!$A$3:$AA$100,COLUMN()-1,0)</f>
        <v>#N/A</v>
      </c>
    </row>
    <row r="40" spans="1:28" ht="75" customHeight="1" thickBot="1" x14ac:dyDescent="0.3">
      <c r="A40" s="150">
        <v>31</v>
      </c>
      <c r="B40" s="79">
        <f>VLOOKUP($C40,'Для заполнения'!$A$3:$AA$100,2,0)</f>
        <v>800109</v>
      </c>
      <c r="C40" s="116" t="s">
        <v>62</v>
      </c>
      <c r="D40" s="12">
        <f>VLOOKUP($C40,'Для заполнения'!$A$3:$AA$100,COLUMN()-1,0)</f>
        <v>300</v>
      </c>
      <c r="E40" s="14">
        <f>VLOOKUP($C40,'Для заполнения'!$A$3:$AA$100,COLUMN()-1,0)</f>
        <v>35684</v>
      </c>
      <c r="F40" s="15">
        <f>VLOOKUP($C40,'Для заполнения'!$A$3:$AA$100,COLUMN()-1,0)</f>
        <v>0</v>
      </c>
      <c r="G40" s="10">
        <f>VLOOKUP($C40,'Для заполнения'!$A$3:$AA$100,COLUMN()-1,0)</f>
        <v>0</v>
      </c>
      <c r="H40" s="10">
        <f>VLOOKUP($C40,'Для заполнения'!$A$3:$AA$100,COLUMN()-1,0)</f>
        <v>0</v>
      </c>
      <c r="I40" s="10">
        <f>VLOOKUP($C40,'Для заполнения'!$A$3:$AA$100,COLUMN()-1,0)</f>
        <v>0</v>
      </c>
      <c r="J40" s="10">
        <f>VLOOKUP($C40,'Для заполнения'!$A$3:$AA$100,COLUMN()-1,0)</f>
        <v>0</v>
      </c>
      <c r="K40" s="10">
        <f>VLOOKUP($C40,'Для заполнения'!$A$3:$AA$100,COLUMN()-1,0)</f>
        <v>0</v>
      </c>
      <c r="L40" s="10">
        <f>VLOOKUP($C40,'Для заполнения'!$A$3:$AA$100,COLUMN()-1,0)</f>
        <v>0</v>
      </c>
      <c r="M40" s="10">
        <f>VLOOKUP($C40,'Для заполнения'!$A$3:$AA$100,COLUMN()-1,0)</f>
        <v>0</v>
      </c>
      <c r="N40" s="10">
        <f>VLOOKUP($C40,'Для заполнения'!$A$3:$AA$100,COLUMN()-1,0)</f>
        <v>0</v>
      </c>
      <c r="O40" s="10">
        <f>VLOOKUP($C40,'Для заполнения'!$A$3:$AA$100,COLUMN()-1,0)</f>
        <v>0</v>
      </c>
      <c r="P40" s="10">
        <f>VLOOKUP($C40,'Для заполнения'!$A$3:$AA$100,COLUMN()-1,0)</f>
        <v>0</v>
      </c>
      <c r="Q40" s="12">
        <f>VLOOKUP($C40,'Для заполнения'!$A$3:$AA$100,COLUMN()-1,0)</f>
        <v>0</v>
      </c>
      <c r="R40" s="12">
        <f>VLOOKUP($C40,'Для заполнения'!$A$3:$AA$100,COLUMN()-1,0)</f>
        <v>0</v>
      </c>
      <c r="S40" s="12">
        <f>VLOOKUP($C40,'Для заполнения'!$A$3:$AA$100,COLUMN()-1,0)</f>
        <v>19014</v>
      </c>
      <c r="T40" s="12">
        <f>VLOOKUP($C40,'Для заполнения'!$A$3:$AA$100,COLUMN()-1,0)</f>
        <v>0</v>
      </c>
      <c r="U40" s="9">
        <f>VLOOKUP($C40,'Для заполнения'!$A$3:$AA$100,COLUMN()-1,0)</f>
        <v>35667</v>
      </c>
      <c r="V40" s="9">
        <f>VLOOKUP($C40,'Для заполнения'!$A$3:$AA$100,COLUMN()-1,0)</f>
        <v>0</v>
      </c>
      <c r="W40" s="11">
        <f>VLOOKUP($C40,'Для заполнения'!$A$3:$AA$100,COLUMN()-1,0)</f>
        <v>2872</v>
      </c>
      <c r="X40" s="11">
        <f>VLOOKUP($C40,'Для заполнения'!$A$3:$AA$100,COLUMN()-1,0)</f>
        <v>0</v>
      </c>
      <c r="Y40" s="13">
        <f>VLOOKUP($C40,'Для заполнения'!$A$3:$AA$100,COLUMN()-1,0)</f>
        <v>2656</v>
      </c>
      <c r="Z40" s="13">
        <f>VLOOKUP($C40,'Для заполнения'!$A$3:$AA$100,COLUMN()-1,0)</f>
        <v>0</v>
      </c>
      <c r="AA40" s="9">
        <f>VLOOKUP($C40,'Для заполнения'!$A$3:$AA$100,COLUMN()-1,0)</f>
        <v>0</v>
      </c>
      <c r="AB40" s="46">
        <f>VLOOKUP($C40,'Для заполнения'!$A$3:$AA$100,COLUMN()-1,0)</f>
        <v>0</v>
      </c>
    </row>
    <row r="41" spans="1:28" ht="69.75" x14ac:dyDescent="0.25">
      <c r="A41" s="149">
        <v>32</v>
      </c>
      <c r="B41" s="79">
        <f>VLOOKUP($C41,'Для заполнения'!$A$3:$AA$100,2,0)</f>
        <v>731171</v>
      </c>
      <c r="C41" s="116" t="s">
        <v>96</v>
      </c>
      <c r="D41" s="12">
        <f>VLOOKUP($C41,'Для заполнения'!$A$3:$AA$100,COLUMN()-1,0)</f>
        <v>400</v>
      </c>
      <c r="E41" s="14">
        <f>VLOOKUP($C41,'Для заполнения'!$A$3:$AA$100,COLUMN()-1,0)</f>
        <v>3217</v>
      </c>
      <c r="F41" s="15">
        <f>VLOOKUP($C41,'Для заполнения'!$A$3:$AA$100,COLUMN()-1,0)</f>
        <v>0</v>
      </c>
      <c r="G41" s="10">
        <f>VLOOKUP($C41,'Для заполнения'!$A$3:$AA$100,COLUMN()-1,0)</f>
        <v>0</v>
      </c>
      <c r="H41" s="10">
        <f>VLOOKUP($C41,'Для заполнения'!$A$3:$AA$100,COLUMN()-1,0)</f>
        <v>0</v>
      </c>
      <c r="I41" s="10">
        <f>VLOOKUP($C41,'Для заполнения'!$A$3:$AA$100,COLUMN()-1,0)</f>
        <v>0</v>
      </c>
      <c r="J41" s="10">
        <f>VLOOKUP($C41,'Для заполнения'!$A$3:$AA$100,COLUMN()-1,0)</f>
        <v>0</v>
      </c>
      <c r="K41" s="10">
        <f>VLOOKUP($C41,'Для заполнения'!$A$3:$AA$100,COLUMN()-1,0)</f>
        <v>0</v>
      </c>
      <c r="L41" s="10">
        <f>VLOOKUP($C41,'Для заполнения'!$A$3:$AA$100,COLUMN()-1,0)</f>
        <v>0</v>
      </c>
      <c r="M41" s="10">
        <f>VLOOKUP($C41,'Для заполнения'!$A$3:$AA$100,COLUMN()-1,0)</f>
        <v>0</v>
      </c>
      <c r="N41" s="10">
        <f>VLOOKUP($C41,'Для заполнения'!$A$3:$AA$100,COLUMN()-1,0)</f>
        <v>0</v>
      </c>
      <c r="O41" s="10">
        <f>VLOOKUP($C41,'Для заполнения'!$A$3:$AA$100,COLUMN()-1,0)</f>
        <v>0</v>
      </c>
      <c r="P41" s="10">
        <f>VLOOKUP($C41,'Для заполнения'!$A$3:$AA$100,COLUMN()-1,0)</f>
        <v>0</v>
      </c>
      <c r="Q41" s="12">
        <f>VLOOKUP($C41,'Для заполнения'!$A$3:$AA$100,COLUMN()-1,0)</f>
        <v>0</v>
      </c>
      <c r="R41" s="12">
        <f>VLOOKUP($C41,'Для заполнения'!$A$3:$AA$100,COLUMN()-1,0)</f>
        <v>0</v>
      </c>
      <c r="S41" s="12">
        <f>VLOOKUP($C41,'Для заполнения'!$A$3:$AA$100,COLUMN()-1,0)</f>
        <v>2916</v>
      </c>
      <c r="T41" s="12">
        <f>VLOOKUP($C41,'Для заполнения'!$A$3:$AA$100,COLUMN()-1,0)</f>
        <v>0</v>
      </c>
      <c r="U41" s="9">
        <f>VLOOKUP($C41,'Для заполнения'!$A$3:$AA$100,COLUMN()-1,0)</f>
        <v>3320</v>
      </c>
      <c r="V41" s="9">
        <f>VLOOKUP($C41,'Для заполнения'!$A$3:$AA$100,COLUMN()-1,0)</f>
        <v>0</v>
      </c>
      <c r="W41" s="11">
        <f>VLOOKUP($C41,'Для заполнения'!$A$3:$AA$100,COLUMN()-1,0)</f>
        <v>240</v>
      </c>
      <c r="X41" s="11">
        <f>VLOOKUP($C41,'Для заполнения'!$A$3:$AA$100,COLUMN()-1,0)</f>
        <v>0</v>
      </c>
      <c r="Y41" s="13">
        <f>VLOOKUP($C41,'Для заполнения'!$A$3:$AA$100,COLUMN()-1,0)</f>
        <v>159</v>
      </c>
      <c r="Z41" s="13">
        <f>VLOOKUP($C41,'Для заполнения'!$A$3:$AA$100,COLUMN()-1,0)</f>
        <v>0</v>
      </c>
      <c r="AA41" s="9">
        <f>VLOOKUP($C41,'Для заполнения'!$A$3:$AA$100,COLUMN()-1,0)</f>
        <v>0</v>
      </c>
      <c r="AB41" s="46">
        <f>VLOOKUP($C41,'Для заполнения'!$A$3:$AA$100,COLUMN()-1,0)</f>
        <v>0</v>
      </c>
    </row>
    <row r="42" spans="1:28" ht="59.45" customHeight="1" thickBot="1" x14ac:dyDescent="0.3">
      <c r="A42" s="150">
        <v>33</v>
      </c>
      <c r="B42" s="79" t="e">
        <f>VLOOKUP($C42,'Для заполнения'!$A$3:$AA$100,2,0)</f>
        <v>#N/A</v>
      </c>
      <c r="C42" s="116" t="s">
        <v>63</v>
      </c>
      <c r="D42" s="12" t="e">
        <f>VLOOKUP($C42,'Для заполнения'!$A$3:$AA$100,COLUMN()-1,0)</f>
        <v>#N/A</v>
      </c>
      <c r="E42" s="14" t="e">
        <f>VLOOKUP($C42,'Для заполнения'!$A$3:$AA$100,COLUMN()-1,0)</f>
        <v>#N/A</v>
      </c>
      <c r="F42" s="15" t="e">
        <f>VLOOKUP($C42,'Для заполнения'!$A$3:$AA$100,COLUMN()-1,0)</f>
        <v>#N/A</v>
      </c>
      <c r="G42" s="10" t="e">
        <f>VLOOKUP($C42,'Для заполнения'!$A$3:$AA$100,COLUMN()-1,0)</f>
        <v>#N/A</v>
      </c>
      <c r="H42" s="10" t="e">
        <f>VLOOKUP($C42,'Для заполнения'!$A$3:$AA$100,COLUMN()-1,0)</f>
        <v>#N/A</v>
      </c>
      <c r="I42" s="10" t="e">
        <f>VLOOKUP($C42,'Для заполнения'!$A$3:$AA$100,COLUMN()-1,0)</f>
        <v>#N/A</v>
      </c>
      <c r="J42" s="10" t="e">
        <f>VLOOKUP($C42,'Для заполнения'!$A$3:$AA$100,COLUMN()-1,0)</f>
        <v>#N/A</v>
      </c>
      <c r="K42" s="10" t="e">
        <f>VLOOKUP($C42,'Для заполнения'!$A$3:$AA$100,COLUMN()-1,0)</f>
        <v>#N/A</v>
      </c>
      <c r="L42" s="10" t="e">
        <f>VLOOKUP($C42,'Для заполнения'!$A$3:$AA$100,COLUMN()-1,0)</f>
        <v>#N/A</v>
      </c>
      <c r="M42" s="10" t="e">
        <f>VLOOKUP($C42,'Для заполнения'!$A$3:$AA$100,COLUMN()-1,0)</f>
        <v>#N/A</v>
      </c>
      <c r="N42" s="10" t="e">
        <f>VLOOKUP($C42,'Для заполнения'!$A$3:$AA$100,COLUMN()-1,0)</f>
        <v>#N/A</v>
      </c>
      <c r="O42" s="10" t="e">
        <f>VLOOKUP($C42,'Для заполнения'!$A$3:$AA$100,COLUMN()-1,0)</f>
        <v>#N/A</v>
      </c>
      <c r="P42" s="10" t="e">
        <f>VLOOKUP($C42,'Для заполнения'!$A$3:$AA$100,COLUMN()-1,0)</f>
        <v>#N/A</v>
      </c>
      <c r="Q42" s="12" t="e">
        <f>VLOOKUP($C42,'Для заполнения'!$A$3:$AA$100,COLUMN()-1,0)</f>
        <v>#N/A</v>
      </c>
      <c r="R42" s="12" t="e">
        <f>VLOOKUP($C42,'Для заполнения'!$A$3:$AA$100,COLUMN()-1,0)</f>
        <v>#N/A</v>
      </c>
      <c r="S42" s="12" t="e">
        <f>VLOOKUP($C42,'Для заполнения'!$A$3:$AA$100,COLUMN()-1,0)</f>
        <v>#N/A</v>
      </c>
      <c r="T42" s="12" t="e">
        <f>VLOOKUP($C42,'Для заполнения'!$A$3:$AA$100,COLUMN()-1,0)</f>
        <v>#N/A</v>
      </c>
      <c r="U42" s="9" t="e">
        <f>VLOOKUP($C42,'Для заполнения'!$A$3:$AA$100,COLUMN()-1,0)</f>
        <v>#N/A</v>
      </c>
      <c r="V42" s="9" t="e">
        <f>VLOOKUP($C42,'Для заполнения'!$A$3:$AA$100,COLUMN()-1,0)</f>
        <v>#N/A</v>
      </c>
      <c r="W42" s="11" t="e">
        <f>VLOOKUP($C42,'Для заполнения'!$A$3:$AA$100,COLUMN()-1,0)</f>
        <v>#N/A</v>
      </c>
      <c r="X42" s="11" t="e">
        <f>VLOOKUP($C42,'Для заполнения'!$A$3:$AA$100,COLUMN()-1,0)</f>
        <v>#N/A</v>
      </c>
      <c r="Y42" s="13" t="e">
        <f>VLOOKUP($C42,'Для заполнения'!$A$3:$AA$100,COLUMN()-1,0)</f>
        <v>#N/A</v>
      </c>
      <c r="Z42" s="13" t="e">
        <f>VLOOKUP($C42,'Для заполнения'!$A$3:$AA$100,COLUMN()-1,0)</f>
        <v>#N/A</v>
      </c>
      <c r="AA42" s="9" t="e">
        <f>VLOOKUP($C42,'Для заполнения'!$A$3:$AA$100,COLUMN()-1,0)</f>
        <v>#N/A</v>
      </c>
      <c r="AB42" s="46" t="e">
        <f>VLOOKUP($C42,'Для заполнения'!$A$3:$AA$100,COLUMN()-1,0)</f>
        <v>#N/A</v>
      </c>
    </row>
    <row r="43" spans="1:28" ht="69.75" customHeight="1" x14ac:dyDescent="0.25">
      <c r="A43" s="149">
        <v>34</v>
      </c>
      <c r="B43" s="79" t="e">
        <f>VLOOKUP($C43,'Для заполнения'!$A$3:$AA$100,2,0)</f>
        <v>#N/A</v>
      </c>
      <c r="C43" s="116" t="s">
        <v>64</v>
      </c>
      <c r="D43" s="12" t="e">
        <f>VLOOKUP($C43,'Для заполнения'!$A$3:$AA$100,COLUMN()-1,0)</f>
        <v>#N/A</v>
      </c>
      <c r="E43" s="14" t="e">
        <f>VLOOKUP($C43,'Для заполнения'!$A$3:$AA$100,COLUMN()-1,0)</f>
        <v>#N/A</v>
      </c>
      <c r="F43" s="15" t="e">
        <f>VLOOKUP($C43,'Для заполнения'!$A$3:$AA$100,COLUMN()-1,0)</f>
        <v>#N/A</v>
      </c>
      <c r="G43" s="10" t="e">
        <f>VLOOKUP($C43,'Для заполнения'!$A$3:$AA$100,COLUMN()-1,0)</f>
        <v>#N/A</v>
      </c>
      <c r="H43" s="10" t="e">
        <f>VLOOKUP($C43,'Для заполнения'!$A$3:$AA$100,COLUMN()-1,0)</f>
        <v>#N/A</v>
      </c>
      <c r="I43" s="10" t="e">
        <f>VLOOKUP($C43,'Для заполнения'!$A$3:$AA$100,COLUMN()-1,0)</f>
        <v>#N/A</v>
      </c>
      <c r="J43" s="10" t="e">
        <f>VLOOKUP($C43,'Для заполнения'!$A$3:$AA$100,COLUMN()-1,0)</f>
        <v>#N/A</v>
      </c>
      <c r="K43" s="10" t="e">
        <f>VLOOKUP($C43,'Для заполнения'!$A$3:$AA$100,COLUMN()-1,0)</f>
        <v>#N/A</v>
      </c>
      <c r="L43" s="10" t="e">
        <f>VLOOKUP($C43,'Для заполнения'!$A$3:$AA$100,COLUMN()-1,0)</f>
        <v>#N/A</v>
      </c>
      <c r="M43" s="10" t="e">
        <f>VLOOKUP($C43,'Для заполнения'!$A$3:$AA$100,COLUMN()-1,0)</f>
        <v>#N/A</v>
      </c>
      <c r="N43" s="10" t="e">
        <f>VLOOKUP($C43,'Для заполнения'!$A$3:$AA$100,COLUMN()-1,0)</f>
        <v>#N/A</v>
      </c>
      <c r="O43" s="10" t="e">
        <f>VLOOKUP($C43,'Для заполнения'!$A$3:$AA$100,COLUMN()-1,0)</f>
        <v>#N/A</v>
      </c>
      <c r="P43" s="10" t="e">
        <f>VLOOKUP($C43,'Для заполнения'!$A$3:$AA$100,COLUMN()-1,0)</f>
        <v>#N/A</v>
      </c>
      <c r="Q43" s="12" t="e">
        <f>VLOOKUP($C43,'Для заполнения'!$A$3:$AA$100,COLUMN()-1,0)</f>
        <v>#N/A</v>
      </c>
      <c r="R43" s="12" t="e">
        <f>VLOOKUP($C43,'Для заполнения'!$A$3:$AA$100,COLUMN()-1,0)</f>
        <v>#N/A</v>
      </c>
      <c r="S43" s="12" t="e">
        <f>VLOOKUP($C43,'Для заполнения'!$A$3:$AA$100,COLUMN()-1,0)</f>
        <v>#N/A</v>
      </c>
      <c r="T43" s="12" t="e">
        <f>VLOOKUP($C43,'Для заполнения'!$A$3:$AA$100,COLUMN()-1,0)</f>
        <v>#N/A</v>
      </c>
      <c r="U43" s="9" t="e">
        <f>VLOOKUP($C43,'Для заполнения'!$A$3:$AA$100,COLUMN()-1,0)</f>
        <v>#N/A</v>
      </c>
      <c r="V43" s="9" t="e">
        <f>VLOOKUP($C43,'Для заполнения'!$A$3:$AA$100,COLUMN()-1,0)</f>
        <v>#N/A</v>
      </c>
      <c r="W43" s="11" t="e">
        <f>VLOOKUP($C43,'Для заполнения'!$A$3:$AA$100,COLUMN()-1,0)</f>
        <v>#N/A</v>
      </c>
      <c r="X43" s="11" t="e">
        <f>VLOOKUP($C43,'Для заполнения'!$A$3:$AA$100,COLUMN()-1,0)</f>
        <v>#N/A</v>
      </c>
      <c r="Y43" s="13" t="e">
        <f>VLOOKUP($C43,'Для заполнения'!$A$3:$AA$100,COLUMN()-1,0)</f>
        <v>#N/A</v>
      </c>
      <c r="Z43" s="13" t="e">
        <f>VLOOKUP($C43,'Для заполнения'!$A$3:$AA$100,COLUMN()-1,0)</f>
        <v>#N/A</v>
      </c>
      <c r="AA43" s="9" t="e">
        <f>VLOOKUP($C43,'Для заполнения'!$A$3:$AA$100,COLUMN()-1,0)</f>
        <v>#N/A</v>
      </c>
      <c r="AB43" s="46" t="e">
        <f>VLOOKUP($C43,'Для заполнения'!$A$3:$AA$100,COLUMN()-1,0)</f>
        <v>#N/A</v>
      </c>
    </row>
    <row r="44" spans="1:28" ht="67.5" customHeight="1" thickBot="1" x14ac:dyDescent="0.3">
      <c r="A44" s="150">
        <v>35</v>
      </c>
      <c r="B44" s="79" t="e">
        <f>VLOOKUP($C44,'Для заполнения'!$A$3:$AA$100,2,0)</f>
        <v>#N/A</v>
      </c>
      <c r="C44" s="116" t="s">
        <v>65</v>
      </c>
      <c r="D44" s="12" t="e">
        <f>VLOOKUP($C44,'Для заполнения'!$A$3:$AA$100,COLUMN()-1,0)</f>
        <v>#N/A</v>
      </c>
      <c r="E44" s="14" t="e">
        <f>VLOOKUP($C44,'Для заполнения'!$A$3:$AA$100,COLUMN()-1,0)</f>
        <v>#N/A</v>
      </c>
      <c r="F44" s="15" t="e">
        <f>VLOOKUP($C44,'Для заполнения'!$A$3:$AA$100,COLUMN()-1,0)</f>
        <v>#N/A</v>
      </c>
      <c r="G44" s="10" t="e">
        <f>VLOOKUP($C44,'Для заполнения'!$A$3:$AA$100,COLUMN()-1,0)</f>
        <v>#N/A</v>
      </c>
      <c r="H44" s="10" t="e">
        <f>VLOOKUP($C44,'Для заполнения'!$A$3:$AA$100,COLUMN()-1,0)</f>
        <v>#N/A</v>
      </c>
      <c r="I44" s="10" t="e">
        <f>VLOOKUP($C44,'Для заполнения'!$A$3:$AA$100,COLUMN()-1,0)</f>
        <v>#N/A</v>
      </c>
      <c r="J44" s="10" t="e">
        <f>VLOOKUP($C44,'Для заполнения'!$A$3:$AA$100,COLUMN()-1,0)</f>
        <v>#N/A</v>
      </c>
      <c r="K44" s="10" t="e">
        <f>VLOOKUP($C44,'Для заполнения'!$A$3:$AA$100,COLUMN()-1,0)</f>
        <v>#N/A</v>
      </c>
      <c r="L44" s="10" t="e">
        <f>VLOOKUP($C44,'Для заполнения'!$A$3:$AA$100,COLUMN()-1,0)</f>
        <v>#N/A</v>
      </c>
      <c r="M44" s="10" t="e">
        <f>VLOOKUP($C44,'Для заполнения'!$A$3:$AA$100,COLUMN()-1,0)</f>
        <v>#N/A</v>
      </c>
      <c r="N44" s="10" t="e">
        <f>VLOOKUP($C44,'Для заполнения'!$A$3:$AA$100,COLUMN()-1,0)</f>
        <v>#N/A</v>
      </c>
      <c r="O44" s="10" t="e">
        <f>VLOOKUP($C44,'Для заполнения'!$A$3:$AA$100,COLUMN()-1,0)</f>
        <v>#N/A</v>
      </c>
      <c r="P44" s="10" t="e">
        <f>VLOOKUP($C44,'Для заполнения'!$A$3:$AA$100,COLUMN()-1,0)</f>
        <v>#N/A</v>
      </c>
      <c r="Q44" s="12" t="e">
        <f>VLOOKUP($C44,'Для заполнения'!$A$3:$AA$100,COLUMN()-1,0)</f>
        <v>#N/A</v>
      </c>
      <c r="R44" s="12" t="e">
        <f>VLOOKUP($C44,'Для заполнения'!$A$3:$AA$100,COLUMN()-1,0)</f>
        <v>#N/A</v>
      </c>
      <c r="S44" s="12" t="e">
        <f>VLOOKUP($C44,'Для заполнения'!$A$3:$AA$100,COLUMN()-1,0)</f>
        <v>#N/A</v>
      </c>
      <c r="T44" s="12" t="e">
        <f>VLOOKUP($C44,'Для заполнения'!$A$3:$AA$100,COLUMN()-1,0)</f>
        <v>#N/A</v>
      </c>
      <c r="U44" s="9" t="e">
        <f>VLOOKUP($C44,'Для заполнения'!$A$3:$AA$100,COLUMN()-1,0)</f>
        <v>#N/A</v>
      </c>
      <c r="V44" s="9" t="e">
        <f>VLOOKUP($C44,'Для заполнения'!$A$3:$AA$100,COLUMN()-1,0)</f>
        <v>#N/A</v>
      </c>
      <c r="W44" s="11" t="e">
        <f>VLOOKUP($C44,'Для заполнения'!$A$3:$AA$100,COLUMN()-1,0)</f>
        <v>#N/A</v>
      </c>
      <c r="X44" s="11" t="e">
        <f>VLOOKUP($C44,'Для заполнения'!$A$3:$AA$100,COLUMN()-1,0)</f>
        <v>#N/A</v>
      </c>
      <c r="Y44" s="13" t="e">
        <f>VLOOKUP($C44,'Для заполнения'!$A$3:$AA$100,COLUMN()-1,0)</f>
        <v>#N/A</v>
      </c>
      <c r="Z44" s="13" t="e">
        <f>VLOOKUP($C44,'Для заполнения'!$A$3:$AA$100,COLUMN()-1,0)</f>
        <v>#N/A</v>
      </c>
      <c r="AA44" s="9" t="e">
        <f>VLOOKUP($C44,'Для заполнения'!$A$3:$AA$100,COLUMN()-1,0)</f>
        <v>#N/A</v>
      </c>
      <c r="AB44" s="46" t="e">
        <f>VLOOKUP($C44,'Для заполнения'!$A$3:$AA$100,COLUMN()-1,0)</f>
        <v>#N/A</v>
      </c>
    </row>
    <row r="45" spans="1:28" ht="69.75" customHeight="1" x14ac:dyDescent="0.25">
      <c r="A45" s="149">
        <v>36</v>
      </c>
      <c r="B45" s="79" t="e">
        <f>VLOOKUP($C45,'Для заполнения'!$A$3:$AA$100,2,0)</f>
        <v>#N/A</v>
      </c>
      <c r="C45" s="116" t="s">
        <v>66</v>
      </c>
      <c r="D45" s="12" t="e">
        <f>VLOOKUP($C45,'Для заполнения'!$A$3:$AA$100,COLUMN()-1,0)</f>
        <v>#N/A</v>
      </c>
      <c r="E45" s="14" t="e">
        <f>VLOOKUP($C45,'Для заполнения'!$A$3:$AA$100,COLUMN()-1,0)</f>
        <v>#N/A</v>
      </c>
      <c r="F45" s="15" t="e">
        <f>VLOOKUP($C45,'Для заполнения'!$A$3:$AA$100,COLUMN()-1,0)</f>
        <v>#N/A</v>
      </c>
      <c r="G45" s="10" t="e">
        <f>VLOOKUP($C45,'Для заполнения'!$A$3:$AA$100,COLUMN()-1,0)</f>
        <v>#N/A</v>
      </c>
      <c r="H45" s="10" t="e">
        <f>VLOOKUP($C45,'Для заполнения'!$A$3:$AA$100,COLUMN()-1,0)</f>
        <v>#N/A</v>
      </c>
      <c r="I45" s="10" t="e">
        <f>VLOOKUP($C45,'Для заполнения'!$A$3:$AA$100,COLUMN()-1,0)</f>
        <v>#N/A</v>
      </c>
      <c r="J45" s="10" t="e">
        <f>VLOOKUP($C45,'Для заполнения'!$A$3:$AA$100,COLUMN()-1,0)</f>
        <v>#N/A</v>
      </c>
      <c r="K45" s="10" t="e">
        <f>VLOOKUP($C45,'Для заполнения'!$A$3:$AA$100,COLUMN()-1,0)</f>
        <v>#N/A</v>
      </c>
      <c r="L45" s="10" t="e">
        <f>VLOOKUP($C45,'Для заполнения'!$A$3:$AA$100,COLUMN()-1,0)</f>
        <v>#N/A</v>
      </c>
      <c r="M45" s="10" t="e">
        <f>VLOOKUP($C45,'Для заполнения'!$A$3:$AA$100,COLUMN()-1,0)</f>
        <v>#N/A</v>
      </c>
      <c r="N45" s="10" t="e">
        <f>VLOOKUP($C45,'Для заполнения'!$A$3:$AA$100,COLUMN()-1,0)</f>
        <v>#N/A</v>
      </c>
      <c r="O45" s="10" t="e">
        <f>VLOOKUP($C45,'Для заполнения'!$A$3:$AA$100,COLUMN()-1,0)</f>
        <v>#N/A</v>
      </c>
      <c r="P45" s="10" t="e">
        <f>VLOOKUP($C45,'Для заполнения'!$A$3:$AA$100,COLUMN()-1,0)</f>
        <v>#N/A</v>
      </c>
      <c r="Q45" s="12" t="e">
        <f>VLOOKUP($C45,'Для заполнения'!$A$3:$AA$100,COLUMN()-1,0)</f>
        <v>#N/A</v>
      </c>
      <c r="R45" s="12" t="e">
        <f>VLOOKUP($C45,'Для заполнения'!$A$3:$AA$100,COLUMN()-1,0)</f>
        <v>#N/A</v>
      </c>
      <c r="S45" s="12" t="e">
        <f>VLOOKUP($C45,'Для заполнения'!$A$3:$AA$100,COLUMN()-1,0)</f>
        <v>#N/A</v>
      </c>
      <c r="T45" s="12" t="e">
        <f>VLOOKUP($C45,'Для заполнения'!$A$3:$AA$100,COLUMN()-1,0)</f>
        <v>#N/A</v>
      </c>
      <c r="U45" s="9" t="e">
        <f>VLOOKUP($C45,'Для заполнения'!$A$3:$AA$100,COLUMN()-1,0)</f>
        <v>#N/A</v>
      </c>
      <c r="V45" s="9" t="e">
        <f>VLOOKUP($C45,'Для заполнения'!$A$3:$AA$100,COLUMN()-1,0)</f>
        <v>#N/A</v>
      </c>
      <c r="W45" s="11" t="e">
        <f>VLOOKUP($C45,'Для заполнения'!$A$3:$AA$100,COLUMN()-1,0)</f>
        <v>#N/A</v>
      </c>
      <c r="X45" s="11" t="e">
        <f>VLOOKUP($C45,'Для заполнения'!$A$3:$AA$100,COLUMN()-1,0)</f>
        <v>#N/A</v>
      </c>
      <c r="Y45" s="13" t="e">
        <f>VLOOKUP($C45,'Для заполнения'!$A$3:$AA$100,COLUMN()-1,0)</f>
        <v>#N/A</v>
      </c>
      <c r="Z45" s="13" t="e">
        <f>VLOOKUP($C45,'Для заполнения'!$A$3:$AA$100,COLUMN()-1,0)</f>
        <v>#N/A</v>
      </c>
      <c r="AA45" s="9" t="e">
        <f>VLOOKUP($C45,'Для заполнения'!$A$3:$AA$100,COLUMN()-1,0)</f>
        <v>#N/A</v>
      </c>
      <c r="AB45" s="46" t="e">
        <f>VLOOKUP($C45,'Для заполнения'!$A$3:$AA$100,COLUMN()-1,0)</f>
        <v>#N/A</v>
      </c>
    </row>
    <row r="46" spans="1:28" ht="46.5" customHeight="1" thickBot="1" x14ac:dyDescent="0.3">
      <c r="A46" s="150">
        <v>37</v>
      </c>
      <c r="B46" s="79" t="e">
        <f>VLOOKUP($C46,'Для заполнения'!$A$3:$AA$100,2,0)</f>
        <v>#N/A</v>
      </c>
      <c r="C46" s="116" t="s">
        <v>67</v>
      </c>
      <c r="D46" s="12" t="e">
        <f>VLOOKUP($C46,'Для заполнения'!$A$3:$AA$100,COLUMN()-1,0)</f>
        <v>#N/A</v>
      </c>
      <c r="E46" s="14" t="e">
        <f>VLOOKUP($C46,'Для заполнения'!$A$3:$AA$100,COLUMN()-1,0)</f>
        <v>#N/A</v>
      </c>
      <c r="F46" s="15" t="e">
        <f>VLOOKUP($C46,'Для заполнения'!$A$3:$AA$100,COLUMN()-1,0)</f>
        <v>#N/A</v>
      </c>
      <c r="G46" s="10" t="e">
        <f>VLOOKUP($C46,'Для заполнения'!$A$3:$AA$100,COLUMN()-1,0)</f>
        <v>#N/A</v>
      </c>
      <c r="H46" s="10" t="e">
        <f>VLOOKUP($C46,'Для заполнения'!$A$3:$AA$100,COLUMN()-1,0)</f>
        <v>#N/A</v>
      </c>
      <c r="I46" s="10" t="e">
        <f>VLOOKUP($C46,'Для заполнения'!$A$3:$AA$100,COLUMN()-1,0)</f>
        <v>#N/A</v>
      </c>
      <c r="J46" s="10" t="e">
        <f>VLOOKUP($C46,'Для заполнения'!$A$3:$AA$100,COLUMN()-1,0)</f>
        <v>#N/A</v>
      </c>
      <c r="K46" s="10" t="e">
        <f>VLOOKUP($C46,'Для заполнения'!$A$3:$AA$100,COLUMN()-1,0)</f>
        <v>#N/A</v>
      </c>
      <c r="L46" s="10" t="e">
        <f>VLOOKUP($C46,'Для заполнения'!$A$3:$AA$100,COLUMN()-1,0)</f>
        <v>#N/A</v>
      </c>
      <c r="M46" s="10" t="e">
        <f>VLOOKUP($C46,'Для заполнения'!$A$3:$AA$100,COLUMN()-1,0)</f>
        <v>#N/A</v>
      </c>
      <c r="N46" s="10" t="e">
        <f>VLOOKUP($C46,'Для заполнения'!$A$3:$AA$100,COLUMN()-1,0)</f>
        <v>#N/A</v>
      </c>
      <c r="O46" s="10" t="e">
        <f>VLOOKUP($C46,'Для заполнения'!$A$3:$AA$100,COLUMN()-1,0)</f>
        <v>#N/A</v>
      </c>
      <c r="P46" s="10" t="e">
        <f>VLOOKUP($C46,'Для заполнения'!$A$3:$AA$100,COLUMN()-1,0)</f>
        <v>#N/A</v>
      </c>
      <c r="Q46" s="12" t="e">
        <f>VLOOKUP($C46,'Для заполнения'!$A$3:$AA$100,COLUMN()-1,0)</f>
        <v>#N/A</v>
      </c>
      <c r="R46" s="12" t="e">
        <f>VLOOKUP($C46,'Для заполнения'!$A$3:$AA$100,COLUMN()-1,0)</f>
        <v>#N/A</v>
      </c>
      <c r="S46" s="12" t="e">
        <f>VLOOKUP($C46,'Для заполнения'!$A$3:$AA$100,COLUMN()-1,0)</f>
        <v>#N/A</v>
      </c>
      <c r="T46" s="12" t="e">
        <f>VLOOKUP($C46,'Для заполнения'!$A$3:$AA$100,COLUMN()-1,0)</f>
        <v>#N/A</v>
      </c>
      <c r="U46" s="9" t="e">
        <f>VLOOKUP($C46,'Для заполнения'!$A$3:$AA$100,COLUMN()-1,0)</f>
        <v>#N/A</v>
      </c>
      <c r="V46" s="9" t="e">
        <f>VLOOKUP($C46,'Для заполнения'!$A$3:$AA$100,COLUMN()-1,0)</f>
        <v>#N/A</v>
      </c>
      <c r="W46" s="11" t="e">
        <f>VLOOKUP($C46,'Для заполнения'!$A$3:$AA$100,COLUMN()-1,0)</f>
        <v>#N/A</v>
      </c>
      <c r="X46" s="11" t="e">
        <f>VLOOKUP($C46,'Для заполнения'!$A$3:$AA$100,COLUMN()-1,0)</f>
        <v>#N/A</v>
      </c>
      <c r="Y46" s="13" t="e">
        <f>VLOOKUP($C46,'Для заполнения'!$A$3:$AA$100,COLUMN()-1,0)</f>
        <v>#N/A</v>
      </c>
      <c r="Z46" s="13" t="e">
        <f>VLOOKUP($C46,'Для заполнения'!$A$3:$AA$100,COLUMN()-1,0)</f>
        <v>#N/A</v>
      </c>
      <c r="AA46" s="9" t="e">
        <f>VLOOKUP($C46,'Для заполнения'!$A$3:$AA$100,COLUMN()-1,0)</f>
        <v>#N/A</v>
      </c>
      <c r="AB46" s="46" t="e">
        <f>VLOOKUP($C46,'Для заполнения'!$A$3:$AA$100,COLUMN()-1,0)</f>
        <v>#N/A</v>
      </c>
    </row>
    <row r="47" spans="1:28" ht="93" customHeight="1" x14ac:dyDescent="0.25">
      <c r="A47" s="149">
        <v>38</v>
      </c>
      <c r="B47" s="79" t="e">
        <f>VLOOKUP($C47,'Для заполнения'!$A$3:$AA$100,2,0)</f>
        <v>#N/A</v>
      </c>
      <c r="C47" s="116" t="s">
        <v>68</v>
      </c>
      <c r="D47" s="12" t="e">
        <f>VLOOKUP($C47,'Для заполнения'!$A$3:$AA$100,COLUMN()-1,0)</f>
        <v>#N/A</v>
      </c>
      <c r="E47" s="14" t="e">
        <f>VLOOKUP($C47,'Для заполнения'!$A$3:$AA$100,COLUMN()-1,0)</f>
        <v>#N/A</v>
      </c>
      <c r="F47" s="15" t="e">
        <f>VLOOKUP($C47,'Для заполнения'!$A$3:$AA$100,COLUMN()-1,0)</f>
        <v>#N/A</v>
      </c>
      <c r="G47" s="10" t="e">
        <f>VLOOKUP($C47,'Для заполнения'!$A$3:$AA$100,COLUMN()-1,0)</f>
        <v>#N/A</v>
      </c>
      <c r="H47" s="10" t="e">
        <f>VLOOKUP($C47,'Для заполнения'!$A$3:$AA$100,COLUMN()-1,0)</f>
        <v>#N/A</v>
      </c>
      <c r="I47" s="10" t="e">
        <f>VLOOKUP($C47,'Для заполнения'!$A$3:$AA$100,COLUMN()-1,0)</f>
        <v>#N/A</v>
      </c>
      <c r="J47" s="10" t="e">
        <f>VLOOKUP($C47,'Для заполнения'!$A$3:$AA$100,COLUMN()-1,0)</f>
        <v>#N/A</v>
      </c>
      <c r="K47" s="10" t="e">
        <f>VLOOKUP($C47,'Для заполнения'!$A$3:$AA$100,COLUMN()-1,0)</f>
        <v>#N/A</v>
      </c>
      <c r="L47" s="10" t="e">
        <f>VLOOKUP($C47,'Для заполнения'!$A$3:$AA$100,COLUMN()-1,0)</f>
        <v>#N/A</v>
      </c>
      <c r="M47" s="10" t="e">
        <f>VLOOKUP($C47,'Для заполнения'!$A$3:$AA$100,COLUMN()-1,0)</f>
        <v>#N/A</v>
      </c>
      <c r="N47" s="10" t="e">
        <f>VLOOKUP($C47,'Для заполнения'!$A$3:$AA$100,COLUMN()-1,0)</f>
        <v>#N/A</v>
      </c>
      <c r="O47" s="10" t="e">
        <f>VLOOKUP($C47,'Для заполнения'!$A$3:$AA$100,COLUMN()-1,0)</f>
        <v>#N/A</v>
      </c>
      <c r="P47" s="10" t="e">
        <f>VLOOKUP($C47,'Для заполнения'!$A$3:$AA$100,COLUMN()-1,0)</f>
        <v>#N/A</v>
      </c>
      <c r="Q47" s="12" t="e">
        <f>VLOOKUP($C47,'Для заполнения'!$A$3:$AA$100,COLUMN()-1,0)</f>
        <v>#N/A</v>
      </c>
      <c r="R47" s="12" t="e">
        <f>VLOOKUP($C47,'Для заполнения'!$A$3:$AA$100,COLUMN()-1,0)</f>
        <v>#N/A</v>
      </c>
      <c r="S47" s="12" t="e">
        <f>VLOOKUP($C47,'Для заполнения'!$A$3:$AA$100,COLUMN()-1,0)</f>
        <v>#N/A</v>
      </c>
      <c r="T47" s="12" t="e">
        <f>VLOOKUP($C47,'Для заполнения'!$A$3:$AA$100,COLUMN()-1,0)</f>
        <v>#N/A</v>
      </c>
      <c r="U47" s="9" t="e">
        <f>VLOOKUP($C47,'Для заполнения'!$A$3:$AA$100,COLUMN()-1,0)</f>
        <v>#N/A</v>
      </c>
      <c r="V47" s="9" t="e">
        <f>VLOOKUP($C47,'Для заполнения'!$A$3:$AA$100,COLUMN()-1,0)</f>
        <v>#N/A</v>
      </c>
      <c r="W47" s="11" t="e">
        <f>VLOOKUP($C47,'Для заполнения'!$A$3:$AA$100,COLUMN()-1,0)</f>
        <v>#N/A</v>
      </c>
      <c r="X47" s="11" t="e">
        <f>VLOOKUP($C47,'Для заполнения'!$A$3:$AA$100,COLUMN()-1,0)</f>
        <v>#N/A</v>
      </c>
      <c r="Y47" s="13" t="e">
        <f>VLOOKUP($C47,'Для заполнения'!$A$3:$AA$100,COLUMN()-1,0)</f>
        <v>#N/A</v>
      </c>
      <c r="Z47" s="13" t="e">
        <f>VLOOKUP($C47,'Для заполнения'!$A$3:$AA$100,COLUMN()-1,0)</f>
        <v>#N/A</v>
      </c>
      <c r="AA47" s="9" t="e">
        <f>VLOOKUP($C47,'Для заполнения'!$A$3:$AA$100,COLUMN()-1,0)</f>
        <v>#N/A</v>
      </c>
      <c r="AB47" s="46" t="e">
        <f>VLOOKUP($C47,'Для заполнения'!$A$3:$AA$100,COLUMN()-1,0)</f>
        <v>#N/A</v>
      </c>
    </row>
    <row r="48" spans="1:28" ht="58.9" customHeight="1" thickBot="1" x14ac:dyDescent="0.3">
      <c r="A48" s="150">
        <v>39</v>
      </c>
      <c r="B48" s="79" t="e">
        <f>VLOOKUP($C48,'Для заполнения'!$A$3:$AA$100,2,0)</f>
        <v>#N/A</v>
      </c>
      <c r="C48" s="116" t="s">
        <v>69</v>
      </c>
      <c r="D48" s="12" t="e">
        <f>VLOOKUP($C48,'Для заполнения'!$A$3:$AA$100,COLUMN()-1,0)</f>
        <v>#N/A</v>
      </c>
      <c r="E48" s="14" t="e">
        <f>VLOOKUP($C48,'Для заполнения'!$A$3:$AA$100,COLUMN()-1,0)</f>
        <v>#N/A</v>
      </c>
      <c r="F48" s="15" t="e">
        <f>VLOOKUP($C48,'Для заполнения'!$A$3:$AA$100,COLUMN()-1,0)</f>
        <v>#N/A</v>
      </c>
      <c r="G48" s="10" t="e">
        <f>VLOOKUP($C48,'Для заполнения'!$A$3:$AA$100,COLUMN()-1,0)</f>
        <v>#N/A</v>
      </c>
      <c r="H48" s="10" t="e">
        <f>VLOOKUP($C48,'Для заполнения'!$A$3:$AA$100,COLUMN()-1,0)</f>
        <v>#N/A</v>
      </c>
      <c r="I48" s="10" t="e">
        <f>VLOOKUP($C48,'Для заполнения'!$A$3:$AA$100,COLUMN()-1,0)</f>
        <v>#N/A</v>
      </c>
      <c r="J48" s="10" t="e">
        <f>VLOOKUP($C48,'Для заполнения'!$A$3:$AA$100,COLUMN()-1,0)</f>
        <v>#N/A</v>
      </c>
      <c r="K48" s="10" t="e">
        <f>VLOOKUP($C48,'Для заполнения'!$A$3:$AA$100,COLUMN()-1,0)</f>
        <v>#N/A</v>
      </c>
      <c r="L48" s="10" t="e">
        <f>VLOOKUP($C48,'Для заполнения'!$A$3:$AA$100,COLUMN()-1,0)</f>
        <v>#N/A</v>
      </c>
      <c r="M48" s="10" t="e">
        <f>VLOOKUP($C48,'Для заполнения'!$A$3:$AA$100,COLUMN()-1,0)</f>
        <v>#N/A</v>
      </c>
      <c r="N48" s="10" t="e">
        <f>VLOOKUP($C48,'Для заполнения'!$A$3:$AA$100,COLUMN()-1,0)</f>
        <v>#N/A</v>
      </c>
      <c r="O48" s="10" t="e">
        <f>VLOOKUP($C48,'Для заполнения'!$A$3:$AA$100,COLUMN()-1,0)</f>
        <v>#N/A</v>
      </c>
      <c r="P48" s="10" t="e">
        <f>VLOOKUP($C48,'Для заполнения'!$A$3:$AA$100,COLUMN()-1,0)</f>
        <v>#N/A</v>
      </c>
      <c r="Q48" s="12" t="e">
        <f>VLOOKUP($C48,'Для заполнения'!$A$3:$AA$100,COLUMN()-1,0)</f>
        <v>#N/A</v>
      </c>
      <c r="R48" s="12" t="e">
        <f>VLOOKUP($C48,'Для заполнения'!$A$3:$AA$100,COLUMN()-1,0)</f>
        <v>#N/A</v>
      </c>
      <c r="S48" s="12" t="e">
        <f>VLOOKUP($C48,'Для заполнения'!$A$3:$AA$100,COLUMN()-1,0)</f>
        <v>#N/A</v>
      </c>
      <c r="T48" s="12" t="e">
        <f>VLOOKUP($C48,'Для заполнения'!$A$3:$AA$100,COLUMN()-1,0)</f>
        <v>#N/A</v>
      </c>
      <c r="U48" s="9" t="e">
        <f>VLOOKUP($C48,'Для заполнения'!$A$3:$AA$100,COLUMN()-1,0)</f>
        <v>#N/A</v>
      </c>
      <c r="V48" s="9" t="e">
        <f>VLOOKUP($C48,'Для заполнения'!$A$3:$AA$100,COLUMN()-1,0)</f>
        <v>#N/A</v>
      </c>
      <c r="W48" s="11" t="e">
        <f>VLOOKUP($C48,'Для заполнения'!$A$3:$AA$100,COLUMN()-1,0)</f>
        <v>#N/A</v>
      </c>
      <c r="X48" s="11" t="e">
        <f>VLOOKUP($C48,'Для заполнения'!$A$3:$AA$100,COLUMN()-1,0)</f>
        <v>#N/A</v>
      </c>
      <c r="Y48" s="13" t="e">
        <f>VLOOKUP($C48,'Для заполнения'!$A$3:$AA$100,COLUMN()-1,0)</f>
        <v>#N/A</v>
      </c>
      <c r="Z48" s="13" t="e">
        <f>VLOOKUP($C48,'Для заполнения'!$A$3:$AA$100,COLUMN()-1,0)</f>
        <v>#N/A</v>
      </c>
      <c r="AA48" s="9" t="e">
        <f>VLOOKUP($C48,'Для заполнения'!$A$3:$AA$100,COLUMN()-1,0)</f>
        <v>#N/A</v>
      </c>
      <c r="AB48" s="46" t="e">
        <f>VLOOKUP($C48,'Для заполнения'!$A$3:$AA$100,COLUMN()-1,0)</f>
        <v>#N/A</v>
      </c>
    </row>
    <row r="49" spans="1:28" ht="70.5" customHeight="1" x14ac:dyDescent="0.25">
      <c r="A49" s="149">
        <v>40</v>
      </c>
      <c r="B49" s="79">
        <f>VLOOKUP($C49,'Для заполнения'!$A$3:$AA$100,2,0)</f>
        <v>731178</v>
      </c>
      <c r="C49" s="116" t="s">
        <v>70</v>
      </c>
      <c r="D49" s="12">
        <f>VLOOKUP($C49,'Для заполнения'!$A$3:$AA$100,COLUMN()-1,0)</f>
        <v>300</v>
      </c>
      <c r="E49" s="14">
        <f>VLOOKUP($C49,'Для заполнения'!$A$3:$AA$100,COLUMN()-1,0)</f>
        <v>52813</v>
      </c>
      <c r="F49" s="15">
        <f>VLOOKUP($C49,'Для заполнения'!$A$3:$AA$100,COLUMN()-1,0)</f>
        <v>0</v>
      </c>
      <c r="G49" s="10">
        <f>VLOOKUP($C49,'Для заполнения'!$A$3:$AA$100,COLUMN()-1,0)</f>
        <v>0</v>
      </c>
      <c r="H49" s="10">
        <f>VLOOKUP($C49,'Для заполнения'!$A$3:$AA$100,COLUMN()-1,0)</f>
        <v>0</v>
      </c>
      <c r="I49" s="10">
        <f>VLOOKUP($C49,'Для заполнения'!$A$3:$AA$100,COLUMN()-1,0)</f>
        <v>0</v>
      </c>
      <c r="J49" s="10">
        <f>VLOOKUP($C49,'Для заполнения'!$A$3:$AA$100,COLUMN()-1,0)</f>
        <v>0</v>
      </c>
      <c r="K49" s="10">
        <f>VLOOKUP($C49,'Для заполнения'!$A$3:$AA$100,COLUMN()-1,0)</f>
        <v>0</v>
      </c>
      <c r="L49" s="10">
        <f>VLOOKUP($C49,'Для заполнения'!$A$3:$AA$100,COLUMN()-1,0)</f>
        <v>0</v>
      </c>
      <c r="M49" s="10">
        <f>VLOOKUP($C49,'Для заполнения'!$A$3:$AA$100,COLUMN()-1,0)</f>
        <v>0</v>
      </c>
      <c r="N49" s="10">
        <f>VLOOKUP($C49,'Для заполнения'!$A$3:$AA$100,COLUMN()-1,0)</f>
        <v>0</v>
      </c>
      <c r="O49" s="10">
        <f>VLOOKUP($C49,'Для заполнения'!$A$3:$AA$100,COLUMN()-1,0)</f>
        <v>0</v>
      </c>
      <c r="P49" s="10">
        <f>VLOOKUP($C49,'Для заполнения'!$A$3:$AA$100,COLUMN()-1,0)</f>
        <v>0</v>
      </c>
      <c r="Q49" s="12">
        <f>VLOOKUP($C49,'Для заполнения'!$A$3:$AA$100,COLUMN()-1,0)</f>
        <v>59</v>
      </c>
      <c r="R49" s="12">
        <f>VLOOKUP($C49,'Для заполнения'!$A$3:$AA$100,COLUMN()-1,0)</f>
        <v>0</v>
      </c>
      <c r="S49" s="12">
        <f>VLOOKUP($C49,'Для заполнения'!$A$3:$AA$100,COLUMN()-1,0)</f>
        <v>26188</v>
      </c>
      <c r="T49" s="12">
        <f>VLOOKUP($C49,'Для заполнения'!$A$3:$AA$100,COLUMN()-1,0)</f>
        <v>0</v>
      </c>
      <c r="U49" s="9">
        <f>VLOOKUP($C49,'Для заполнения'!$A$3:$AA$100,COLUMN()-1,0)</f>
        <v>52481</v>
      </c>
      <c r="V49" s="9">
        <f>VLOOKUP($C49,'Для заполнения'!$A$3:$AA$100,COLUMN()-1,0)</f>
        <v>0</v>
      </c>
      <c r="W49" s="11">
        <f>VLOOKUP($C49,'Для заполнения'!$A$3:$AA$100,COLUMN()-1,0)</f>
        <v>728</v>
      </c>
      <c r="X49" s="11">
        <f>VLOOKUP($C49,'Для заполнения'!$A$3:$AA$100,COLUMN()-1,0)</f>
        <v>0</v>
      </c>
      <c r="Y49" s="13">
        <f>VLOOKUP($C49,'Для заполнения'!$A$3:$AA$100,COLUMN()-1,0)</f>
        <v>720</v>
      </c>
      <c r="Z49" s="13">
        <f>VLOOKUP($C49,'Для заполнения'!$A$3:$AA$100,COLUMN()-1,0)</f>
        <v>0</v>
      </c>
      <c r="AA49" s="9">
        <f>VLOOKUP($C49,'Для заполнения'!$A$3:$AA$100,COLUMN()-1,0)</f>
        <v>20</v>
      </c>
      <c r="AB49" s="46">
        <f>VLOOKUP($C49,'Для заполнения'!$A$3:$AA$100,COLUMN()-1,0)</f>
        <v>1</v>
      </c>
    </row>
    <row r="50" spans="1:28" s="97" customFormat="1" ht="70.5" customHeight="1" thickBot="1" x14ac:dyDescent="0.3">
      <c r="A50" s="150">
        <v>41</v>
      </c>
      <c r="B50" s="79" t="e">
        <f>VLOOKUP($C50,'Для заполнения'!$A$3:$AA$100,2,0)</f>
        <v>#N/A</v>
      </c>
      <c r="C50" s="116" t="s">
        <v>112</v>
      </c>
      <c r="D50" s="12" t="e">
        <f>VLOOKUP($C50,'Для заполнения'!$A$3:$AA$100,COLUMN()-1,0)</f>
        <v>#N/A</v>
      </c>
      <c r="E50" s="14" t="e">
        <f>VLOOKUP($C50,'Для заполнения'!$A$3:$AA$100,COLUMN()-1,0)</f>
        <v>#N/A</v>
      </c>
      <c r="F50" s="15" t="e">
        <f>VLOOKUP($C50,'Для заполнения'!$A$3:$AA$100,COLUMN()-1,0)</f>
        <v>#N/A</v>
      </c>
      <c r="G50" s="10" t="e">
        <f>VLOOKUP($C50,'Для заполнения'!$A$3:$AA$100,COLUMN()-1,0)</f>
        <v>#N/A</v>
      </c>
      <c r="H50" s="10" t="e">
        <f>VLOOKUP($C50,'Для заполнения'!$A$3:$AA$100,COLUMN()-1,0)</f>
        <v>#N/A</v>
      </c>
      <c r="I50" s="10" t="e">
        <f>VLOOKUP($C50,'Для заполнения'!$A$3:$AA$100,COLUMN()-1,0)</f>
        <v>#N/A</v>
      </c>
      <c r="J50" s="10" t="e">
        <f>VLOOKUP($C50,'Для заполнения'!$A$3:$AA$100,COLUMN()-1,0)</f>
        <v>#N/A</v>
      </c>
      <c r="K50" s="10" t="e">
        <f>VLOOKUP($C50,'Для заполнения'!$A$3:$AA$100,COLUMN()-1,0)</f>
        <v>#N/A</v>
      </c>
      <c r="L50" s="10" t="e">
        <f>VLOOKUP($C50,'Для заполнения'!$A$3:$AA$100,COLUMN()-1,0)</f>
        <v>#N/A</v>
      </c>
      <c r="M50" s="10" t="e">
        <f>VLOOKUP($C50,'Для заполнения'!$A$3:$AA$100,COLUMN()-1,0)</f>
        <v>#N/A</v>
      </c>
      <c r="N50" s="10" t="e">
        <f>VLOOKUP($C50,'Для заполнения'!$A$3:$AA$100,COLUMN()-1,0)</f>
        <v>#N/A</v>
      </c>
      <c r="O50" s="10" t="e">
        <f>VLOOKUP($C50,'Для заполнения'!$A$3:$AA$100,COLUMN()-1,0)</f>
        <v>#N/A</v>
      </c>
      <c r="P50" s="10" t="e">
        <f>VLOOKUP($C50,'Для заполнения'!$A$3:$AA$100,COLUMN()-1,0)</f>
        <v>#N/A</v>
      </c>
      <c r="Q50" s="12" t="e">
        <f>VLOOKUP($C50,'Для заполнения'!$A$3:$AA$100,COLUMN()-1,0)</f>
        <v>#N/A</v>
      </c>
      <c r="R50" s="12" t="e">
        <f>VLOOKUP($C50,'Для заполнения'!$A$3:$AA$100,COLUMN()-1,0)</f>
        <v>#N/A</v>
      </c>
      <c r="S50" s="12" t="e">
        <f>VLOOKUP($C50,'Для заполнения'!$A$3:$AA$100,COLUMN()-1,0)</f>
        <v>#N/A</v>
      </c>
      <c r="T50" s="12" t="e">
        <f>VLOOKUP($C50,'Для заполнения'!$A$3:$AA$100,COLUMN()-1,0)</f>
        <v>#N/A</v>
      </c>
      <c r="U50" s="9" t="e">
        <f>VLOOKUP($C50,'Для заполнения'!$A$3:$AA$100,COLUMN()-1,0)</f>
        <v>#N/A</v>
      </c>
      <c r="V50" s="9" t="e">
        <f>VLOOKUP($C50,'Для заполнения'!$A$3:$AA$100,COLUMN()-1,0)</f>
        <v>#N/A</v>
      </c>
      <c r="W50" s="11" t="e">
        <f>VLOOKUP($C50,'Для заполнения'!$A$3:$AA$100,COLUMN()-1,0)</f>
        <v>#N/A</v>
      </c>
      <c r="X50" s="11" t="e">
        <f>VLOOKUP($C50,'Для заполнения'!$A$3:$AA$100,COLUMN()-1,0)</f>
        <v>#N/A</v>
      </c>
      <c r="Y50" s="13" t="e">
        <f>VLOOKUP($C50,'Для заполнения'!$A$3:$AA$100,COLUMN()-1,0)</f>
        <v>#N/A</v>
      </c>
      <c r="Z50" s="13" t="e">
        <f>VLOOKUP($C50,'Для заполнения'!$A$3:$AA$100,COLUMN()-1,0)</f>
        <v>#N/A</v>
      </c>
      <c r="AA50" s="9" t="e">
        <f>VLOOKUP($C50,'Для заполнения'!$A$3:$AA$100,COLUMN()-1,0)</f>
        <v>#N/A</v>
      </c>
      <c r="AB50" s="46" t="e">
        <f>VLOOKUP($C50,'Для заполнения'!$A$3:$AA$100,COLUMN()-1,0)</f>
        <v>#N/A</v>
      </c>
    </row>
    <row r="51" spans="1:28" s="8" customFormat="1" ht="167.25" customHeight="1" thickBot="1" x14ac:dyDescent="0.3">
      <c r="A51" s="149">
        <v>42</v>
      </c>
      <c r="B51" s="80" t="e">
        <f>VLOOKUP($C51,'Для заполнения'!$A$3:$AA$100,2,0)</f>
        <v>#N/A</v>
      </c>
      <c r="C51" s="143" t="s">
        <v>113</v>
      </c>
      <c r="D51" s="47" t="e">
        <f>VLOOKUP($C51,'Для заполнения'!$A$3:$AA$100,COLUMN()-1,0)</f>
        <v>#N/A</v>
      </c>
      <c r="E51" s="48" t="e">
        <f>VLOOKUP($C51,'Для заполнения'!$A$3:$AA$100,COLUMN()-1,0)</f>
        <v>#N/A</v>
      </c>
      <c r="F51" s="49" t="e">
        <f>VLOOKUP($C51,'Для заполнения'!$A$3:$AA$100,COLUMN()-1,0)</f>
        <v>#N/A</v>
      </c>
      <c r="G51" s="50" t="e">
        <f>VLOOKUP($C51,'Для заполнения'!$A$3:$AA$100,COLUMN()-1,0)</f>
        <v>#N/A</v>
      </c>
      <c r="H51" s="50" t="e">
        <f>VLOOKUP($C51,'Для заполнения'!$A$3:$AA$100,COLUMN()-1,0)</f>
        <v>#N/A</v>
      </c>
      <c r="I51" s="50" t="e">
        <f>VLOOKUP($C51,'Для заполнения'!$A$3:$AA$100,COLUMN()-1,0)</f>
        <v>#N/A</v>
      </c>
      <c r="J51" s="50" t="e">
        <f>VLOOKUP($C51,'Для заполнения'!$A$3:$AA$100,COLUMN()-1,0)</f>
        <v>#N/A</v>
      </c>
      <c r="K51" s="50" t="e">
        <f>VLOOKUP($C51,'Для заполнения'!$A$3:$AA$100,COLUMN()-1,0)</f>
        <v>#N/A</v>
      </c>
      <c r="L51" s="50" t="e">
        <f>VLOOKUP($C51,'Для заполнения'!$A$3:$AA$100,COLUMN()-1,0)</f>
        <v>#N/A</v>
      </c>
      <c r="M51" s="50" t="e">
        <f>VLOOKUP($C51,'Для заполнения'!$A$3:$AA$100,COLUMN()-1,0)</f>
        <v>#N/A</v>
      </c>
      <c r="N51" s="50" t="e">
        <f>VLOOKUP($C51,'Для заполнения'!$A$3:$AA$100,COLUMN()-1,0)</f>
        <v>#N/A</v>
      </c>
      <c r="O51" s="50" t="e">
        <f>VLOOKUP($C51,'Для заполнения'!$A$3:$AA$100,COLUMN()-1,0)</f>
        <v>#N/A</v>
      </c>
      <c r="P51" s="50" t="e">
        <f>VLOOKUP($C51,'Для заполнения'!$A$3:$AA$100,COLUMN()-1,0)</f>
        <v>#N/A</v>
      </c>
      <c r="Q51" s="47" t="e">
        <f>VLOOKUP($C51,'Для заполнения'!$A$3:$AA$100,COLUMN()-1,0)</f>
        <v>#N/A</v>
      </c>
      <c r="R51" s="47" t="e">
        <f>VLOOKUP($C51,'Для заполнения'!$A$3:$AA$100,COLUMN()-1,0)</f>
        <v>#N/A</v>
      </c>
      <c r="S51" s="47" t="e">
        <f>VLOOKUP($C51,'Для заполнения'!$A$3:$AA$100,COLUMN()-1,0)</f>
        <v>#N/A</v>
      </c>
      <c r="T51" s="47" t="e">
        <f>VLOOKUP($C51,'Для заполнения'!$A$3:$AA$100,COLUMN()-1,0)</f>
        <v>#N/A</v>
      </c>
      <c r="U51" s="51" t="e">
        <f>VLOOKUP($C51,'Для заполнения'!$A$3:$AA$100,COLUMN()-1,0)</f>
        <v>#N/A</v>
      </c>
      <c r="V51" s="51" t="e">
        <f>VLOOKUP($C51,'Для заполнения'!$A$3:$AA$100,COLUMN()-1,0)</f>
        <v>#N/A</v>
      </c>
      <c r="W51" s="52" t="e">
        <f>VLOOKUP($C51,'Для заполнения'!$A$3:$AA$100,COLUMN()-1,0)</f>
        <v>#N/A</v>
      </c>
      <c r="X51" s="52" t="e">
        <f>VLOOKUP($C51,'Для заполнения'!$A$3:$AA$100,COLUMN()-1,0)</f>
        <v>#N/A</v>
      </c>
      <c r="Y51" s="53" t="e">
        <f>VLOOKUP($C51,'Для заполнения'!$A$3:$AA$100,COLUMN()-1,0)</f>
        <v>#N/A</v>
      </c>
      <c r="Z51" s="53" t="e">
        <f>VLOOKUP($C51,'Для заполнения'!$A$3:$AA$100,COLUMN()-1,0)</f>
        <v>#N/A</v>
      </c>
      <c r="AA51" s="51" t="e">
        <f>VLOOKUP($C51,'Для заполнения'!$A$3:$AA$100,COLUMN()-1,0)</f>
        <v>#N/A</v>
      </c>
      <c r="AB51" s="54" t="e">
        <f>VLOOKUP($C51,'Для заполнения'!$A$3:$AA$100,COLUMN()-1,0)</f>
        <v>#N/A</v>
      </c>
    </row>
    <row r="52" spans="1:28" s="97" customFormat="1" ht="127.5" customHeight="1" thickBot="1" x14ac:dyDescent="0.3">
      <c r="A52" s="150">
        <v>43</v>
      </c>
      <c r="B52" s="80" t="e">
        <f>VLOOKUP($C52,'Для заполнения'!$A$3:$AA$100,2,0)</f>
        <v>#N/A</v>
      </c>
      <c r="C52" s="143" t="s">
        <v>117</v>
      </c>
      <c r="D52" s="47" t="e">
        <f>VLOOKUP($C52,'Для заполнения'!$A$3:$AA$100,COLUMN()-1,0)</f>
        <v>#N/A</v>
      </c>
      <c r="E52" s="48" t="e">
        <f>VLOOKUP($C52,'Для заполнения'!$A$3:$AA$100,COLUMN()-1,0)</f>
        <v>#N/A</v>
      </c>
      <c r="F52" s="49" t="e">
        <f>VLOOKUP($C52,'Для заполнения'!$A$3:$AA$100,COLUMN()-1,0)</f>
        <v>#N/A</v>
      </c>
      <c r="G52" s="50" t="e">
        <f>VLOOKUP($C52,'Для заполнения'!$A$3:$AA$100,COLUMN()-1,0)</f>
        <v>#N/A</v>
      </c>
      <c r="H52" s="50" t="e">
        <f>VLOOKUP($C52,'Для заполнения'!$A$3:$AA$100,COLUMN()-1,0)</f>
        <v>#N/A</v>
      </c>
      <c r="I52" s="50" t="e">
        <f>VLOOKUP($C52,'Для заполнения'!$A$3:$AA$100,COLUMN()-1,0)</f>
        <v>#N/A</v>
      </c>
      <c r="J52" s="50" t="e">
        <f>VLOOKUP($C52,'Для заполнения'!$A$3:$AA$100,COLUMN()-1,0)</f>
        <v>#N/A</v>
      </c>
      <c r="K52" s="50" t="e">
        <f>VLOOKUP($C52,'Для заполнения'!$A$3:$AA$100,COLUMN()-1,0)</f>
        <v>#N/A</v>
      </c>
      <c r="L52" s="50" t="e">
        <f>VLOOKUP($C52,'Для заполнения'!$A$3:$AA$100,COLUMN()-1,0)</f>
        <v>#N/A</v>
      </c>
      <c r="M52" s="50" t="e">
        <f>VLOOKUP($C52,'Для заполнения'!$A$3:$AA$100,COLUMN()-1,0)</f>
        <v>#N/A</v>
      </c>
      <c r="N52" s="50" t="e">
        <f>VLOOKUP($C52,'Для заполнения'!$A$3:$AA$100,COLUMN()-1,0)</f>
        <v>#N/A</v>
      </c>
      <c r="O52" s="50" t="e">
        <f>VLOOKUP($C52,'Для заполнения'!$A$3:$AA$100,COLUMN()-1,0)</f>
        <v>#N/A</v>
      </c>
      <c r="P52" s="50" t="e">
        <f>VLOOKUP($C52,'Для заполнения'!$A$3:$AA$100,COLUMN()-1,0)</f>
        <v>#N/A</v>
      </c>
      <c r="Q52" s="47" t="e">
        <f>VLOOKUP($C52,'Для заполнения'!$A$3:$AA$100,COLUMN()-1,0)</f>
        <v>#N/A</v>
      </c>
      <c r="R52" s="47" t="e">
        <f>VLOOKUP($C52,'Для заполнения'!$A$3:$AA$100,COLUMN()-1,0)</f>
        <v>#N/A</v>
      </c>
      <c r="S52" s="47" t="e">
        <f>VLOOKUP($C52,'Для заполнения'!$A$3:$AA$100,COLUMN()-1,0)</f>
        <v>#N/A</v>
      </c>
      <c r="T52" s="47" t="e">
        <f>VLOOKUP($C52,'Для заполнения'!$A$3:$AA$100,COLUMN()-1,0)</f>
        <v>#N/A</v>
      </c>
      <c r="U52" s="51" t="e">
        <f>VLOOKUP($C52,'Для заполнения'!$A$3:$AA$100,COLUMN()-1,0)</f>
        <v>#N/A</v>
      </c>
      <c r="V52" s="51" t="e">
        <f>VLOOKUP($C52,'Для заполнения'!$A$3:$AA$100,COLUMN()-1,0)</f>
        <v>#N/A</v>
      </c>
      <c r="W52" s="52" t="e">
        <f>VLOOKUP($C52,'Для заполнения'!$A$3:$AA$100,COLUMN()-1,0)</f>
        <v>#N/A</v>
      </c>
      <c r="X52" s="52" t="e">
        <f>VLOOKUP($C52,'Для заполнения'!$A$3:$AA$100,COLUMN()-1,0)</f>
        <v>#N/A</v>
      </c>
      <c r="Y52" s="53" t="e">
        <f>VLOOKUP($C52,'Для заполнения'!$A$3:$AA$100,COLUMN()-1,0)</f>
        <v>#N/A</v>
      </c>
      <c r="Z52" s="53" t="e">
        <f>VLOOKUP($C52,'Для заполнения'!$A$3:$AA$100,COLUMN()-1,0)</f>
        <v>#N/A</v>
      </c>
      <c r="AA52" s="51" t="e">
        <f>VLOOKUP($C52,'Для заполнения'!$A$3:$AA$100,COLUMN()-1,0)</f>
        <v>#N/A</v>
      </c>
      <c r="AB52" s="54" t="e">
        <f>VLOOKUP($C52,'Для заполнения'!$A$3:$AA$100,COLUMN()-1,0)</f>
        <v>#N/A</v>
      </c>
    </row>
    <row r="53" spans="1:28" ht="26.25" customHeight="1" thickBot="1" x14ac:dyDescent="0.3">
      <c r="A53" s="145"/>
      <c r="B53" s="142"/>
      <c r="C53" s="148" t="s">
        <v>71</v>
      </c>
      <c r="D53" s="151" t="e">
        <f>SUM(D54:D74)</f>
        <v>#N/A</v>
      </c>
      <c r="E53" s="151" t="e">
        <f t="shared" ref="E53:Z53" si="5">SUM(E54:E74)</f>
        <v>#N/A</v>
      </c>
      <c r="F53" s="151" t="e">
        <f t="shared" si="5"/>
        <v>#N/A</v>
      </c>
      <c r="G53" s="151" t="e">
        <f t="shared" si="5"/>
        <v>#N/A</v>
      </c>
      <c r="H53" s="151" t="e">
        <f t="shared" si="5"/>
        <v>#N/A</v>
      </c>
      <c r="I53" s="151" t="e">
        <f t="shared" si="5"/>
        <v>#N/A</v>
      </c>
      <c r="J53" s="151" t="e">
        <f t="shared" si="5"/>
        <v>#N/A</v>
      </c>
      <c r="K53" s="151" t="e">
        <f t="shared" si="5"/>
        <v>#N/A</v>
      </c>
      <c r="L53" s="151" t="e">
        <f t="shared" si="5"/>
        <v>#N/A</v>
      </c>
      <c r="M53" s="151" t="e">
        <f t="shared" si="5"/>
        <v>#N/A</v>
      </c>
      <c r="N53" s="151" t="e">
        <f t="shared" si="5"/>
        <v>#N/A</v>
      </c>
      <c r="O53" s="151" t="e">
        <f t="shared" si="5"/>
        <v>#N/A</v>
      </c>
      <c r="P53" s="151" t="e">
        <f t="shared" si="5"/>
        <v>#N/A</v>
      </c>
      <c r="Q53" s="151" t="e">
        <f t="shared" si="5"/>
        <v>#N/A</v>
      </c>
      <c r="R53" s="151" t="e">
        <f t="shared" si="5"/>
        <v>#N/A</v>
      </c>
      <c r="S53" s="151" t="e">
        <f t="shared" si="5"/>
        <v>#N/A</v>
      </c>
      <c r="T53" s="151" t="e">
        <f t="shared" si="5"/>
        <v>#N/A</v>
      </c>
      <c r="U53" s="151" t="e">
        <f t="shared" si="5"/>
        <v>#N/A</v>
      </c>
      <c r="V53" s="151" t="e">
        <f t="shared" si="5"/>
        <v>#N/A</v>
      </c>
      <c r="W53" s="151" t="e">
        <f t="shared" si="5"/>
        <v>#N/A</v>
      </c>
      <c r="X53" s="151" t="e">
        <f t="shared" si="5"/>
        <v>#N/A</v>
      </c>
      <c r="Y53" s="151" t="e">
        <f t="shared" si="5"/>
        <v>#N/A</v>
      </c>
      <c r="Z53" s="151" t="e">
        <f t="shared" si="5"/>
        <v>#N/A</v>
      </c>
      <c r="AA53" s="151" t="e">
        <f>AVERAGE(AA54:AA74)</f>
        <v>#N/A</v>
      </c>
      <c r="AB53" s="151" t="e">
        <f>AVERAGE(AB54:AB74)</f>
        <v>#N/A</v>
      </c>
    </row>
    <row r="54" spans="1:28" ht="47.45" customHeight="1" x14ac:dyDescent="0.25">
      <c r="A54" s="165">
        <v>44</v>
      </c>
      <c r="B54" s="162" t="e">
        <f>VLOOKUP($C54,'Для заполнения'!$A$3:$AA$100,2,0)</f>
        <v>#N/A</v>
      </c>
      <c r="C54" s="74" t="s">
        <v>72</v>
      </c>
      <c r="D54" s="38" t="e">
        <f>VLOOKUP($C54,'Для заполнения'!$A$3:$AA$100,COLUMN()-1,0)</f>
        <v>#N/A</v>
      </c>
      <c r="E54" s="39" t="e">
        <f>VLOOKUP($C54,'Для заполнения'!$A$3:$AA$100,COLUMN()-1,0)</f>
        <v>#N/A</v>
      </c>
      <c r="F54" s="40" t="e">
        <f>VLOOKUP($C54,'Для заполнения'!$A$3:$AA$100,COLUMN()-1,0)</f>
        <v>#N/A</v>
      </c>
      <c r="G54" s="41" t="e">
        <f>VLOOKUP($C54,'Для заполнения'!$A$3:$AA$100,COLUMN()-1,0)</f>
        <v>#N/A</v>
      </c>
      <c r="H54" s="41" t="e">
        <f>VLOOKUP($C54,'Для заполнения'!$A$3:$AA$100,COLUMN()-1,0)</f>
        <v>#N/A</v>
      </c>
      <c r="I54" s="41" t="e">
        <f>VLOOKUP($C54,'Для заполнения'!$A$3:$AA$100,COLUMN()-1,0)</f>
        <v>#N/A</v>
      </c>
      <c r="J54" s="41" t="e">
        <f>VLOOKUP($C54,'Для заполнения'!$A$3:$AA$100,COLUMN()-1,0)</f>
        <v>#N/A</v>
      </c>
      <c r="K54" s="41" t="e">
        <f>VLOOKUP($C54,'Для заполнения'!$A$3:$AA$100,COLUMN()-1,0)</f>
        <v>#N/A</v>
      </c>
      <c r="L54" s="41" t="e">
        <f>VLOOKUP($C54,'Для заполнения'!$A$3:$AA$100,COLUMN()-1,0)</f>
        <v>#N/A</v>
      </c>
      <c r="M54" s="41" t="e">
        <f>VLOOKUP($C54,'Для заполнения'!$A$3:$AA$100,COLUMN()-1,0)</f>
        <v>#N/A</v>
      </c>
      <c r="N54" s="41" t="e">
        <f>VLOOKUP($C54,'Для заполнения'!$A$3:$AA$100,COLUMN()-1,0)</f>
        <v>#N/A</v>
      </c>
      <c r="O54" s="41" t="e">
        <f>VLOOKUP($C54,'Для заполнения'!$A$3:$AA$100,COLUMN()-1,0)</f>
        <v>#N/A</v>
      </c>
      <c r="P54" s="41" t="e">
        <f>VLOOKUP($C54,'Для заполнения'!$A$3:$AA$100,COLUMN()-1,0)</f>
        <v>#N/A</v>
      </c>
      <c r="Q54" s="38" t="e">
        <f>VLOOKUP($C54,'Для заполнения'!$A$3:$AA$100,COLUMN()-1,0)</f>
        <v>#N/A</v>
      </c>
      <c r="R54" s="38" t="e">
        <f>VLOOKUP($C54,'Для заполнения'!$A$3:$AA$100,COLUMN()-1,0)</f>
        <v>#N/A</v>
      </c>
      <c r="S54" s="38" t="e">
        <f>VLOOKUP($C54,'Для заполнения'!$A$3:$AA$100,COLUMN()-1,0)</f>
        <v>#N/A</v>
      </c>
      <c r="T54" s="38" t="e">
        <f>VLOOKUP($C54,'Для заполнения'!$A$3:$AA$100,COLUMN()-1,0)</f>
        <v>#N/A</v>
      </c>
      <c r="U54" s="42" t="e">
        <f>VLOOKUP($C54,'Для заполнения'!$A$3:$AA$100,COLUMN()-1,0)</f>
        <v>#N/A</v>
      </c>
      <c r="V54" s="42" t="e">
        <f>VLOOKUP($C54,'Для заполнения'!$A$3:$AA$100,COLUMN()-1,0)</f>
        <v>#N/A</v>
      </c>
      <c r="W54" s="43" t="e">
        <f>VLOOKUP($C54,'Для заполнения'!$A$3:$AA$100,COLUMN()-1,0)</f>
        <v>#N/A</v>
      </c>
      <c r="X54" s="43" t="e">
        <f>VLOOKUP($C54,'Для заполнения'!$A$3:$AA$100,COLUMN()-1,0)</f>
        <v>#N/A</v>
      </c>
      <c r="Y54" s="44" t="e">
        <f>VLOOKUP($C54,'Для заполнения'!$A$3:$AA$100,COLUMN()-1,0)</f>
        <v>#N/A</v>
      </c>
      <c r="Z54" s="44" t="e">
        <f>VLOOKUP($C54,'Для заполнения'!$A$3:$AA$100,COLUMN()-1,0)</f>
        <v>#N/A</v>
      </c>
      <c r="AA54" s="42" t="e">
        <f>VLOOKUP($C54,'Для заполнения'!$A$3:$AA$100,COLUMN()-1,0)</f>
        <v>#N/A</v>
      </c>
      <c r="AB54" s="45" t="e">
        <f>VLOOKUP($C54,'Для заполнения'!$A$3:$AA$100,COLUMN()-1,0)</f>
        <v>#N/A</v>
      </c>
    </row>
    <row r="55" spans="1:28" ht="40.15" customHeight="1" x14ac:dyDescent="0.25">
      <c r="A55" s="166">
        <v>45</v>
      </c>
      <c r="B55" s="163" t="e">
        <f>VLOOKUP($C55,'Для заполнения'!$A$3:$AA$100,2,0)</f>
        <v>#N/A</v>
      </c>
      <c r="C55" s="116" t="s">
        <v>73</v>
      </c>
      <c r="D55" s="12" t="e">
        <f>VLOOKUP($C55,'Для заполнения'!$A$3:$AA$100,COLUMN()-1,0)</f>
        <v>#N/A</v>
      </c>
      <c r="E55" s="14" t="e">
        <f>VLOOKUP($C55,'Для заполнения'!$A$3:$AA$100,COLUMN()-1,0)</f>
        <v>#N/A</v>
      </c>
      <c r="F55" s="15" t="e">
        <f>VLOOKUP($C55,'Для заполнения'!$A$3:$AA$100,COLUMN()-1,0)</f>
        <v>#N/A</v>
      </c>
      <c r="G55" s="10" t="e">
        <f>VLOOKUP($C55,'Для заполнения'!$A$3:$AA$100,COLUMN()-1,0)</f>
        <v>#N/A</v>
      </c>
      <c r="H55" s="10" t="e">
        <f>VLOOKUP($C55,'Для заполнения'!$A$3:$AA$100,COLUMN()-1,0)</f>
        <v>#N/A</v>
      </c>
      <c r="I55" s="10" t="e">
        <f>VLOOKUP($C55,'Для заполнения'!$A$3:$AA$100,COLUMN()-1,0)</f>
        <v>#N/A</v>
      </c>
      <c r="J55" s="10" t="e">
        <f>VLOOKUP($C55,'Для заполнения'!$A$3:$AA$100,COLUMN()-1,0)</f>
        <v>#N/A</v>
      </c>
      <c r="K55" s="10" t="e">
        <f>VLOOKUP($C55,'Для заполнения'!$A$3:$AA$100,COLUMN()-1,0)</f>
        <v>#N/A</v>
      </c>
      <c r="L55" s="10" t="e">
        <f>VLOOKUP($C55,'Для заполнения'!$A$3:$AA$100,COLUMN()-1,0)</f>
        <v>#N/A</v>
      </c>
      <c r="M55" s="10" t="e">
        <f>VLOOKUP($C55,'Для заполнения'!$A$3:$AA$100,COLUMN()-1,0)</f>
        <v>#N/A</v>
      </c>
      <c r="N55" s="10" t="e">
        <f>VLOOKUP($C55,'Для заполнения'!$A$3:$AA$100,COLUMN()-1,0)</f>
        <v>#N/A</v>
      </c>
      <c r="O55" s="10" t="e">
        <f>VLOOKUP($C55,'Для заполнения'!$A$3:$AA$100,COLUMN()-1,0)</f>
        <v>#N/A</v>
      </c>
      <c r="P55" s="10" t="e">
        <f>VLOOKUP($C55,'Для заполнения'!$A$3:$AA$100,COLUMN()-1,0)</f>
        <v>#N/A</v>
      </c>
      <c r="Q55" s="12" t="e">
        <f>VLOOKUP($C55,'Для заполнения'!$A$3:$AA$100,COLUMN()-1,0)</f>
        <v>#N/A</v>
      </c>
      <c r="R55" s="12" t="e">
        <f>VLOOKUP($C55,'Для заполнения'!$A$3:$AA$100,COLUMN()-1,0)</f>
        <v>#N/A</v>
      </c>
      <c r="S55" s="12" t="e">
        <f>VLOOKUP($C55,'Для заполнения'!$A$3:$AA$100,COLUMN()-1,0)</f>
        <v>#N/A</v>
      </c>
      <c r="T55" s="12" t="e">
        <f>VLOOKUP($C55,'Для заполнения'!$A$3:$AA$100,COLUMN()-1,0)</f>
        <v>#N/A</v>
      </c>
      <c r="U55" s="9" t="e">
        <f>VLOOKUP($C55,'Для заполнения'!$A$3:$AA$100,COLUMN()-1,0)</f>
        <v>#N/A</v>
      </c>
      <c r="V55" s="9" t="e">
        <f>VLOOKUP($C55,'Для заполнения'!$A$3:$AA$100,COLUMN()-1,0)</f>
        <v>#N/A</v>
      </c>
      <c r="W55" s="11" t="e">
        <f>VLOOKUP($C55,'Для заполнения'!$A$3:$AA$100,COLUMN()-1,0)</f>
        <v>#N/A</v>
      </c>
      <c r="X55" s="11" t="e">
        <f>VLOOKUP($C55,'Для заполнения'!$A$3:$AA$100,COLUMN()-1,0)</f>
        <v>#N/A</v>
      </c>
      <c r="Y55" s="13" t="e">
        <f>VLOOKUP($C55,'Для заполнения'!$A$3:$AA$100,COLUMN()-1,0)</f>
        <v>#N/A</v>
      </c>
      <c r="Z55" s="13" t="e">
        <f>VLOOKUP($C55,'Для заполнения'!$A$3:$AA$100,COLUMN()-1,0)</f>
        <v>#N/A</v>
      </c>
      <c r="AA55" s="9" t="e">
        <f>VLOOKUP($C55,'Для заполнения'!$A$3:$AA$100,COLUMN()-1,0)</f>
        <v>#N/A</v>
      </c>
      <c r="AB55" s="46" t="e">
        <f>VLOOKUP($C55,'Для заполнения'!$A$3:$AA$100,COLUMN()-1,0)</f>
        <v>#N/A</v>
      </c>
    </row>
    <row r="56" spans="1:28" ht="46.15" customHeight="1" x14ac:dyDescent="0.25">
      <c r="A56" s="166">
        <v>46</v>
      </c>
      <c r="B56" s="163" t="e">
        <f>VLOOKUP($C56,'Для заполнения'!$A$3:$AA$100,2,0)</f>
        <v>#N/A</v>
      </c>
      <c r="C56" s="116" t="s">
        <v>74</v>
      </c>
      <c r="D56" s="12" t="e">
        <f>VLOOKUP($C56,'Для заполнения'!$A$3:$AA$100,COLUMN()-1,0)</f>
        <v>#N/A</v>
      </c>
      <c r="E56" s="14" t="e">
        <f>VLOOKUP($C56,'Для заполнения'!$A$3:$AA$100,COLUMN()-1,0)</f>
        <v>#N/A</v>
      </c>
      <c r="F56" s="15" t="e">
        <f>VLOOKUP($C56,'Для заполнения'!$A$3:$AA$100,COLUMN()-1,0)</f>
        <v>#N/A</v>
      </c>
      <c r="G56" s="10" t="e">
        <f>VLOOKUP($C56,'Для заполнения'!$A$3:$AA$100,COLUMN()-1,0)</f>
        <v>#N/A</v>
      </c>
      <c r="H56" s="10" t="e">
        <f>VLOOKUP($C56,'Для заполнения'!$A$3:$AA$100,COLUMN()-1,0)</f>
        <v>#N/A</v>
      </c>
      <c r="I56" s="10" t="e">
        <f>VLOOKUP($C56,'Для заполнения'!$A$3:$AA$100,COLUMN()-1,0)</f>
        <v>#N/A</v>
      </c>
      <c r="J56" s="10" t="e">
        <f>VLOOKUP($C56,'Для заполнения'!$A$3:$AA$100,COLUMN()-1,0)</f>
        <v>#N/A</v>
      </c>
      <c r="K56" s="10" t="e">
        <f>VLOOKUP($C56,'Для заполнения'!$A$3:$AA$100,COLUMN()-1,0)</f>
        <v>#N/A</v>
      </c>
      <c r="L56" s="10" t="e">
        <f>VLOOKUP($C56,'Для заполнения'!$A$3:$AA$100,COLUMN()-1,0)</f>
        <v>#N/A</v>
      </c>
      <c r="M56" s="10" t="e">
        <f>VLOOKUP($C56,'Для заполнения'!$A$3:$AA$100,COLUMN()-1,0)</f>
        <v>#N/A</v>
      </c>
      <c r="N56" s="10" t="e">
        <f>VLOOKUP($C56,'Для заполнения'!$A$3:$AA$100,COLUMN()-1,0)</f>
        <v>#N/A</v>
      </c>
      <c r="O56" s="10" t="e">
        <f>VLOOKUP($C56,'Для заполнения'!$A$3:$AA$100,COLUMN()-1,0)</f>
        <v>#N/A</v>
      </c>
      <c r="P56" s="10" t="e">
        <f>VLOOKUP($C56,'Для заполнения'!$A$3:$AA$100,COLUMN()-1,0)</f>
        <v>#N/A</v>
      </c>
      <c r="Q56" s="12" t="e">
        <f>VLOOKUP($C56,'Для заполнения'!$A$3:$AA$100,COLUMN()-1,0)</f>
        <v>#N/A</v>
      </c>
      <c r="R56" s="12" t="e">
        <f>VLOOKUP($C56,'Для заполнения'!$A$3:$AA$100,COLUMN()-1,0)</f>
        <v>#N/A</v>
      </c>
      <c r="S56" s="12" t="e">
        <f>VLOOKUP($C56,'Для заполнения'!$A$3:$AA$100,COLUMN()-1,0)</f>
        <v>#N/A</v>
      </c>
      <c r="T56" s="12" t="e">
        <f>VLOOKUP($C56,'Для заполнения'!$A$3:$AA$100,COLUMN()-1,0)</f>
        <v>#N/A</v>
      </c>
      <c r="U56" s="9" t="e">
        <f>VLOOKUP($C56,'Для заполнения'!$A$3:$AA$100,COLUMN()-1,0)</f>
        <v>#N/A</v>
      </c>
      <c r="V56" s="9" t="e">
        <f>VLOOKUP($C56,'Для заполнения'!$A$3:$AA$100,COLUMN()-1,0)</f>
        <v>#N/A</v>
      </c>
      <c r="W56" s="11" t="e">
        <f>VLOOKUP($C56,'Для заполнения'!$A$3:$AA$100,COLUMN()-1,0)</f>
        <v>#N/A</v>
      </c>
      <c r="X56" s="11" t="e">
        <f>VLOOKUP($C56,'Для заполнения'!$A$3:$AA$100,COLUMN()-1,0)</f>
        <v>#N/A</v>
      </c>
      <c r="Y56" s="13" t="e">
        <f>VLOOKUP($C56,'Для заполнения'!$A$3:$AA$100,COLUMN()-1,0)</f>
        <v>#N/A</v>
      </c>
      <c r="Z56" s="13" t="e">
        <f>VLOOKUP($C56,'Для заполнения'!$A$3:$AA$100,COLUMN()-1,0)</f>
        <v>#N/A</v>
      </c>
      <c r="AA56" s="9" t="e">
        <f>VLOOKUP($C56,'Для заполнения'!$A$3:$AA$100,COLUMN()-1,0)</f>
        <v>#N/A</v>
      </c>
      <c r="AB56" s="46" t="e">
        <f>VLOOKUP($C56,'Для заполнения'!$A$3:$AA$100,COLUMN()-1,0)</f>
        <v>#N/A</v>
      </c>
    </row>
    <row r="57" spans="1:28" ht="60" customHeight="1" x14ac:dyDescent="0.25">
      <c r="A57" s="166">
        <v>47</v>
      </c>
      <c r="B57" s="163" t="e">
        <f>VLOOKUP($C57,'Для заполнения'!$A$3:$AA$100,2,0)</f>
        <v>#N/A</v>
      </c>
      <c r="C57" s="116" t="s">
        <v>75</v>
      </c>
      <c r="D57" s="12" t="e">
        <f>VLOOKUP($C57,'Для заполнения'!$A$3:$AA$100,COLUMN()-1,0)</f>
        <v>#N/A</v>
      </c>
      <c r="E57" s="14" t="e">
        <f>VLOOKUP($C57,'Для заполнения'!$A$3:$AA$100,COLUMN()-1,0)</f>
        <v>#N/A</v>
      </c>
      <c r="F57" s="15" t="e">
        <f>VLOOKUP($C57,'Для заполнения'!$A$3:$AA$100,COLUMN()-1,0)</f>
        <v>#N/A</v>
      </c>
      <c r="G57" s="10" t="e">
        <f>VLOOKUP($C57,'Для заполнения'!$A$3:$AA$100,COLUMN()-1,0)</f>
        <v>#N/A</v>
      </c>
      <c r="H57" s="10" t="e">
        <f>VLOOKUP($C57,'Для заполнения'!$A$3:$AA$100,COLUMN()-1,0)</f>
        <v>#N/A</v>
      </c>
      <c r="I57" s="10" t="e">
        <f>VLOOKUP($C57,'Для заполнения'!$A$3:$AA$100,COLUMN()-1,0)</f>
        <v>#N/A</v>
      </c>
      <c r="J57" s="10" t="e">
        <f>VLOOKUP($C57,'Для заполнения'!$A$3:$AA$100,COLUMN()-1,0)</f>
        <v>#N/A</v>
      </c>
      <c r="K57" s="10" t="e">
        <f>VLOOKUP($C57,'Для заполнения'!$A$3:$AA$100,COLUMN()-1,0)</f>
        <v>#N/A</v>
      </c>
      <c r="L57" s="10" t="e">
        <f>VLOOKUP($C57,'Для заполнения'!$A$3:$AA$100,COLUMN()-1,0)</f>
        <v>#N/A</v>
      </c>
      <c r="M57" s="10" t="e">
        <f>VLOOKUP($C57,'Для заполнения'!$A$3:$AA$100,COLUMN()-1,0)</f>
        <v>#N/A</v>
      </c>
      <c r="N57" s="10" t="e">
        <f>VLOOKUP($C57,'Для заполнения'!$A$3:$AA$100,COLUMN()-1,0)</f>
        <v>#N/A</v>
      </c>
      <c r="O57" s="10" t="e">
        <f>VLOOKUP($C57,'Для заполнения'!$A$3:$AA$100,COLUMN()-1,0)</f>
        <v>#N/A</v>
      </c>
      <c r="P57" s="10" t="e">
        <f>VLOOKUP($C57,'Для заполнения'!$A$3:$AA$100,COLUMN()-1,0)</f>
        <v>#N/A</v>
      </c>
      <c r="Q57" s="12" t="e">
        <f>VLOOKUP($C57,'Для заполнения'!$A$3:$AA$100,COLUMN()-1,0)</f>
        <v>#N/A</v>
      </c>
      <c r="R57" s="12" t="e">
        <f>VLOOKUP($C57,'Для заполнения'!$A$3:$AA$100,COLUMN()-1,0)</f>
        <v>#N/A</v>
      </c>
      <c r="S57" s="12" t="e">
        <f>VLOOKUP($C57,'Для заполнения'!$A$3:$AA$100,COLUMN()-1,0)</f>
        <v>#N/A</v>
      </c>
      <c r="T57" s="12" t="e">
        <f>VLOOKUP($C57,'Для заполнения'!$A$3:$AA$100,COLUMN()-1,0)</f>
        <v>#N/A</v>
      </c>
      <c r="U57" s="9" t="e">
        <f>VLOOKUP($C57,'Для заполнения'!$A$3:$AA$100,COLUMN()-1,0)</f>
        <v>#N/A</v>
      </c>
      <c r="V57" s="9" t="e">
        <f>VLOOKUP($C57,'Для заполнения'!$A$3:$AA$100,COLUMN()-1,0)</f>
        <v>#N/A</v>
      </c>
      <c r="W57" s="11" t="e">
        <f>VLOOKUP($C57,'Для заполнения'!$A$3:$AA$100,COLUMN()-1,0)</f>
        <v>#N/A</v>
      </c>
      <c r="X57" s="11" t="e">
        <f>VLOOKUP($C57,'Для заполнения'!$A$3:$AA$100,COLUMN()-1,0)</f>
        <v>#N/A</v>
      </c>
      <c r="Y57" s="13" t="e">
        <f>VLOOKUP($C57,'Для заполнения'!$A$3:$AA$100,COLUMN()-1,0)</f>
        <v>#N/A</v>
      </c>
      <c r="Z57" s="13" t="e">
        <f>VLOOKUP($C57,'Для заполнения'!$A$3:$AA$100,COLUMN()-1,0)</f>
        <v>#N/A</v>
      </c>
      <c r="AA57" s="9" t="e">
        <f>VLOOKUP($C57,'Для заполнения'!$A$3:$AA$100,COLUMN()-1,0)</f>
        <v>#N/A</v>
      </c>
      <c r="AB57" s="46" t="e">
        <f>VLOOKUP($C57,'Для заполнения'!$A$3:$AA$100,COLUMN()-1,0)</f>
        <v>#N/A</v>
      </c>
    </row>
    <row r="58" spans="1:28" ht="46.5" customHeight="1" x14ac:dyDescent="0.25">
      <c r="A58" s="166">
        <v>48</v>
      </c>
      <c r="B58" s="163" t="e">
        <f>VLOOKUP($C58,'Для заполнения'!$A$3:$AA$100,2,0)</f>
        <v>#N/A</v>
      </c>
      <c r="C58" s="116" t="s">
        <v>76</v>
      </c>
      <c r="D58" s="12" t="e">
        <f>VLOOKUP($C58,'Для заполнения'!$A$3:$AA$100,COLUMN()-1,0)</f>
        <v>#N/A</v>
      </c>
      <c r="E58" s="14" t="e">
        <f>VLOOKUP($C58,'Для заполнения'!$A$3:$AA$100,COLUMN()-1,0)</f>
        <v>#N/A</v>
      </c>
      <c r="F58" s="15" t="e">
        <f>VLOOKUP($C58,'Для заполнения'!$A$3:$AA$100,COLUMN()-1,0)</f>
        <v>#N/A</v>
      </c>
      <c r="G58" s="10" t="e">
        <f>VLOOKUP($C58,'Для заполнения'!$A$3:$AA$100,COLUMN()-1,0)</f>
        <v>#N/A</v>
      </c>
      <c r="H58" s="10" t="e">
        <f>VLOOKUP($C58,'Для заполнения'!$A$3:$AA$100,COLUMN()-1,0)</f>
        <v>#N/A</v>
      </c>
      <c r="I58" s="10" t="e">
        <f>VLOOKUP($C58,'Для заполнения'!$A$3:$AA$100,COLUMN()-1,0)</f>
        <v>#N/A</v>
      </c>
      <c r="J58" s="10" t="e">
        <f>VLOOKUP($C58,'Для заполнения'!$A$3:$AA$100,COLUMN()-1,0)</f>
        <v>#N/A</v>
      </c>
      <c r="K58" s="10" t="e">
        <f>VLOOKUP($C58,'Для заполнения'!$A$3:$AA$100,COLUMN()-1,0)</f>
        <v>#N/A</v>
      </c>
      <c r="L58" s="10" t="e">
        <f>VLOOKUP($C58,'Для заполнения'!$A$3:$AA$100,COLUMN()-1,0)</f>
        <v>#N/A</v>
      </c>
      <c r="M58" s="10" t="e">
        <f>VLOOKUP($C58,'Для заполнения'!$A$3:$AA$100,COLUMN()-1,0)</f>
        <v>#N/A</v>
      </c>
      <c r="N58" s="10" t="e">
        <f>VLOOKUP($C58,'Для заполнения'!$A$3:$AA$100,COLUMN()-1,0)</f>
        <v>#N/A</v>
      </c>
      <c r="O58" s="10" t="e">
        <f>VLOOKUP($C58,'Для заполнения'!$A$3:$AA$100,COLUMN()-1,0)</f>
        <v>#N/A</v>
      </c>
      <c r="P58" s="10" t="e">
        <f>VLOOKUP($C58,'Для заполнения'!$A$3:$AA$100,COLUMN()-1,0)</f>
        <v>#N/A</v>
      </c>
      <c r="Q58" s="12" t="e">
        <f>VLOOKUP($C58,'Для заполнения'!$A$3:$AA$100,COLUMN()-1,0)</f>
        <v>#N/A</v>
      </c>
      <c r="R58" s="12" t="e">
        <f>VLOOKUP($C58,'Для заполнения'!$A$3:$AA$100,COLUMN()-1,0)</f>
        <v>#N/A</v>
      </c>
      <c r="S58" s="12" t="e">
        <f>VLOOKUP($C58,'Для заполнения'!$A$3:$AA$100,COLUMN()-1,0)</f>
        <v>#N/A</v>
      </c>
      <c r="T58" s="12" t="e">
        <f>VLOOKUP($C58,'Для заполнения'!$A$3:$AA$100,COLUMN()-1,0)</f>
        <v>#N/A</v>
      </c>
      <c r="U58" s="9" t="e">
        <f>VLOOKUP($C58,'Для заполнения'!$A$3:$AA$100,COLUMN()-1,0)</f>
        <v>#N/A</v>
      </c>
      <c r="V58" s="9" t="e">
        <f>VLOOKUP($C58,'Для заполнения'!$A$3:$AA$100,COLUMN()-1,0)</f>
        <v>#N/A</v>
      </c>
      <c r="W58" s="11" t="e">
        <f>VLOOKUP($C58,'Для заполнения'!$A$3:$AA$100,COLUMN()-1,0)</f>
        <v>#N/A</v>
      </c>
      <c r="X58" s="11" t="e">
        <f>VLOOKUP($C58,'Для заполнения'!$A$3:$AA$100,COLUMN()-1,0)</f>
        <v>#N/A</v>
      </c>
      <c r="Y58" s="13" t="e">
        <f>VLOOKUP($C58,'Для заполнения'!$A$3:$AA$100,COLUMN()-1,0)</f>
        <v>#N/A</v>
      </c>
      <c r="Z58" s="13" t="e">
        <f>VLOOKUP($C58,'Для заполнения'!$A$3:$AA$100,COLUMN()-1,0)</f>
        <v>#N/A</v>
      </c>
      <c r="AA58" s="9" t="e">
        <f>VLOOKUP($C58,'Для заполнения'!$A$3:$AA$100,COLUMN()-1,0)</f>
        <v>#N/A</v>
      </c>
      <c r="AB58" s="46" t="e">
        <f>VLOOKUP($C58,'Для заполнения'!$A$3:$AA$100,COLUMN()-1,0)</f>
        <v>#N/A</v>
      </c>
    </row>
    <row r="59" spans="1:28" ht="35.450000000000003" customHeight="1" x14ac:dyDescent="0.25">
      <c r="A59" s="166">
        <v>49</v>
      </c>
      <c r="B59" s="163" t="e">
        <f>VLOOKUP($C59,'Для заполнения'!$A$3:$AA$100,2,0)</f>
        <v>#N/A</v>
      </c>
      <c r="C59" s="116" t="s">
        <v>77</v>
      </c>
      <c r="D59" s="12" t="e">
        <f>VLOOKUP($C59,'Для заполнения'!$A$3:$AA$100,COLUMN()-1,0)</f>
        <v>#N/A</v>
      </c>
      <c r="E59" s="14" t="e">
        <f>VLOOKUP($C59,'Для заполнения'!$A$3:$AA$100,COLUMN()-1,0)</f>
        <v>#N/A</v>
      </c>
      <c r="F59" s="15" t="e">
        <f>VLOOKUP($C59,'Для заполнения'!$A$3:$AA$100,COLUMN()-1,0)</f>
        <v>#N/A</v>
      </c>
      <c r="G59" s="10" t="e">
        <f>VLOOKUP($C59,'Для заполнения'!$A$3:$AA$100,COLUMN()-1,0)</f>
        <v>#N/A</v>
      </c>
      <c r="H59" s="10" t="e">
        <f>VLOOKUP($C59,'Для заполнения'!$A$3:$AA$100,COLUMN()-1,0)</f>
        <v>#N/A</v>
      </c>
      <c r="I59" s="10" t="e">
        <f>VLOOKUP($C59,'Для заполнения'!$A$3:$AA$100,COLUMN()-1,0)</f>
        <v>#N/A</v>
      </c>
      <c r="J59" s="10" t="e">
        <f>VLOOKUP($C59,'Для заполнения'!$A$3:$AA$100,COLUMN()-1,0)</f>
        <v>#N/A</v>
      </c>
      <c r="K59" s="10" t="e">
        <f>VLOOKUP($C59,'Для заполнения'!$A$3:$AA$100,COLUMN()-1,0)</f>
        <v>#N/A</v>
      </c>
      <c r="L59" s="10" t="e">
        <f>VLOOKUP($C59,'Для заполнения'!$A$3:$AA$100,COLUMN()-1,0)</f>
        <v>#N/A</v>
      </c>
      <c r="M59" s="10" t="e">
        <f>VLOOKUP($C59,'Для заполнения'!$A$3:$AA$100,COLUMN()-1,0)</f>
        <v>#N/A</v>
      </c>
      <c r="N59" s="10" t="e">
        <f>VLOOKUP($C59,'Для заполнения'!$A$3:$AA$100,COLUMN()-1,0)</f>
        <v>#N/A</v>
      </c>
      <c r="O59" s="10" t="e">
        <f>VLOOKUP($C59,'Для заполнения'!$A$3:$AA$100,COLUMN()-1,0)</f>
        <v>#N/A</v>
      </c>
      <c r="P59" s="10" t="e">
        <f>VLOOKUP($C59,'Для заполнения'!$A$3:$AA$100,COLUMN()-1,0)</f>
        <v>#N/A</v>
      </c>
      <c r="Q59" s="12" t="e">
        <f>VLOOKUP($C59,'Для заполнения'!$A$3:$AA$100,COLUMN()-1,0)</f>
        <v>#N/A</v>
      </c>
      <c r="R59" s="12" t="e">
        <f>VLOOKUP($C59,'Для заполнения'!$A$3:$AA$100,COLUMN()-1,0)</f>
        <v>#N/A</v>
      </c>
      <c r="S59" s="12" t="e">
        <f>VLOOKUP($C59,'Для заполнения'!$A$3:$AA$100,COLUMN()-1,0)</f>
        <v>#N/A</v>
      </c>
      <c r="T59" s="12" t="e">
        <f>VLOOKUP($C59,'Для заполнения'!$A$3:$AA$100,COLUMN()-1,0)</f>
        <v>#N/A</v>
      </c>
      <c r="U59" s="9" t="e">
        <f>VLOOKUP($C59,'Для заполнения'!$A$3:$AA$100,COLUMN()-1,0)</f>
        <v>#N/A</v>
      </c>
      <c r="V59" s="9" t="e">
        <f>VLOOKUP($C59,'Для заполнения'!$A$3:$AA$100,COLUMN()-1,0)</f>
        <v>#N/A</v>
      </c>
      <c r="W59" s="11" t="e">
        <f>VLOOKUP($C59,'Для заполнения'!$A$3:$AA$100,COLUMN()-1,0)</f>
        <v>#N/A</v>
      </c>
      <c r="X59" s="11" t="e">
        <f>VLOOKUP($C59,'Для заполнения'!$A$3:$AA$100,COLUMN()-1,0)</f>
        <v>#N/A</v>
      </c>
      <c r="Y59" s="13" t="e">
        <f>VLOOKUP($C59,'Для заполнения'!$A$3:$AA$100,COLUMN()-1,0)</f>
        <v>#N/A</v>
      </c>
      <c r="Z59" s="13" t="e">
        <f>VLOOKUP($C59,'Для заполнения'!$A$3:$AA$100,COLUMN()-1,0)</f>
        <v>#N/A</v>
      </c>
      <c r="AA59" s="9" t="e">
        <f>VLOOKUP($C59,'Для заполнения'!$A$3:$AA$100,COLUMN()-1,0)</f>
        <v>#N/A</v>
      </c>
      <c r="AB59" s="46" t="e">
        <f>VLOOKUP($C59,'Для заполнения'!$A$3:$AA$100,COLUMN()-1,0)</f>
        <v>#N/A</v>
      </c>
    </row>
    <row r="60" spans="1:28" ht="41.45" customHeight="1" x14ac:dyDescent="0.25">
      <c r="A60" s="166">
        <v>50</v>
      </c>
      <c r="B60" s="163" t="e">
        <f>VLOOKUP($C60,'Для заполнения'!$A$3:$AA$100,2,0)</f>
        <v>#N/A</v>
      </c>
      <c r="C60" s="116" t="s">
        <v>78</v>
      </c>
      <c r="D60" s="12" t="e">
        <f>VLOOKUP($C60,'Для заполнения'!$A$3:$AA$100,COLUMN()-1,0)</f>
        <v>#N/A</v>
      </c>
      <c r="E60" s="14" t="e">
        <f>VLOOKUP($C60,'Для заполнения'!$A$3:$AA$100,COLUMN()-1,0)</f>
        <v>#N/A</v>
      </c>
      <c r="F60" s="15" t="e">
        <f>VLOOKUP($C60,'Для заполнения'!$A$3:$AA$100,COLUMN()-1,0)</f>
        <v>#N/A</v>
      </c>
      <c r="G60" s="10" t="e">
        <f>VLOOKUP($C60,'Для заполнения'!$A$3:$AA$100,COLUMN()-1,0)</f>
        <v>#N/A</v>
      </c>
      <c r="H60" s="10" t="e">
        <f>VLOOKUP($C60,'Для заполнения'!$A$3:$AA$100,COLUMN()-1,0)</f>
        <v>#N/A</v>
      </c>
      <c r="I60" s="10" t="e">
        <f>VLOOKUP($C60,'Для заполнения'!$A$3:$AA$100,COLUMN()-1,0)</f>
        <v>#N/A</v>
      </c>
      <c r="J60" s="10" t="e">
        <f>VLOOKUP($C60,'Для заполнения'!$A$3:$AA$100,COLUMN()-1,0)</f>
        <v>#N/A</v>
      </c>
      <c r="K60" s="10" t="e">
        <f>VLOOKUP($C60,'Для заполнения'!$A$3:$AA$100,COLUMN()-1,0)</f>
        <v>#N/A</v>
      </c>
      <c r="L60" s="10" t="e">
        <f>VLOOKUP($C60,'Для заполнения'!$A$3:$AA$100,COLUMN()-1,0)</f>
        <v>#N/A</v>
      </c>
      <c r="M60" s="10" t="e">
        <f>VLOOKUP($C60,'Для заполнения'!$A$3:$AA$100,COLUMN()-1,0)</f>
        <v>#N/A</v>
      </c>
      <c r="N60" s="10" t="e">
        <f>VLOOKUP($C60,'Для заполнения'!$A$3:$AA$100,COLUMN()-1,0)</f>
        <v>#N/A</v>
      </c>
      <c r="O60" s="10" t="e">
        <f>VLOOKUP($C60,'Для заполнения'!$A$3:$AA$100,COLUMN()-1,0)</f>
        <v>#N/A</v>
      </c>
      <c r="P60" s="10" t="e">
        <f>VLOOKUP($C60,'Для заполнения'!$A$3:$AA$100,COLUMN()-1,0)</f>
        <v>#N/A</v>
      </c>
      <c r="Q60" s="12" t="e">
        <f>VLOOKUP($C60,'Для заполнения'!$A$3:$AA$100,COLUMN()-1,0)</f>
        <v>#N/A</v>
      </c>
      <c r="R60" s="12" t="e">
        <f>VLOOKUP($C60,'Для заполнения'!$A$3:$AA$100,COLUMN()-1,0)</f>
        <v>#N/A</v>
      </c>
      <c r="S60" s="12" t="e">
        <f>VLOOKUP($C60,'Для заполнения'!$A$3:$AA$100,COLUMN()-1,0)</f>
        <v>#N/A</v>
      </c>
      <c r="T60" s="12" t="e">
        <f>VLOOKUP($C60,'Для заполнения'!$A$3:$AA$100,COLUMN()-1,0)</f>
        <v>#N/A</v>
      </c>
      <c r="U60" s="9" t="e">
        <f>VLOOKUP($C60,'Для заполнения'!$A$3:$AA$100,COLUMN()-1,0)</f>
        <v>#N/A</v>
      </c>
      <c r="V60" s="9" t="e">
        <f>VLOOKUP($C60,'Для заполнения'!$A$3:$AA$100,COLUMN()-1,0)</f>
        <v>#N/A</v>
      </c>
      <c r="W60" s="11" t="e">
        <f>VLOOKUP($C60,'Для заполнения'!$A$3:$AA$100,COLUMN()-1,0)</f>
        <v>#N/A</v>
      </c>
      <c r="X60" s="11" t="e">
        <f>VLOOKUP($C60,'Для заполнения'!$A$3:$AA$100,COLUMN()-1,0)</f>
        <v>#N/A</v>
      </c>
      <c r="Y60" s="13" t="e">
        <f>VLOOKUP($C60,'Для заполнения'!$A$3:$AA$100,COLUMN()-1,0)</f>
        <v>#N/A</v>
      </c>
      <c r="Z60" s="13" t="e">
        <f>VLOOKUP($C60,'Для заполнения'!$A$3:$AA$100,COLUMN()-1,0)</f>
        <v>#N/A</v>
      </c>
      <c r="AA60" s="9" t="e">
        <f>VLOOKUP($C60,'Для заполнения'!$A$3:$AA$100,COLUMN()-1,0)</f>
        <v>#N/A</v>
      </c>
      <c r="AB60" s="46" t="e">
        <f>VLOOKUP($C60,'Для заполнения'!$A$3:$AA$100,COLUMN()-1,0)</f>
        <v>#N/A</v>
      </c>
    </row>
    <row r="61" spans="1:28" ht="48.6" customHeight="1" x14ac:dyDescent="0.25">
      <c r="A61" s="166">
        <v>51</v>
      </c>
      <c r="B61" s="163" t="e">
        <f>VLOOKUP($C61,'Для заполнения'!$A$3:$AA$100,2,0)</f>
        <v>#N/A</v>
      </c>
      <c r="C61" s="116" t="s">
        <v>79</v>
      </c>
      <c r="D61" s="12" t="e">
        <f>VLOOKUP($C61,'Для заполнения'!$A$3:$AA$100,COLUMN()-1,0)</f>
        <v>#N/A</v>
      </c>
      <c r="E61" s="14" t="e">
        <f>VLOOKUP($C61,'Для заполнения'!$A$3:$AA$100,COLUMN()-1,0)</f>
        <v>#N/A</v>
      </c>
      <c r="F61" s="15" t="e">
        <f>VLOOKUP($C61,'Для заполнения'!$A$3:$AA$100,COLUMN()-1,0)</f>
        <v>#N/A</v>
      </c>
      <c r="G61" s="10" t="e">
        <f>VLOOKUP($C61,'Для заполнения'!$A$3:$AA$100,COLUMN()-1,0)</f>
        <v>#N/A</v>
      </c>
      <c r="H61" s="10" t="e">
        <f>VLOOKUP($C61,'Для заполнения'!$A$3:$AA$100,COLUMN()-1,0)</f>
        <v>#N/A</v>
      </c>
      <c r="I61" s="10" t="e">
        <f>VLOOKUP($C61,'Для заполнения'!$A$3:$AA$100,COLUMN()-1,0)</f>
        <v>#N/A</v>
      </c>
      <c r="J61" s="10" t="e">
        <f>VLOOKUP($C61,'Для заполнения'!$A$3:$AA$100,COLUMN()-1,0)</f>
        <v>#N/A</v>
      </c>
      <c r="K61" s="10" t="e">
        <f>VLOOKUP($C61,'Для заполнения'!$A$3:$AA$100,COLUMN()-1,0)</f>
        <v>#N/A</v>
      </c>
      <c r="L61" s="10" t="e">
        <f>VLOOKUP($C61,'Для заполнения'!$A$3:$AA$100,COLUMN()-1,0)</f>
        <v>#N/A</v>
      </c>
      <c r="M61" s="10" t="e">
        <f>VLOOKUP($C61,'Для заполнения'!$A$3:$AA$100,COLUMN()-1,0)</f>
        <v>#N/A</v>
      </c>
      <c r="N61" s="10" t="e">
        <f>VLOOKUP($C61,'Для заполнения'!$A$3:$AA$100,COLUMN()-1,0)</f>
        <v>#N/A</v>
      </c>
      <c r="O61" s="10" t="e">
        <f>VLOOKUP($C61,'Для заполнения'!$A$3:$AA$100,COLUMN()-1,0)</f>
        <v>#N/A</v>
      </c>
      <c r="P61" s="10" t="e">
        <f>VLOOKUP($C61,'Для заполнения'!$A$3:$AA$100,COLUMN()-1,0)</f>
        <v>#N/A</v>
      </c>
      <c r="Q61" s="12" t="e">
        <f>VLOOKUP($C61,'Для заполнения'!$A$3:$AA$100,COLUMN()-1,0)</f>
        <v>#N/A</v>
      </c>
      <c r="R61" s="12" t="e">
        <f>VLOOKUP($C61,'Для заполнения'!$A$3:$AA$100,COLUMN()-1,0)</f>
        <v>#N/A</v>
      </c>
      <c r="S61" s="12" t="e">
        <f>VLOOKUP($C61,'Для заполнения'!$A$3:$AA$100,COLUMN()-1,0)</f>
        <v>#N/A</v>
      </c>
      <c r="T61" s="12" t="e">
        <f>VLOOKUP($C61,'Для заполнения'!$A$3:$AA$100,COLUMN()-1,0)</f>
        <v>#N/A</v>
      </c>
      <c r="U61" s="9" t="e">
        <f>VLOOKUP($C61,'Для заполнения'!$A$3:$AA$100,COLUMN()-1,0)</f>
        <v>#N/A</v>
      </c>
      <c r="V61" s="9" t="e">
        <f>VLOOKUP($C61,'Для заполнения'!$A$3:$AA$100,COLUMN()-1,0)</f>
        <v>#N/A</v>
      </c>
      <c r="W61" s="11" t="e">
        <f>VLOOKUP($C61,'Для заполнения'!$A$3:$AA$100,COLUMN()-1,0)</f>
        <v>#N/A</v>
      </c>
      <c r="X61" s="11" t="e">
        <f>VLOOKUP($C61,'Для заполнения'!$A$3:$AA$100,COLUMN()-1,0)</f>
        <v>#N/A</v>
      </c>
      <c r="Y61" s="13" t="e">
        <f>VLOOKUP($C61,'Для заполнения'!$A$3:$AA$100,COLUMN()-1,0)</f>
        <v>#N/A</v>
      </c>
      <c r="Z61" s="13" t="e">
        <f>VLOOKUP($C61,'Для заполнения'!$A$3:$AA$100,COLUMN()-1,0)</f>
        <v>#N/A</v>
      </c>
      <c r="AA61" s="9" t="e">
        <f>VLOOKUP($C61,'Для заполнения'!$A$3:$AA$100,COLUMN()-1,0)</f>
        <v>#N/A</v>
      </c>
      <c r="AB61" s="46" t="e">
        <f>VLOOKUP($C61,'Для заполнения'!$A$3:$AA$100,COLUMN()-1,0)</f>
        <v>#N/A</v>
      </c>
    </row>
    <row r="62" spans="1:28" ht="40.15" customHeight="1" x14ac:dyDescent="0.25">
      <c r="A62" s="166">
        <v>52</v>
      </c>
      <c r="B62" s="163" t="e">
        <f>VLOOKUP($C62,'Для заполнения'!$A$3:$AA$100,2,0)</f>
        <v>#N/A</v>
      </c>
      <c r="C62" s="116" t="s">
        <v>80</v>
      </c>
      <c r="D62" s="12" t="e">
        <f>VLOOKUP($C62,'Для заполнения'!$A$3:$AA$100,COLUMN()-1,0)</f>
        <v>#N/A</v>
      </c>
      <c r="E62" s="14" t="e">
        <f>VLOOKUP($C62,'Для заполнения'!$A$3:$AA$100,COLUMN()-1,0)</f>
        <v>#N/A</v>
      </c>
      <c r="F62" s="15" t="e">
        <f>VLOOKUP($C62,'Для заполнения'!$A$3:$AA$100,COLUMN()-1,0)</f>
        <v>#N/A</v>
      </c>
      <c r="G62" s="10" t="e">
        <f>VLOOKUP($C62,'Для заполнения'!$A$3:$AA$100,COLUMN()-1,0)</f>
        <v>#N/A</v>
      </c>
      <c r="H62" s="10" t="e">
        <f>VLOOKUP($C62,'Для заполнения'!$A$3:$AA$100,COLUMN()-1,0)</f>
        <v>#N/A</v>
      </c>
      <c r="I62" s="10" t="e">
        <f>VLOOKUP($C62,'Для заполнения'!$A$3:$AA$100,COLUMN()-1,0)</f>
        <v>#N/A</v>
      </c>
      <c r="J62" s="10" t="e">
        <f>VLOOKUP($C62,'Для заполнения'!$A$3:$AA$100,COLUMN()-1,0)</f>
        <v>#N/A</v>
      </c>
      <c r="K62" s="10" t="e">
        <f>VLOOKUP($C62,'Для заполнения'!$A$3:$AA$100,COLUMN()-1,0)</f>
        <v>#N/A</v>
      </c>
      <c r="L62" s="10" t="e">
        <f>VLOOKUP($C62,'Для заполнения'!$A$3:$AA$100,COLUMN()-1,0)</f>
        <v>#N/A</v>
      </c>
      <c r="M62" s="10" t="e">
        <f>VLOOKUP($C62,'Для заполнения'!$A$3:$AA$100,COLUMN()-1,0)</f>
        <v>#N/A</v>
      </c>
      <c r="N62" s="10" t="e">
        <f>VLOOKUP($C62,'Для заполнения'!$A$3:$AA$100,COLUMN()-1,0)</f>
        <v>#N/A</v>
      </c>
      <c r="O62" s="10" t="e">
        <f>VLOOKUP($C62,'Для заполнения'!$A$3:$AA$100,COLUMN()-1,0)</f>
        <v>#N/A</v>
      </c>
      <c r="P62" s="10" t="e">
        <f>VLOOKUP($C62,'Для заполнения'!$A$3:$AA$100,COLUMN()-1,0)</f>
        <v>#N/A</v>
      </c>
      <c r="Q62" s="12" t="e">
        <f>VLOOKUP($C62,'Для заполнения'!$A$3:$AA$100,COLUMN()-1,0)</f>
        <v>#N/A</v>
      </c>
      <c r="R62" s="12" t="e">
        <f>VLOOKUP($C62,'Для заполнения'!$A$3:$AA$100,COLUMN()-1,0)</f>
        <v>#N/A</v>
      </c>
      <c r="S62" s="12" t="e">
        <f>VLOOKUP($C62,'Для заполнения'!$A$3:$AA$100,COLUMN()-1,0)</f>
        <v>#N/A</v>
      </c>
      <c r="T62" s="12" t="e">
        <f>VLOOKUP($C62,'Для заполнения'!$A$3:$AA$100,COLUMN()-1,0)</f>
        <v>#N/A</v>
      </c>
      <c r="U62" s="9" t="e">
        <f>VLOOKUP($C62,'Для заполнения'!$A$3:$AA$100,COLUMN()-1,0)</f>
        <v>#N/A</v>
      </c>
      <c r="V62" s="9" t="e">
        <f>VLOOKUP($C62,'Для заполнения'!$A$3:$AA$100,COLUMN()-1,0)</f>
        <v>#N/A</v>
      </c>
      <c r="W62" s="11" t="e">
        <f>VLOOKUP($C62,'Для заполнения'!$A$3:$AA$100,COLUMN()-1,0)</f>
        <v>#N/A</v>
      </c>
      <c r="X62" s="11" t="e">
        <f>VLOOKUP($C62,'Для заполнения'!$A$3:$AA$100,COLUMN()-1,0)</f>
        <v>#N/A</v>
      </c>
      <c r="Y62" s="13" t="e">
        <f>VLOOKUP($C62,'Для заполнения'!$A$3:$AA$100,COLUMN()-1,0)</f>
        <v>#N/A</v>
      </c>
      <c r="Z62" s="13" t="e">
        <f>VLOOKUP($C62,'Для заполнения'!$A$3:$AA$100,COLUMN()-1,0)</f>
        <v>#N/A</v>
      </c>
      <c r="AA62" s="9" t="e">
        <f>VLOOKUP($C62,'Для заполнения'!$A$3:$AA$100,COLUMN()-1,0)</f>
        <v>#N/A</v>
      </c>
      <c r="AB62" s="46" t="e">
        <f>VLOOKUP($C62,'Для заполнения'!$A$3:$AA$100,COLUMN()-1,0)</f>
        <v>#N/A</v>
      </c>
    </row>
    <row r="63" spans="1:28" ht="37.9" customHeight="1" x14ac:dyDescent="0.25">
      <c r="A63" s="166">
        <v>53</v>
      </c>
      <c r="B63" s="163" t="e">
        <f>VLOOKUP($C63,'Для заполнения'!$A$3:$AA$100,2,0)</f>
        <v>#N/A</v>
      </c>
      <c r="C63" s="116" t="s">
        <v>81</v>
      </c>
      <c r="D63" s="12" t="e">
        <f>VLOOKUP($C63,'Для заполнения'!$A$3:$AA$100,COLUMN()-1,0)</f>
        <v>#N/A</v>
      </c>
      <c r="E63" s="14" t="e">
        <f>VLOOKUP($C63,'Для заполнения'!$A$3:$AA$100,COLUMN()-1,0)</f>
        <v>#N/A</v>
      </c>
      <c r="F63" s="15" t="e">
        <f>VLOOKUP($C63,'Для заполнения'!$A$3:$AA$100,COLUMN()-1,0)</f>
        <v>#N/A</v>
      </c>
      <c r="G63" s="10" t="e">
        <f>VLOOKUP($C63,'Для заполнения'!$A$3:$AA$100,COLUMN()-1,0)</f>
        <v>#N/A</v>
      </c>
      <c r="H63" s="10" t="e">
        <f>VLOOKUP($C63,'Для заполнения'!$A$3:$AA$100,COLUMN()-1,0)</f>
        <v>#N/A</v>
      </c>
      <c r="I63" s="10" t="e">
        <f>VLOOKUP($C63,'Для заполнения'!$A$3:$AA$100,COLUMN()-1,0)</f>
        <v>#N/A</v>
      </c>
      <c r="J63" s="10" t="e">
        <f>VLOOKUP($C63,'Для заполнения'!$A$3:$AA$100,COLUMN()-1,0)</f>
        <v>#N/A</v>
      </c>
      <c r="K63" s="10" t="e">
        <f>VLOOKUP($C63,'Для заполнения'!$A$3:$AA$100,COLUMN()-1,0)</f>
        <v>#N/A</v>
      </c>
      <c r="L63" s="10" t="e">
        <f>VLOOKUP($C63,'Для заполнения'!$A$3:$AA$100,COLUMN()-1,0)</f>
        <v>#N/A</v>
      </c>
      <c r="M63" s="10" t="e">
        <f>VLOOKUP($C63,'Для заполнения'!$A$3:$AA$100,COLUMN()-1,0)</f>
        <v>#N/A</v>
      </c>
      <c r="N63" s="10" t="e">
        <f>VLOOKUP($C63,'Для заполнения'!$A$3:$AA$100,COLUMN()-1,0)</f>
        <v>#N/A</v>
      </c>
      <c r="O63" s="10" t="e">
        <f>VLOOKUP($C63,'Для заполнения'!$A$3:$AA$100,COLUMN()-1,0)</f>
        <v>#N/A</v>
      </c>
      <c r="P63" s="10" t="e">
        <f>VLOOKUP($C63,'Для заполнения'!$A$3:$AA$100,COLUMN()-1,0)</f>
        <v>#N/A</v>
      </c>
      <c r="Q63" s="12" t="e">
        <f>VLOOKUP($C63,'Для заполнения'!$A$3:$AA$100,COLUMN()-1,0)</f>
        <v>#N/A</v>
      </c>
      <c r="R63" s="12" t="e">
        <f>VLOOKUP($C63,'Для заполнения'!$A$3:$AA$100,COLUMN()-1,0)</f>
        <v>#N/A</v>
      </c>
      <c r="S63" s="12" t="e">
        <f>VLOOKUP($C63,'Для заполнения'!$A$3:$AA$100,COLUMN()-1,0)</f>
        <v>#N/A</v>
      </c>
      <c r="T63" s="12" t="e">
        <f>VLOOKUP($C63,'Для заполнения'!$A$3:$AA$100,COLUMN()-1,0)</f>
        <v>#N/A</v>
      </c>
      <c r="U63" s="9" t="e">
        <f>VLOOKUP($C63,'Для заполнения'!$A$3:$AA$100,COLUMN()-1,0)</f>
        <v>#N/A</v>
      </c>
      <c r="V63" s="9" t="e">
        <f>VLOOKUP($C63,'Для заполнения'!$A$3:$AA$100,COLUMN()-1,0)</f>
        <v>#N/A</v>
      </c>
      <c r="W63" s="11" t="e">
        <f>VLOOKUP($C63,'Для заполнения'!$A$3:$AA$100,COLUMN()-1,0)</f>
        <v>#N/A</v>
      </c>
      <c r="X63" s="11" t="e">
        <f>VLOOKUP($C63,'Для заполнения'!$A$3:$AA$100,COLUMN()-1,0)</f>
        <v>#N/A</v>
      </c>
      <c r="Y63" s="13" t="e">
        <f>VLOOKUP($C63,'Для заполнения'!$A$3:$AA$100,COLUMN()-1,0)</f>
        <v>#N/A</v>
      </c>
      <c r="Z63" s="13" t="e">
        <f>VLOOKUP($C63,'Для заполнения'!$A$3:$AA$100,COLUMN()-1,0)</f>
        <v>#N/A</v>
      </c>
      <c r="AA63" s="9" t="e">
        <f>VLOOKUP($C63,'Для заполнения'!$A$3:$AA$100,COLUMN()-1,0)</f>
        <v>#N/A</v>
      </c>
      <c r="AB63" s="46" t="e">
        <f>VLOOKUP($C63,'Для заполнения'!$A$3:$AA$100,COLUMN()-1,0)</f>
        <v>#N/A</v>
      </c>
    </row>
    <row r="64" spans="1:28" ht="37.9" customHeight="1" x14ac:dyDescent="0.25">
      <c r="A64" s="166">
        <v>54</v>
      </c>
      <c r="B64" s="163" t="e">
        <f>VLOOKUP($C64,'Для заполнения'!$A$3:$AA$100,2,0)</f>
        <v>#N/A</v>
      </c>
      <c r="C64" s="116" t="s">
        <v>82</v>
      </c>
      <c r="D64" s="12" t="e">
        <f>VLOOKUP($C64,'Для заполнения'!$A$3:$AA$100,COLUMN()-1,0)</f>
        <v>#N/A</v>
      </c>
      <c r="E64" s="14" t="e">
        <f>VLOOKUP($C64,'Для заполнения'!$A$3:$AA$100,COLUMN()-1,0)</f>
        <v>#N/A</v>
      </c>
      <c r="F64" s="15" t="e">
        <f>VLOOKUP($C64,'Для заполнения'!$A$3:$AA$100,COLUMN()-1,0)</f>
        <v>#N/A</v>
      </c>
      <c r="G64" s="10" t="e">
        <f>VLOOKUP($C64,'Для заполнения'!$A$3:$AA$100,COLUMN()-1,0)</f>
        <v>#N/A</v>
      </c>
      <c r="H64" s="10" t="e">
        <f>VLOOKUP($C64,'Для заполнения'!$A$3:$AA$100,COLUMN()-1,0)</f>
        <v>#N/A</v>
      </c>
      <c r="I64" s="10" t="e">
        <f>VLOOKUP($C64,'Для заполнения'!$A$3:$AA$100,COLUMN()-1,0)</f>
        <v>#N/A</v>
      </c>
      <c r="J64" s="10" t="e">
        <f>VLOOKUP($C64,'Для заполнения'!$A$3:$AA$100,COLUMN()-1,0)</f>
        <v>#N/A</v>
      </c>
      <c r="K64" s="10" t="e">
        <f>VLOOKUP($C64,'Для заполнения'!$A$3:$AA$100,COLUMN()-1,0)</f>
        <v>#N/A</v>
      </c>
      <c r="L64" s="10" t="e">
        <f>VLOOKUP($C64,'Для заполнения'!$A$3:$AA$100,COLUMN()-1,0)</f>
        <v>#N/A</v>
      </c>
      <c r="M64" s="10" t="e">
        <f>VLOOKUP($C64,'Для заполнения'!$A$3:$AA$100,COLUMN()-1,0)</f>
        <v>#N/A</v>
      </c>
      <c r="N64" s="10" t="e">
        <f>VLOOKUP($C64,'Для заполнения'!$A$3:$AA$100,COLUMN()-1,0)</f>
        <v>#N/A</v>
      </c>
      <c r="O64" s="10" t="e">
        <f>VLOOKUP($C64,'Для заполнения'!$A$3:$AA$100,COLUMN()-1,0)</f>
        <v>#N/A</v>
      </c>
      <c r="P64" s="10" t="e">
        <f>VLOOKUP($C64,'Для заполнения'!$A$3:$AA$100,COLUMN()-1,0)</f>
        <v>#N/A</v>
      </c>
      <c r="Q64" s="12" t="e">
        <f>VLOOKUP($C64,'Для заполнения'!$A$3:$AA$100,COLUMN()-1,0)</f>
        <v>#N/A</v>
      </c>
      <c r="R64" s="12" t="e">
        <f>VLOOKUP($C64,'Для заполнения'!$A$3:$AA$100,COLUMN()-1,0)</f>
        <v>#N/A</v>
      </c>
      <c r="S64" s="12" t="e">
        <f>VLOOKUP($C64,'Для заполнения'!$A$3:$AA$100,COLUMN()-1,0)</f>
        <v>#N/A</v>
      </c>
      <c r="T64" s="12" t="e">
        <f>VLOOKUP($C64,'Для заполнения'!$A$3:$AA$100,COLUMN()-1,0)</f>
        <v>#N/A</v>
      </c>
      <c r="U64" s="9" t="e">
        <f>VLOOKUP($C64,'Для заполнения'!$A$3:$AA$100,COLUMN()-1,0)</f>
        <v>#N/A</v>
      </c>
      <c r="V64" s="9" t="e">
        <f>VLOOKUP($C64,'Для заполнения'!$A$3:$AA$100,COLUMN()-1,0)</f>
        <v>#N/A</v>
      </c>
      <c r="W64" s="11" t="e">
        <f>VLOOKUP($C64,'Для заполнения'!$A$3:$AA$100,COLUMN()-1,0)</f>
        <v>#N/A</v>
      </c>
      <c r="X64" s="11" t="e">
        <f>VLOOKUP($C64,'Для заполнения'!$A$3:$AA$100,COLUMN()-1,0)</f>
        <v>#N/A</v>
      </c>
      <c r="Y64" s="13" t="e">
        <f>VLOOKUP($C64,'Для заполнения'!$A$3:$AA$100,COLUMN()-1,0)</f>
        <v>#N/A</v>
      </c>
      <c r="Z64" s="13" t="e">
        <f>VLOOKUP($C64,'Для заполнения'!$A$3:$AA$100,COLUMN()-1,0)</f>
        <v>#N/A</v>
      </c>
      <c r="AA64" s="9" t="e">
        <f>VLOOKUP($C64,'Для заполнения'!$A$3:$AA$100,COLUMN()-1,0)</f>
        <v>#N/A</v>
      </c>
      <c r="AB64" s="46" t="e">
        <f>VLOOKUP($C64,'Для заполнения'!$A$3:$AA$100,COLUMN()-1,0)</f>
        <v>#N/A</v>
      </c>
    </row>
    <row r="65" spans="1:33" ht="37.9" customHeight="1" x14ac:dyDescent="0.25">
      <c r="A65" s="166">
        <v>55</v>
      </c>
      <c r="B65" s="163" t="e">
        <f>VLOOKUP($C65,'Для заполнения'!$A$3:$AA$100,2,0)</f>
        <v>#N/A</v>
      </c>
      <c r="C65" s="116" t="s">
        <v>83</v>
      </c>
      <c r="D65" s="12" t="e">
        <f>VLOOKUP($C65,'Для заполнения'!$A$3:$AA$100,COLUMN()-1,0)</f>
        <v>#N/A</v>
      </c>
      <c r="E65" s="14" t="e">
        <f>VLOOKUP($C65,'Для заполнения'!$A$3:$AA$100,COLUMN()-1,0)</f>
        <v>#N/A</v>
      </c>
      <c r="F65" s="15" t="e">
        <f>VLOOKUP($C65,'Для заполнения'!$A$3:$AA$100,COLUMN()-1,0)</f>
        <v>#N/A</v>
      </c>
      <c r="G65" s="10" t="e">
        <f>VLOOKUP($C65,'Для заполнения'!$A$3:$AA$100,COLUMN()-1,0)</f>
        <v>#N/A</v>
      </c>
      <c r="H65" s="10" t="e">
        <f>VLOOKUP($C65,'Для заполнения'!$A$3:$AA$100,COLUMN()-1,0)</f>
        <v>#N/A</v>
      </c>
      <c r="I65" s="10" t="e">
        <f>VLOOKUP($C65,'Для заполнения'!$A$3:$AA$100,COLUMN()-1,0)</f>
        <v>#N/A</v>
      </c>
      <c r="J65" s="10" t="e">
        <f>VLOOKUP($C65,'Для заполнения'!$A$3:$AA$100,COLUMN()-1,0)</f>
        <v>#N/A</v>
      </c>
      <c r="K65" s="10" t="e">
        <f>VLOOKUP($C65,'Для заполнения'!$A$3:$AA$100,COLUMN()-1,0)</f>
        <v>#N/A</v>
      </c>
      <c r="L65" s="10" t="e">
        <f>VLOOKUP($C65,'Для заполнения'!$A$3:$AA$100,COLUMN()-1,0)</f>
        <v>#N/A</v>
      </c>
      <c r="M65" s="10" t="e">
        <f>VLOOKUP($C65,'Для заполнения'!$A$3:$AA$100,COLUMN()-1,0)</f>
        <v>#N/A</v>
      </c>
      <c r="N65" s="10" t="e">
        <f>VLOOKUP($C65,'Для заполнения'!$A$3:$AA$100,COLUMN()-1,0)</f>
        <v>#N/A</v>
      </c>
      <c r="O65" s="10" t="e">
        <f>VLOOKUP($C65,'Для заполнения'!$A$3:$AA$100,COLUMN()-1,0)</f>
        <v>#N/A</v>
      </c>
      <c r="P65" s="10" t="e">
        <f>VLOOKUP($C65,'Для заполнения'!$A$3:$AA$100,COLUMN()-1,0)</f>
        <v>#N/A</v>
      </c>
      <c r="Q65" s="12" t="e">
        <f>VLOOKUP($C65,'Для заполнения'!$A$3:$AA$100,COLUMN()-1,0)</f>
        <v>#N/A</v>
      </c>
      <c r="R65" s="12" t="e">
        <f>VLOOKUP($C65,'Для заполнения'!$A$3:$AA$100,COLUMN()-1,0)</f>
        <v>#N/A</v>
      </c>
      <c r="S65" s="12" t="e">
        <f>VLOOKUP($C65,'Для заполнения'!$A$3:$AA$100,COLUMN()-1,0)</f>
        <v>#N/A</v>
      </c>
      <c r="T65" s="12" t="e">
        <f>VLOOKUP($C65,'Для заполнения'!$A$3:$AA$100,COLUMN()-1,0)</f>
        <v>#N/A</v>
      </c>
      <c r="U65" s="9" t="e">
        <f>VLOOKUP($C65,'Для заполнения'!$A$3:$AA$100,COLUMN()-1,0)</f>
        <v>#N/A</v>
      </c>
      <c r="V65" s="9" t="e">
        <f>VLOOKUP($C65,'Для заполнения'!$A$3:$AA$100,COLUMN()-1,0)</f>
        <v>#N/A</v>
      </c>
      <c r="W65" s="11" t="e">
        <f>VLOOKUP($C65,'Для заполнения'!$A$3:$AA$100,COLUMN()-1,0)</f>
        <v>#N/A</v>
      </c>
      <c r="X65" s="11" t="e">
        <f>VLOOKUP($C65,'Для заполнения'!$A$3:$AA$100,COLUMN()-1,0)</f>
        <v>#N/A</v>
      </c>
      <c r="Y65" s="13" t="e">
        <f>VLOOKUP($C65,'Для заполнения'!$A$3:$AA$100,COLUMN()-1,0)</f>
        <v>#N/A</v>
      </c>
      <c r="Z65" s="13" t="e">
        <f>VLOOKUP($C65,'Для заполнения'!$A$3:$AA$100,COLUMN()-1,0)</f>
        <v>#N/A</v>
      </c>
      <c r="AA65" s="9" t="e">
        <f>VLOOKUP($C65,'Для заполнения'!$A$3:$AA$100,COLUMN()-1,0)</f>
        <v>#N/A</v>
      </c>
      <c r="AB65" s="46" t="e">
        <f>VLOOKUP($C65,'Для заполнения'!$A$3:$AA$100,COLUMN()-1,0)</f>
        <v>#N/A</v>
      </c>
    </row>
    <row r="66" spans="1:33" ht="46.9" customHeight="1" x14ac:dyDescent="0.25">
      <c r="A66" s="166">
        <v>56</v>
      </c>
      <c r="B66" s="163" t="e">
        <f>VLOOKUP($C66,'Для заполнения'!$A$3:$AA$100,2,0)</f>
        <v>#N/A</v>
      </c>
      <c r="C66" s="116" t="s">
        <v>84</v>
      </c>
      <c r="D66" s="12" t="e">
        <f>VLOOKUP($C66,'Для заполнения'!$A$3:$AA$100,COLUMN()-1,0)</f>
        <v>#N/A</v>
      </c>
      <c r="E66" s="14" t="e">
        <f>VLOOKUP($C66,'Для заполнения'!$A$3:$AA$100,COLUMN()-1,0)</f>
        <v>#N/A</v>
      </c>
      <c r="F66" s="15" t="e">
        <f>VLOOKUP($C66,'Для заполнения'!$A$3:$AA$100,COLUMN()-1,0)</f>
        <v>#N/A</v>
      </c>
      <c r="G66" s="10" t="e">
        <f>VLOOKUP($C66,'Для заполнения'!$A$3:$AA$100,COLUMN()-1,0)</f>
        <v>#N/A</v>
      </c>
      <c r="H66" s="10" t="e">
        <f>VLOOKUP($C66,'Для заполнения'!$A$3:$AA$100,COLUMN()-1,0)</f>
        <v>#N/A</v>
      </c>
      <c r="I66" s="10" t="e">
        <f>VLOOKUP($C66,'Для заполнения'!$A$3:$AA$100,COLUMN()-1,0)</f>
        <v>#N/A</v>
      </c>
      <c r="J66" s="10" t="e">
        <f>VLOOKUP($C66,'Для заполнения'!$A$3:$AA$100,COLUMN()-1,0)</f>
        <v>#N/A</v>
      </c>
      <c r="K66" s="10" t="e">
        <f>VLOOKUP($C66,'Для заполнения'!$A$3:$AA$100,COLUMN()-1,0)</f>
        <v>#N/A</v>
      </c>
      <c r="L66" s="10" t="e">
        <f>VLOOKUP($C66,'Для заполнения'!$A$3:$AA$100,COLUMN()-1,0)</f>
        <v>#N/A</v>
      </c>
      <c r="M66" s="10" t="e">
        <f>VLOOKUP($C66,'Для заполнения'!$A$3:$AA$100,COLUMN()-1,0)</f>
        <v>#N/A</v>
      </c>
      <c r="N66" s="10" t="e">
        <f>VLOOKUP($C66,'Для заполнения'!$A$3:$AA$100,COLUMN()-1,0)</f>
        <v>#N/A</v>
      </c>
      <c r="O66" s="10" t="e">
        <f>VLOOKUP($C66,'Для заполнения'!$A$3:$AA$100,COLUMN()-1,0)</f>
        <v>#N/A</v>
      </c>
      <c r="P66" s="10" t="e">
        <f>VLOOKUP($C66,'Для заполнения'!$A$3:$AA$100,COLUMN()-1,0)</f>
        <v>#N/A</v>
      </c>
      <c r="Q66" s="12" t="e">
        <f>VLOOKUP($C66,'Для заполнения'!$A$3:$AA$100,COLUMN()-1,0)</f>
        <v>#N/A</v>
      </c>
      <c r="R66" s="12" t="e">
        <f>VLOOKUP($C66,'Для заполнения'!$A$3:$AA$100,COLUMN()-1,0)</f>
        <v>#N/A</v>
      </c>
      <c r="S66" s="12" t="e">
        <f>VLOOKUP($C66,'Для заполнения'!$A$3:$AA$100,COLUMN()-1,0)</f>
        <v>#N/A</v>
      </c>
      <c r="T66" s="12" t="e">
        <f>VLOOKUP($C66,'Для заполнения'!$A$3:$AA$100,COLUMN()-1,0)</f>
        <v>#N/A</v>
      </c>
      <c r="U66" s="9" t="e">
        <f>VLOOKUP($C66,'Для заполнения'!$A$3:$AA$100,COLUMN()-1,0)</f>
        <v>#N/A</v>
      </c>
      <c r="V66" s="9" t="e">
        <f>VLOOKUP($C66,'Для заполнения'!$A$3:$AA$100,COLUMN()-1,0)</f>
        <v>#N/A</v>
      </c>
      <c r="W66" s="11" t="e">
        <f>VLOOKUP($C66,'Для заполнения'!$A$3:$AA$100,COLUMN()-1,0)</f>
        <v>#N/A</v>
      </c>
      <c r="X66" s="11" t="e">
        <f>VLOOKUP($C66,'Для заполнения'!$A$3:$AA$100,COLUMN()-1,0)</f>
        <v>#N/A</v>
      </c>
      <c r="Y66" s="13" t="e">
        <f>VLOOKUP($C66,'Для заполнения'!$A$3:$AA$100,COLUMN()-1,0)</f>
        <v>#N/A</v>
      </c>
      <c r="Z66" s="13" t="e">
        <f>VLOOKUP($C66,'Для заполнения'!$A$3:$AA$100,COLUMN()-1,0)</f>
        <v>#N/A</v>
      </c>
      <c r="AA66" s="9" t="e">
        <f>VLOOKUP($C66,'Для заполнения'!$A$3:$AA$100,COLUMN()-1,0)</f>
        <v>#N/A</v>
      </c>
      <c r="AB66" s="46" t="e">
        <f>VLOOKUP($C66,'Для заполнения'!$A$3:$AA$100,COLUMN()-1,0)</f>
        <v>#N/A</v>
      </c>
    </row>
    <row r="67" spans="1:33" ht="42.6" customHeight="1" x14ac:dyDescent="0.25">
      <c r="A67" s="166">
        <v>57</v>
      </c>
      <c r="B67" s="163" t="e">
        <f>VLOOKUP($C67,'Для заполнения'!$A$3:$AA$100,2,0)</f>
        <v>#N/A</v>
      </c>
      <c r="C67" s="116" t="s">
        <v>85</v>
      </c>
      <c r="D67" s="12" t="e">
        <f>VLOOKUP($C67,'Для заполнения'!$A$3:$AA$100,COLUMN()-1,0)</f>
        <v>#N/A</v>
      </c>
      <c r="E67" s="14" t="e">
        <f>VLOOKUP($C67,'Для заполнения'!$A$3:$AA$100,COLUMN()-1,0)</f>
        <v>#N/A</v>
      </c>
      <c r="F67" s="15" t="e">
        <f>VLOOKUP($C67,'Для заполнения'!$A$3:$AA$100,COLUMN()-1,0)</f>
        <v>#N/A</v>
      </c>
      <c r="G67" s="10" t="e">
        <f>VLOOKUP($C67,'Для заполнения'!$A$3:$AA$100,COLUMN()-1,0)</f>
        <v>#N/A</v>
      </c>
      <c r="H67" s="10" t="e">
        <f>VLOOKUP($C67,'Для заполнения'!$A$3:$AA$100,COLUMN()-1,0)</f>
        <v>#N/A</v>
      </c>
      <c r="I67" s="10" t="e">
        <f>VLOOKUP($C67,'Для заполнения'!$A$3:$AA$100,COLUMN()-1,0)</f>
        <v>#N/A</v>
      </c>
      <c r="J67" s="10" t="e">
        <f>VLOOKUP($C67,'Для заполнения'!$A$3:$AA$100,COLUMN()-1,0)</f>
        <v>#N/A</v>
      </c>
      <c r="K67" s="10" t="e">
        <f>VLOOKUP($C67,'Для заполнения'!$A$3:$AA$100,COLUMN()-1,0)</f>
        <v>#N/A</v>
      </c>
      <c r="L67" s="10" t="e">
        <f>VLOOKUP($C67,'Для заполнения'!$A$3:$AA$100,COLUMN()-1,0)</f>
        <v>#N/A</v>
      </c>
      <c r="M67" s="10" t="e">
        <f>VLOOKUP($C67,'Для заполнения'!$A$3:$AA$100,COLUMN()-1,0)</f>
        <v>#N/A</v>
      </c>
      <c r="N67" s="10" t="e">
        <f>VLOOKUP($C67,'Для заполнения'!$A$3:$AA$100,COLUMN()-1,0)</f>
        <v>#N/A</v>
      </c>
      <c r="O67" s="10" t="e">
        <f>VLOOKUP($C67,'Для заполнения'!$A$3:$AA$100,COLUMN()-1,0)</f>
        <v>#N/A</v>
      </c>
      <c r="P67" s="10" t="e">
        <f>VLOOKUP($C67,'Для заполнения'!$A$3:$AA$100,COLUMN()-1,0)</f>
        <v>#N/A</v>
      </c>
      <c r="Q67" s="12" t="e">
        <f>VLOOKUP($C67,'Для заполнения'!$A$3:$AA$100,COLUMN()-1,0)</f>
        <v>#N/A</v>
      </c>
      <c r="R67" s="12" t="e">
        <f>VLOOKUP($C67,'Для заполнения'!$A$3:$AA$100,COLUMN()-1,0)</f>
        <v>#N/A</v>
      </c>
      <c r="S67" s="12" t="e">
        <f>VLOOKUP($C67,'Для заполнения'!$A$3:$AA$100,COLUMN()-1,0)</f>
        <v>#N/A</v>
      </c>
      <c r="T67" s="12" t="e">
        <f>VLOOKUP($C67,'Для заполнения'!$A$3:$AA$100,COLUMN()-1,0)</f>
        <v>#N/A</v>
      </c>
      <c r="U67" s="9" t="e">
        <f>VLOOKUP($C67,'Для заполнения'!$A$3:$AA$100,COLUMN()-1,0)</f>
        <v>#N/A</v>
      </c>
      <c r="V67" s="9" t="e">
        <f>VLOOKUP($C67,'Для заполнения'!$A$3:$AA$100,COLUMN()-1,0)</f>
        <v>#N/A</v>
      </c>
      <c r="W67" s="11" t="e">
        <f>VLOOKUP($C67,'Для заполнения'!$A$3:$AA$100,COLUMN()-1,0)</f>
        <v>#N/A</v>
      </c>
      <c r="X67" s="11" t="e">
        <f>VLOOKUP($C67,'Для заполнения'!$A$3:$AA$100,COLUMN()-1,0)</f>
        <v>#N/A</v>
      </c>
      <c r="Y67" s="13" t="e">
        <f>VLOOKUP($C67,'Для заполнения'!$A$3:$AA$100,COLUMN()-1,0)</f>
        <v>#N/A</v>
      </c>
      <c r="Z67" s="13" t="e">
        <f>VLOOKUP($C67,'Для заполнения'!$A$3:$AA$100,COLUMN()-1,0)</f>
        <v>#N/A</v>
      </c>
      <c r="AA67" s="9" t="e">
        <f>VLOOKUP($C67,'Для заполнения'!$A$3:$AA$100,COLUMN()-1,0)</f>
        <v>#N/A</v>
      </c>
      <c r="AB67" s="46" t="e">
        <f>VLOOKUP($C67,'Для заполнения'!$A$3:$AA$100,COLUMN()-1,0)</f>
        <v>#N/A</v>
      </c>
    </row>
    <row r="68" spans="1:33" ht="35.450000000000003" customHeight="1" x14ac:dyDescent="0.25">
      <c r="A68" s="166">
        <v>58</v>
      </c>
      <c r="B68" s="163" t="e">
        <f>VLOOKUP($C68,'Для заполнения'!$A$3:$AA$100,2,0)</f>
        <v>#N/A</v>
      </c>
      <c r="C68" s="116" t="s">
        <v>86</v>
      </c>
      <c r="D68" s="12" t="e">
        <f>VLOOKUP($C68,'Для заполнения'!$A$3:$AA$100,COLUMN()-1,0)</f>
        <v>#N/A</v>
      </c>
      <c r="E68" s="14" t="e">
        <f>VLOOKUP($C68,'Для заполнения'!$A$3:$AA$100,COLUMN()-1,0)</f>
        <v>#N/A</v>
      </c>
      <c r="F68" s="15" t="e">
        <f>VLOOKUP($C68,'Для заполнения'!$A$3:$AA$100,COLUMN()-1,0)</f>
        <v>#N/A</v>
      </c>
      <c r="G68" s="10" t="e">
        <f>VLOOKUP($C68,'Для заполнения'!$A$3:$AA$100,COLUMN()-1,0)</f>
        <v>#N/A</v>
      </c>
      <c r="H68" s="10" t="e">
        <f>VLOOKUP($C68,'Для заполнения'!$A$3:$AA$100,COLUMN()-1,0)</f>
        <v>#N/A</v>
      </c>
      <c r="I68" s="10" t="e">
        <f>VLOOKUP($C68,'Для заполнения'!$A$3:$AA$100,COLUMN()-1,0)</f>
        <v>#N/A</v>
      </c>
      <c r="J68" s="10" t="e">
        <f>VLOOKUP($C68,'Для заполнения'!$A$3:$AA$100,COLUMN()-1,0)</f>
        <v>#N/A</v>
      </c>
      <c r="K68" s="10" t="e">
        <f>VLOOKUP($C68,'Для заполнения'!$A$3:$AA$100,COLUMN()-1,0)</f>
        <v>#N/A</v>
      </c>
      <c r="L68" s="10" t="e">
        <f>VLOOKUP($C68,'Для заполнения'!$A$3:$AA$100,COLUMN()-1,0)</f>
        <v>#N/A</v>
      </c>
      <c r="M68" s="10" t="e">
        <f>VLOOKUP($C68,'Для заполнения'!$A$3:$AA$100,COLUMN()-1,0)</f>
        <v>#N/A</v>
      </c>
      <c r="N68" s="10" t="e">
        <f>VLOOKUP($C68,'Для заполнения'!$A$3:$AA$100,COLUMN()-1,0)</f>
        <v>#N/A</v>
      </c>
      <c r="O68" s="10" t="e">
        <f>VLOOKUP($C68,'Для заполнения'!$A$3:$AA$100,COLUMN()-1,0)</f>
        <v>#N/A</v>
      </c>
      <c r="P68" s="10" t="e">
        <f>VLOOKUP($C68,'Для заполнения'!$A$3:$AA$100,COLUMN()-1,0)</f>
        <v>#N/A</v>
      </c>
      <c r="Q68" s="12" t="e">
        <f>VLOOKUP($C68,'Для заполнения'!$A$3:$AA$100,COLUMN()-1,0)</f>
        <v>#N/A</v>
      </c>
      <c r="R68" s="12" t="e">
        <f>VLOOKUP($C68,'Для заполнения'!$A$3:$AA$100,COLUMN()-1,0)</f>
        <v>#N/A</v>
      </c>
      <c r="S68" s="12" t="e">
        <f>VLOOKUP($C68,'Для заполнения'!$A$3:$AA$100,COLUMN()-1,0)</f>
        <v>#N/A</v>
      </c>
      <c r="T68" s="12" t="e">
        <f>VLOOKUP($C68,'Для заполнения'!$A$3:$AA$100,COLUMN()-1,0)</f>
        <v>#N/A</v>
      </c>
      <c r="U68" s="9" t="e">
        <f>VLOOKUP($C68,'Для заполнения'!$A$3:$AA$100,COLUMN()-1,0)</f>
        <v>#N/A</v>
      </c>
      <c r="V68" s="9" t="e">
        <f>VLOOKUP($C68,'Для заполнения'!$A$3:$AA$100,COLUMN()-1,0)</f>
        <v>#N/A</v>
      </c>
      <c r="W68" s="11" t="e">
        <f>VLOOKUP($C68,'Для заполнения'!$A$3:$AA$100,COLUMN()-1,0)</f>
        <v>#N/A</v>
      </c>
      <c r="X68" s="11" t="e">
        <f>VLOOKUP($C68,'Для заполнения'!$A$3:$AA$100,COLUMN()-1,0)</f>
        <v>#N/A</v>
      </c>
      <c r="Y68" s="13" t="e">
        <f>VLOOKUP($C68,'Для заполнения'!$A$3:$AA$100,COLUMN()-1,0)</f>
        <v>#N/A</v>
      </c>
      <c r="Z68" s="13" t="e">
        <f>VLOOKUP($C68,'Для заполнения'!$A$3:$AA$100,COLUMN()-1,0)</f>
        <v>#N/A</v>
      </c>
      <c r="AA68" s="9" t="e">
        <f>VLOOKUP($C68,'Для заполнения'!$A$3:$AA$100,COLUMN()-1,0)</f>
        <v>#N/A</v>
      </c>
      <c r="AB68" s="46" t="e">
        <f>VLOOKUP($C68,'Для заполнения'!$A$3:$AA$100,COLUMN()-1,0)</f>
        <v>#N/A</v>
      </c>
    </row>
    <row r="69" spans="1:33" ht="50.45" customHeight="1" x14ac:dyDescent="0.25">
      <c r="A69" s="166">
        <v>59</v>
      </c>
      <c r="B69" s="163">
        <f>VLOOKUP($C69,'Для заполнения'!$A$3:$AA$100,2,0)</f>
        <v>78780154</v>
      </c>
      <c r="C69" s="116" t="s">
        <v>87</v>
      </c>
      <c r="D69" s="12">
        <f>VLOOKUP($C69,'Для заполнения'!$A$3:$AA$100,COLUMN()-1,0)</f>
        <v>200</v>
      </c>
      <c r="E69" s="14">
        <f>VLOOKUP($C69,'Для заполнения'!$A$3:$AA$100,COLUMN()-1,0)</f>
        <v>5877</v>
      </c>
      <c r="F69" s="15">
        <f>VLOOKUP($C69,'Для заполнения'!$A$3:$AA$100,COLUMN()-1,0)</f>
        <v>0</v>
      </c>
      <c r="G69" s="10">
        <f>VLOOKUP($C69,'Для заполнения'!$A$3:$AA$100,COLUMN()-1,0)</f>
        <v>0</v>
      </c>
      <c r="H69" s="10">
        <f>VLOOKUP($C69,'Для заполнения'!$A$3:$AA$100,COLUMN()-1,0)</f>
        <v>0</v>
      </c>
      <c r="I69" s="10">
        <f>VLOOKUP($C69,'Для заполнения'!$A$3:$AA$100,COLUMN()-1,0)</f>
        <v>0</v>
      </c>
      <c r="J69" s="10">
        <f>VLOOKUP($C69,'Для заполнения'!$A$3:$AA$100,COLUMN()-1,0)</f>
        <v>0</v>
      </c>
      <c r="K69" s="10">
        <f>VLOOKUP($C69,'Для заполнения'!$A$3:$AA$100,COLUMN()-1,0)</f>
        <v>0</v>
      </c>
      <c r="L69" s="10">
        <f>VLOOKUP($C69,'Для заполнения'!$A$3:$AA$100,COLUMN()-1,0)</f>
        <v>0</v>
      </c>
      <c r="M69" s="10">
        <f>VLOOKUP($C69,'Для заполнения'!$A$3:$AA$100,COLUMN()-1,0)</f>
        <v>0</v>
      </c>
      <c r="N69" s="10">
        <f>VLOOKUP($C69,'Для заполнения'!$A$3:$AA$100,COLUMN()-1,0)</f>
        <v>0</v>
      </c>
      <c r="O69" s="10">
        <f>VLOOKUP($C69,'Для заполнения'!$A$3:$AA$100,COLUMN()-1,0)</f>
        <v>0</v>
      </c>
      <c r="P69" s="10">
        <f>VLOOKUP($C69,'Для заполнения'!$A$3:$AA$100,COLUMN()-1,0)</f>
        <v>0</v>
      </c>
      <c r="Q69" s="12">
        <f>VLOOKUP($C69,'Для заполнения'!$A$3:$AA$100,COLUMN()-1,0)</f>
        <v>0</v>
      </c>
      <c r="R69" s="12">
        <f>VLOOKUP($C69,'Для заполнения'!$A$3:$AA$100,COLUMN()-1,0)</f>
        <v>0</v>
      </c>
      <c r="S69" s="12">
        <f>VLOOKUP($C69,'Для заполнения'!$A$3:$AA$100,COLUMN()-1,0)</f>
        <v>5877</v>
      </c>
      <c r="T69" s="12">
        <f>VLOOKUP($C69,'Для заполнения'!$A$3:$AA$100,COLUMN()-1,0)</f>
        <v>0</v>
      </c>
      <c r="U69" s="9">
        <f>VLOOKUP($C69,'Для заполнения'!$A$3:$AA$100,COLUMN()-1,0)</f>
        <v>5877</v>
      </c>
      <c r="V69" s="9">
        <f>VLOOKUP($C69,'Для заполнения'!$A$3:$AA$100,COLUMN()-1,0)</f>
        <v>0</v>
      </c>
      <c r="W69" s="11">
        <f>VLOOKUP($C69,'Для заполнения'!$A$3:$AA$100,COLUMN()-1,0)</f>
        <v>1582</v>
      </c>
      <c r="X69" s="11">
        <f>VLOOKUP($C69,'Для заполнения'!$A$3:$AA$100,COLUMN()-1,0)</f>
        <v>0</v>
      </c>
      <c r="Y69" s="13">
        <f>VLOOKUP($C69,'Для заполнения'!$A$3:$AA$100,COLUMN()-1,0)</f>
        <v>1582</v>
      </c>
      <c r="Z69" s="13">
        <f>VLOOKUP($C69,'Для заполнения'!$A$3:$AA$100,COLUMN()-1,0)</f>
        <v>0</v>
      </c>
      <c r="AA69" s="9">
        <f>VLOOKUP($C69,'Для заполнения'!$A$3:$AA$100,COLUMN()-1,0)</f>
        <v>0</v>
      </c>
      <c r="AB69" s="46">
        <f>VLOOKUP($C69,'Для заполнения'!$A$3:$AA$100,COLUMN()-1,0)</f>
        <v>0</v>
      </c>
    </row>
    <row r="70" spans="1:33" s="97" customFormat="1" ht="50.45" customHeight="1" x14ac:dyDescent="0.25">
      <c r="A70" s="166">
        <v>60</v>
      </c>
      <c r="B70" s="163" t="e">
        <f>VLOOKUP($C70,'Для заполнения'!$A$3:$AA$100,2,0)</f>
        <v>#N/A</v>
      </c>
      <c r="C70" s="116" t="s">
        <v>88</v>
      </c>
      <c r="D70" s="12" t="e">
        <f>VLOOKUP($C70,'Для заполнения'!$A$3:$AA$100,COLUMN()-1,0)</f>
        <v>#N/A</v>
      </c>
      <c r="E70" s="14" t="e">
        <f>VLOOKUP($C70,'Для заполнения'!$A$3:$AA$100,COLUMN()-1,0)</f>
        <v>#N/A</v>
      </c>
      <c r="F70" s="15" t="e">
        <f>VLOOKUP($C70,'Для заполнения'!$A$3:$AA$100,COLUMN()-1,0)</f>
        <v>#N/A</v>
      </c>
      <c r="G70" s="10" t="e">
        <f>VLOOKUP($C70,'Для заполнения'!$A$3:$AA$100,COLUMN()-1,0)</f>
        <v>#N/A</v>
      </c>
      <c r="H70" s="10" t="e">
        <f>VLOOKUP($C70,'Для заполнения'!$A$3:$AA$100,COLUMN()-1,0)</f>
        <v>#N/A</v>
      </c>
      <c r="I70" s="10" t="e">
        <f>VLOOKUP($C70,'Для заполнения'!$A$3:$AA$100,COLUMN()-1,0)</f>
        <v>#N/A</v>
      </c>
      <c r="J70" s="10" t="e">
        <f>VLOOKUP($C70,'Для заполнения'!$A$3:$AA$100,COLUMN()-1,0)</f>
        <v>#N/A</v>
      </c>
      <c r="K70" s="10" t="e">
        <f>VLOOKUP($C70,'Для заполнения'!$A$3:$AA$100,COLUMN()-1,0)</f>
        <v>#N/A</v>
      </c>
      <c r="L70" s="10" t="e">
        <f>VLOOKUP($C70,'Для заполнения'!$A$3:$AA$100,COLUMN()-1,0)</f>
        <v>#N/A</v>
      </c>
      <c r="M70" s="10" t="e">
        <f>VLOOKUP($C70,'Для заполнения'!$A$3:$AA$100,COLUMN()-1,0)</f>
        <v>#N/A</v>
      </c>
      <c r="N70" s="10" t="e">
        <f>VLOOKUP($C70,'Для заполнения'!$A$3:$AA$100,COLUMN()-1,0)</f>
        <v>#N/A</v>
      </c>
      <c r="O70" s="10" t="e">
        <f>VLOOKUP($C70,'Для заполнения'!$A$3:$AA$100,COLUMN()-1,0)</f>
        <v>#N/A</v>
      </c>
      <c r="P70" s="10" t="e">
        <f>VLOOKUP($C70,'Для заполнения'!$A$3:$AA$100,COLUMN()-1,0)</f>
        <v>#N/A</v>
      </c>
      <c r="Q70" s="12" t="e">
        <f>VLOOKUP($C70,'Для заполнения'!$A$3:$AA$100,COLUMN()-1,0)</f>
        <v>#N/A</v>
      </c>
      <c r="R70" s="12" t="e">
        <f>VLOOKUP($C70,'Для заполнения'!$A$3:$AA$100,COLUMN()-1,0)</f>
        <v>#N/A</v>
      </c>
      <c r="S70" s="12" t="e">
        <f>VLOOKUP($C70,'Для заполнения'!$A$3:$AA$100,COLUMN()-1,0)</f>
        <v>#N/A</v>
      </c>
      <c r="T70" s="12" t="e">
        <f>VLOOKUP($C70,'Для заполнения'!$A$3:$AA$100,COLUMN()-1,0)</f>
        <v>#N/A</v>
      </c>
      <c r="U70" s="9" t="e">
        <f>VLOOKUP($C70,'Для заполнения'!$A$3:$AA$100,COLUMN()-1,0)</f>
        <v>#N/A</v>
      </c>
      <c r="V70" s="9" t="e">
        <f>VLOOKUP($C70,'Для заполнения'!$A$3:$AA$100,COLUMN()-1,0)</f>
        <v>#N/A</v>
      </c>
      <c r="W70" s="11" t="e">
        <f>VLOOKUP($C70,'Для заполнения'!$A$3:$AA$100,COLUMN()-1,0)</f>
        <v>#N/A</v>
      </c>
      <c r="X70" s="11" t="e">
        <f>VLOOKUP($C70,'Для заполнения'!$A$3:$AA$100,COLUMN()-1,0)</f>
        <v>#N/A</v>
      </c>
      <c r="Y70" s="13" t="e">
        <f>VLOOKUP($C70,'Для заполнения'!$A$3:$AA$100,COLUMN()-1,0)</f>
        <v>#N/A</v>
      </c>
      <c r="Z70" s="13" t="e">
        <f>VLOOKUP($C70,'Для заполнения'!$A$3:$AA$100,COLUMN()-1,0)</f>
        <v>#N/A</v>
      </c>
      <c r="AA70" s="9" t="e">
        <f>VLOOKUP($C70,'Для заполнения'!$A$3:$AA$100,COLUMN()-1,0)</f>
        <v>#N/A</v>
      </c>
      <c r="AB70" s="46" t="e">
        <f>VLOOKUP($C70,'Для заполнения'!$A$3:$AA$100,COLUMN()-1,0)</f>
        <v>#N/A</v>
      </c>
    </row>
    <row r="71" spans="1:33" ht="54" customHeight="1" x14ac:dyDescent="0.25">
      <c r="A71" s="166">
        <v>61</v>
      </c>
      <c r="B71" s="163" t="e">
        <f>VLOOKUP($C71,'Для заполнения'!$A$3:$AA$100,2,0)</f>
        <v>#N/A</v>
      </c>
      <c r="C71" s="116" t="s">
        <v>111</v>
      </c>
      <c r="D71" s="12" t="e">
        <f>VLOOKUP($C71,'Для заполнения'!$A$3:$AA$100,COLUMN()-1,0)</f>
        <v>#N/A</v>
      </c>
      <c r="E71" s="14" t="e">
        <f>VLOOKUP($C71,'Для заполнения'!$A$3:$AA$100,COLUMN()-1,0)</f>
        <v>#N/A</v>
      </c>
      <c r="F71" s="15" t="e">
        <f>VLOOKUP($C71,'Для заполнения'!$A$3:$AA$100,COLUMN()-1,0)</f>
        <v>#N/A</v>
      </c>
      <c r="G71" s="10" t="e">
        <f>VLOOKUP($C71,'Для заполнения'!$A$3:$AA$100,COLUMN()-1,0)</f>
        <v>#N/A</v>
      </c>
      <c r="H71" s="10" t="e">
        <f>VLOOKUP($C71,'Для заполнения'!$A$3:$AA$100,COLUMN()-1,0)</f>
        <v>#N/A</v>
      </c>
      <c r="I71" s="10" t="e">
        <f>VLOOKUP($C71,'Для заполнения'!$A$3:$AA$100,COLUMN()-1,0)</f>
        <v>#N/A</v>
      </c>
      <c r="J71" s="10" t="e">
        <f>VLOOKUP($C71,'Для заполнения'!$A$3:$AA$100,COLUMN()-1,0)</f>
        <v>#N/A</v>
      </c>
      <c r="K71" s="10" t="e">
        <f>VLOOKUP($C71,'Для заполнения'!$A$3:$AA$100,COLUMN()-1,0)</f>
        <v>#N/A</v>
      </c>
      <c r="L71" s="10" t="e">
        <f>VLOOKUP($C71,'Для заполнения'!$A$3:$AA$100,COLUMN()-1,0)</f>
        <v>#N/A</v>
      </c>
      <c r="M71" s="10" t="e">
        <f>VLOOKUP($C71,'Для заполнения'!$A$3:$AA$100,COLUMN()-1,0)</f>
        <v>#N/A</v>
      </c>
      <c r="N71" s="10" t="e">
        <f>VLOOKUP($C71,'Для заполнения'!$A$3:$AA$100,COLUMN()-1,0)</f>
        <v>#N/A</v>
      </c>
      <c r="O71" s="10" t="e">
        <f>VLOOKUP($C71,'Для заполнения'!$A$3:$AA$100,COLUMN()-1,0)</f>
        <v>#N/A</v>
      </c>
      <c r="P71" s="10" t="e">
        <f>VLOOKUP($C71,'Для заполнения'!$A$3:$AA$100,COLUMN()-1,0)</f>
        <v>#N/A</v>
      </c>
      <c r="Q71" s="12" t="e">
        <f>VLOOKUP($C71,'Для заполнения'!$A$3:$AA$100,COLUMN()-1,0)</f>
        <v>#N/A</v>
      </c>
      <c r="R71" s="12" t="e">
        <f>VLOOKUP($C71,'Для заполнения'!$A$3:$AA$100,COLUMN()-1,0)</f>
        <v>#N/A</v>
      </c>
      <c r="S71" s="12" t="e">
        <f>VLOOKUP($C71,'Для заполнения'!$A$3:$AA$100,COLUMN()-1,0)</f>
        <v>#N/A</v>
      </c>
      <c r="T71" s="12" t="e">
        <f>VLOOKUP($C71,'Для заполнения'!$A$3:$AA$100,COLUMN()-1,0)</f>
        <v>#N/A</v>
      </c>
      <c r="U71" s="9" t="e">
        <f>VLOOKUP($C71,'Для заполнения'!$A$3:$AA$100,COLUMN()-1,0)</f>
        <v>#N/A</v>
      </c>
      <c r="V71" s="9" t="e">
        <f>VLOOKUP($C71,'Для заполнения'!$A$3:$AA$100,COLUMN()-1,0)</f>
        <v>#N/A</v>
      </c>
      <c r="W71" s="11" t="e">
        <f>VLOOKUP($C71,'Для заполнения'!$A$3:$AA$100,COLUMN()-1,0)</f>
        <v>#N/A</v>
      </c>
      <c r="X71" s="11" t="e">
        <f>VLOOKUP($C71,'Для заполнения'!$A$3:$AA$100,COLUMN()-1,0)</f>
        <v>#N/A</v>
      </c>
      <c r="Y71" s="13" t="e">
        <f>VLOOKUP($C71,'Для заполнения'!$A$3:$AA$100,COLUMN()-1,0)</f>
        <v>#N/A</v>
      </c>
      <c r="Z71" s="13" t="e">
        <f>VLOOKUP($C71,'Для заполнения'!$A$3:$AA$100,COLUMN()-1,0)</f>
        <v>#N/A</v>
      </c>
      <c r="AA71" s="9" t="e">
        <f>VLOOKUP($C71,'Для заполнения'!$A$3:$AA$100,COLUMN()-1,0)</f>
        <v>#N/A</v>
      </c>
      <c r="AB71" s="46" t="e">
        <f>VLOOKUP($C71,'Для заполнения'!$A$3:$AA$100,COLUMN()-1,0)</f>
        <v>#N/A</v>
      </c>
    </row>
    <row r="72" spans="1:33" s="8" customFormat="1" ht="54" customHeight="1" x14ac:dyDescent="0.25">
      <c r="A72" s="166">
        <v>62</v>
      </c>
      <c r="B72" s="163" t="e">
        <f>VLOOKUP($C72,'Для заполнения'!$A$3:$AA$100,2,0)</f>
        <v>#N/A</v>
      </c>
      <c r="C72" s="116" t="s">
        <v>114</v>
      </c>
      <c r="D72" s="12" t="e">
        <f>VLOOKUP($C72,'Для заполнения'!$A$3:$AA$100,COLUMN()-1,0)</f>
        <v>#N/A</v>
      </c>
      <c r="E72" s="14" t="e">
        <f>VLOOKUP($C72,'Для заполнения'!$A$3:$AA$100,COLUMN()-1,0)</f>
        <v>#N/A</v>
      </c>
      <c r="F72" s="15" t="e">
        <f>VLOOKUP($C72,'Для заполнения'!$A$3:$AA$100,COLUMN()-1,0)</f>
        <v>#N/A</v>
      </c>
      <c r="G72" s="10" t="e">
        <f>VLOOKUP($C72,'Для заполнения'!$A$3:$AA$100,COLUMN()-1,0)</f>
        <v>#N/A</v>
      </c>
      <c r="H72" s="10" t="e">
        <f>VLOOKUP($C72,'Для заполнения'!$A$3:$AA$100,COLUMN()-1,0)</f>
        <v>#N/A</v>
      </c>
      <c r="I72" s="10" t="e">
        <f>VLOOKUP($C72,'Для заполнения'!$A$3:$AA$100,COLUMN()-1,0)</f>
        <v>#N/A</v>
      </c>
      <c r="J72" s="10" t="e">
        <f>VLOOKUP($C72,'Для заполнения'!$A$3:$AA$100,COLUMN()-1,0)</f>
        <v>#N/A</v>
      </c>
      <c r="K72" s="10" t="e">
        <f>VLOOKUP($C72,'Для заполнения'!$A$3:$AA$100,COLUMN()-1,0)</f>
        <v>#N/A</v>
      </c>
      <c r="L72" s="10" t="e">
        <f>VLOOKUP($C72,'Для заполнения'!$A$3:$AA$100,COLUMN()-1,0)</f>
        <v>#N/A</v>
      </c>
      <c r="M72" s="10" t="e">
        <f>VLOOKUP($C72,'Для заполнения'!$A$3:$AA$100,COLUMN()-1,0)</f>
        <v>#N/A</v>
      </c>
      <c r="N72" s="10" t="e">
        <f>VLOOKUP($C72,'Для заполнения'!$A$3:$AA$100,COLUMN()-1,0)</f>
        <v>#N/A</v>
      </c>
      <c r="O72" s="10" t="e">
        <f>VLOOKUP($C72,'Для заполнения'!$A$3:$AA$100,COLUMN()-1,0)</f>
        <v>#N/A</v>
      </c>
      <c r="P72" s="10" t="e">
        <f>VLOOKUP($C72,'Для заполнения'!$A$3:$AA$100,COLUMN()-1,0)</f>
        <v>#N/A</v>
      </c>
      <c r="Q72" s="12" t="e">
        <f>VLOOKUP($C72,'Для заполнения'!$A$3:$AA$100,COLUMN()-1,0)</f>
        <v>#N/A</v>
      </c>
      <c r="R72" s="12" t="e">
        <f>VLOOKUP($C72,'Для заполнения'!$A$3:$AA$100,COLUMN()-1,0)</f>
        <v>#N/A</v>
      </c>
      <c r="S72" s="12" t="e">
        <f>VLOOKUP($C72,'Для заполнения'!$A$3:$AA$100,COLUMN()-1,0)</f>
        <v>#N/A</v>
      </c>
      <c r="T72" s="12" t="e">
        <f>VLOOKUP($C72,'Для заполнения'!$A$3:$AA$100,COLUMN()-1,0)</f>
        <v>#N/A</v>
      </c>
      <c r="U72" s="9" t="e">
        <f>VLOOKUP($C72,'Для заполнения'!$A$3:$AA$100,COLUMN()-1,0)</f>
        <v>#N/A</v>
      </c>
      <c r="V72" s="9" t="e">
        <f>VLOOKUP($C72,'Для заполнения'!$A$3:$AA$100,COLUMN()-1,0)</f>
        <v>#N/A</v>
      </c>
      <c r="W72" s="11" t="e">
        <f>VLOOKUP($C72,'Для заполнения'!$A$3:$AA$100,COLUMN()-1,0)</f>
        <v>#N/A</v>
      </c>
      <c r="X72" s="11" t="e">
        <f>VLOOKUP($C72,'Для заполнения'!$A$3:$AA$100,COLUMN()-1,0)</f>
        <v>#N/A</v>
      </c>
      <c r="Y72" s="13" t="e">
        <f>VLOOKUP($C72,'Для заполнения'!$A$3:$AA$100,COLUMN()-1,0)</f>
        <v>#N/A</v>
      </c>
      <c r="Z72" s="13" t="e">
        <f>VLOOKUP($C72,'Для заполнения'!$A$3:$AA$100,COLUMN()-1,0)</f>
        <v>#N/A</v>
      </c>
      <c r="AA72" s="9" t="e">
        <f>VLOOKUP($C72,'Для заполнения'!$A$3:$AA$100,COLUMN()-1,0)</f>
        <v>#N/A</v>
      </c>
      <c r="AB72" s="46" t="e">
        <f>VLOOKUP($C72,'Для заполнения'!$A$3:$AA$100,COLUMN()-1,0)</f>
        <v>#N/A</v>
      </c>
    </row>
    <row r="73" spans="1:33" s="97" customFormat="1" ht="54" customHeight="1" x14ac:dyDescent="0.25">
      <c r="A73" s="166">
        <v>63</v>
      </c>
      <c r="B73" s="163" t="e">
        <f>VLOOKUP($C73,'Для заполнения'!$A$3:$AA$100,2,0)</f>
        <v>#N/A</v>
      </c>
      <c r="C73" s="116" t="s">
        <v>115</v>
      </c>
      <c r="D73" s="12" t="e">
        <f>VLOOKUP($C73,'Для заполнения'!$A$3:$AA$100,COLUMN()-1,0)</f>
        <v>#N/A</v>
      </c>
      <c r="E73" s="14" t="e">
        <f>VLOOKUP($C73,'Для заполнения'!$A$3:$AA$100,COLUMN()-1,0)</f>
        <v>#N/A</v>
      </c>
      <c r="F73" s="15" t="e">
        <f>VLOOKUP($C73,'Для заполнения'!$A$3:$AA$100,COLUMN()-1,0)</f>
        <v>#N/A</v>
      </c>
      <c r="G73" s="10" t="e">
        <f>VLOOKUP($C73,'Для заполнения'!$A$3:$AA$100,COLUMN()-1,0)</f>
        <v>#N/A</v>
      </c>
      <c r="H73" s="10" t="e">
        <f>VLOOKUP($C73,'Для заполнения'!$A$3:$AA$100,COLUMN()-1,0)</f>
        <v>#N/A</v>
      </c>
      <c r="I73" s="10" t="e">
        <f>VLOOKUP($C73,'Для заполнения'!$A$3:$AA$100,COLUMN()-1,0)</f>
        <v>#N/A</v>
      </c>
      <c r="J73" s="10" t="e">
        <f>VLOOKUP($C73,'Для заполнения'!$A$3:$AA$100,COLUMN()-1,0)</f>
        <v>#N/A</v>
      </c>
      <c r="K73" s="10" t="e">
        <f>VLOOKUP($C73,'Для заполнения'!$A$3:$AA$100,COLUMN()-1,0)</f>
        <v>#N/A</v>
      </c>
      <c r="L73" s="10" t="e">
        <f>VLOOKUP($C73,'Для заполнения'!$A$3:$AA$100,COLUMN()-1,0)</f>
        <v>#N/A</v>
      </c>
      <c r="M73" s="10" t="e">
        <f>VLOOKUP($C73,'Для заполнения'!$A$3:$AA$100,COLUMN()-1,0)</f>
        <v>#N/A</v>
      </c>
      <c r="N73" s="10" t="e">
        <f>VLOOKUP($C73,'Для заполнения'!$A$3:$AA$100,COLUMN()-1,0)</f>
        <v>#N/A</v>
      </c>
      <c r="O73" s="10" t="e">
        <f>VLOOKUP($C73,'Для заполнения'!$A$3:$AA$100,COLUMN()-1,0)</f>
        <v>#N/A</v>
      </c>
      <c r="P73" s="10" t="e">
        <f>VLOOKUP($C73,'Для заполнения'!$A$3:$AA$100,COLUMN()-1,0)</f>
        <v>#N/A</v>
      </c>
      <c r="Q73" s="12" t="e">
        <f>VLOOKUP($C73,'Для заполнения'!$A$3:$AA$100,COLUMN()-1,0)</f>
        <v>#N/A</v>
      </c>
      <c r="R73" s="12" t="e">
        <f>VLOOKUP($C73,'Для заполнения'!$A$3:$AA$100,COLUMN()-1,0)</f>
        <v>#N/A</v>
      </c>
      <c r="S73" s="12" t="e">
        <f>VLOOKUP($C73,'Для заполнения'!$A$3:$AA$100,COLUMN()-1,0)</f>
        <v>#N/A</v>
      </c>
      <c r="T73" s="12" t="e">
        <f>VLOOKUP($C73,'Для заполнения'!$A$3:$AA$100,COLUMN()-1,0)</f>
        <v>#N/A</v>
      </c>
      <c r="U73" s="9" t="e">
        <f>VLOOKUP($C73,'Для заполнения'!$A$3:$AA$100,COLUMN()-1,0)</f>
        <v>#N/A</v>
      </c>
      <c r="V73" s="9" t="e">
        <f>VLOOKUP($C73,'Для заполнения'!$A$3:$AA$100,COLUMN()-1,0)</f>
        <v>#N/A</v>
      </c>
      <c r="W73" s="11" t="e">
        <f>VLOOKUP($C73,'Для заполнения'!$A$3:$AA$100,COLUMN()-1,0)</f>
        <v>#N/A</v>
      </c>
      <c r="X73" s="11" t="e">
        <f>VLOOKUP($C73,'Для заполнения'!$A$3:$AA$100,COLUMN()-1,0)</f>
        <v>#N/A</v>
      </c>
      <c r="Y73" s="13" t="e">
        <f>VLOOKUP($C73,'Для заполнения'!$A$3:$AA$100,COLUMN()-1,0)</f>
        <v>#N/A</v>
      </c>
      <c r="Z73" s="13" t="e">
        <f>VLOOKUP($C73,'Для заполнения'!$A$3:$AA$100,COLUMN()-1,0)</f>
        <v>#N/A</v>
      </c>
      <c r="AA73" s="9" t="e">
        <f>VLOOKUP($C73,'Для заполнения'!$A$3:$AA$100,COLUMN()-1,0)</f>
        <v>#N/A</v>
      </c>
      <c r="AB73" s="46" t="e">
        <f>VLOOKUP($C73,'Для заполнения'!$A$3:$AA$100,COLUMN()-1,0)</f>
        <v>#N/A</v>
      </c>
    </row>
    <row r="74" spans="1:33" s="8" customFormat="1" ht="54" customHeight="1" thickBot="1" x14ac:dyDescent="0.3">
      <c r="A74" s="170">
        <v>64</v>
      </c>
      <c r="B74" s="164" t="e">
        <f>VLOOKUP($C74,'Для заполнения'!$A$3:$AA$100,2,0)</f>
        <v>#N/A</v>
      </c>
      <c r="C74" s="143" t="s">
        <v>119</v>
      </c>
      <c r="D74" s="47" t="e">
        <f>VLOOKUP($C74,'Для заполнения'!$A$3:$AA$100,COLUMN()-1,0)</f>
        <v>#N/A</v>
      </c>
      <c r="E74" s="48" t="e">
        <f>VLOOKUP($C74,'Для заполнения'!$A$3:$AA$100,COLUMN()-1,0)</f>
        <v>#N/A</v>
      </c>
      <c r="F74" s="49" t="e">
        <f>VLOOKUP($C74,'Для заполнения'!$A$3:$AA$100,COLUMN()-1,0)</f>
        <v>#N/A</v>
      </c>
      <c r="G74" s="50" t="e">
        <f>VLOOKUP($C74,'Для заполнения'!$A$3:$AA$100,COLUMN()-1,0)</f>
        <v>#N/A</v>
      </c>
      <c r="H74" s="50" t="e">
        <f>VLOOKUP($C74,'Для заполнения'!$A$3:$AA$100,COLUMN()-1,0)</f>
        <v>#N/A</v>
      </c>
      <c r="I74" s="50" t="e">
        <f>VLOOKUP($C74,'Для заполнения'!$A$3:$AA$100,COLUMN()-1,0)</f>
        <v>#N/A</v>
      </c>
      <c r="J74" s="50" t="e">
        <f>VLOOKUP($C74,'Для заполнения'!$A$3:$AA$100,COLUMN()-1,0)</f>
        <v>#N/A</v>
      </c>
      <c r="K74" s="50" t="e">
        <f>VLOOKUP($C74,'Для заполнения'!$A$3:$AA$100,COLUMN()-1,0)</f>
        <v>#N/A</v>
      </c>
      <c r="L74" s="50" t="e">
        <f>VLOOKUP($C74,'Для заполнения'!$A$3:$AA$100,COLUMN()-1,0)</f>
        <v>#N/A</v>
      </c>
      <c r="M74" s="50" t="e">
        <f>VLOOKUP($C74,'Для заполнения'!$A$3:$AA$100,COLUMN()-1,0)</f>
        <v>#N/A</v>
      </c>
      <c r="N74" s="50" t="e">
        <f>VLOOKUP($C74,'Для заполнения'!$A$3:$AA$100,COLUMN()-1,0)</f>
        <v>#N/A</v>
      </c>
      <c r="O74" s="50" t="e">
        <f>VLOOKUP($C74,'Для заполнения'!$A$3:$AA$100,COLUMN()-1,0)</f>
        <v>#N/A</v>
      </c>
      <c r="P74" s="50" t="e">
        <f>VLOOKUP($C74,'Для заполнения'!$A$3:$AA$100,COLUMN()-1,0)</f>
        <v>#N/A</v>
      </c>
      <c r="Q74" s="47" t="e">
        <f>VLOOKUP($C74,'Для заполнения'!$A$3:$AA$100,COLUMN()-1,0)</f>
        <v>#N/A</v>
      </c>
      <c r="R74" s="47" t="e">
        <f>VLOOKUP($C74,'Для заполнения'!$A$3:$AA$100,COLUMN()-1,0)</f>
        <v>#N/A</v>
      </c>
      <c r="S74" s="47" t="e">
        <f>VLOOKUP($C74,'Для заполнения'!$A$3:$AA$100,COLUMN()-1,0)</f>
        <v>#N/A</v>
      </c>
      <c r="T74" s="47" t="e">
        <f>VLOOKUP($C74,'Для заполнения'!$A$3:$AA$100,COLUMN()-1,0)</f>
        <v>#N/A</v>
      </c>
      <c r="U74" s="51" t="e">
        <f>VLOOKUP($C74,'Для заполнения'!$A$3:$AA$100,COLUMN()-1,0)</f>
        <v>#N/A</v>
      </c>
      <c r="V74" s="51" t="e">
        <f>VLOOKUP($C74,'Для заполнения'!$A$3:$AA$100,COLUMN()-1,0)</f>
        <v>#N/A</v>
      </c>
      <c r="W74" s="52" t="e">
        <f>VLOOKUP($C74,'Для заполнения'!$A$3:$AA$100,COLUMN()-1,0)</f>
        <v>#N/A</v>
      </c>
      <c r="X74" s="52" t="e">
        <f>VLOOKUP($C74,'Для заполнения'!$A$3:$AA$100,COLUMN()-1,0)</f>
        <v>#N/A</v>
      </c>
      <c r="Y74" s="53" t="e">
        <f>VLOOKUP($C74,'Для заполнения'!$A$3:$AA$100,COLUMN()-1,0)</f>
        <v>#N/A</v>
      </c>
      <c r="Z74" s="53" t="e">
        <f>VLOOKUP($C74,'Для заполнения'!$A$3:$AA$100,COLUMN()-1,0)</f>
        <v>#N/A</v>
      </c>
      <c r="AA74" s="51" t="e">
        <f>VLOOKUP($C74,'Для заполнения'!$A$3:$AA$100,COLUMN()-1,0)</f>
        <v>#N/A</v>
      </c>
      <c r="AB74" s="54" t="e">
        <f>VLOOKUP($C74,'Для заполнения'!$A$3:$AA$100,COLUMN()-1,0)</f>
        <v>#N/A</v>
      </c>
    </row>
    <row r="79" spans="1:33" ht="15" customHeight="1" x14ac:dyDescent="0.25">
      <c r="AD79"/>
      <c r="AE79"/>
      <c r="AF79"/>
      <c r="AG79"/>
    </row>
    <row r="80" spans="1:33" ht="15" customHeight="1" x14ac:dyDescent="0.25">
      <c r="AD80"/>
      <c r="AE80"/>
      <c r="AF80"/>
      <c r="AG80"/>
    </row>
    <row r="81" spans="30:33" ht="15" customHeight="1" x14ac:dyDescent="0.25">
      <c r="AD81"/>
      <c r="AE81"/>
      <c r="AF81"/>
      <c r="AG81"/>
    </row>
    <row r="82" spans="30:33" ht="15" customHeight="1" x14ac:dyDescent="0.25">
      <c r="AD82"/>
      <c r="AE82"/>
      <c r="AF82"/>
      <c r="AG82"/>
    </row>
    <row r="83" spans="30:33" ht="15" customHeight="1" x14ac:dyDescent="0.25">
      <c r="AD83"/>
      <c r="AE83"/>
      <c r="AF83"/>
      <c r="AG83"/>
    </row>
    <row r="84" spans="30:33" ht="15" customHeight="1" x14ac:dyDescent="0.25">
      <c r="AD84"/>
      <c r="AE84"/>
      <c r="AF84"/>
      <c r="AG84"/>
    </row>
    <row r="85" spans="30:33" ht="15" customHeight="1" x14ac:dyDescent="0.25">
      <c r="AD85"/>
      <c r="AE85"/>
      <c r="AF85"/>
      <c r="AG85"/>
    </row>
    <row r="86" spans="30:33" ht="15" customHeight="1" x14ac:dyDescent="0.25">
      <c r="AD86"/>
      <c r="AE86"/>
      <c r="AF86"/>
      <c r="AG86"/>
    </row>
    <row r="87" spans="30:33" ht="15" customHeight="1" x14ac:dyDescent="0.25">
      <c r="AD87"/>
      <c r="AE87"/>
      <c r="AF87"/>
      <c r="AG87"/>
    </row>
    <row r="88" spans="30:33" ht="15" customHeight="1" x14ac:dyDescent="0.25">
      <c r="AD88"/>
      <c r="AE88"/>
      <c r="AF88"/>
      <c r="AG88"/>
    </row>
    <row r="89" spans="30:33" ht="15" customHeight="1" x14ac:dyDescent="0.25">
      <c r="AD89"/>
      <c r="AE89"/>
      <c r="AF89"/>
      <c r="AG89"/>
    </row>
    <row r="90" spans="30:33" ht="15" customHeight="1" x14ac:dyDescent="0.25">
      <c r="AD90"/>
      <c r="AE90"/>
      <c r="AF90"/>
      <c r="AG90"/>
    </row>
    <row r="91" spans="30:33" ht="15" customHeight="1" x14ac:dyDescent="0.25">
      <c r="AD91"/>
      <c r="AE91"/>
      <c r="AF91"/>
      <c r="AG91"/>
    </row>
    <row r="92" spans="30:33" ht="15" customHeight="1" x14ac:dyDescent="0.25">
      <c r="AD92"/>
      <c r="AE92"/>
      <c r="AF92"/>
      <c r="AG92"/>
    </row>
    <row r="93" spans="30:33" ht="15" customHeight="1" x14ac:dyDescent="0.25">
      <c r="AD93"/>
      <c r="AE93"/>
      <c r="AF93"/>
      <c r="AG93"/>
    </row>
    <row r="94" spans="30:33" ht="15" customHeight="1" x14ac:dyDescent="0.25">
      <c r="AD94"/>
      <c r="AE94"/>
      <c r="AF94"/>
      <c r="AG94"/>
    </row>
    <row r="95" spans="30:33" ht="15" customHeight="1" x14ac:dyDescent="0.25">
      <c r="AD95"/>
      <c r="AE95"/>
      <c r="AF95"/>
      <c r="AG95"/>
    </row>
  </sheetData>
  <mergeCells count="15">
    <mergeCell ref="AB3:AB4"/>
    <mergeCell ref="F3:F4"/>
    <mergeCell ref="W3:X3"/>
    <mergeCell ref="U3:V3"/>
    <mergeCell ref="AA3:AA4"/>
    <mergeCell ref="Y3:Z3"/>
    <mergeCell ref="G3:O3"/>
    <mergeCell ref="C3:C4"/>
    <mergeCell ref="A3:A4"/>
    <mergeCell ref="D3:D4"/>
    <mergeCell ref="E3:E4"/>
    <mergeCell ref="S3:T3"/>
    <mergeCell ref="Q3:Q4"/>
    <mergeCell ref="R3:R4"/>
    <mergeCell ref="B3:B4"/>
  </mergeCells>
  <pageMargins left="0.7" right="0.7" top="0.75" bottom="0.75" header="0.3" footer="0.3"/>
  <pageSetup scale="10" fitToHeight="0" orientation="portrait" horizont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AP100"/>
  <sheetViews>
    <sheetView zoomScale="45" zoomScaleNormal="45" workbookViewId="0">
      <pane ySplit="3" topLeftCell="A81" activePane="bottomLeft" state="frozen"/>
      <selection activeCell="X1" sqref="X1"/>
      <selection pane="bottomLeft" activeCell="A100" sqref="A100:AA100"/>
    </sheetView>
  </sheetViews>
  <sheetFormatPr defaultColWidth="9.140625" defaultRowHeight="19.5" x14ac:dyDescent="0.3"/>
  <cols>
    <col min="1" max="1" width="41" style="98" customWidth="1"/>
    <col min="2" max="2" width="18.42578125" style="97" customWidth="1"/>
    <col min="3" max="25" width="27.28515625" style="97" customWidth="1"/>
    <col min="26" max="26" width="24.140625" style="97" customWidth="1"/>
    <col min="27" max="27" width="25.7109375" style="97" customWidth="1"/>
    <col min="28" max="28" width="40.7109375" style="117" customWidth="1"/>
    <col min="29" max="30" width="15.7109375" style="124" customWidth="1"/>
    <col min="31" max="31" width="1.7109375" style="123" customWidth="1"/>
    <col min="32" max="42" width="15.7109375" style="124" customWidth="1"/>
    <col min="43" max="16384" width="9.140625" style="97"/>
  </cols>
  <sheetData>
    <row r="1" spans="1:42" ht="54.6" customHeight="1" x14ac:dyDescent="0.25">
      <c r="A1" s="195" t="s">
        <v>2</v>
      </c>
      <c r="B1" s="193" t="s">
        <v>89</v>
      </c>
      <c r="C1" s="196" t="s">
        <v>3</v>
      </c>
      <c r="D1" s="197" t="s">
        <v>4</v>
      </c>
      <c r="E1" s="198" t="s">
        <v>5</v>
      </c>
      <c r="F1" s="203" t="s">
        <v>6</v>
      </c>
      <c r="G1" s="194"/>
      <c r="H1" s="194"/>
      <c r="I1" s="194"/>
      <c r="J1" s="194"/>
      <c r="K1" s="194"/>
      <c r="L1" s="194"/>
      <c r="M1" s="194"/>
      <c r="N1" s="194"/>
      <c r="O1" s="194"/>
      <c r="P1" s="204" t="s">
        <v>109</v>
      </c>
      <c r="Q1" s="204" t="s">
        <v>110</v>
      </c>
      <c r="R1" s="204" t="s">
        <v>90</v>
      </c>
      <c r="S1" s="194"/>
      <c r="T1" s="206" t="s">
        <v>10</v>
      </c>
      <c r="U1" s="194"/>
      <c r="V1" s="207" t="s">
        <v>11</v>
      </c>
      <c r="W1" s="194"/>
      <c r="X1" s="208" t="s">
        <v>91</v>
      </c>
      <c r="Y1" s="194"/>
      <c r="Z1" s="205" t="s">
        <v>92</v>
      </c>
      <c r="AA1" s="205" t="s">
        <v>93</v>
      </c>
      <c r="AB1" s="210" t="s">
        <v>108</v>
      </c>
      <c r="AC1" s="199" t="s">
        <v>105</v>
      </c>
      <c r="AD1" s="155" t="s">
        <v>106</v>
      </c>
      <c r="AE1" s="209"/>
      <c r="AF1" s="200" t="s">
        <v>3</v>
      </c>
      <c r="AG1" s="201" t="s">
        <v>4</v>
      </c>
      <c r="AH1" s="211" t="s">
        <v>5</v>
      </c>
      <c r="AI1" s="212" t="s">
        <v>7</v>
      </c>
      <c r="AJ1" s="212" t="s">
        <v>8</v>
      </c>
      <c r="AK1" s="212" t="s">
        <v>90</v>
      </c>
      <c r="AL1" s="202"/>
      <c r="AM1" s="125" t="s">
        <v>10</v>
      </c>
      <c r="AN1" s="213" t="s">
        <v>11</v>
      </c>
      <c r="AO1" s="202"/>
      <c r="AP1" s="126" t="s">
        <v>107</v>
      </c>
    </row>
    <row r="2" spans="1:42" ht="94.5" customHeight="1" x14ac:dyDescent="0.25">
      <c r="A2" s="194"/>
      <c r="B2" s="194"/>
      <c r="C2" s="196"/>
      <c r="D2" s="194"/>
      <c r="E2" s="194"/>
      <c r="F2" s="100" t="s">
        <v>15</v>
      </c>
      <c r="G2" s="100" t="s">
        <v>16</v>
      </c>
      <c r="H2" s="100" t="s">
        <v>17</v>
      </c>
      <c r="I2" s="100" t="s">
        <v>18</v>
      </c>
      <c r="J2" s="100" t="s">
        <v>19</v>
      </c>
      <c r="K2" s="100" t="s">
        <v>20</v>
      </c>
      <c r="L2" s="100" t="s">
        <v>94</v>
      </c>
      <c r="M2" s="100" t="s">
        <v>95</v>
      </c>
      <c r="N2" s="100" t="s">
        <v>23</v>
      </c>
      <c r="O2" s="100" t="s">
        <v>24</v>
      </c>
      <c r="P2" s="194"/>
      <c r="Q2" s="194"/>
      <c r="R2" s="101" t="s">
        <v>25</v>
      </c>
      <c r="S2" s="101" t="s">
        <v>26</v>
      </c>
      <c r="T2" s="102" t="s">
        <v>25</v>
      </c>
      <c r="U2" s="102" t="s">
        <v>27</v>
      </c>
      <c r="V2" s="103" t="s">
        <v>25</v>
      </c>
      <c r="W2" s="103" t="s">
        <v>27</v>
      </c>
      <c r="X2" s="157" t="s">
        <v>25</v>
      </c>
      <c r="Y2" s="157" t="s">
        <v>27</v>
      </c>
      <c r="Z2" s="194"/>
      <c r="AA2" s="194"/>
      <c r="AB2" s="210"/>
      <c r="AC2" s="199"/>
      <c r="AD2" s="155" t="s">
        <v>104</v>
      </c>
      <c r="AE2" s="209"/>
      <c r="AF2" s="200"/>
      <c r="AG2" s="202"/>
      <c r="AH2" s="202"/>
      <c r="AI2" s="202"/>
      <c r="AJ2" s="202"/>
      <c r="AK2" s="118" t="s">
        <v>25</v>
      </c>
      <c r="AL2" s="118" t="s">
        <v>27</v>
      </c>
      <c r="AM2" s="119" t="s">
        <v>25</v>
      </c>
      <c r="AN2" s="120" t="s">
        <v>25</v>
      </c>
      <c r="AO2" s="120" t="s">
        <v>27</v>
      </c>
      <c r="AP2" s="121" t="s">
        <v>25</v>
      </c>
    </row>
    <row r="3" spans="1:42" ht="31.15" customHeight="1" x14ac:dyDescent="0.25">
      <c r="A3" s="104" t="s">
        <v>28</v>
      </c>
      <c r="B3" s="154"/>
      <c r="C3" s="105">
        <f t="shared" ref="C3:AA3" si="0">SUM(C4:C100)</f>
        <v>1770</v>
      </c>
      <c r="D3" s="105">
        <f t="shared" si="0"/>
        <v>203752</v>
      </c>
      <c r="E3" s="105">
        <f t="shared" si="0"/>
        <v>0</v>
      </c>
      <c r="F3" s="105">
        <f t="shared" si="0"/>
        <v>0</v>
      </c>
      <c r="G3" s="105">
        <f t="shared" si="0"/>
        <v>0</v>
      </c>
      <c r="H3" s="105">
        <f t="shared" si="0"/>
        <v>0</v>
      </c>
      <c r="I3" s="105">
        <f t="shared" si="0"/>
        <v>0</v>
      </c>
      <c r="J3" s="105">
        <f t="shared" si="0"/>
        <v>0</v>
      </c>
      <c r="K3" s="105">
        <f t="shared" si="0"/>
        <v>0</v>
      </c>
      <c r="L3" s="105">
        <f t="shared" si="0"/>
        <v>0</v>
      </c>
      <c r="M3" s="105">
        <f t="shared" si="0"/>
        <v>0</v>
      </c>
      <c r="N3" s="105">
        <f t="shared" si="0"/>
        <v>0</v>
      </c>
      <c r="O3" s="105">
        <f t="shared" si="0"/>
        <v>0</v>
      </c>
      <c r="P3" s="105">
        <f t="shared" si="0"/>
        <v>59</v>
      </c>
      <c r="Q3" s="105">
        <f t="shared" si="0"/>
        <v>0</v>
      </c>
      <c r="R3" s="105">
        <f t="shared" si="0"/>
        <v>159289</v>
      </c>
      <c r="S3" s="105">
        <f t="shared" si="0"/>
        <v>0</v>
      </c>
      <c r="T3" s="105">
        <f t="shared" si="0"/>
        <v>207663</v>
      </c>
      <c r="U3" s="105">
        <f t="shared" si="0"/>
        <v>0</v>
      </c>
      <c r="V3" s="105">
        <f t="shared" si="0"/>
        <v>18706</v>
      </c>
      <c r="W3" s="105">
        <f t="shared" si="0"/>
        <v>0</v>
      </c>
      <c r="X3" s="105">
        <f t="shared" si="0"/>
        <v>18263</v>
      </c>
      <c r="Y3" s="105">
        <f t="shared" si="0"/>
        <v>0</v>
      </c>
      <c r="Z3" s="105">
        <f t="shared" si="0"/>
        <v>20</v>
      </c>
      <c r="AA3" s="105">
        <f t="shared" si="0"/>
        <v>1</v>
      </c>
      <c r="AB3" s="160"/>
      <c r="AC3" s="156">
        <f>IF(S3&lt;=U3,0,1)</f>
        <v>0</v>
      </c>
      <c r="AD3" s="156">
        <f>W3-Y3</f>
        <v>0</v>
      </c>
      <c r="AE3" s="209"/>
      <c r="AF3" s="127">
        <f>IF(C3&gt;=U3,0,1)</f>
        <v>0</v>
      </c>
      <c r="AG3" s="127">
        <f>D3-Пред.отч!D3</f>
        <v>203752</v>
      </c>
      <c r="AH3" s="127">
        <f>E3-SUM(F3:O3)</f>
        <v>0</v>
      </c>
      <c r="AI3" s="127"/>
      <c r="AJ3" s="127"/>
      <c r="AK3" s="127">
        <f>R3-S3-Пред.отч!R3</f>
        <v>159289</v>
      </c>
      <c r="AL3" s="127">
        <f>IF(S3&lt;=U3,0,1)</f>
        <v>0</v>
      </c>
      <c r="AM3" s="127">
        <f>T3-U3-Пред.отч!T3</f>
        <v>207663</v>
      </c>
      <c r="AN3" s="127">
        <f>V3-W3-Пред.отч!V3</f>
        <v>18706</v>
      </c>
      <c r="AO3" s="127">
        <f>IF(W3&gt;=Y3,0,1)</f>
        <v>0</v>
      </c>
      <c r="AP3" s="127">
        <f>X3-Y3-Пред.отч!X3</f>
        <v>18263</v>
      </c>
    </row>
    <row r="4" spans="1:42" ht="19.5" customHeight="1" x14ac:dyDescent="0.3">
      <c r="A4" s="116"/>
      <c r="B4" s="154"/>
      <c r="C4" s="154"/>
      <c r="D4" s="154"/>
      <c r="E4" s="154"/>
      <c r="F4" s="154"/>
      <c r="G4" s="154"/>
      <c r="H4" s="154"/>
      <c r="I4" s="154"/>
      <c r="J4" s="154"/>
      <c r="K4" s="154"/>
      <c r="L4" s="154"/>
      <c r="M4" s="154"/>
      <c r="N4" s="154"/>
      <c r="O4" s="154"/>
      <c r="P4" s="154"/>
      <c r="Q4" s="154"/>
      <c r="R4" s="154"/>
      <c r="S4" s="154"/>
      <c r="T4" s="154"/>
      <c r="U4" s="154"/>
      <c r="V4" s="154"/>
      <c r="W4" s="154"/>
      <c r="X4" s="154"/>
      <c r="Y4" s="154"/>
      <c r="Z4" s="154"/>
      <c r="AA4" s="154"/>
      <c r="AB4" s="160">
        <f>A4</f>
        <v>0</v>
      </c>
      <c r="AC4" s="156">
        <f>IF(S4&lt;=U4,0,1)</f>
        <v>0</v>
      </c>
      <c r="AD4" s="156">
        <f t="shared" ref="AD4:AD59" si="1">W4-Y4</f>
        <v>0</v>
      </c>
      <c r="AE4" s="122"/>
      <c r="AF4" s="128">
        <f>IF(C4&gt;=U4,0,1)</f>
        <v>0</v>
      </c>
      <c r="AG4" s="128" t="e">
        <f>D4-VLOOKUP(A4, Пред.отч!A:BB, 4, FALSE)</f>
        <v>#N/A</v>
      </c>
      <c r="AH4" s="127">
        <f t="shared" ref="AH4:AH59" si="2">E4-SUM(F4:O4)</f>
        <v>0</v>
      </c>
      <c r="AI4" s="129"/>
      <c r="AJ4" s="129"/>
      <c r="AK4" s="129" t="e">
        <f>R4-S4-VLOOKUP(A4, Пред.отч!A:BB, 18, FALSE)</f>
        <v>#N/A</v>
      </c>
      <c r="AL4" s="127">
        <f t="shared" ref="AL4:AL59" si="3">IF(S4&lt;=U4,0,1)</f>
        <v>0</v>
      </c>
      <c r="AM4" s="129" t="e">
        <f>T4-U4-VLOOKUP(A4, Пред.отч!A:BB, 20, FALSE)</f>
        <v>#N/A</v>
      </c>
      <c r="AN4" s="129" t="e">
        <f>V4-W4-VLOOKUP(A4, Пред.отч!A:BB, 22, FALSE)</f>
        <v>#N/A</v>
      </c>
      <c r="AO4" s="127">
        <f t="shared" ref="AO4:AO59" si="4">IF(W4&gt;=Y4,0,1)</f>
        <v>0</v>
      </c>
      <c r="AP4" s="129" t="e">
        <f>X4-Y4-VLOOKUP(A4, Пред.отч!A:BB, 24, FALSE)</f>
        <v>#N/A</v>
      </c>
    </row>
    <row r="5" spans="1:42" ht="19.5" customHeight="1" x14ac:dyDescent="0.3">
      <c r="A5" s="16"/>
      <c r="B5" s="154"/>
      <c r="C5" s="154"/>
      <c r="D5" s="154"/>
      <c r="E5" s="154"/>
      <c r="F5" s="154"/>
      <c r="G5" s="154"/>
      <c r="H5" s="154"/>
      <c r="I5" s="154"/>
      <c r="J5" s="154"/>
      <c r="K5" s="154"/>
      <c r="L5" s="154"/>
      <c r="M5" s="154"/>
      <c r="N5" s="154"/>
      <c r="O5" s="154"/>
      <c r="P5" s="154"/>
      <c r="Q5" s="154"/>
      <c r="R5" s="154"/>
      <c r="S5" s="154"/>
      <c r="T5" s="154"/>
      <c r="U5" s="154"/>
      <c r="V5" s="154"/>
      <c r="W5" s="154"/>
      <c r="X5" s="154"/>
      <c r="Y5" s="154"/>
      <c r="Z5" s="154"/>
      <c r="AA5" s="154"/>
      <c r="AB5" s="160">
        <f t="shared" ref="AB5:AB59" si="5">A5</f>
        <v>0</v>
      </c>
      <c r="AC5" s="156">
        <f t="shared" ref="AC5:AC59" si="6">IF(S5&lt;=U5,0,1)</f>
        <v>0</v>
      </c>
      <c r="AD5" s="156">
        <f t="shared" si="1"/>
        <v>0</v>
      </c>
      <c r="AE5" s="122"/>
      <c r="AF5" s="128">
        <f t="shared" ref="AF5:AF59" si="7">IF(C5&gt;=U5,0,1)</f>
        <v>0</v>
      </c>
      <c r="AG5" s="128" t="e">
        <f>D5-VLOOKUP(A5, Пред.отч!A:BB, 4, FALSE)</f>
        <v>#N/A</v>
      </c>
      <c r="AH5" s="127">
        <f t="shared" si="2"/>
        <v>0</v>
      </c>
      <c r="AI5" s="129"/>
      <c r="AJ5" s="129"/>
      <c r="AK5" s="129" t="e">
        <f>R5-S5-VLOOKUP(A5, Пред.отч!A:BB, 18, FALSE)</f>
        <v>#N/A</v>
      </c>
      <c r="AL5" s="127">
        <f t="shared" si="3"/>
        <v>0</v>
      </c>
      <c r="AM5" s="129" t="e">
        <f>T5-U5-VLOOKUP(A5, Пред.отч!A:BB, 20, FALSE)</f>
        <v>#N/A</v>
      </c>
      <c r="AN5" s="129" t="e">
        <f>V5-W5-VLOOKUP(A5, Пред.отч!A:BB, 22, FALSE)</f>
        <v>#N/A</v>
      </c>
      <c r="AO5" s="127">
        <f t="shared" si="4"/>
        <v>0</v>
      </c>
      <c r="AP5" s="129" t="e">
        <f>X5-Y5-VLOOKUP(A5, Пред.отч!A:BB, 24, FALSE)</f>
        <v>#N/A</v>
      </c>
    </row>
    <row r="6" spans="1:42" ht="19.5" customHeight="1" x14ac:dyDescent="0.3">
      <c r="A6" s="16"/>
      <c r="B6" s="154"/>
      <c r="C6" s="154"/>
      <c r="D6" s="154"/>
      <c r="E6" s="154"/>
      <c r="F6" s="154"/>
      <c r="G6" s="154"/>
      <c r="H6" s="154"/>
      <c r="I6" s="154"/>
      <c r="J6" s="154"/>
      <c r="K6" s="154"/>
      <c r="L6" s="154"/>
      <c r="M6" s="154"/>
      <c r="N6" s="154"/>
      <c r="O6" s="154"/>
      <c r="P6" s="154"/>
      <c r="Q6" s="154"/>
      <c r="R6" s="154"/>
      <c r="S6" s="154"/>
      <c r="T6" s="154"/>
      <c r="U6" s="154"/>
      <c r="V6" s="154"/>
      <c r="W6" s="154"/>
      <c r="X6" s="154"/>
      <c r="Y6" s="154"/>
      <c r="Z6" s="154"/>
      <c r="AA6" s="154"/>
      <c r="AB6" s="160">
        <f t="shared" si="5"/>
        <v>0</v>
      </c>
      <c r="AC6" s="156">
        <f t="shared" si="6"/>
        <v>0</v>
      </c>
      <c r="AD6" s="156">
        <f t="shared" si="1"/>
        <v>0</v>
      </c>
      <c r="AE6" s="122"/>
      <c r="AF6" s="128">
        <f t="shared" si="7"/>
        <v>0</v>
      </c>
      <c r="AG6" s="128" t="e">
        <f>D6-VLOOKUP(A6, Пред.отч!A:BB, 4, FALSE)</f>
        <v>#N/A</v>
      </c>
      <c r="AH6" s="127">
        <f t="shared" si="2"/>
        <v>0</v>
      </c>
      <c r="AI6" s="129"/>
      <c r="AJ6" s="129"/>
      <c r="AK6" s="129" t="e">
        <f>R6-S6-VLOOKUP(A6, Пред.отч!A:BB, 18, FALSE)</f>
        <v>#N/A</v>
      </c>
      <c r="AL6" s="127">
        <f t="shared" si="3"/>
        <v>0</v>
      </c>
      <c r="AM6" s="129" t="e">
        <f>T6-U6-VLOOKUP(A6, Пред.отч!A:BB, 20, FALSE)</f>
        <v>#N/A</v>
      </c>
      <c r="AN6" s="129" t="e">
        <f>V6-W6-VLOOKUP(A6, Пред.отч!A:BB, 22, FALSE)</f>
        <v>#N/A</v>
      </c>
      <c r="AO6" s="127">
        <f t="shared" si="4"/>
        <v>0</v>
      </c>
      <c r="AP6" s="129" t="e">
        <f>X6-Y6-VLOOKUP(A6, Пред.отч!A:BB, 24, FALSE)</f>
        <v>#N/A</v>
      </c>
    </row>
    <row r="7" spans="1:42" ht="19.5" customHeight="1" x14ac:dyDescent="0.3">
      <c r="A7" s="16"/>
      <c r="B7" s="154"/>
      <c r="C7" s="154"/>
      <c r="D7" s="154"/>
      <c r="E7" s="154"/>
      <c r="F7" s="154"/>
      <c r="G7" s="154"/>
      <c r="H7" s="154"/>
      <c r="I7" s="154"/>
      <c r="J7" s="154"/>
      <c r="K7" s="154"/>
      <c r="L7" s="154"/>
      <c r="M7" s="154"/>
      <c r="N7" s="154"/>
      <c r="O7" s="154"/>
      <c r="P7" s="154"/>
      <c r="Q7" s="154"/>
      <c r="R7" s="154"/>
      <c r="S7" s="154"/>
      <c r="T7" s="154"/>
      <c r="U7" s="154"/>
      <c r="V7" s="154"/>
      <c r="W7" s="154"/>
      <c r="X7" s="154"/>
      <c r="Y7" s="154"/>
      <c r="Z7" s="154"/>
      <c r="AA7" s="154"/>
      <c r="AB7" s="160">
        <f t="shared" si="5"/>
        <v>0</v>
      </c>
      <c r="AC7" s="156">
        <f t="shared" si="6"/>
        <v>0</v>
      </c>
      <c r="AD7" s="156">
        <f t="shared" si="1"/>
        <v>0</v>
      </c>
      <c r="AE7" s="122"/>
      <c r="AF7" s="128">
        <f t="shared" si="7"/>
        <v>0</v>
      </c>
      <c r="AG7" s="128" t="e">
        <f>D7-VLOOKUP(A7, Пред.отч!A:BB, 4, FALSE)</f>
        <v>#N/A</v>
      </c>
      <c r="AH7" s="127">
        <f t="shared" si="2"/>
        <v>0</v>
      </c>
      <c r="AI7" s="129"/>
      <c r="AJ7" s="129"/>
      <c r="AK7" s="129" t="e">
        <f>R7-S7-VLOOKUP(A7, Пред.отч!A:BB, 18, FALSE)</f>
        <v>#N/A</v>
      </c>
      <c r="AL7" s="127">
        <f t="shared" si="3"/>
        <v>0</v>
      </c>
      <c r="AM7" s="129" t="e">
        <f>T7-U7-VLOOKUP(A7, Пред.отч!A:BB, 20, FALSE)</f>
        <v>#N/A</v>
      </c>
      <c r="AN7" s="129" t="e">
        <f>V7-W7-VLOOKUP(A7, Пред.отч!A:BB, 22, FALSE)</f>
        <v>#N/A</v>
      </c>
      <c r="AO7" s="127">
        <f t="shared" si="4"/>
        <v>0</v>
      </c>
      <c r="AP7" s="129" t="e">
        <f>X7-Y7-VLOOKUP(A7, Пред.отч!A:BB, 24, FALSE)</f>
        <v>#N/A</v>
      </c>
    </row>
    <row r="8" spans="1:42" ht="19.5" customHeight="1" x14ac:dyDescent="0.3">
      <c r="A8" s="16"/>
      <c r="B8" s="154"/>
      <c r="C8" s="154"/>
      <c r="D8" s="154"/>
      <c r="E8" s="154"/>
      <c r="F8" s="154"/>
      <c r="G8" s="154"/>
      <c r="H8" s="154"/>
      <c r="I8" s="154"/>
      <c r="J8" s="154"/>
      <c r="K8" s="154"/>
      <c r="L8" s="154"/>
      <c r="M8" s="154"/>
      <c r="N8" s="154"/>
      <c r="O8" s="154"/>
      <c r="P8" s="154"/>
      <c r="Q8" s="154"/>
      <c r="R8" s="154"/>
      <c r="S8" s="154"/>
      <c r="T8" s="154"/>
      <c r="U8" s="154"/>
      <c r="V8" s="154"/>
      <c r="W8" s="154"/>
      <c r="X8" s="154"/>
      <c r="Y8" s="154"/>
      <c r="Z8" s="154"/>
      <c r="AA8" s="154"/>
      <c r="AB8" s="160">
        <f t="shared" si="5"/>
        <v>0</v>
      </c>
      <c r="AC8" s="156">
        <f t="shared" si="6"/>
        <v>0</v>
      </c>
      <c r="AD8" s="156">
        <f t="shared" si="1"/>
        <v>0</v>
      </c>
      <c r="AE8" s="122"/>
      <c r="AF8" s="128">
        <f t="shared" si="7"/>
        <v>0</v>
      </c>
      <c r="AG8" s="128" t="e">
        <f>D8-VLOOKUP(A8, Пред.отч!A:BB, 4, FALSE)</f>
        <v>#N/A</v>
      </c>
      <c r="AH8" s="127">
        <f t="shared" si="2"/>
        <v>0</v>
      </c>
      <c r="AI8" s="129"/>
      <c r="AJ8" s="129"/>
      <c r="AK8" s="129" t="e">
        <f>R8-S8-VLOOKUP(A8, Пред.отч!A:BB, 18, FALSE)</f>
        <v>#N/A</v>
      </c>
      <c r="AL8" s="127">
        <f t="shared" si="3"/>
        <v>0</v>
      </c>
      <c r="AM8" s="129" t="e">
        <f>T8-U8-VLOOKUP(A8, Пред.отч!A:BB, 20, FALSE)</f>
        <v>#N/A</v>
      </c>
      <c r="AN8" s="129" t="e">
        <f>V8-W8-VLOOKUP(A8, Пред.отч!A:BB, 22, FALSE)</f>
        <v>#N/A</v>
      </c>
      <c r="AO8" s="127">
        <f t="shared" si="4"/>
        <v>0</v>
      </c>
      <c r="AP8" s="129" t="e">
        <f>X8-Y8-VLOOKUP(A8, Пред.отч!A:BB, 24, FALSE)</f>
        <v>#N/A</v>
      </c>
    </row>
    <row r="9" spans="1:42" ht="19.5" customHeight="1" x14ac:dyDescent="0.3">
      <c r="A9" s="16"/>
      <c r="B9" s="154"/>
      <c r="C9" s="154"/>
      <c r="D9" s="154"/>
      <c r="E9" s="154"/>
      <c r="F9" s="154"/>
      <c r="G9" s="154"/>
      <c r="H9" s="154"/>
      <c r="I9" s="154"/>
      <c r="J9" s="154"/>
      <c r="K9" s="154"/>
      <c r="L9" s="154"/>
      <c r="M9" s="154"/>
      <c r="N9" s="154"/>
      <c r="O9" s="154"/>
      <c r="P9" s="154"/>
      <c r="Q9" s="154"/>
      <c r="R9" s="154"/>
      <c r="S9" s="154"/>
      <c r="T9" s="154"/>
      <c r="U9" s="154"/>
      <c r="V9" s="154"/>
      <c r="W9" s="154"/>
      <c r="X9" s="154"/>
      <c r="Y9" s="154"/>
      <c r="Z9" s="154"/>
      <c r="AA9" s="154"/>
      <c r="AB9" s="160">
        <f t="shared" si="5"/>
        <v>0</v>
      </c>
      <c r="AC9" s="156">
        <f t="shared" si="6"/>
        <v>0</v>
      </c>
      <c r="AD9" s="156">
        <f t="shared" si="1"/>
        <v>0</v>
      </c>
      <c r="AE9" s="122"/>
      <c r="AF9" s="128">
        <f t="shared" si="7"/>
        <v>0</v>
      </c>
      <c r="AG9" s="128" t="e">
        <f>D9-VLOOKUP(A9, Пред.отч!A:BB, 4, FALSE)</f>
        <v>#N/A</v>
      </c>
      <c r="AH9" s="127">
        <f t="shared" si="2"/>
        <v>0</v>
      </c>
      <c r="AI9" s="129"/>
      <c r="AJ9" s="129"/>
      <c r="AK9" s="129" t="e">
        <f>R9-S9-VLOOKUP(A9, Пред.отч!A:BB, 18, FALSE)</f>
        <v>#N/A</v>
      </c>
      <c r="AL9" s="127">
        <f t="shared" si="3"/>
        <v>0</v>
      </c>
      <c r="AM9" s="129" t="e">
        <f>T9-U9-VLOOKUP(A9, Пред.отч!A:BB, 20, FALSE)</f>
        <v>#N/A</v>
      </c>
      <c r="AN9" s="129" t="e">
        <f>V9-W9-VLOOKUP(A9, Пред.отч!A:BB, 22, FALSE)</f>
        <v>#N/A</v>
      </c>
      <c r="AO9" s="127">
        <f t="shared" si="4"/>
        <v>0</v>
      </c>
      <c r="AP9" s="129" t="e">
        <f>X9-Y9-VLOOKUP(A9, Пред.отч!A:BB, 24, FALSE)</f>
        <v>#N/A</v>
      </c>
    </row>
    <row r="10" spans="1:42" ht="19.5" customHeight="1" x14ac:dyDescent="0.3">
      <c r="A10" s="16"/>
      <c r="B10" s="154"/>
      <c r="C10" s="154"/>
      <c r="D10" s="154"/>
      <c r="E10" s="154"/>
      <c r="F10" s="154"/>
      <c r="G10" s="154"/>
      <c r="H10" s="154"/>
      <c r="I10" s="154"/>
      <c r="J10" s="154"/>
      <c r="K10" s="154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4"/>
      <c r="AA10" s="154"/>
      <c r="AB10" s="160">
        <f t="shared" si="5"/>
        <v>0</v>
      </c>
      <c r="AC10" s="156">
        <f t="shared" si="6"/>
        <v>0</v>
      </c>
      <c r="AD10" s="156">
        <f t="shared" si="1"/>
        <v>0</v>
      </c>
      <c r="AE10" s="122"/>
      <c r="AF10" s="128">
        <f t="shared" si="7"/>
        <v>0</v>
      </c>
      <c r="AG10" s="128" t="e">
        <f>D10-VLOOKUP(A10, Пред.отч!A:BB, 4, FALSE)</f>
        <v>#N/A</v>
      </c>
      <c r="AH10" s="127">
        <f t="shared" si="2"/>
        <v>0</v>
      </c>
      <c r="AI10" s="129"/>
      <c r="AJ10" s="129"/>
      <c r="AK10" s="129" t="e">
        <f>R10-S10-VLOOKUP(A10, Пред.отч!A:BB, 18, FALSE)</f>
        <v>#N/A</v>
      </c>
      <c r="AL10" s="127">
        <f t="shared" si="3"/>
        <v>0</v>
      </c>
      <c r="AM10" s="129" t="e">
        <f>T10-U10-VLOOKUP(A10, Пред.отч!A:BB, 20, FALSE)</f>
        <v>#N/A</v>
      </c>
      <c r="AN10" s="129" t="e">
        <f>V10-W10-VLOOKUP(A10, Пред.отч!A:BB, 22, FALSE)</f>
        <v>#N/A</v>
      </c>
      <c r="AO10" s="127">
        <f t="shared" si="4"/>
        <v>0</v>
      </c>
      <c r="AP10" s="129" t="e">
        <f>X10-Y10-VLOOKUP(A10, Пред.отч!A:BB, 24, FALSE)</f>
        <v>#N/A</v>
      </c>
    </row>
    <row r="11" spans="1:42" ht="19.5" customHeight="1" x14ac:dyDescent="0.3">
      <c r="A11" s="16"/>
      <c r="B11" s="154"/>
      <c r="C11" s="154"/>
      <c r="D11" s="154"/>
      <c r="E11" s="154"/>
      <c r="F11" s="154"/>
      <c r="G11" s="154"/>
      <c r="H11" s="154"/>
      <c r="I11" s="154"/>
      <c r="J11" s="154"/>
      <c r="K11" s="154"/>
      <c r="L11" s="154"/>
      <c r="M11" s="154"/>
      <c r="N11" s="154"/>
      <c r="O11" s="154"/>
      <c r="P11" s="154"/>
      <c r="Q11" s="154"/>
      <c r="R11" s="154"/>
      <c r="S11" s="154"/>
      <c r="T11" s="154"/>
      <c r="U11" s="154"/>
      <c r="V11" s="154"/>
      <c r="W11" s="154"/>
      <c r="X11" s="154"/>
      <c r="Y11" s="154"/>
      <c r="Z11" s="154"/>
      <c r="AA11" s="154"/>
      <c r="AB11" s="160">
        <f t="shared" si="5"/>
        <v>0</v>
      </c>
      <c r="AC11" s="156">
        <f t="shared" si="6"/>
        <v>0</v>
      </c>
      <c r="AD11" s="156">
        <f t="shared" si="1"/>
        <v>0</v>
      </c>
      <c r="AE11" s="122"/>
      <c r="AF11" s="128">
        <f t="shared" si="7"/>
        <v>0</v>
      </c>
      <c r="AG11" s="128" t="e">
        <f>D11-VLOOKUP(A11, Пред.отч!A:BB, 4, FALSE)</f>
        <v>#N/A</v>
      </c>
      <c r="AH11" s="127">
        <f t="shared" si="2"/>
        <v>0</v>
      </c>
      <c r="AI11" s="129"/>
      <c r="AJ11" s="129"/>
      <c r="AK11" s="129" t="e">
        <f>R11-S11-VLOOKUP(A11, Пред.отч!A:BB, 18, FALSE)</f>
        <v>#N/A</v>
      </c>
      <c r="AL11" s="127">
        <f t="shared" si="3"/>
        <v>0</v>
      </c>
      <c r="AM11" s="129" t="e">
        <f>T11-U11-VLOOKUP(A11, Пред.отч!A:BB, 20, FALSE)</f>
        <v>#N/A</v>
      </c>
      <c r="AN11" s="129" t="e">
        <f>V11-W11-VLOOKUP(A11, Пред.отч!A:BB, 22, FALSE)</f>
        <v>#N/A</v>
      </c>
      <c r="AO11" s="127">
        <f t="shared" si="4"/>
        <v>0</v>
      </c>
      <c r="AP11" s="129" t="e">
        <f>X11-Y11-VLOOKUP(A11, Пред.отч!A:BB, 24, FALSE)</f>
        <v>#N/A</v>
      </c>
    </row>
    <row r="12" spans="1:42" ht="19.5" customHeight="1" x14ac:dyDescent="0.3">
      <c r="A12" s="16"/>
      <c r="B12" s="154"/>
      <c r="C12" s="154"/>
      <c r="D12" s="154"/>
      <c r="E12" s="154"/>
      <c r="F12" s="154"/>
      <c r="G12" s="154"/>
      <c r="H12" s="154"/>
      <c r="I12" s="154"/>
      <c r="J12" s="154"/>
      <c r="K12" s="154"/>
      <c r="L12" s="154"/>
      <c r="M12" s="154"/>
      <c r="N12" s="154"/>
      <c r="O12" s="154"/>
      <c r="P12" s="154"/>
      <c r="Q12" s="154"/>
      <c r="R12" s="154"/>
      <c r="S12" s="154"/>
      <c r="T12" s="154"/>
      <c r="U12" s="154"/>
      <c r="V12" s="154"/>
      <c r="W12" s="154"/>
      <c r="X12" s="154"/>
      <c r="Y12" s="154"/>
      <c r="Z12" s="154"/>
      <c r="AA12" s="154"/>
      <c r="AB12" s="160">
        <f t="shared" si="5"/>
        <v>0</v>
      </c>
      <c r="AC12" s="156">
        <f t="shared" si="6"/>
        <v>0</v>
      </c>
      <c r="AD12" s="156">
        <f t="shared" si="1"/>
        <v>0</v>
      </c>
      <c r="AE12" s="122"/>
      <c r="AF12" s="128">
        <f t="shared" si="7"/>
        <v>0</v>
      </c>
      <c r="AG12" s="128" t="e">
        <f>D12-VLOOKUP(A12, Пред.отч!A:BB, 4, FALSE)</f>
        <v>#N/A</v>
      </c>
      <c r="AH12" s="127">
        <f t="shared" si="2"/>
        <v>0</v>
      </c>
      <c r="AI12" s="129"/>
      <c r="AJ12" s="129"/>
      <c r="AK12" s="129" t="e">
        <f>R12-S12-VLOOKUP(A12, Пред.отч!A:BB, 18, FALSE)</f>
        <v>#N/A</v>
      </c>
      <c r="AL12" s="127">
        <f t="shared" si="3"/>
        <v>0</v>
      </c>
      <c r="AM12" s="129" t="e">
        <f>T12-U12-VLOOKUP(A12, Пред.отч!A:BB, 20, FALSE)</f>
        <v>#N/A</v>
      </c>
      <c r="AN12" s="129" t="e">
        <f>V12-W12-VLOOKUP(A12, Пред.отч!A:BB, 22, FALSE)</f>
        <v>#N/A</v>
      </c>
      <c r="AO12" s="127">
        <f t="shared" si="4"/>
        <v>0</v>
      </c>
      <c r="AP12" s="129" t="e">
        <f>X12-Y12-VLOOKUP(A12, Пред.отч!A:BB, 24, FALSE)</f>
        <v>#N/A</v>
      </c>
    </row>
    <row r="13" spans="1:42" ht="19.5" customHeight="1" x14ac:dyDescent="0.3">
      <c r="A13" s="16"/>
      <c r="B13" s="154"/>
      <c r="C13" s="154"/>
      <c r="D13" s="154"/>
      <c r="E13" s="154"/>
      <c r="F13" s="154"/>
      <c r="G13" s="154"/>
      <c r="H13" s="154"/>
      <c r="I13" s="154"/>
      <c r="J13" s="154"/>
      <c r="K13" s="154"/>
      <c r="L13" s="154"/>
      <c r="M13" s="154"/>
      <c r="N13" s="154"/>
      <c r="O13" s="154"/>
      <c r="P13" s="154"/>
      <c r="Q13" s="154"/>
      <c r="R13" s="154"/>
      <c r="S13" s="154"/>
      <c r="T13" s="154"/>
      <c r="U13" s="154"/>
      <c r="V13" s="154"/>
      <c r="W13" s="154"/>
      <c r="X13" s="154"/>
      <c r="Y13" s="154"/>
      <c r="Z13" s="154"/>
      <c r="AA13" s="154"/>
      <c r="AB13" s="160">
        <f t="shared" si="5"/>
        <v>0</v>
      </c>
      <c r="AC13" s="156">
        <f t="shared" si="6"/>
        <v>0</v>
      </c>
      <c r="AD13" s="156">
        <f t="shared" si="1"/>
        <v>0</v>
      </c>
      <c r="AE13" s="122"/>
      <c r="AF13" s="128">
        <f t="shared" si="7"/>
        <v>0</v>
      </c>
      <c r="AG13" s="128" t="e">
        <f>D13-VLOOKUP(A13, Пред.отч!A:BB, 4, FALSE)</f>
        <v>#N/A</v>
      </c>
      <c r="AH13" s="127">
        <f t="shared" si="2"/>
        <v>0</v>
      </c>
      <c r="AI13" s="129"/>
      <c r="AJ13" s="129"/>
      <c r="AK13" s="129" t="e">
        <f>R13-S13-VLOOKUP(A13, Пред.отч!A:BB, 18, FALSE)</f>
        <v>#N/A</v>
      </c>
      <c r="AL13" s="127">
        <f t="shared" si="3"/>
        <v>0</v>
      </c>
      <c r="AM13" s="129" t="e">
        <f>T13-U13-VLOOKUP(A13, Пред.отч!A:BB, 20, FALSE)</f>
        <v>#N/A</v>
      </c>
      <c r="AN13" s="129" t="e">
        <f>V13-W13-VLOOKUP(A13, Пред.отч!A:BB, 22, FALSE)</f>
        <v>#N/A</v>
      </c>
      <c r="AO13" s="127">
        <f t="shared" si="4"/>
        <v>0</v>
      </c>
      <c r="AP13" s="129" t="e">
        <f>X13-Y13-VLOOKUP(A13, Пред.отч!A:BB, 24, FALSE)</f>
        <v>#N/A</v>
      </c>
    </row>
    <row r="14" spans="1:42" ht="19.5" customHeight="1" x14ac:dyDescent="0.3">
      <c r="A14" s="16"/>
      <c r="B14" s="154"/>
      <c r="C14" s="154"/>
      <c r="D14" s="154"/>
      <c r="E14" s="154"/>
      <c r="F14" s="154"/>
      <c r="G14" s="154"/>
      <c r="H14" s="154"/>
      <c r="I14" s="154"/>
      <c r="J14" s="154"/>
      <c r="K14" s="154"/>
      <c r="L14" s="154"/>
      <c r="M14" s="154"/>
      <c r="N14" s="154"/>
      <c r="O14" s="154"/>
      <c r="P14" s="154"/>
      <c r="Q14" s="154"/>
      <c r="R14" s="154"/>
      <c r="S14" s="154"/>
      <c r="T14" s="154"/>
      <c r="U14" s="154"/>
      <c r="V14" s="154"/>
      <c r="W14" s="154"/>
      <c r="X14" s="154"/>
      <c r="Y14" s="154"/>
      <c r="Z14" s="154"/>
      <c r="AA14" s="154"/>
      <c r="AB14" s="160">
        <f t="shared" si="5"/>
        <v>0</v>
      </c>
      <c r="AC14" s="156">
        <f t="shared" si="6"/>
        <v>0</v>
      </c>
      <c r="AD14" s="156">
        <f t="shared" si="1"/>
        <v>0</v>
      </c>
      <c r="AE14" s="122"/>
      <c r="AF14" s="128">
        <f t="shared" si="7"/>
        <v>0</v>
      </c>
      <c r="AG14" s="128" t="e">
        <f>D14-VLOOKUP(A14, Пред.отч!A:BB, 4, FALSE)</f>
        <v>#N/A</v>
      </c>
      <c r="AH14" s="127">
        <f t="shared" si="2"/>
        <v>0</v>
      </c>
      <c r="AI14" s="129"/>
      <c r="AJ14" s="129"/>
      <c r="AK14" s="129" t="e">
        <f>R14-S14-VLOOKUP(A14, Пред.отч!A:BB, 18, FALSE)</f>
        <v>#N/A</v>
      </c>
      <c r="AL14" s="127">
        <f t="shared" si="3"/>
        <v>0</v>
      </c>
      <c r="AM14" s="129" t="e">
        <f>T14-U14-VLOOKUP(A14, Пред.отч!A:BB, 20, FALSE)</f>
        <v>#N/A</v>
      </c>
      <c r="AN14" s="129" t="e">
        <f>V14-W14-VLOOKUP(A14, Пред.отч!A:BB, 22, FALSE)</f>
        <v>#N/A</v>
      </c>
      <c r="AO14" s="127">
        <f t="shared" si="4"/>
        <v>0</v>
      </c>
      <c r="AP14" s="129" t="e">
        <f>X14-Y14-VLOOKUP(A14, Пред.отч!A:BB, 24, FALSE)</f>
        <v>#N/A</v>
      </c>
    </row>
    <row r="15" spans="1:42" s="99" customFormat="1" ht="19.5" customHeight="1" x14ac:dyDescent="0.3">
      <c r="A15" s="20"/>
      <c r="B15" s="154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60">
        <f t="shared" si="5"/>
        <v>0</v>
      </c>
      <c r="AC15" s="156">
        <f t="shared" si="6"/>
        <v>0</v>
      </c>
      <c r="AD15" s="156">
        <f t="shared" si="1"/>
        <v>0</v>
      </c>
      <c r="AE15" s="122"/>
      <c r="AF15" s="128">
        <f t="shared" si="7"/>
        <v>0</v>
      </c>
      <c r="AG15" s="128" t="e">
        <f>D15-VLOOKUP(A15, Пред.отч!A:BB, 4, FALSE)</f>
        <v>#N/A</v>
      </c>
      <c r="AH15" s="127">
        <f t="shared" si="2"/>
        <v>0</v>
      </c>
      <c r="AI15" s="129"/>
      <c r="AJ15" s="129"/>
      <c r="AK15" s="129" t="e">
        <f>R15-S15-VLOOKUP(A15, Пред.отч!A:BB, 18, FALSE)</f>
        <v>#N/A</v>
      </c>
      <c r="AL15" s="127">
        <f t="shared" si="3"/>
        <v>0</v>
      </c>
      <c r="AM15" s="129" t="e">
        <f>T15-U15-VLOOKUP(A15, Пред.отч!A:BB, 20, FALSE)</f>
        <v>#N/A</v>
      </c>
      <c r="AN15" s="129" t="e">
        <f>V15-W15-VLOOKUP(A15, Пред.отч!A:BB, 22, FALSE)</f>
        <v>#N/A</v>
      </c>
      <c r="AO15" s="127">
        <f t="shared" si="4"/>
        <v>0</v>
      </c>
      <c r="AP15" s="129" t="e">
        <f>X15-Y15-VLOOKUP(A15, Пред.отч!A:BB, 24, FALSE)</f>
        <v>#N/A</v>
      </c>
    </row>
    <row r="16" spans="1:42" ht="19.5" customHeight="1" x14ac:dyDescent="0.3">
      <c r="A16" s="16"/>
      <c r="B16" s="154"/>
      <c r="C16" s="154"/>
      <c r="D16" s="154"/>
      <c r="E16" s="154"/>
      <c r="F16" s="154"/>
      <c r="G16" s="154"/>
      <c r="H16" s="154"/>
      <c r="I16" s="154"/>
      <c r="J16" s="154"/>
      <c r="K16" s="154"/>
      <c r="L16" s="154"/>
      <c r="M16" s="154"/>
      <c r="N16" s="154"/>
      <c r="O16" s="154"/>
      <c r="P16" s="154"/>
      <c r="Q16" s="154"/>
      <c r="R16" s="154"/>
      <c r="S16" s="154"/>
      <c r="T16" s="154"/>
      <c r="U16" s="154"/>
      <c r="V16" s="154"/>
      <c r="W16" s="154"/>
      <c r="X16" s="154"/>
      <c r="Y16" s="154"/>
      <c r="Z16" s="154"/>
      <c r="AA16" s="154"/>
      <c r="AB16" s="160">
        <f t="shared" si="5"/>
        <v>0</v>
      </c>
      <c r="AC16" s="156">
        <f t="shared" si="6"/>
        <v>0</v>
      </c>
      <c r="AD16" s="156">
        <f t="shared" si="1"/>
        <v>0</v>
      </c>
      <c r="AE16" s="122"/>
      <c r="AF16" s="128">
        <f t="shared" si="7"/>
        <v>0</v>
      </c>
      <c r="AG16" s="128" t="e">
        <f>D16-VLOOKUP(A16, Пред.отч!A:BB, 4, FALSE)</f>
        <v>#N/A</v>
      </c>
      <c r="AH16" s="127">
        <f t="shared" si="2"/>
        <v>0</v>
      </c>
      <c r="AI16" s="129"/>
      <c r="AJ16" s="129"/>
      <c r="AK16" s="129" t="e">
        <f>R16-S16-VLOOKUP(A16, Пред.отч!A:BB, 18, FALSE)</f>
        <v>#N/A</v>
      </c>
      <c r="AL16" s="127">
        <f t="shared" si="3"/>
        <v>0</v>
      </c>
      <c r="AM16" s="129" t="e">
        <f>T16-U16-VLOOKUP(A16, Пред.отч!A:BB, 20, FALSE)</f>
        <v>#N/A</v>
      </c>
      <c r="AN16" s="129" t="e">
        <f>V16-W16-VLOOKUP(A16, Пред.отч!A:BB, 22, FALSE)</f>
        <v>#N/A</v>
      </c>
      <c r="AO16" s="127">
        <f t="shared" si="4"/>
        <v>0</v>
      </c>
      <c r="AP16" s="129" t="e">
        <f>X16-Y16-VLOOKUP(A16, Пред.отч!A:BB, 24, FALSE)</f>
        <v>#N/A</v>
      </c>
    </row>
    <row r="17" spans="1:42" ht="19.5" customHeight="1" x14ac:dyDescent="0.3">
      <c r="A17" s="16"/>
      <c r="B17" s="154"/>
      <c r="C17" s="154"/>
      <c r="D17" s="154"/>
      <c r="E17" s="154"/>
      <c r="F17" s="154"/>
      <c r="G17" s="154"/>
      <c r="H17" s="154"/>
      <c r="I17" s="154"/>
      <c r="J17" s="154"/>
      <c r="K17" s="154"/>
      <c r="L17" s="154"/>
      <c r="M17" s="154"/>
      <c r="N17" s="154"/>
      <c r="O17" s="154"/>
      <c r="P17" s="154"/>
      <c r="Q17" s="154"/>
      <c r="R17" s="154"/>
      <c r="S17" s="154"/>
      <c r="T17" s="154"/>
      <c r="U17" s="154"/>
      <c r="V17" s="154"/>
      <c r="W17" s="154"/>
      <c r="X17" s="154"/>
      <c r="Y17" s="154"/>
      <c r="Z17" s="154"/>
      <c r="AA17" s="154"/>
      <c r="AB17" s="160">
        <f t="shared" si="5"/>
        <v>0</v>
      </c>
      <c r="AC17" s="156">
        <f t="shared" si="6"/>
        <v>0</v>
      </c>
      <c r="AD17" s="156">
        <f t="shared" si="1"/>
        <v>0</v>
      </c>
      <c r="AE17" s="122"/>
      <c r="AF17" s="128">
        <f t="shared" si="7"/>
        <v>0</v>
      </c>
      <c r="AG17" s="128" t="e">
        <f>D17-VLOOKUP(A17, Пред.отч!A:BB, 4, FALSE)</f>
        <v>#N/A</v>
      </c>
      <c r="AH17" s="127">
        <f t="shared" si="2"/>
        <v>0</v>
      </c>
      <c r="AI17" s="129"/>
      <c r="AJ17" s="129"/>
      <c r="AK17" s="129" t="e">
        <f>R17-S17-VLOOKUP(A17, Пред.отч!A:BB, 18, FALSE)</f>
        <v>#N/A</v>
      </c>
      <c r="AL17" s="127">
        <f t="shared" si="3"/>
        <v>0</v>
      </c>
      <c r="AM17" s="129" t="e">
        <f>T17-U17-VLOOKUP(A17, Пред.отч!A:BB, 20, FALSE)</f>
        <v>#N/A</v>
      </c>
      <c r="AN17" s="129" t="e">
        <f>V17-W17-VLOOKUP(A17, Пред.отч!A:BB, 22, FALSE)</f>
        <v>#N/A</v>
      </c>
      <c r="AO17" s="127">
        <f t="shared" si="4"/>
        <v>0</v>
      </c>
      <c r="AP17" s="129" t="e">
        <f>X17-Y17-VLOOKUP(A17, Пред.отч!A:BB, 24, FALSE)</f>
        <v>#N/A</v>
      </c>
    </row>
    <row r="18" spans="1:42" ht="19.5" customHeight="1" x14ac:dyDescent="0.3">
      <c r="A18" s="16"/>
      <c r="B18" s="154"/>
      <c r="C18" s="154"/>
      <c r="D18" s="154"/>
      <c r="E18" s="154"/>
      <c r="F18" s="154"/>
      <c r="G18" s="154"/>
      <c r="H18" s="154"/>
      <c r="I18" s="154"/>
      <c r="J18" s="154"/>
      <c r="K18" s="154"/>
      <c r="L18" s="154"/>
      <c r="M18" s="154"/>
      <c r="N18" s="154"/>
      <c r="O18" s="154"/>
      <c r="P18" s="154"/>
      <c r="Q18" s="154"/>
      <c r="R18" s="154"/>
      <c r="S18" s="154"/>
      <c r="T18" s="154"/>
      <c r="U18" s="154"/>
      <c r="V18" s="154"/>
      <c r="W18" s="154"/>
      <c r="X18" s="154"/>
      <c r="Y18" s="154"/>
      <c r="Z18" s="154"/>
      <c r="AA18" s="154"/>
      <c r="AB18" s="160">
        <f t="shared" si="5"/>
        <v>0</v>
      </c>
      <c r="AC18" s="156">
        <f t="shared" si="6"/>
        <v>0</v>
      </c>
      <c r="AD18" s="156">
        <f t="shared" si="1"/>
        <v>0</v>
      </c>
      <c r="AE18" s="122"/>
      <c r="AF18" s="128">
        <f t="shared" si="7"/>
        <v>0</v>
      </c>
      <c r="AG18" s="128" t="e">
        <f>D18-VLOOKUP(A18, Пред.отч!A:BB, 4, FALSE)</f>
        <v>#N/A</v>
      </c>
      <c r="AH18" s="127">
        <f t="shared" si="2"/>
        <v>0</v>
      </c>
      <c r="AI18" s="129"/>
      <c r="AJ18" s="129"/>
      <c r="AK18" s="129" t="e">
        <f>R18-S18-VLOOKUP(A18, Пред.отч!A:BB, 18, FALSE)</f>
        <v>#N/A</v>
      </c>
      <c r="AL18" s="127">
        <f t="shared" si="3"/>
        <v>0</v>
      </c>
      <c r="AM18" s="129" t="e">
        <f>T18-U18-VLOOKUP(A18, Пред.отч!A:BB, 20, FALSE)</f>
        <v>#N/A</v>
      </c>
      <c r="AN18" s="129" t="e">
        <f>V18-W18-VLOOKUP(A18, Пред.отч!A:BB, 22, FALSE)</f>
        <v>#N/A</v>
      </c>
      <c r="AO18" s="127">
        <f t="shared" si="4"/>
        <v>0</v>
      </c>
      <c r="AP18" s="129" t="e">
        <f>X18-Y18-VLOOKUP(A18, Пред.отч!A:BB, 24, FALSE)</f>
        <v>#N/A</v>
      </c>
    </row>
    <row r="19" spans="1:42" ht="19.5" customHeight="1" x14ac:dyDescent="0.3">
      <c r="A19" s="16"/>
      <c r="B19" s="154"/>
      <c r="C19" s="154"/>
      <c r="D19" s="154"/>
      <c r="E19" s="154"/>
      <c r="F19" s="154"/>
      <c r="G19" s="154"/>
      <c r="H19" s="154"/>
      <c r="I19" s="154"/>
      <c r="J19" s="154"/>
      <c r="K19" s="154"/>
      <c r="L19" s="154"/>
      <c r="M19" s="154"/>
      <c r="N19" s="154"/>
      <c r="O19" s="154"/>
      <c r="P19" s="154"/>
      <c r="Q19" s="154"/>
      <c r="R19" s="154"/>
      <c r="S19" s="154"/>
      <c r="T19" s="154"/>
      <c r="U19" s="154"/>
      <c r="V19" s="154"/>
      <c r="W19" s="154"/>
      <c r="X19" s="154"/>
      <c r="Y19" s="154"/>
      <c r="Z19" s="154"/>
      <c r="AA19" s="154"/>
      <c r="AB19" s="160">
        <f t="shared" si="5"/>
        <v>0</v>
      </c>
      <c r="AC19" s="156">
        <f t="shared" si="6"/>
        <v>0</v>
      </c>
      <c r="AD19" s="156">
        <f t="shared" si="1"/>
        <v>0</v>
      </c>
      <c r="AE19" s="122"/>
      <c r="AF19" s="128">
        <f t="shared" si="7"/>
        <v>0</v>
      </c>
      <c r="AG19" s="128" t="e">
        <f>D19-VLOOKUP(A19, Пред.отч!A:BB, 4, FALSE)</f>
        <v>#N/A</v>
      </c>
      <c r="AH19" s="127">
        <f t="shared" si="2"/>
        <v>0</v>
      </c>
      <c r="AI19" s="129"/>
      <c r="AJ19" s="129"/>
      <c r="AK19" s="129" t="e">
        <f>R19-S19-VLOOKUP(A19, Пред.отч!A:BB, 18, FALSE)</f>
        <v>#N/A</v>
      </c>
      <c r="AL19" s="127">
        <f t="shared" si="3"/>
        <v>0</v>
      </c>
      <c r="AM19" s="129" t="e">
        <f>T19-U19-VLOOKUP(A19, Пред.отч!A:BB, 20, FALSE)</f>
        <v>#N/A</v>
      </c>
      <c r="AN19" s="129" t="e">
        <f>V19-W19-VLOOKUP(A19, Пред.отч!A:BB, 22, FALSE)</f>
        <v>#N/A</v>
      </c>
      <c r="AO19" s="127">
        <f t="shared" si="4"/>
        <v>0</v>
      </c>
      <c r="AP19" s="129" t="e">
        <f>X19-Y19-VLOOKUP(A19, Пред.отч!A:BB, 24, FALSE)</f>
        <v>#N/A</v>
      </c>
    </row>
    <row r="20" spans="1:42" ht="19.5" customHeight="1" x14ac:dyDescent="0.3">
      <c r="A20" s="16"/>
      <c r="B20" s="154"/>
      <c r="C20" s="154"/>
      <c r="D20" s="154"/>
      <c r="E20" s="154"/>
      <c r="F20" s="154"/>
      <c r="G20" s="154"/>
      <c r="H20" s="154"/>
      <c r="I20" s="154"/>
      <c r="J20" s="154"/>
      <c r="K20" s="154"/>
      <c r="L20" s="154"/>
      <c r="M20" s="154"/>
      <c r="N20" s="154"/>
      <c r="O20" s="154"/>
      <c r="P20" s="154"/>
      <c r="Q20" s="154"/>
      <c r="R20" s="154"/>
      <c r="S20" s="154"/>
      <c r="T20" s="154"/>
      <c r="U20" s="154"/>
      <c r="V20" s="154"/>
      <c r="W20" s="154"/>
      <c r="X20" s="154"/>
      <c r="Y20" s="154"/>
      <c r="Z20" s="154"/>
      <c r="AA20" s="154"/>
      <c r="AB20" s="160">
        <f t="shared" si="5"/>
        <v>0</v>
      </c>
      <c r="AC20" s="156">
        <f t="shared" si="6"/>
        <v>0</v>
      </c>
      <c r="AD20" s="156">
        <f t="shared" si="1"/>
        <v>0</v>
      </c>
      <c r="AE20" s="122"/>
      <c r="AF20" s="128">
        <f t="shared" si="7"/>
        <v>0</v>
      </c>
      <c r="AG20" s="128" t="e">
        <f>D20-VLOOKUP(A20, Пред.отч!A:BB, 4, FALSE)</f>
        <v>#N/A</v>
      </c>
      <c r="AH20" s="127">
        <f t="shared" si="2"/>
        <v>0</v>
      </c>
      <c r="AI20" s="129"/>
      <c r="AJ20" s="129"/>
      <c r="AK20" s="129" t="e">
        <f>R20-S20-VLOOKUP(A20, Пред.отч!A:BB, 18, FALSE)</f>
        <v>#N/A</v>
      </c>
      <c r="AL20" s="127">
        <f t="shared" si="3"/>
        <v>0</v>
      </c>
      <c r="AM20" s="129" t="e">
        <f>T20-U20-VLOOKUP(A20, Пред.отч!A:BB, 20, FALSE)</f>
        <v>#N/A</v>
      </c>
      <c r="AN20" s="129" t="e">
        <f>V20-W20-VLOOKUP(A20, Пред.отч!A:BB, 22, FALSE)</f>
        <v>#N/A</v>
      </c>
      <c r="AO20" s="127">
        <f t="shared" si="4"/>
        <v>0</v>
      </c>
      <c r="AP20" s="129" t="e">
        <f>X20-Y20-VLOOKUP(A20, Пред.отч!A:BB, 24, FALSE)</f>
        <v>#N/A</v>
      </c>
    </row>
    <row r="21" spans="1:42" ht="19.5" customHeight="1" x14ac:dyDescent="0.3">
      <c r="A21" s="16"/>
      <c r="B21" s="154"/>
      <c r="C21" s="154"/>
      <c r="D21" s="154"/>
      <c r="E21" s="154"/>
      <c r="F21" s="154"/>
      <c r="G21" s="154"/>
      <c r="H21" s="154"/>
      <c r="I21" s="154"/>
      <c r="J21" s="154"/>
      <c r="K21" s="154"/>
      <c r="L21" s="154"/>
      <c r="M21" s="154"/>
      <c r="N21" s="154"/>
      <c r="O21" s="154"/>
      <c r="P21" s="154"/>
      <c r="Q21" s="154"/>
      <c r="R21" s="154"/>
      <c r="S21" s="154"/>
      <c r="T21" s="154"/>
      <c r="U21" s="154"/>
      <c r="V21" s="154"/>
      <c r="W21" s="154"/>
      <c r="X21" s="154"/>
      <c r="Y21" s="154"/>
      <c r="Z21" s="154"/>
      <c r="AA21" s="154"/>
      <c r="AB21" s="160">
        <f t="shared" si="5"/>
        <v>0</v>
      </c>
      <c r="AC21" s="156">
        <f t="shared" si="6"/>
        <v>0</v>
      </c>
      <c r="AD21" s="156">
        <f t="shared" si="1"/>
        <v>0</v>
      </c>
      <c r="AE21" s="122"/>
      <c r="AF21" s="128">
        <f t="shared" si="7"/>
        <v>0</v>
      </c>
      <c r="AG21" s="128" t="e">
        <f>D21-VLOOKUP(A21, Пред.отч!A:BB, 4, FALSE)</f>
        <v>#N/A</v>
      </c>
      <c r="AH21" s="127">
        <f t="shared" si="2"/>
        <v>0</v>
      </c>
      <c r="AI21" s="129"/>
      <c r="AJ21" s="129"/>
      <c r="AK21" s="129" t="e">
        <f>R21-S21-VLOOKUP(A21, Пред.отч!A:BB, 18, FALSE)</f>
        <v>#N/A</v>
      </c>
      <c r="AL21" s="127">
        <f t="shared" si="3"/>
        <v>0</v>
      </c>
      <c r="AM21" s="129" t="e">
        <f>T21-U21-VLOOKUP(A21, Пред.отч!A:BB, 20, FALSE)</f>
        <v>#N/A</v>
      </c>
      <c r="AN21" s="129" t="e">
        <f>V21-W21-VLOOKUP(A21, Пред.отч!A:BB, 22, FALSE)</f>
        <v>#N/A</v>
      </c>
      <c r="AO21" s="127">
        <f t="shared" si="4"/>
        <v>0</v>
      </c>
      <c r="AP21" s="129" t="e">
        <f>X21-Y21-VLOOKUP(A21, Пред.отч!A:BB, 24, FALSE)</f>
        <v>#N/A</v>
      </c>
    </row>
    <row r="22" spans="1:42" ht="19.5" customHeight="1" x14ac:dyDescent="0.3">
      <c r="A22" s="16"/>
      <c r="B22" s="154"/>
      <c r="C22" s="154"/>
      <c r="D22" s="154"/>
      <c r="E22" s="154"/>
      <c r="F22" s="154"/>
      <c r="G22" s="154"/>
      <c r="H22" s="154"/>
      <c r="I22" s="154"/>
      <c r="J22" s="154"/>
      <c r="K22" s="154"/>
      <c r="L22" s="154"/>
      <c r="M22" s="154"/>
      <c r="N22" s="154"/>
      <c r="O22" s="154"/>
      <c r="P22" s="154"/>
      <c r="Q22" s="154"/>
      <c r="R22" s="154"/>
      <c r="S22" s="154"/>
      <c r="T22" s="154"/>
      <c r="U22" s="154"/>
      <c r="V22" s="154"/>
      <c r="W22" s="154"/>
      <c r="X22" s="154"/>
      <c r="Y22" s="154"/>
      <c r="Z22" s="154"/>
      <c r="AA22" s="154"/>
      <c r="AB22" s="160">
        <f t="shared" si="5"/>
        <v>0</v>
      </c>
      <c r="AC22" s="156">
        <f t="shared" si="6"/>
        <v>0</v>
      </c>
      <c r="AD22" s="156">
        <f t="shared" si="1"/>
        <v>0</v>
      </c>
      <c r="AE22" s="122"/>
      <c r="AF22" s="128">
        <f t="shared" si="7"/>
        <v>0</v>
      </c>
      <c r="AG22" s="128" t="e">
        <f>D22-VLOOKUP(A22, Пред.отч!A:BB, 4, FALSE)</f>
        <v>#N/A</v>
      </c>
      <c r="AH22" s="127">
        <f t="shared" si="2"/>
        <v>0</v>
      </c>
      <c r="AI22" s="129"/>
      <c r="AJ22" s="129"/>
      <c r="AK22" s="129" t="e">
        <f>R22-S22-VLOOKUP(A22, Пред.отч!A:BB, 18, FALSE)</f>
        <v>#N/A</v>
      </c>
      <c r="AL22" s="127">
        <f t="shared" si="3"/>
        <v>0</v>
      </c>
      <c r="AM22" s="129" t="e">
        <f>T22-U22-VLOOKUP(A22, Пред.отч!A:BB, 20, FALSE)</f>
        <v>#N/A</v>
      </c>
      <c r="AN22" s="129" t="e">
        <f>V22-W22-VLOOKUP(A22, Пред.отч!A:BB, 22, FALSE)</f>
        <v>#N/A</v>
      </c>
      <c r="AO22" s="127">
        <f t="shared" si="4"/>
        <v>0</v>
      </c>
      <c r="AP22" s="129" t="e">
        <f>X22-Y22-VLOOKUP(A22, Пред.отч!A:BB, 24, FALSE)</f>
        <v>#N/A</v>
      </c>
    </row>
    <row r="23" spans="1:42" ht="19.5" customHeight="1" x14ac:dyDescent="0.3">
      <c r="A23" s="16"/>
      <c r="B23" s="154"/>
      <c r="C23" s="154"/>
      <c r="D23" s="154"/>
      <c r="E23" s="154"/>
      <c r="F23" s="154"/>
      <c r="G23" s="154"/>
      <c r="H23" s="154"/>
      <c r="I23" s="154"/>
      <c r="J23" s="154"/>
      <c r="K23" s="154"/>
      <c r="L23" s="154"/>
      <c r="M23" s="154"/>
      <c r="N23" s="154"/>
      <c r="O23" s="154"/>
      <c r="P23" s="154"/>
      <c r="Q23" s="154"/>
      <c r="R23" s="154"/>
      <c r="S23" s="154"/>
      <c r="T23" s="154"/>
      <c r="U23" s="154"/>
      <c r="V23" s="154"/>
      <c r="W23" s="154"/>
      <c r="X23" s="154"/>
      <c r="Y23" s="154"/>
      <c r="Z23" s="154"/>
      <c r="AA23" s="154"/>
      <c r="AB23" s="160">
        <f t="shared" si="5"/>
        <v>0</v>
      </c>
      <c r="AC23" s="156">
        <f t="shared" si="6"/>
        <v>0</v>
      </c>
      <c r="AD23" s="156">
        <f t="shared" si="1"/>
        <v>0</v>
      </c>
      <c r="AE23" s="122"/>
      <c r="AF23" s="128">
        <f t="shared" si="7"/>
        <v>0</v>
      </c>
      <c r="AG23" s="128" t="e">
        <f>D23-VLOOKUP(A23, Пред.отч!A:BB, 4, FALSE)</f>
        <v>#N/A</v>
      </c>
      <c r="AH23" s="127">
        <f t="shared" si="2"/>
        <v>0</v>
      </c>
      <c r="AI23" s="129"/>
      <c r="AJ23" s="129"/>
      <c r="AK23" s="129" t="e">
        <f>R23-S23-VLOOKUP(A23, Пред.отч!A:BB, 18, FALSE)</f>
        <v>#N/A</v>
      </c>
      <c r="AL23" s="127">
        <f t="shared" si="3"/>
        <v>0</v>
      </c>
      <c r="AM23" s="129" t="e">
        <f>T23-U23-VLOOKUP(A23, Пред.отч!A:BB, 20, FALSE)</f>
        <v>#N/A</v>
      </c>
      <c r="AN23" s="129" t="e">
        <f>V23-W23-VLOOKUP(A23, Пред.отч!A:BB, 22, FALSE)</f>
        <v>#N/A</v>
      </c>
      <c r="AO23" s="127">
        <f t="shared" si="4"/>
        <v>0</v>
      </c>
      <c r="AP23" s="129" t="e">
        <f>X23-Y23-VLOOKUP(A23, Пред.отч!A:BB, 24, FALSE)</f>
        <v>#N/A</v>
      </c>
    </row>
    <row r="24" spans="1:42" ht="19.5" customHeight="1" x14ac:dyDescent="0.3">
      <c r="A24" s="16"/>
      <c r="B24" s="154"/>
      <c r="C24" s="154"/>
      <c r="D24" s="154"/>
      <c r="E24" s="154"/>
      <c r="F24" s="154"/>
      <c r="G24" s="154"/>
      <c r="H24" s="154"/>
      <c r="I24" s="154"/>
      <c r="J24" s="154"/>
      <c r="K24" s="154"/>
      <c r="L24" s="154"/>
      <c r="M24" s="154"/>
      <c r="N24" s="154"/>
      <c r="O24" s="154"/>
      <c r="P24" s="154"/>
      <c r="Q24" s="154"/>
      <c r="R24" s="154"/>
      <c r="S24" s="154"/>
      <c r="T24" s="154"/>
      <c r="U24" s="154"/>
      <c r="V24" s="154"/>
      <c r="W24" s="154"/>
      <c r="X24" s="154"/>
      <c r="Y24" s="154"/>
      <c r="Z24" s="154"/>
      <c r="AA24" s="154"/>
      <c r="AB24" s="160">
        <f t="shared" si="5"/>
        <v>0</v>
      </c>
      <c r="AC24" s="156">
        <f t="shared" si="6"/>
        <v>0</v>
      </c>
      <c r="AD24" s="156">
        <f t="shared" si="1"/>
        <v>0</v>
      </c>
      <c r="AE24" s="122"/>
      <c r="AF24" s="128">
        <f t="shared" si="7"/>
        <v>0</v>
      </c>
      <c r="AG24" s="128" t="e">
        <f>D24-VLOOKUP(A24, Пред.отч!A:BB, 4, FALSE)</f>
        <v>#N/A</v>
      </c>
      <c r="AH24" s="127">
        <f t="shared" si="2"/>
        <v>0</v>
      </c>
      <c r="AI24" s="129"/>
      <c r="AJ24" s="129"/>
      <c r="AK24" s="129" t="e">
        <f>R24-S24-VLOOKUP(A24, Пред.отч!A:BB, 18, FALSE)</f>
        <v>#N/A</v>
      </c>
      <c r="AL24" s="127">
        <f t="shared" si="3"/>
        <v>0</v>
      </c>
      <c r="AM24" s="129" t="e">
        <f>T24-U24-VLOOKUP(A24, Пред.отч!A:BB, 20, FALSE)</f>
        <v>#N/A</v>
      </c>
      <c r="AN24" s="129" t="e">
        <f>V24-W24-VLOOKUP(A24, Пред.отч!A:BB, 22, FALSE)</f>
        <v>#N/A</v>
      </c>
      <c r="AO24" s="127">
        <f t="shared" si="4"/>
        <v>0</v>
      </c>
      <c r="AP24" s="129" t="e">
        <f>X24-Y24-VLOOKUP(A24, Пред.отч!A:BB, 24, FALSE)</f>
        <v>#N/A</v>
      </c>
    </row>
    <row r="25" spans="1:42" ht="19.5" customHeight="1" x14ac:dyDescent="0.3">
      <c r="A25" s="16"/>
      <c r="B25" s="154"/>
      <c r="C25" s="154"/>
      <c r="D25" s="154"/>
      <c r="E25" s="154"/>
      <c r="F25" s="154"/>
      <c r="G25" s="154"/>
      <c r="H25" s="154"/>
      <c r="I25" s="154"/>
      <c r="J25" s="154"/>
      <c r="K25" s="154"/>
      <c r="L25" s="154"/>
      <c r="M25" s="154"/>
      <c r="N25" s="154"/>
      <c r="O25" s="154"/>
      <c r="P25" s="154"/>
      <c r="Q25" s="154"/>
      <c r="R25" s="154"/>
      <c r="S25" s="154"/>
      <c r="T25" s="154"/>
      <c r="U25" s="154"/>
      <c r="V25" s="154"/>
      <c r="W25" s="154"/>
      <c r="X25" s="154"/>
      <c r="Y25" s="154"/>
      <c r="Z25" s="154"/>
      <c r="AA25" s="154"/>
      <c r="AB25" s="160">
        <f t="shared" si="5"/>
        <v>0</v>
      </c>
      <c r="AC25" s="156">
        <f t="shared" si="6"/>
        <v>0</v>
      </c>
      <c r="AD25" s="156">
        <f t="shared" si="1"/>
        <v>0</v>
      </c>
      <c r="AE25" s="122"/>
      <c r="AF25" s="128">
        <f t="shared" si="7"/>
        <v>0</v>
      </c>
      <c r="AG25" s="128" t="e">
        <f>D25-VLOOKUP(A25, Пред.отч!A:BB, 4, FALSE)</f>
        <v>#N/A</v>
      </c>
      <c r="AH25" s="127">
        <f t="shared" si="2"/>
        <v>0</v>
      </c>
      <c r="AI25" s="129"/>
      <c r="AJ25" s="129"/>
      <c r="AK25" s="129" t="e">
        <f>R25-S25-VLOOKUP(A25, Пред.отч!A:BB, 18, FALSE)</f>
        <v>#N/A</v>
      </c>
      <c r="AL25" s="127">
        <f t="shared" si="3"/>
        <v>0</v>
      </c>
      <c r="AM25" s="129" t="e">
        <f>T25-U25-VLOOKUP(A25, Пред.отч!A:BB, 20, FALSE)</f>
        <v>#N/A</v>
      </c>
      <c r="AN25" s="129" t="e">
        <f>V25-W25-VLOOKUP(A25, Пред.отч!A:BB, 22, FALSE)</f>
        <v>#N/A</v>
      </c>
      <c r="AO25" s="127">
        <f t="shared" si="4"/>
        <v>0</v>
      </c>
      <c r="AP25" s="129" t="e">
        <f>X25-Y25-VLOOKUP(A25, Пред.отч!A:BB, 24, FALSE)</f>
        <v>#N/A</v>
      </c>
    </row>
    <row r="26" spans="1:42" ht="19.5" customHeight="1" x14ac:dyDescent="0.3">
      <c r="A26" s="16"/>
      <c r="B26" s="154"/>
      <c r="C26" s="154"/>
      <c r="D26" s="154"/>
      <c r="E26" s="154"/>
      <c r="F26" s="154"/>
      <c r="G26" s="154"/>
      <c r="H26" s="154"/>
      <c r="I26" s="154"/>
      <c r="J26" s="154"/>
      <c r="K26" s="154"/>
      <c r="L26" s="154"/>
      <c r="M26" s="154"/>
      <c r="N26" s="154"/>
      <c r="O26" s="154"/>
      <c r="P26" s="154"/>
      <c r="Q26" s="154"/>
      <c r="R26" s="154"/>
      <c r="S26" s="154"/>
      <c r="T26" s="154"/>
      <c r="U26" s="154"/>
      <c r="V26" s="154"/>
      <c r="W26" s="154"/>
      <c r="X26" s="154"/>
      <c r="Y26" s="154"/>
      <c r="Z26" s="154"/>
      <c r="AA26" s="154"/>
      <c r="AB26" s="160">
        <f t="shared" si="5"/>
        <v>0</v>
      </c>
      <c r="AC26" s="156">
        <f t="shared" si="6"/>
        <v>0</v>
      </c>
      <c r="AD26" s="156">
        <f t="shared" si="1"/>
        <v>0</v>
      </c>
      <c r="AE26" s="122"/>
      <c r="AF26" s="128">
        <f t="shared" si="7"/>
        <v>0</v>
      </c>
      <c r="AG26" s="128" t="e">
        <f>D26-VLOOKUP(A26, Пред.отч!A:BB, 4, FALSE)</f>
        <v>#N/A</v>
      </c>
      <c r="AH26" s="127">
        <f t="shared" si="2"/>
        <v>0</v>
      </c>
      <c r="AI26" s="129"/>
      <c r="AJ26" s="129"/>
      <c r="AK26" s="129" t="e">
        <f>R26-S26-VLOOKUP(A26, Пред.отч!A:BB, 18, FALSE)</f>
        <v>#N/A</v>
      </c>
      <c r="AL26" s="127">
        <f t="shared" si="3"/>
        <v>0</v>
      </c>
      <c r="AM26" s="129" t="e">
        <f>T26-U26-VLOOKUP(A26, Пред.отч!A:BB, 20, FALSE)</f>
        <v>#N/A</v>
      </c>
      <c r="AN26" s="129" t="e">
        <f>V26-W26-VLOOKUP(A26, Пред.отч!A:BB, 22, FALSE)</f>
        <v>#N/A</v>
      </c>
      <c r="AO26" s="127">
        <f t="shared" si="4"/>
        <v>0</v>
      </c>
      <c r="AP26" s="129" t="e">
        <f>X26-Y26-VLOOKUP(A26, Пред.отч!A:BB, 24, FALSE)</f>
        <v>#N/A</v>
      </c>
    </row>
    <row r="27" spans="1:42" ht="19.5" customHeight="1" x14ac:dyDescent="0.3">
      <c r="A27" s="16"/>
      <c r="B27" s="154"/>
      <c r="C27" s="154"/>
      <c r="D27" s="154"/>
      <c r="E27" s="154"/>
      <c r="F27" s="154"/>
      <c r="G27" s="154"/>
      <c r="H27" s="154"/>
      <c r="I27" s="154"/>
      <c r="J27" s="154"/>
      <c r="K27" s="154"/>
      <c r="L27" s="154"/>
      <c r="M27" s="154"/>
      <c r="N27" s="154"/>
      <c r="O27" s="154"/>
      <c r="P27" s="154"/>
      <c r="Q27" s="154"/>
      <c r="R27" s="154"/>
      <c r="S27" s="154"/>
      <c r="T27" s="154"/>
      <c r="U27" s="154"/>
      <c r="V27" s="154"/>
      <c r="W27" s="154"/>
      <c r="X27" s="154"/>
      <c r="Y27" s="154"/>
      <c r="Z27" s="154"/>
      <c r="AA27" s="154"/>
      <c r="AB27" s="160">
        <f t="shared" si="5"/>
        <v>0</v>
      </c>
      <c r="AC27" s="156">
        <f t="shared" si="6"/>
        <v>0</v>
      </c>
      <c r="AD27" s="156">
        <f t="shared" si="1"/>
        <v>0</v>
      </c>
      <c r="AE27" s="122"/>
      <c r="AF27" s="128">
        <f t="shared" si="7"/>
        <v>0</v>
      </c>
      <c r="AG27" s="128" t="e">
        <f>D27-VLOOKUP(A27, Пред.отч!A:BB, 4, FALSE)</f>
        <v>#N/A</v>
      </c>
      <c r="AH27" s="127">
        <f t="shared" si="2"/>
        <v>0</v>
      </c>
      <c r="AI27" s="129"/>
      <c r="AJ27" s="129"/>
      <c r="AK27" s="129" t="e">
        <f>R27-S27-VLOOKUP(A27, Пред.отч!A:BB, 18, FALSE)</f>
        <v>#N/A</v>
      </c>
      <c r="AL27" s="127">
        <f t="shared" si="3"/>
        <v>0</v>
      </c>
      <c r="AM27" s="129" t="e">
        <f>T27-U27-VLOOKUP(A27, Пред.отч!A:BB, 20, FALSE)</f>
        <v>#N/A</v>
      </c>
      <c r="AN27" s="129" t="e">
        <f>V27-W27-VLOOKUP(A27, Пред.отч!A:BB, 22, FALSE)</f>
        <v>#N/A</v>
      </c>
      <c r="AO27" s="127">
        <f t="shared" si="4"/>
        <v>0</v>
      </c>
      <c r="AP27" s="129" t="e">
        <f>X27-Y27-VLOOKUP(A27, Пред.отч!A:BB, 24, FALSE)</f>
        <v>#N/A</v>
      </c>
    </row>
    <row r="28" spans="1:42" ht="19.5" customHeight="1" x14ac:dyDescent="0.3">
      <c r="A28" s="16"/>
      <c r="B28" s="154"/>
      <c r="C28" s="154"/>
      <c r="D28" s="154"/>
      <c r="E28" s="154"/>
      <c r="F28" s="154"/>
      <c r="G28" s="154"/>
      <c r="H28" s="154"/>
      <c r="I28" s="154"/>
      <c r="J28" s="154"/>
      <c r="K28" s="154"/>
      <c r="L28" s="154"/>
      <c r="M28" s="154"/>
      <c r="N28" s="154"/>
      <c r="O28" s="154"/>
      <c r="P28" s="154"/>
      <c r="Q28" s="154"/>
      <c r="R28" s="154"/>
      <c r="S28" s="154"/>
      <c r="T28" s="154"/>
      <c r="U28" s="154"/>
      <c r="V28" s="154"/>
      <c r="W28" s="154"/>
      <c r="X28" s="154"/>
      <c r="Y28" s="154"/>
      <c r="Z28" s="154"/>
      <c r="AA28" s="154"/>
      <c r="AB28" s="160">
        <f t="shared" si="5"/>
        <v>0</v>
      </c>
      <c r="AC28" s="156">
        <f t="shared" si="6"/>
        <v>0</v>
      </c>
      <c r="AD28" s="156">
        <f t="shared" si="1"/>
        <v>0</v>
      </c>
      <c r="AE28" s="122"/>
      <c r="AF28" s="128">
        <f t="shared" si="7"/>
        <v>0</v>
      </c>
      <c r="AG28" s="128" t="e">
        <f>D28-VLOOKUP(A28, Пред.отч!A:BB, 4, FALSE)</f>
        <v>#N/A</v>
      </c>
      <c r="AH28" s="127">
        <f t="shared" si="2"/>
        <v>0</v>
      </c>
      <c r="AI28" s="129"/>
      <c r="AJ28" s="129"/>
      <c r="AK28" s="129" t="e">
        <f>R28-S28-VLOOKUP(A28, Пред.отч!A:BB, 18, FALSE)</f>
        <v>#N/A</v>
      </c>
      <c r="AL28" s="127">
        <f t="shared" si="3"/>
        <v>0</v>
      </c>
      <c r="AM28" s="129" t="e">
        <f>T28-U28-VLOOKUP(A28, Пред.отч!A:BB, 20, FALSE)</f>
        <v>#N/A</v>
      </c>
      <c r="AN28" s="129" t="e">
        <f>V28-W28-VLOOKUP(A28, Пред.отч!A:BB, 22, FALSE)</f>
        <v>#N/A</v>
      </c>
      <c r="AO28" s="127">
        <f t="shared" si="4"/>
        <v>0</v>
      </c>
      <c r="AP28" s="129" t="e">
        <f>X28-Y28-VLOOKUP(A28, Пред.отч!A:BB, 24, FALSE)</f>
        <v>#N/A</v>
      </c>
    </row>
    <row r="29" spans="1:42" ht="19.5" customHeight="1" x14ac:dyDescent="0.3">
      <c r="A29" s="16"/>
      <c r="B29" s="154"/>
      <c r="C29" s="154"/>
      <c r="D29" s="154"/>
      <c r="E29" s="154"/>
      <c r="F29" s="154"/>
      <c r="G29" s="154"/>
      <c r="H29" s="154"/>
      <c r="I29" s="154"/>
      <c r="J29" s="154"/>
      <c r="K29" s="154"/>
      <c r="L29" s="154"/>
      <c r="M29" s="154"/>
      <c r="N29" s="154"/>
      <c r="O29" s="154"/>
      <c r="P29" s="154"/>
      <c r="Q29" s="154"/>
      <c r="R29" s="154"/>
      <c r="S29" s="154"/>
      <c r="T29" s="154"/>
      <c r="U29" s="154"/>
      <c r="V29" s="154"/>
      <c r="W29" s="154"/>
      <c r="X29" s="154"/>
      <c r="Y29" s="154"/>
      <c r="Z29" s="154"/>
      <c r="AA29" s="154"/>
      <c r="AB29" s="160">
        <f t="shared" si="5"/>
        <v>0</v>
      </c>
      <c r="AC29" s="156">
        <f t="shared" si="6"/>
        <v>0</v>
      </c>
      <c r="AD29" s="156">
        <f t="shared" si="1"/>
        <v>0</v>
      </c>
      <c r="AE29" s="122"/>
      <c r="AF29" s="128">
        <f t="shared" si="7"/>
        <v>0</v>
      </c>
      <c r="AG29" s="128" t="e">
        <f>D29-VLOOKUP(A29, Пред.отч!A:BB, 4, FALSE)</f>
        <v>#N/A</v>
      </c>
      <c r="AH29" s="127">
        <f t="shared" si="2"/>
        <v>0</v>
      </c>
      <c r="AI29" s="129"/>
      <c r="AJ29" s="129"/>
      <c r="AK29" s="129" t="e">
        <f>R29-S29-VLOOKUP(A29, Пред.отч!A:BB, 18, FALSE)</f>
        <v>#N/A</v>
      </c>
      <c r="AL29" s="127">
        <f t="shared" si="3"/>
        <v>0</v>
      </c>
      <c r="AM29" s="129" t="e">
        <f>T29-U29-VLOOKUP(A29, Пред.отч!A:BB, 20, FALSE)</f>
        <v>#N/A</v>
      </c>
      <c r="AN29" s="129" t="e">
        <f>V29-W29-VLOOKUP(A29, Пред.отч!A:BB, 22, FALSE)</f>
        <v>#N/A</v>
      </c>
      <c r="AO29" s="127">
        <f t="shared" si="4"/>
        <v>0</v>
      </c>
      <c r="AP29" s="129" t="e">
        <f>X29-Y29-VLOOKUP(A29, Пред.отч!A:BB, 24, FALSE)</f>
        <v>#N/A</v>
      </c>
    </row>
    <row r="30" spans="1:42" ht="19.5" customHeight="1" x14ac:dyDescent="0.3">
      <c r="A30" s="16"/>
      <c r="B30" s="154"/>
      <c r="C30" s="154"/>
      <c r="D30" s="154"/>
      <c r="E30" s="154"/>
      <c r="F30" s="154"/>
      <c r="G30" s="154"/>
      <c r="H30" s="154"/>
      <c r="I30" s="154"/>
      <c r="J30" s="154"/>
      <c r="K30" s="154"/>
      <c r="L30" s="154"/>
      <c r="M30" s="154"/>
      <c r="N30" s="154"/>
      <c r="O30" s="154"/>
      <c r="P30" s="154"/>
      <c r="Q30" s="154"/>
      <c r="R30" s="154"/>
      <c r="S30" s="154"/>
      <c r="T30" s="154"/>
      <c r="U30" s="154"/>
      <c r="V30" s="154"/>
      <c r="W30" s="154"/>
      <c r="X30" s="154"/>
      <c r="Y30" s="154"/>
      <c r="Z30" s="154"/>
      <c r="AA30" s="154"/>
      <c r="AB30" s="160">
        <f t="shared" si="5"/>
        <v>0</v>
      </c>
      <c r="AC30" s="156">
        <f t="shared" si="6"/>
        <v>0</v>
      </c>
      <c r="AD30" s="156">
        <f t="shared" si="1"/>
        <v>0</v>
      </c>
      <c r="AE30" s="122"/>
      <c r="AF30" s="128">
        <f t="shared" si="7"/>
        <v>0</v>
      </c>
      <c r="AG30" s="128" t="e">
        <f>D30-VLOOKUP(A30, Пред.отч!A:BB, 4, FALSE)</f>
        <v>#N/A</v>
      </c>
      <c r="AH30" s="127">
        <f t="shared" si="2"/>
        <v>0</v>
      </c>
      <c r="AI30" s="129"/>
      <c r="AJ30" s="129"/>
      <c r="AK30" s="129" t="e">
        <f>R30-S30-VLOOKUP(A30, Пред.отч!A:BB, 18, FALSE)</f>
        <v>#N/A</v>
      </c>
      <c r="AL30" s="127">
        <f t="shared" si="3"/>
        <v>0</v>
      </c>
      <c r="AM30" s="129" t="e">
        <f>T30-U30-VLOOKUP(A30, Пред.отч!A:BB, 20, FALSE)</f>
        <v>#N/A</v>
      </c>
      <c r="AN30" s="129" t="e">
        <f>V30-W30-VLOOKUP(A30, Пред.отч!A:BB, 22, FALSE)</f>
        <v>#N/A</v>
      </c>
      <c r="AO30" s="127">
        <f t="shared" si="4"/>
        <v>0</v>
      </c>
      <c r="AP30" s="129" t="e">
        <f>X30-Y30-VLOOKUP(A30, Пред.отч!A:BB, 24, FALSE)</f>
        <v>#N/A</v>
      </c>
    </row>
    <row r="31" spans="1:42" x14ac:dyDescent="0.3">
      <c r="A31" s="16"/>
      <c r="B31" s="154"/>
      <c r="C31" s="154"/>
      <c r="D31" s="154"/>
      <c r="E31" s="154"/>
      <c r="F31" s="154"/>
      <c r="G31" s="154"/>
      <c r="H31" s="154"/>
      <c r="I31" s="154"/>
      <c r="J31" s="154"/>
      <c r="K31" s="154"/>
      <c r="L31" s="154"/>
      <c r="M31" s="154"/>
      <c r="N31" s="154"/>
      <c r="O31" s="154"/>
      <c r="P31" s="154"/>
      <c r="Q31" s="154"/>
      <c r="R31" s="154"/>
      <c r="S31" s="154"/>
      <c r="T31" s="154"/>
      <c r="U31" s="154"/>
      <c r="V31" s="154"/>
      <c r="W31" s="154"/>
      <c r="X31" s="154"/>
      <c r="Y31" s="154"/>
      <c r="Z31" s="154"/>
      <c r="AA31" s="154"/>
      <c r="AB31" s="160">
        <f t="shared" si="5"/>
        <v>0</v>
      </c>
      <c r="AC31" s="156">
        <f t="shared" si="6"/>
        <v>0</v>
      </c>
      <c r="AD31" s="156">
        <f t="shared" si="1"/>
        <v>0</v>
      </c>
      <c r="AE31" s="122"/>
      <c r="AF31" s="128">
        <f t="shared" si="7"/>
        <v>0</v>
      </c>
      <c r="AG31" s="128" t="e">
        <f>D31-VLOOKUP(A31, Пред.отч!A:BB, 4, FALSE)</f>
        <v>#N/A</v>
      </c>
      <c r="AH31" s="127">
        <f t="shared" si="2"/>
        <v>0</v>
      </c>
      <c r="AI31" s="129"/>
      <c r="AJ31" s="129"/>
      <c r="AK31" s="129" t="e">
        <f>R31-S31-VLOOKUP(A31, Пред.отч!A:BB, 18, FALSE)</f>
        <v>#N/A</v>
      </c>
      <c r="AL31" s="127">
        <f t="shared" si="3"/>
        <v>0</v>
      </c>
      <c r="AM31" s="129" t="e">
        <f>T31-U31-VLOOKUP(A31, Пред.отч!A:BB, 20, FALSE)</f>
        <v>#N/A</v>
      </c>
      <c r="AN31" s="129" t="e">
        <f>V31-W31-VLOOKUP(A31, Пред.отч!A:BB, 22, FALSE)</f>
        <v>#N/A</v>
      </c>
      <c r="AO31" s="127">
        <f t="shared" si="4"/>
        <v>0</v>
      </c>
      <c r="AP31" s="129" t="e">
        <f>X31-Y31-VLOOKUP(A31, Пред.отч!A:BB, 24, FALSE)</f>
        <v>#N/A</v>
      </c>
    </row>
    <row r="32" spans="1:42" x14ac:dyDescent="0.3">
      <c r="A32" s="16"/>
      <c r="B32" s="154"/>
      <c r="C32" s="154"/>
      <c r="D32" s="154"/>
      <c r="E32" s="154"/>
      <c r="F32" s="154"/>
      <c r="G32" s="154"/>
      <c r="H32" s="154"/>
      <c r="I32" s="154"/>
      <c r="J32" s="154"/>
      <c r="K32" s="154"/>
      <c r="L32" s="154"/>
      <c r="M32" s="154"/>
      <c r="N32" s="154"/>
      <c r="O32" s="154"/>
      <c r="P32" s="154"/>
      <c r="Q32" s="154"/>
      <c r="R32" s="154"/>
      <c r="S32" s="154"/>
      <c r="T32" s="154"/>
      <c r="U32" s="154"/>
      <c r="V32" s="154"/>
      <c r="W32" s="154"/>
      <c r="X32" s="154"/>
      <c r="Y32" s="154"/>
      <c r="Z32" s="154"/>
      <c r="AA32" s="154"/>
      <c r="AB32" s="160">
        <f t="shared" si="5"/>
        <v>0</v>
      </c>
      <c r="AC32" s="156">
        <f t="shared" si="6"/>
        <v>0</v>
      </c>
      <c r="AD32" s="156">
        <f t="shared" si="1"/>
        <v>0</v>
      </c>
      <c r="AE32" s="122"/>
      <c r="AF32" s="128">
        <f t="shared" si="7"/>
        <v>0</v>
      </c>
      <c r="AG32" s="128" t="e">
        <f>D32-VLOOKUP(A32, Пред.отч!A:BB, 4, FALSE)</f>
        <v>#N/A</v>
      </c>
      <c r="AH32" s="127">
        <f t="shared" si="2"/>
        <v>0</v>
      </c>
      <c r="AI32" s="129"/>
      <c r="AJ32" s="129"/>
      <c r="AK32" s="129" t="e">
        <f>R32-S32-VLOOKUP(A32, Пред.отч!A:BB, 18, FALSE)</f>
        <v>#N/A</v>
      </c>
      <c r="AL32" s="127">
        <f t="shared" si="3"/>
        <v>0</v>
      </c>
      <c r="AM32" s="129" t="e">
        <f>T32-U32-VLOOKUP(A32, Пред.отч!A:BB, 20, FALSE)</f>
        <v>#N/A</v>
      </c>
      <c r="AN32" s="129" t="e">
        <f>V32-W32-VLOOKUP(A32, Пред.отч!A:BB, 22, FALSE)</f>
        <v>#N/A</v>
      </c>
      <c r="AO32" s="127">
        <f t="shared" si="4"/>
        <v>0</v>
      </c>
      <c r="AP32" s="129" t="e">
        <f>X32-Y32-VLOOKUP(A32, Пред.отч!A:BB, 24, FALSE)</f>
        <v>#N/A</v>
      </c>
    </row>
    <row r="33" spans="1:42" x14ac:dyDescent="0.3">
      <c r="A33" s="16"/>
      <c r="B33" s="154"/>
      <c r="C33" s="154"/>
      <c r="D33" s="154"/>
      <c r="E33" s="154"/>
      <c r="F33" s="154"/>
      <c r="G33" s="154"/>
      <c r="H33" s="154"/>
      <c r="I33" s="154"/>
      <c r="J33" s="154"/>
      <c r="K33" s="154"/>
      <c r="L33" s="154"/>
      <c r="M33" s="154"/>
      <c r="N33" s="154"/>
      <c r="O33" s="154"/>
      <c r="P33" s="154"/>
      <c r="Q33" s="154"/>
      <c r="R33" s="154"/>
      <c r="S33" s="154"/>
      <c r="T33" s="154"/>
      <c r="U33" s="154"/>
      <c r="V33" s="154"/>
      <c r="W33" s="154"/>
      <c r="X33" s="154"/>
      <c r="Y33" s="154"/>
      <c r="Z33" s="154"/>
      <c r="AA33" s="154"/>
      <c r="AB33" s="160">
        <f t="shared" si="5"/>
        <v>0</v>
      </c>
      <c r="AC33" s="156">
        <f t="shared" si="6"/>
        <v>0</v>
      </c>
      <c r="AD33" s="156">
        <f t="shared" si="1"/>
        <v>0</v>
      </c>
      <c r="AE33" s="122"/>
      <c r="AF33" s="128">
        <f t="shared" si="7"/>
        <v>0</v>
      </c>
      <c r="AG33" s="128" t="e">
        <f>D33-VLOOKUP(A33, Пред.отч!A:BB, 4, FALSE)</f>
        <v>#N/A</v>
      </c>
      <c r="AH33" s="127">
        <f t="shared" si="2"/>
        <v>0</v>
      </c>
      <c r="AI33" s="129"/>
      <c r="AJ33" s="129"/>
      <c r="AK33" s="129" t="e">
        <f>R33-S33-VLOOKUP(A33, Пред.отч!A:BB, 18, FALSE)</f>
        <v>#N/A</v>
      </c>
      <c r="AL33" s="127">
        <f t="shared" si="3"/>
        <v>0</v>
      </c>
      <c r="AM33" s="129" t="e">
        <f>T33-U33-VLOOKUP(A33, Пред.отч!A:BB, 20, FALSE)</f>
        <v>#N/A</v>
      </c>
      <c r="AN33" s="129" t="e">
        <f>V33-W33-VLOOKUP(A33, Пред.отч!A:BB, 22, FALSE)</f>
        <v>#N/A</v>
      </c>
      <c r="AO33" s="127">
        <f t="shared" si="4"/>
        <v>0</v>
      </c>
      <c r="AP33" s="129" t="e">
        <f>X33-Y33-VLOOKUP(A33, Пред.отч!A:BB, 24, FALSE)</f>
        <v>#N/A</v>
      </c>
    </row>
    <row r="34" spans="1:42" x14ac:dyDescent="0.3">
      <c r="A34" s="16"/>
      <c r="B34" s="154"/>
      <c r="C34" s="154"/>
      <c r="D34" s="154"/>
      <c r="E34" s="154"/>
      <c r="F34" s="154"/>
      <c r="G34" s="154"/>
      <c r="H34" s="154"/>
      <c r="I34" s="154"/>
      <c r="J34" s="154"/>
      <c r="K34" s="154"/>
      <c r="L34" s="154"/>
      <c r="M34" s="154"/>
      <c r="N34" s="154"/>
      <c r="O34" s="154"/>
      <c r="P34" s="154"/>
      <c r="Q34" s="154"/>
      <c r="R34" s="154"/>
      <c r="S34" s="154"/>
      <c r="T34" s="154"/>
      <c r="U34" s="154"/>
      <c r="V34" s="154"/>
      <c r="W34" s="154"/>
      <c r="X34" s="154"/>
      <c r="Y34" s="154"/>
      <c r="Z34" s="154"/>
      <c r="AA34" s="154"/>
      <c r="AB34" s="160">
        <f t="shared" si="5"/>
        <v>0</v>
      </c>
      <c r="AC34" s="156">
        <f t="shared" si="6"/>
        <v>0</v>
      </c>
      <c r="AD34" s="156">
        <f t="shared" si="1"/>
        <v>0</v>
      </c>
      <c r="AE34" s="122"/>
      <c r="AF34" s="128">
        <f t="shared" si="7"/>
        <v>0</v>
      </c>
      <c r="AG34" s="128" t="e">
        <f>D34-VLOOKUP(A34, Пред.отч!A:BB, 4, FALSE)</f>
        <v>#N/A</v>
      </c>
      <c r="AH34" s="127">
        <f t="shared" si="2"/>
        <v>0</v>
      </c>
      <c r="AI34" s="129"/>
      <c r="AJ34" s="129"/>
      <c r="AK34" s="129" t="e">
        <f>R34-S34-VLOOKUP(A34, Пред.отч!A:BB, 18, FALSE)</f>
        <v>#N/A</v>
      </c>
      <c r="AL34" s="127">
        <f t="shared" si="3"/>
        <v>0</v>
      </c>
      <c r="AM34" s="129" t="e">
        <f>T34-U34-VLOOKUP(A34, Пред.отч!A:BB, 20, FALSE)</f>
        <v>#N/A</v>
      </c>
      <c r="AN34" s="129" t="e">
        <f>V34-W34-VLOOKUP(A34, Пред.отч!A:BB, 22, FALSE)</f>
        <v>#N/A</v>
      </c>
      <c r="AO34" s="127">
        <f t="shared" si="4"/>
        <v>0</v>
      </c>
      <c r="AP34" s="129" t="e">
        <f>X34-Y34-VLOOKUP(A34, Пред.отч!A:BB, 24, FALSE)</f>
        <v>#N/A</v>
      </c>
    </row>
    <row r="35" spans="1:42" x14ac:dyDescent="0.3">
      <c r="A35" s="16"/>
      <c r="B35" s="154"/>
      <c r="C35" s="154"/>
      <c r="D35" s="154"/>
      <c r="E35" s="154"/>
      <c r="F35" s="154"/>
      <c r="G35" s="154"/>
      <c r="H35" s="154"/>
      <c r="I35" s="154"/>
      <c r="J35" s="154"/>
      <c r="K35" s="154"/>
      <c r="L35" s="154"/>
      <c r="M35" s="154"/>
      <c r="N35" s="154"/>
      <c r="O35" s="154"/>
      <c r="P35" s="154"/>
      <c r="Q35" s="154"/>
      <c r="R35" s="154"/>
      <c r="S35" s="154"/>
      <c r="T35" s="154"/>
      <c r="U35" s="154"/>
      <c r="V35" s="154"/>
      <c r="W35" s="154"/>
      <c r="X35" s="154"/>
      <c r="Y35" s="154"/>
      <c r="Z35" s="154"/>
      <c r="AA35" s="154"/>
      <c r="AB35" s="160">
        <f t="shared" si="5"/>
        <v>0</v>
      </c>
      <c r="AC35" s="156">
        <f t="shared" si="6"/>
        <v>0</v>
      </c>
      <c r="AD35" s="156">
        <f t="shared" si="1"/>
        <v>0</v>
      </c>
      <c r="AE35" s="122"/>
      <c r="AF35" s="128">
        <f t="shared" si="7"/>
        <v>0</v>
      </c>
      <c r="AG35" s="128" t="e">
        <f>D35-VLOOKUP(A35, Пред.отч!A:BB, 4, FALSE)</f>
        <v>#N/A</v>
      </c>
      <c r="AH35" s="127">
        <f t="shared" si="2"/>
        <v>0</v>
      </c>
      <c r="AI35" s="129"/>
      <c r="AJ35" s="129"/>
      <c r="AK35" s="129" t="e">
        <f>R35-S35-VLOOKUP(A35, Пред.отч!A:BB, 18, FALSE)</f>
        <v>#N/A</v>
      </c>
      <c r="AL35" s="127">
        <f t="shared" si="3"/>
        <v>0</v>
      </c>
      <c r="AM35" s="129" t="e">
        <f>T35-U35-VLOOKUP(A35, Пред.отч!A:BB, 20, FALSE)</f>
        <v>#N/A</v>
      </c>
      <c r="AN35" s="129" t="e">
        <f>V35-W35-VLOOKUP(A35, Пред.отч!A:BB, 22, FALSE)</f>
        <v>#N/A</v>
      </c>
      <c r="AO35" s="127">
        <f t="shared" si="4"/>
        <v>0</v>
      </c>
      <c r="AP35" s="129" t="e">
        <f>X35-Y35-VLOOKUP(A35, Пред.отч!A:BB, 24, FALSE)</f>
        <v>#N/A</v>
      </c>
    </row>
    <row r="36" spans="1:42" x14ac:dyDescent="0.3">
      <c r="A36" s="16"/>
      <c r="B36" s="154"/>
      <c r="C36" s="154"/>
      <c r="D36" s="154"/>
      <c r="E36" s="154"/>
      <c r="F36" s="154"/>
      <c r="G36" s="154"/>
      <c r="H36" s="154"/>
      <c r="I36" s="154"/>
      <c r="J36" s="154"/>
      <c r="K36" s="154"/>
      <c r="L36" s="154"/>
      <c r="M36" s="154"/>
      <c r="N36" s="154"/>
      <c r="O36" s="154"/>
      <c r="P36" s="154"/>
      <c r="Q36" s="154"/>
      <c r="R36" s="154"/>
      <c r="S36" s="154"/>
      <c r="T36" s="154"/>
      <c r="U36" s="154"/>
      <c r="V36" s="154"/>
      <c r="W36" s="154"/>
      <c r="X36" s="154"/>
      <c r="Y36" s="154"/>
      <c r="Z36" s="154"/>
      <c r="AA36" s="154"/>
      <c r="AB36" s="160">
        <f t="shared" si="5"/>
        <v>0</v>
      </c>
      <c r="AC36" s="156">
        <f t="shared" si="6"/>
        <v>0</v>
      </c>
      <c r="AD36" s="156">
        <f t="shared" si="1"/>
        <v>0</v>
      </c>
      <c r="AE36" s="122"/>
      <c r="AF36" s="128">
        <f t="shared" si="7"/>
        <v>0</v>
      </c>
      <c r="AG36" s="128" t="e">
        <f>D36-VLOOKUP(A36, Пред.отч!A:BB, 4, FALSE)</f>
        <v>#N/A</v>
      </c>
      <c r="AH36" s="127">
        <f t="shared" si="2"/>
        <v>0</v>
      </c>
      <c r="AI36" s="129"/>
      <c r="AJ36" s="129"/>
      <c r="AK36" s="129" t="e">
        <f>R36-S36-VLOOKUP(A36, Пред.отч!A:BB, 18, FALSE)</f>
        <v>#N/A</v>
      </c>
      <c r="AL36" s="127">
        <f t="shared" si="3"/>
        <v>0</v>
      </c>
      <c r="AM36" s="129" t="e">
        <f>T36-U36-VLOOKUP(A36, Пред.отч!A:BB, 20, FALSE)</f>
        <v>#N/A</v>
      </c>
      <c r="AN36" s="129" t="e">
        <f>V36-W36-VLOOKUP(A36, Пред.отч!A:BB, 22, FALSE)</f>
        <v>#N/A</v>
      </c>
      <c r="AO36" s="127">
        <f t="shared" si="4"/>
        <v>0</v>
      </c>
      <c r="AP36" s="129" t="e">
        <f>X36-Y36-VLOOKUP(A36, Пред.отч!A:BB, 24, FALSE)</f>
        <v>#N/A</v>
      </c>
    </row>
    <row r="37" spans="1:42" x14ac:dyDescent="0.3">
      <c r="A37" s="16"/>
      <c r="B37" s="154"/>
      <c r="C37" s="154"/>
      <c r="D37" s="154"/>
      <c r="E37" s="154"/>
      <c r="F37" s="154"/>
      <c r="G37" s="154"/>
      <c r="H37" s="154"/>
      <c r="I37" s="154"/>
      <c r="J37" s="154"/>
      <c r="K37" s="154"/>
      <c r="L37" s="154"/>
      <c r="M37" s="154"/>
      <c r="N37" s="154"/>
      <c r="O37" s="154"/>
      <c r="P37" s="154"/>
      <c r="Q37" s="154"/>
      <c r="R37" s="154"/>
      <c r="S37" s="154"/>
      <c r="T37" s="154"/>
      <c r="U37" s="154"/>
      <c r="V37" s="154"/>
      <c r="W37" s="154"/>
      <c r="X37" s="154"/>
      <c r="Y37" s="154"/>
      <c r="Z37" s="154"/>
      <c r="AA37" s="154"/>
      <c r="AB37" s="160">
        <f t="shared" si="5"/>
        <v>0</v>
      </c>
      <c r="AC37" s="156">
        <f t="shared" si="6"/>
        <v>0</v>
      </c>
      <c r="AD37" s="156">
        <f t="shared" si="1"/>
        <v>0</v>
      </c>
      <c r="AE37" s="122"/>
      <c r="AF37" s="128">
        <f t="shared" si="7"/>
        <v>0</v>
      </c>
      <c r="AG37" s="128" t="e">
        <f>D37-VLOOKUP(A37, Пред.отч!A:BB, 4, FALSE)</f>
        <v>#N/A</v>
      </c>
      <c r="AH37" s="127">
        <f t="shared" si="2"/>
        <v>0</v>
      </c>
      <c r="AI37" s="129"/>
      <c r="AJ37" s="129"/>
      <c r="AK37" s="129" t="e">
        <f>R37-S37-VLOOKUP(A37, Пред.отч!A:BB, 18, FALSE)</f>
        <v>#N/A</v>
      </c>
      <c r="AL37" s="127">
        <f t="shared" si="3"/>
        <v>0</v>
      </c>
      <c r="AM37" s="129" t="e">
        <f>T37-U37-VLOOKUP(A37, Пред.отч!A:BB, 20, FALSE)</f>
        <v>#N/A</v>
      </c>
      <c r="AN37" s="129" t="e">
        <f>V37-W37-VLOOKUP(A37, Пред.отч!A:BB, 22, FALSE)</f>
        <v>#N/A</v>
      </c>
      <c r="AO37" s="127">
        <f t="shared" si="4"/>
        <v>0</v>
      </c>
      <c r="AP37" s="129" t="e">
        <f>X37-Y37-VLOOKUP(A37, Пред.отч!A:BB, 24, FALSE)</f>
        <v>#N/A</v>
      </c>
    </row>
    <row r="38" spans="1:42" x14ac:dyDescent="0.3">
      <c r="A38" s="16"/>
      <c r="B38" s="154"/>
      <c r="C38" s="154"/>
      <c r="D38" s="154"/>
      <c r="E38" s="154"/>
      <c r="F38" s="154"/>
      <c r="G38" s="154"/>
      <c r="H38" s="154"/>
      <c r="I38" s="154"/>
      <c r="J38" s="154"/>
      <c r="K38" s="154"/>
      <c r="L38" s="154"/>
      <c r="M38" s="154"/>
      <c r="N38" s="154"/>
      <c r="O38" s="154"/>
      <c r="P38" s="154"/>
      <c r="Q38" s="154"/>
      <c r="R38" s="154"/>
      <c r="S38" s="154"/>
      <c r="T38" s="154"/>
      <c r="U38" s="154"/>
      <c r="V38" s="154"/>
      <c r="W38" s="154"/>
      <c r="X38" s="154"/>
      <c r="Y38" s="154"/>
      <c r="Z38" s="154"/>
      <c r="AA38" s="154"/>
      <c r="AB38" s="160">
        <f t="shared" si="5"/>
        <v>0</v>
      </c>
      <c r="AC38" s="156">
        <f t="shared" si="6"/>
        <v>0</v>
      </c>
      <c r="AD38" s="156">
        <f t="shared" si="1"/>
        <v>0</v>
      </c>
      <c r="AE38" s="122"/>
      <c r="AF38" s="128">
        <f t="shared" si="7"/>
        <v>0</v>
      </c>
      <c r="AG38" s="128" t="e">
        <f>D38-VLOOKUP(A38, Пред.отч!A:BB, 4, FALSE)</f>
        <v>#N/A</v>
      </c>
      <c r="AH38" s="127">
        <f t="shared" si="2"/>
        <v>0</v>
      </c>
      <c r="AI38" s="129"/>
      <c r="AJ38" s="129"/>
      <c r="AK38" s="129" t="e">
        <f>R38-S38-VLOOKUP(A38, Пред.отч!A:BB, 18, FALSE)</f>
        <v>#N/A</v>
      </c>
      <c r="AL38" s="127">
        <f t="shared" si="3"/>
        <v>0</v>
      </c>
      <c r="AM38" s="129" t="e">
        <f>T38-U38-VLOOKUP(A38, Пред.отч!A:BB, 20, FALSE)</f>
        <v>#N/A</v>
      </c>
      <c r="AN38" s="129" t="e">
        <f>V38-W38-VLOOKUP(A38, Пред.отч!A:BB, 22, FALSE)</f>
        <v>#N/A</v>
      </c>
      <c r="AO38" s="127">
        <f t="shared" si="4"/>
        <v>0</v>
      </c>
      <c r="AP38" s="129" t="e">
        <f>X38-Y38-VLOOKUP(A38, Пред.отч!A:BB, 24, FALSE)</f>
        <v>#N/A</v>
      </c>
    </row>
    <row r="39" spans="1:42" x14ac:dyDescent="0.3">
      <c r="A39" s="16"/>
      <c r="B39" s="154"/>
      <c r="C39" s="154"/>
      <c r="D39" s="154"/>
      <c r="E39" s="154"/>
      <c r="F39" s="154"/>
      <c r="G39" s="154"/>
      <c r="H39" s="154"/>
      <c r="I39" s="154"/>
      <c r="J39" s="154"/>
      <c r="K39" s="154"/>
      <c r="L39" s="154"/>
      <c r="M39" s="154"/>
      <c r="N39" s="154"/>
      <c r="O39" s="154"/>
      <c r="P39" s="154"/>
      <c r="Q39" s="154"/>
      <c r="R39" s="154"/>
      <c r="S39" s="154"/>
      <c r="T39" s="154"/>
      <c r="U39" s="154"/>
      <c r="V39" s="154"/>
      <c r="W39" s="154"/>
      <c r="X39" s="154"/>
      <c r="Y39" s="154"/>
      <c r="Z39" s="154"/>
      <c r="AA39" s="154"/>
      <c r="AB39" s="160">
        <f t="shared" si="5"/>
        <v>0</v>
      </c>
      <c r="AC39" s="156">
        <f t="shared" si="6"/>
        <v>0</v>
      </c>
      <c r="AD39" s="156">
        <f t="shared" si="1"/>
        <v>0</v>
      </c>
      <c r="AE39" s="122"/>
      <c r="AF39" s="128">
        <f t="shared" si="7"/>
        <v>0</v>
      </c>
      <c r="AG39" s="128" t="e">
        <f>D39-VLOOKUP(A39, Пред.отч!A:BB, 4, FALSE)</f>
        <v>#N/A</v>
      </c>
      <c r="AH39" s="127">
        <f t="shared" si="2"/>
        <v>0</v>
      </c>
      <c r="AI39" s="129"/>
      <c r="AJ39" s="129"/>
      <c r="AK39" s="129" t="e">
        <f>R39-S39-VLOOKUP(A39, Пред.отч!A:BB, 18, FALSE)</f>
        <v>#N/A</v>
      </c>
      <c r="AL39" s="127">
        <f t="shared" si="3"/>
        <v>0</v>
      </c>
      <c r="AM39" s="129" t="e">
        <f>T39-U39-VLOOKUP(A39, Пред.отч!A:BB, 20, FALSE)</f>
        <v>#N/A</v>
      </c>
      <c r="AN39" s="129" t="e">
        <f>V39-W39-VLOOKUP(A39, Пред.отч!A:BB, 22, FALSE)</f>
        <v>#N/A</v>
      </c>
      <c r="AO39" s="127">
        <f t="shared" si="4"/>
        <v>0</v>
      </c>
      <c r="AP39" s="129" t="e">
        <f>X39-Y39-VLOOKUP(A39, Пред.отч!A:BB, 24, FALSE)</f>
        <v>#N/A</v>
      </c>
    </row>
    <row r="40" spans="1:42" x14ac:dyDescent="0.3">
      <c r="A40" s="16"/>
      <c r="B40" s="154"/>
      <c r="C40" s="154"/>
      <c r="D40" s="154"/>
      <c r="E40" s="154"/>
      <c r="F40" s="154"/>
      <c r="G40" s="154"/>
      <c r="H40" s="154"/>
      <c r="I40" s="154"/>
      <c r="J40" s="154"/>
      <c r="K40" s="154"/>
      <c r="L40" s="154"/>
      <c r="M40" s="154"/>
      <c r="N40" s="154"/>
      <c r="O40" s="154"/>
      <c r="P40" s="154"/>
      <c r="Q40" s="154"/>
      <c r="R40" s="154"/>
      <c r="S40" s="154"/>
      <c r="T40" s="154"/>
      <c r="U40" s="154"/>
      <c r="V40" s="154"/>
      <c r="W40" s="154"/>
      <c r="X40" s="154"/>
      <c r="Y40" s="154"/>
      <c r="Z40" s="154"/>
      <c r="AA40" s="154"/>
      <c r="AB40" s="160">
        <f t="shared" si="5"/>
        <v>0</v>
      </c>
      <c r="AC40" s="156">
        <f t="shared" si="6"/>
        <v>0</v>
      </c>
      <c r="AD40" s="156">
        <f t="shared" si="1"/>
        <v>0</v>
      </c>
      <c r="AE40" s="122"/>
      <c r="AF40" s="128">
        <f t="shared" si="7"/>
        <v>0</v>
      </c>
      <c r="AG40" s="128" t="e">
        <f>D40-VLOOKUP(A40, Пред.отч!A:BB, 4, FALSE)</f>
        <v>#N/A</v>
      </c>
      <c r="AH40" s="127">
        <f t="shared" si="2"/>
        <v>0</v>
      </c>
      <c r="AI40" s="129"/>
      <c r="AJ40" s="129"/>
      <c r="AK40" s="129" t="e">
        <f>R40-S40-VLOOKUP(A40, Пред.отч!A:BB, 18, FALSE)</f>
        <v>#N/A</v>
      </c>
      <c r="AL40" s="127">
        <f t="shared" si="3"/>
        <v>0</v>
      </c>
      <c r="AM40" s="129" t="e">
        <f>T40-U40-VLOOKUP(A40, Пред.отч!A:BB, 20, FALSE)</f>
        <v>#N/A</v>
      </c>
      <c r="AN40" s="129" t="e">
        <f>V40-W40-VLOOKUP(A40, Пред.отч!A:BB, 22, FALSE)</f>
        <v>#N/A</v>
      </c>
      <c r="AO40" s="127">
        <f t="shared" si="4"/>
        <v>0</v>
      </c>
      <c r="AP40" s="129" t="e">
        <f>X40-Y40-VLOOKUP(A40, Пред.отч!A:BB, 24, FALSE)</f>
        <v>#N/A</v>
      </c>
    </row>
    <row r="41" spans="1:42" x14ac:dyDescent="0.3">
      <c r="A41" s="16"/>
      <c r="B41" s="154"/>
      <c r="C41" s="154"/>
      <c r="D41" s="154"/>
      <c r="E41" s="154"/>
      <c r="F41" s="154"/>
      <c r="G41" s="154"/>
      <c r="H41" s="154"/>
      <c r="I41" s="154"/>
      <c r="J41" s="154"/>
      <c r="K41" s="154"/>
      <c r="L41" s="154"/>
      <c r="M41" s="154"/>
      <c r="N41" s="154"/>
      <c r="O41" s="154"/>
      <c r="P41" s="154"/>
      <c r="Q41" s="154"/>
      <c r="R41" s="154"/>
      <c r="S41" s="154"/>
      <c r="T41" s="154"/>
      <c r="U41" s="154"/>
      <c r="V41" s="154"/>
      <c r="W41" s="154"/>
      <c r="X41" s="154"/>
      <c r="Y41" s="154"/>
      <c r="Z41" s="154"/>
      <c r="AA41" s="154"/>
      <c r="AB41" s="160">
        <f t="shared" si="5"/>
        <v>0</v>
      </c>
      <c r="AC41" s="156">
        <f t="shared" si="6"/>
        <v>0</v>
      </c>
      <c r="AD41" s="156">
        <f t="shared" si="1"/>
        <v>0</v>
      </c>
      <c r="AE41" s="122"/>
      <c r="AF41" s="128">
        <f t="shared" si="7"/>
        <v>0</v>
      </c>
      <c r="AG41" s="128" t="e">
        <f>D41-VLOOKUP(A41, Пред.отч!A:BB, 4, FALSE)</f>
        <v>#N/A</v>
      </c>
      <c r="AH41" s="127">
        <f t="shared" si="2"/>
        <v>0</v>
      </c>
      <c r="AI41" s="129"/>
      <c r="AJ41" s="129"/>
      <c r="AK41" s="129" t="e">
        <f>R41-S41-VLOOKUP(A41, Пред.отч!A:BB, 18, FALSE)</f>
        <v>#N/A</v>
      </c>
      <c r="AL41" s="127">
        <f t="shared" si="3"/>
        <v>0</v>
      </c>
      <c r="AM41" s="129" t="e">
        <f>T41-U41-VLOOKUP(A41, Пред.отч!A:BB, 20, FALSE)</f>
        <v>#N/A</v>
      </c>
      <c r="AN41" s="129" t="e">
        <f>V41-W41-VLOOKUP(A41, Пред.отч!A:BB, 22, FALSE)</f>
        <v>#N/A</v>
      </c>
      <c r="AO41" s="127">
        <f t="shared" si="4"/>
        <v>0</v>
      </c>
      <c r="AP41" s="129" t="e">
        <f>X41-Y41-VLOOKUP(A41, Пред.отч!A:BB, 24, FALSE)</f>
        <v>#N/A</v>
      </c>
    </row>
    <row r="42" spans="1:42" x14ac:dyDescent="0.3">
      <c r="A42" s="16"/>
      <c r="B42" s="154"/>
      <c r="C42" s="154"/>
      <c r="D42" s="154"/>
      <c r="E42" s="154"/>
      <c r="F42" s="154"/>
      <c r="G42" s="154"/>
      <c r="H42" s="154"/>
      <c r="I42" s="154"/>
      <c r="J42" s="154"/>
      <c r="K42" s="154"/>
      <c r="L42" s="154"/>
      <c r="M42" s="154"/>
      <c r="N42" s="154"/>
      <c r="O42" s="154"/>
      <c r="P42" s="154"/>
      <c r="Q42" s="154"/>
      <c r="R42" s="154"/>
      <c r="S42" s="154"/>
      <c r="T42" s="154"/>
      <c r="U42" s="154"/>
      <c r="V42" s="154"/>
      <c r="W42" s="154"/>
      <c r="X42" s="154"/>
      <c r="Y42" s="154"/>
      <c r="Z42" s="154"/>
      <c r="AA42" s="154"/>
      <c r="AB42" s="160">
        <f t="shared" si="5"/>
        <v>0</v>
      </c>
      <c r="AC42" s="156">
        <f t="shared" si="6"/>
        <v>0</v>
      </c>
      <c r="AD42" s="156">
        <f t="shared" si="1"/>
        <v>0</v>
      </c>
      <c r="AE42" s="122"/>
      <c r="AF42" s="128">
        <f t="shared" si="7"/>
        <v>0</v>
      </c>
      <c r="AG42" s="128" t="e">
        <f>D42-VLOOKUP(A42, Пред.отч!A:BB, 4, FALSE)</f>
        <v>#N/A</v>
      </c>
      <c r="AH42" s="127">
        <f t="shared" si="2"/>
        <v>0</v>
      </c>
      <c r="AI42" s="129"/>
      <c r="AJ42" s="129"/>
      <c r="AK42" s="129" t="e">
        <f>R42-S42-VLOOKUP(A42, Пред.отч!A:BB, 18, FALSE)</f>
        <v>#N/A</v>
      </c>
      <c r="AL42" s="127">
        <f t="shared" si="3"/>
        <v>0</v>
      </c>
      <c r="AM42" s="129" t="e">
        <f>T42-U42-VLOOKUP(A42, Пред.отч!A:BB, 20, FALSE)</f>
        <v>#N/A</v>
      </c>
      <c r="AN42" s="129" t="e">
        <f>V42-W42-VLOOKUP(A42, Пред.отч!A:BB, 22, FALSE)</f>
        <v>#N/A</v>
      </c>
      <c r="AO42" s="127">
        <f t="shared" si="4"/>
        <v>0</v>
      </c>
      <c r="AP42" s="129" t="e">
        <f>X42-Y42-VLOOKUP(A42, Пред.отч!A:BB, 24, FALSE)</f>
        <v>#N/A</v>
      </c>
    </row>
    <row r="43" spans="1:42" x14ac:dyDescent="0.3">
      <c r="A43" s="16"/>
      <c r="B43" s="154"/>
      <c r="C43" s="154"/>
      <c r="D43" s="154"/>
      <c r="E43" s="154"/>
      <c r="F43" s="154"/>
      <c r="G43" s="154"/>
      <c r="H43" s="154"/>
      <c r="I43" s="154"/>
      <c r="J43" s="154"/>
      <c r="K43" s="154"/>
      <c r="L43" s="154"/>
      <c r="M43" s="154"/>
      <c r="N43" s="154"/>
      <c r="O43" s="154"/>
      <c r="P43" s="154"/>
      <c r="Q43" s="154"/>
      <c r="R43" s="154"/>
      <c r="S43" s="154"/>
      <c r="T43" s="154"/>
      <c r="U43" s="154"/>
      <c r="V43" s="154"/>
      <c r="W43" s="154"/>
      <c r="X43" s="154"/>
      <c r="Y43" s="154"/>
      <c r="Z43" s="154"/>
      <c r="AA43" s="154"/>
      <c r="AB43" s="160">
        <f t="shared" si="5"/>
        <v>0</v>
      </c>
      <c r="AC43" s="156">
        <f t="shared" si="6"/>
        <v>0</v>
      </c>
      <c r="AD43" s="156">
        <f t="shared" si="1"/>
        <v>0</v>
      </c>
      <c r="AE43" s="122"/>
      <c r="AF43" s="128">
        <f t="shared" si="7"/>
        <v>0</v>
      </c>
      <c r="AG43" s="128" t="e">
        <f>D43-VLOOKUP(A43, Пред.отч!A:BB, 4, FALSE)</f>
        <v>#N/A</v>
      </c>
      <c r="AH43" s="127">
        <f t="shared" si="2"/>
        <v>0</v>
      </c>
      <c r="AI43" s="129"/>
      <c r="AJ43" s="129"/>
      <c r="AK43" s="129" t="e">
        <f>R43-S43-VLOOKUP(A43, Пред.отч!A:BB, 18, FALSE)</f>
        <v>#N/A</v>
      </c>
      <c r="AL43" s="127">
        <f t="shared" si="3"/>
        <v>0</v>
      </c>
      <c r="AM43" s="129" t="e">
        <f>T43-U43-VLOOKUP(A43, Пред.отч!A:BB, 20, FALSE)</f>
        <v>#N/A</v>
      </c>
      <c r="AN43" s="129" t="e">
        <f>V43-W43-VLOOKUP(A43, Пред.отч!A:BB, 22, FALSE)</f>
        <v>#N/A</v>
      </c>
      <c r="AO43" s="127">
        <f t="shared" si="4"/>
        <v>0</v>
      </c>
      <c r="AP43" s="129" t="e">
        <f>X43-Y43-VLOOKUP(A43, Пред.отч!A:BB, 24, FALSE)</f>
        <v>#N/A</v>
      </c>
    </row>
    <row r="44" spans="1:42" x14ac:dyDescent="0.3">
      <c r="A44" s="16"/>
      <c r="B44" s="154"/>
      <c r="C44" s="154"/>
      <c r="D44" s="154"/>
      <c r="E44" s="154"/>
      <c r="F44" s="154"/>
      <c r="G44" s="154"/>
      <c r="H44" s="154"/>
      <c r="I44" s="154"/>
      <c r="J44" s="154"/>
      <c r="K44" s="154"/>
      <c r="L44" s="154"/>
      <c r="M44" s="154"/>
      <c r="N44" s="154"/>
      <c r="O44" s="154"/>
      <c r="P44" s="154"/>
      <c r="Q44" s="154"/>
      <c r="R44" s="154"/>
      <c r="S44" s="154"/>
      <c r="T44" s="154"/>
      <c r="U44" s="154"/>
      <c r="V44" s="154"/>
      <c r="W44" s="154"/>
      <c r="X44" s="154"/>
      <c r="Y44" s="154"/>
      <c r="Z44" s="154"/>
      <c r="AA44" s="154"/>
      <c r="AB44" s="160">
        <f t="shared" si="5"/>
        <v>0</v>
      </c>
      <c r="AC44" s="156">
        <f t="shared" si="6"/>
        <v>0</v>
      </c>
      <c r="AD44" s="156">
        <f t="shared" si="1"/>
        <v>0</v>
      </c>
      <c r="AE44" s="122"/>
      <c r="AF44" s="128">
        <f t="shared" si="7"/>
        <v>0</v>
      </c>
      <c r="AG44" s="128" t="e">
        <f>D44-VLOOKUP(A44, Пред.отч!A:BB, 4, FALSE)</f>
        <v>#N/A</v>
      </c>
      <c r="AH44" s="127">
        <f t="shared" si="2"/>
        <v>0</v>
      </c>
      <c r="AI44" s="129"/>
      <c r="AJ44" s="129"/>
      <c r="AK44" s="129" t="e">
        <f>R44-S44-VLOOKUP(A44, Пред.отч!A:BB, 18, FALSE)</f>
        <v>#N/A</v>
      </c>
      <c r="AL44" s="127">
        <f t="shared" si="3"/>
        <v>0</v>
      </c>
      <c r="AM44" s="129" t="e">
        <f>T44-U44-VLOOKUP(A44, Пред.отч!A:BB, 20, FALSE)</f>
        <v>#N/A</v>
      </c>
      <c r="AN44" s="129" t="e">
        <f>V44-W44-VLOOKUP(A44, Пред.отч!A:BB, 22, FALSE)</f>
        <v>#N/A</v>
      </c>
      <c r="AO44" s="127">
        <f t="shared" si="4"/>
        <v>0</v>
      </c>
      <c r="AP44" s="129" t="e">
        <f>X44-Y44-VLOOKUP(A44, Пред.отч!A:BB, 24, FALSE)</f>
        <v>#N/A</v>
      </c>
    </row>
    <row r="45" spans="1:42" x14ac:dyDescent="0.3">
      <c r="A45" s="16"/>
      <c r="B45" s="154"/>
      <c r="C45" s="154"/>
      <c r="D45" s="154"/>
      <c r="E45" s="154"/>
      <c r="F45" s="154"/>
      <c r="G45" s="154"/>
      <c r="H45" s="154"/>
      <c r="I45" s="154"/>
      <c r="J45" s="154"/>
      <c r="K45" s="154"/>
      <c r="L45" s="154"/>
      <c r="M45" s="154"/>
      <c r="N45" s="154"/>
      <c r="O45" s="154"/>
      <c r="P45" s="154"/>
      <c r="Q45" s="154"/>
      <c r="R45" s="154"/>
      <c r="S45" s="154"/>
      <c r="T45" s="154"/>
      <c r="U45" s="154"/>
      <c r="V45" s="154"/>
      <c r="W45" s="154"/>
      <c r="X45" s="154"/>
      <c r="Y45" s="154"/>
      <c r="Z45" s="154"/>
      <c r="AA45" s="154"/>
      <c r="AB45" s="160">
        <f t="shared" si="5"/>
        <v>0</v>
      </c>
      <c r="AC45" s="156">
        <f t="shared" si="6"/>
        <v>0</v>
      </c>
      <c r="AD45" s="156">
        <f t="shared" si="1"/>
        <v>0</v>
      </c>
      <c r="AE45" s="122"/>
      <c r="AF45" s="128">
        <f t="shared" si="7"/>
        <v>0</v>
      </c>
      <c r="AG45" s="128" t="e">
        <f>D45-VLOOKUP(A45, Пред.отч!A:BB, 4, FALSE)</f>
        <v>#N/A</v>
      </c>
      <c r="AH45" s="127">
        <f t="shared" si="2"/>
        <v>0</v>
      </c>
      <c r="AI45" s="129"/>
      <c r="AJ45" s="129"/>
      <c r="AK45" s="129" t="e">
        <f>R45-S45-VLOOKUP(A45, Пред.отч!A:BB, 18, FALSE)</f>
        <v>#N/A</v>
      </c>
      <c r="AL45" s="127">
        <f t="shared" si="3"/>
        <v>0</v>
      </c>
      <c r="AM45" s="129" t="e">
        <f>T45-U45-VLOOKUP(A45, Пред.отч!A:BB, 20, FALSE)</f>
        <v>#N/A</v>
      </c>
      <c r="AN45" s="129" t="e">
        <f>V45-W45-VLOOKUP(A45, Пред.отч!A:BB, 22, FALSE)</f>
        <v>#N/A</v>
      </c>
      <c r="AO45" s="127">
        <f t="shared" si="4"/>
        <v>0</v>
      </c>
      <c r="AP45" s="129" t="e">
        <f>X45-Y45-VLOOKUP(A45, Пред.отч!A:BB, 24, FALSE)</f>
        <v>#N/A</v>
      </c>
    </row>
    <row r="46" spans="1:42" x14ac:dyDescent="0.3">
      <c r="A46" s="16"/>
      <c r="B46" s="154"/>
      <c r="C46" s="154"/>
      <c r="D46" s="154"/>
      <c r="E46" s="154"/>
      <c r="F46" s="154"/>
      <c r="G46" s="154"/>
      <c r="H46" s="154"/>
      <c r="I46" s="154"/>
      <c r="J46" s="154"/>
      <c r="K46" s="154"/>
      <c r="L46" s="154"/>
      <c r="M46" s="154"/>
      <c r="N46" s="154"/>
      <c r="O46" s="154"/>
      <c r="P46" s="154"/>
      <c r="Q46" s="154"/>
      <c r="R46" s="154"/>
      <c r="S46" s="154"/>
      <c r="T46" s="154"/>
      <c r="U46" s="154"/>
      <c r="V46" s="154"/>
      <c r="W46" s="154"/>
      <c r="X46" s="154"/>
      <c r="Y46" s="154"/>
      <c r="Z46" s="154"/>
      <c r="AA46" s="154"/>
      <c r="AB46" s="160">
        <f t="shared" si="5"/>
        <v>0</v>
      </c>
      <c r="AC46" s="156">
        <f t="shared" si="6"/>
        <v>0</v>
      </c>
      <c r="AD46" s="156">
        <f t="shared" si="1"/>
        <v>0</v>
      </c>
      <c r="AE46" s="122"/>
      <c r="AF46" s="128">
        <f t="shared" si="7"/>
        <v>0</v>
      </c>
      <c r="AG46" s="128" t="e">
        <f>D46-VLOOKUP(A46, Пред.отч!A:BB, 4, FALSE)</f>
        <v>#N/A</v>
      </c>
      <c r="AH46" s="127">
        <f t="shared" si="2"/>
        <v>0</v>
      </c>
      <c r="AI46" s="129"/>
      <c r="AJ46" s="129"/>
      <c r="AK46" s="129" t="e">
        <f>R46-S46-VLOOKUP(A46, Пред.отч!A:BB, 18, FALSE)</f>
        <v>#N/A</v>
      </c>
      <c r="AL46" s="127">
        <f t="shared" si="3"/>
        <v>0</v>
      </c>
      <c r="AM46" s="129" t="e">
        <f>T46-U46-VLOOKUP(A46, Пред.отч!A:BB, 20, FALSE)</f>
        <v>#N/A</v>
      </c>
      <c r="AN46" s="129" t="e">
        <f>V46-W46-VLOOKUP(A46, Пред.отч!A:BB, 22, FALSE)</f>
        <v>#N/A</v>
      </c>
      <c r="AO46" s="127">
        <f t="shared" si="4"/>
        <v>0</v>
      </c>
      <c r="AP46" s="129" t="e">
        <f>X46-Y46-VLOOKUP(A46, Пред.отч!A:BB, 24, FALSE)</f>
        <v>#N/A</v>
      </c>
    </row>
    <row r="47" spans="1:42" x14ac:dyDescent="0.3">
      <c r="A47" s="16"/>
      <c r="B47" s="154"/>
      <c r="C47" s="154"/>
      <c r="D47" s="154"/>
      <c r="E47" s="154"/>
      <c r="F47" s="154"/>
      <c r="G47" s="154"/>
      <c r="H47" s="154"/>
      <c r="I47" s="154"/>
      <c r="J47" s="154"/>
      <c r="K47" s="154"/>
      <c r="L47" s="154"/>
      <c r="M47" s="154"/>
      <c r="N47" s="154"/>
      <c r="O47" s="154"/>
      <c r="P47" s="154"/>
      <c r="Q47" s="154"/>
      <c r="R47" s="154"/>
      <c r="S47" s="154"/>
      <c r="T47" s="154"/>
      <c r="U47" s="154"/>
      <c r="V47" s="154"/>
      <c r="W47" s="154"/>
      <c r="X47" s="154"/>
      <c r="Y47" s="154"/>
      <c r="Z47" s="154"/>
      <c r="AA47" s="154"/>
      <c r="AB47" s="160">
        <f t="shared" si="5"/>
        <v>0</v>
      </c>
      <c r="AC47" s="156">
        <f t="shared" si="6"/>
        <v>0</v>
      </c>
      <c r="AD47" s="156">
        <f t="shared" si="1"/>
        <v>0</v>
      </c>
      <c r="AE47" s="122"/>
      <c r="AF47" s="128">
        <f t="shared" si="7"/>
        <v>0</v>
      </c>
      <c r="AG47" s="128" t="e">
        <f>D47-VLOOKUP(A47, Пред.отч!A:BB, 4, FALSE)</f>
        <v>#N/A</v>
      </c>
      <c r="AH47" s="127">
        <f t="shared" si="2"/>
        <v>0</v>
      </c>
      <c r="AI47" s="129"/>
      <c r="AJ47" s="129"/>
      <c r="AK47" s="129" t="e">
        <f>R47-S47-VLOOKUP(A47, Пред.отч!A:BB, 18, FALSE)</f>
        <v>#N/A</v>
      </c>
      <c r="AL47" s="127">
        <f t="shared" si="3"/>
        <v>0</v>
      </c>
      <c r="AM47" s="129" t="e">
        <f>T47-U47-VLOOKUP(A47, Пред.отч!A:BB, 20, FALSE)</f>
        <v>#N/A</v>
      </c>
      <c r="AN47" s="129" t="e">
        <f>V47-W47-VLOOKUP(A47, Пред.отч!A:BB, 22, FALSE)</f>
        <v>#N/A</v>
      </c>
      <c r="AO47" s="127">
        <f t="shared" si="4"/>
        <v>0</v>
      </c>
      <c r="AP47" s="129" t="e">
        <f>X47-Y47-VLOOKUP(A47, Пред.отч!A:BB, 24, FALSE)</f>
        <v>#N/A</v>
      </c>
    </row>
    <row r="48" spans="1:42" x14ac:dyDescent="0.3">
      <c r="A48" s="16"/>
      <c r="B48" s="154"/>
      <c r="C48" s="154"/>
      <c r="D48" s="154"/>
      <c r="E48" s="154"/>
      <c r="F48" s="154"/>
      <c r="G48" s="154"/>
      <c r="H48" s="154"/>
      <c r="I48" s="154"/>
      <c r="J48" s="154"/>
      <c r="K48" s="154"/>
      <c r="L48" s="154"/>
      <c r="M48" s="154"/>
      <c r="N48" s="154"/>
      <c r="O48" s="154"/>
      <c r="P48" s="154"/>
      <c r="Q48" s="154"/>
      <c r="R48" s="154"/>
      <c r="S48" s="154"/>
      <c r="T48" s="154"/>
      <c r="U48" s="154"/>
      <c r="V48" s="154"/>
      <c r="W48" s="154"/>
      <c r="X48" s="154"/>
      <c r="Y48" s="154"/>
      <c r="Z48" s="154"/>
      <c r="AA48" s="154"/>
      <c r="AB48" s="160">
        <f t="shared" si="5"/>
        <v>0</v>
      </c>
      <c r="AC48" s="156">
        <f t="shared" si="6"/>
        <v>0</v>
      </c>
      <c r="AD48" s="156">
        <f t="shared" si="1"/>
        <v>0</v>
      </c>
      <c r="AE48" s="122"/>
      <c r="AF48" s="128">
        <f t="shared" si="7"/>
        <v>0</v>
      </c>
      <c r="AG48" s="128" t="e">
        <f>D48-VLOOKUP(A48, Пред.отч!A:BB, 4, FALSE)</f>
        <v>#N/A</v>
      </c>
      <c r="AH48" s="127">
        <f t="shared" si="2"/>
        <v>0</v>
      </c>
      <c r="AI48" s="129"/>
      <c r="AJ48" s="129"/>
      <c r="AK48" s="129" t="e">
        <f>R48-S48-VLOOKUP(A48, Пред.отч!A:BB, 18, FALSE)</f>
        <v>#N/A</v>
      </c>
      <c r="AL48" s="127">
        <f t="shared" si="3"/>
        <v>0</v>
      </c>
      <c r="AM48" s="129" t="e">
        <f>T48-U48-VLOOKUP(A48, Пред.отч!A:BB, 20, FALSE)</f>
        <v>#N/A</v>
      </c>
      <c r="AN48" s="129" t="e">
        <f>V48-W48-VLOOKUP(A48, Пред.отч!A:BB, 22, FALSE)</f>
        <v>#N/A</v>
      </c>
      <c r="AO48" s="127">
        <f t="shared" si="4"/>
        <v>0</v>
      </c>
      <c r="AP48" s="129" t="e">
        <f>X48-Y48-VLOOKUP(A48, Пред.отч!A:BB, 24, FALSE)</f>
        <v>#N/A</v>
      </c>
    </row>
    <row r="49" spans="1:42" s="99" customFormat="1" x14ac:dyDescent="0.3">
      <c r="A49" s="16"/>
      <c r="B49" s="17"/>
      <c r="C49" s="154"/>
      <c r="D49" s="154"/>
      <c r="E49" s="154"/>
      <c r="F49" s="154"/>
      <c r="G49" s="154"/>
      <c r="H49" s="154"/>
      <c r="I49" s="154"/>
      <c r="J49" s="154"/>
      <c r="K49" s="154"/>
      <c r="L49" s="154"/>
      <c r="M49" s="154"/>
      <c r="N49" s="154"/>
      <c r="O49" s="154"/>
      <c r="P49" s="154"/>
      <c r="Q49" s="154"/>
      <c r="R49" s="154"/>
      <c r="S49" s="154"/>
      <c r="T49" s="154"/>
      <c r="U49" s="154"/>
      <c r="V49" s="154"/>
      <c r="W49" s="154"/>
      <c r="X49" s="154"/>
      <c r="Y49" s="154"/>
      <c r="Z49" s="154"/>
      <c r="AA49" s="154"/>
      <c r="AB49" s="160">
        <f t="shared" si="5"/>
        <v>0</v>
      </c>
      <c r="AC49" s="156">
        <f t="shared" si="6"/>
        <v>0</v>
      </c>
      <c r="AD49" s="156">
        <f t="shared" si="1"/>
        <v>0</v>
      </c>
      <c r="AE49" s="122"/>
      <c r="AF49" s="128">
        <f t="shared" si="7"/>
        <v>0</v>
      </c>
      <c r="AG49" s="128" t="e">
        <f>D49-VLOOKUP(A49, Пред.отч!A:BB, 4, FALSE)</f>
        <v>#N/A</v>
      </c>
      <c r="AH49" s="127">
        <f t="shared" si="2"/>
        <v>0</v>
      </c>
      <c r="AI49" s="129"/>
      <c r="AJ49" s="129"/>
      <c r="AK49" s="129" t="e">
        <f>R49-S49-VLOOKUP(A49, Пред.отч!A:BB, 18, FALSE)</f>
        <v>#N/A</v>
      </c>
      <c r="AL49" s="127">
        <f t="shared" si="3"/>
        <v>0</v>
      </c>
      <c r="AM49" s="129" t="e">
        <f>T49-U49-VLOOKUP(A49, Пред.отч!A:BB, 20, FALSE)</f>
        <v>#N/A</v>
      </c>
      <c r="AN49" s="129" t="e">
        <f>V49-W49-VLOOKUP(A49, Пред.отч!A:BB, 22, FALSE)</f>
        <v>#N/A</v>
      </c>
      <c r="AO49" s="127">
        <f t="shared" si="4"/>
        <v>0</v>
      </c>
      <c r="AP49" s="129" t="e">
        <f>X49-Y49-VLOOKUP(A49, Пред.отч!A:BB, 24, FALSE)</f>
        <v>#N/A</v>
      </c>
    </row>
    <row r="50" spans="1:42" x14ac:dyDescent="0.3">
      <c r="A50" s="16"/>
      <c r="B50" s="154"/>
      <c r="C50" s="154"/>
      <c r="D50" s="154"/>
      <c r="E50" s="154"/>
      <c r="F50" s="154"/>
      <c r="G50" s="154"/>
      <c r="H50" s="154"/>
      <c r="I50" s="154"/>
      <c r="J50" s="154"/>
      <c r="K50" s="154"/>
      <c r="L50" s="154"/>
      <c r="M50" s="154"/>
      <c r="N50" s="154"/>
      <c r="O50" s="154"/>
      <c r="P50" s="154"/>
      <c r="Q50" s="154"/>
      <c r="R50" s="154"/>
      <c r="S50" s="154"/>
      <c r="T50" s="154"/>
      <c r="U50" s="154"/>
      <c r="V50" s="154"/>
      <c r="W50" s="154"/>
      <c r="X50" s="154"/>
      <c r="Y50" s="154"/>
      <c r="Z50" s="154"/>
      <c r="AA50" s="154"/>
      <c r="AB50" s="160">
        <f t="shared" si="5"/>
        <v>0</v>
      </c>
      <c r="AC50" s="156">
        <f t="shared" si="6"/>
        <v>0</v>
      </c>
      <c r="AD50" s="156">
        <f t="shared" si="1"/>
        <v>0</v>
      </c>
      <c r="AE50" s="122"/>
      <c r="AF50" s="128">
        <f t="shared" si="7"/>
        <v>0</v>
      </c>
      <c r="AG50" s="128" t="e">
        <f>D50-VLOOKUP(A50, Пред.отч!A:BB, 4, FALSE)</f>
        <v>#N/A</v>
      </c>
      <c r="AH50" s="127">
        <f t="shared" si="2"/>
        <v>0</v>
      </c>
      <c r="AI50" s="129"/>
      <c r="AJ50" s="129"/>
      <c r="AK50" s="129" t="e">
        <f>R50-S50-VLOOKUP(A50, Пред.отч!A:BB, 18, FALSE)</f>
        <v>#N/A</v>
      </c>
      <c r="AL50" s="127">
        <f t="shared" si="3"/>
        <v>0</v>
      </c>
      <c r="AM50" s="129" t="e">
        <f>T50-U50-VLOOKUP(A50, Пред.отч!A:BB, 20, FALSE)</f>
        <v>#N/A</v>
      </c>
      <c r="AN50" s="129" t="e">
        <f>V50-W50-VLOOKUP(A50, Пред.отч!A:BB, 22, FALSE)</f>
        <v>#N/A</v>
      </c>
      <c r="AO50" s="127">
        <f t="shared" si="4"/>
        <v>0</v>
      </c>
      <c r="AP50" s="129" t="e">
        <f>X50-Y50-VLOOKUP(A50, Пред.отч!A:BB, 24, FALSE)</f>
        <v>#N/A</v>
      </c>
    </row>
    <row r="51" spans="1:42" x14ac:dyDescent="0.3">
      <c r="A51" s="16"/>
      <c r="B51" s="154"/>
      <c r="C51" s="154"/>
      <c r="D51" s="154"/>
      <c r="E51" s="154"/>
      <c r="F51" s="154"/>
      <c r="G51" s="154"/>
      <c r="H51" s="154"/>
      <c r="I51" s="154"/>
      <c r="J51" s="154"/>
      <c r="K51" s="154"/>
      <c r="L51" s="154"/>
      <c r="M51" s="154"/>
      <c r="N51" s="154"/>
      <c r="O51" s="154"/>
      <c r="P51" s="154"/>
      <c r="Q51" s="154"/>
      <c r="R51" s="154"/>
      <c r="S51" s="154"/>
      <c r="T51" s="154"/>
      <c r="U51" s="154"/>
      <c r="V51" s="154"/>
      <c r="W51" s="154"/>
      <c r="X51" s="154"/>
      <c r="Y51" s="154"/>
      <c r="Z51" s="154"/>
      <c r="AA51" s="154"/>
      <c r="AB51" s="160">
        <f t="shared" si="5"/>
        <v>0</v>
      </c>
      <c r="AC51" s="156">
        <f t="shared" si="6"/>
        <v>0</v>
      </c>
      <c r="AD51" s="156">
        <f t="shared" si="1"/>
        <v>0</v>
      </c>
      <c r="AE51" s="122"/>
      <c r="AF51" s="128">
        <f t="shared" si="7"/>
        <v>0</v>
      </c>
      <c r="AG51" s="128" t="e">
        <f>D51-VLOOKUP(A51, Пред.отч!A:BB, 4, FALSE)</f>
        <v>#N/A</v>
      </c>
      <c r="AH51" s="127">
        <f t="shared" si="2"/>
        <v>0</v>
      </c>
      <c r="AI51" s="129"/>
      <c r="AJ51" s="129"/>
      <c r="AK51" s="129" t="e">
        <f>R51-S51-VLOOKUP(A51, Пред.отч!A:BB, 18, FALSE)</f>
        <v>#N/A</v>
      </c>
      <c r="AL51" s="127">
        <f t="shared" si="3"/>
        <v>0</v>
      </c>
      <c r="AM51" s="129" t="e">
        <f>T51-U51-VLOOKUP(A51, Пред.отч!A:BB, 20, FALSE)</f>
        <v>#N/A</v>
      </c>
      <c r="AN51" s="129" t="e">
        <f>V51-W51-VLOOKUP(A51, Пред.отч!A:BB, 22, FALSE)</f>
        <v>#N/A</v>
      </c>
      <c r="AO51" s="127">
        <f t="shared" si="4"/>
        <v>0</v>
      </c>
      <c r="AP51" s="129" t="e">
        <f>X51-Y51-VLOOKUP(A51, Пред.отч!A:BB, 24, FALSE)</f>
        <v>#N/A</v>
      </c>
    </row>
    <row r="52" spans="1:42" x14ac:dyDescent="0.3">
      <c r="A52" s="16"/>
      <c r="B52" s="154"/>
      <c r="C52" s="154"/>
      <c r="D52" s="154"/>
      <c r="E52" s="154"/>
      <c r="F52" s="154"/>
      <c r="G52" s="154"/>
      <c r="H52" s="154"/>
      <c r="I52" s="154"/>
      <c r="J52" s="154"/>
      <c r="K52" s="154"/>
      <c r="L52" s="154"/>
      <c r="M52" s="154"/>
      <c r="N52" s="154"/>
      <c r="O52" s="154"/>
      <c r="P52" s="154"/>
      <c r="Q52" s="154"/>
      <c r="R52" s="154"/>
      <c r="S52" s="154"/>
      <c r="T52" s="154"/>
      <c r="U52" s="154"/>
      <c r="V52" s="154"/>
      <c r="W52" s="154"/>
      <c r="X52" s="154"/>
      <c r="Y52" s="154"/>
      <c r="Z52" s="154"/>
      <c r="AA52" s="154"/>
      <c r="AB52" s="160">
        <f t="shared" si="5"/>
        <v>0</v>
      </c>
      <c r="AC52" s="156">
        <f t="shared" si="6"/>
        <v>0</v>
      </c>
      <c r="AD52" s="156">
        <f t="shared" si="1"/>
        <v>0</v>
      </c>
      <c r="AE52" s="122"/>
      <c r="AF52" s="128">
        <f t="shared" si="7"/>
        <v>0</v>
      </c>
      <c r="AG52" s="128" t="e">
        <f>D52-VLOOKUP(A52, Пред.отч!A:BB, 4, FALSE)</f>
        <v>#N/A</v>
      </c>
      <c r="AH52" s="127">
        <f t="shared" si="2"/>
        <v>0</v>
      </c>
      <c r="AI52" s="129"/>
      <c r="AJ52" s="129"/>
      <c r="AK52" s="129" t="e">
        <f>R52-S52-VLOOKUP(A52, Пред.отч!A:BB, 18, FALSE)</f>
        <v>#N/A</v>
      </c>
      <c r="AL52" s="127">
        <f t="shared" si="3"/>
        <v>0</v>
      </c>
      <c r="AM52" s="129" t="e">
        <f>T52-U52-VLOOKUP(A52, Пред.отч!A:BB, 20, FALSE)</f>
        <v>#N/A</v>
      </c>
      <c r="AN52" s="129" t="e">
        <f>V52-W52-VLOOKUP(A52, Пред.отч!A:BB, 22, FALSE)</f>
        <v>#N/A</v>
      </c>
      <c r="AO52" s="127">
        <f t="shared" si="4"/>
        <v>0</v>
      </c>
      <c r="AP52" s="129" t="e">
        <f>X52-Y52-VLOOKUP(A52, Пред.отч!A:BB, 24, FALSE)</f>
        <v>#N/A</v>
      </c>
    </row>
    <row r="53" spans="1:42" x14ac:dyDescent="0.3">
      <c r="A53" s="16"/>
      <c r="B53" s="154"/>
      <c r="C53" s="154"/>
      <c r="D53" s="154"/>
      <c r="E53" s="154"/>
      <c r="F53" s="154"/>
      <c r="G53" s="154"/>
      <c r="H53" s="154"/>
      <c r="I53" s="154"/>
      <c r="J53" s="154"/>
      <c r="K53" s="154"/>
      <c r="L53" s="154"/>
      <c r="M53" s="154"/>
      <c r="N53" s="154"/>
      <c r="O53" s="154"/>
      <c r="P53" s="154"/>
      <c r="Q53" s="154"/>
      <c r="R53" s="154"/>
      <c r="S53" s="154"/>
      <c r="T53" s="154"/>
      <c r="U53" s="154"/>
      <c r="V53" s="154"/>
      <c r="W53" s="154"/>
      <c r="X53" s="154"/>
      <c r="Y53" s="154"/>
      <c r="Z53" s="154"/>
      <c r="AA53" s="154"/>
      <c r="AB53" s="160">
        <f t="shared" si="5"/>
        <v>0</v>
      </c>
      <c r="AC53" s="156">
        <f t="shared" si="6"/>
        <v>0</v>
      </c>
      <c r="AD53" s="156">
        <f t="shared" si="1"/>
        <v>0</v>
      </c>
      <c r="AE53" s="122"/>
      <c r="AF53" s="128">
        <f t="shared" si="7"/>
        <v>0</v>
      </c>
      <c r="AG53" s="128" t="e">
        <f>D53-VLOOKUP(A53, Пред.отч!A:BB, 4, FALSE)</f>
        <v>#N/A</v>
      </c>
      <c r="AH53" s="127">
        <f t="shared" si="2"/>
        <v>0</v>
      </c>
      <c r="AI53" s="129"/>
      <c r="AJ53" s="129"/>
      <c r="AK53" s="129" t="e">
        <f>R53-S53-VLOOKUP(A53, Пред.отч!A:BB, 18, FALSE)</f>
        <v>#N/A</v>
      </c>
      <c r="AL53" s="127">
        <f t="shared" si="3"/>
        <v>0</v>
      </c>
      <c r="AM53" s="129" t="e">
        <f>T53-U53-VLOOKUP(A53, Пред.отч!A:BB, 20, FALSE)</f>
        <v>#N/A</v>
      </c>
      <c r="AN53" s="129" t="e">
        <f>V53-W53-VLOOKUP(A53, Пред.отч!A:BB, 22, FALSE)</f>
        <v>#N/A</v>
      </c>
      <c r="AO53" s="127">
        <f t="shared" si="4"/>
        <v>0</v>
      </c>
      <c r="AP53" s="129" t="e">
        <f>X53-Y53-VLOOKUP(A53, Пред.отч!A:BB, 24, FALSE)</f>
        <v>#N/A</v>
      </c>
    </row>
    <row r="54" spans="1:42" x14ac:dyDescent="0.3">
      <c r="A54" s="16"/>
      <c r="B54" s="154"/>
      <c r="C54" s="154"/>
      <c r="D54" s="154"/>
      <c r="E54" s="154"/>
      <c r="F54" s="154"/>
      <c r="G54" s="154"/>
      <c r="H54" s="154"/>
      <c r="I54" s="154"/>
      <c r="J54" s="154"/>
      <c r="K54" s="154"/>
      <c r="L54" s="154"/>
      <c r="M54" s="154"/>
      <c r="N54" s="154"/>
      <c r="O54" s="154"/>
      <c r="P54" s="154"/>
      <c r="Q54" s="154"/>
      <c r="R54" s="154"/>
      <c r="S54" s="154"/>
      <c r="T54" s="154"/>
      <c r="U54" s="154"/>
      <c r="V54" s="154"/>
      <c r="W54" s="154"/>
      <c r="X54" s="154"/>
      <c r="Y54" s="154"/>
      <c r="Z54" s="154"/>
      <c r="AA54" s="154"/>
      <c r="AB54" s="160">
        <f t="shared" si="5"/>
        <v>0</v>
      </c>
      <c r="AC54" s="156">
        <f t="shared" si="6"/>
        <v>0</v>
      </c>
      <c r="AD54" s="156">
        <f t="shared" si="1"/>
        <v>0</v>
      </c>
      <c r="AE54" s="122"/>
      <c r="AF54" s="128">
        <f t="shared" si="7"/>
        <v>0</v>
      </c>
      <c r="AG54" s="128" t="e">
        <f>D54-VLOOKUP(A54, Пред.отч!A:BB, 4, FALSE)</f>
        <v>#N/A</v>
      </c>
      <c r="AH54" s="127">
        <f t="shared" si="2"/>
        <v>0</v>
      </c>
      <c r="AI54" s="129"/>
      <c r="AJ54" s="129"/>
      <c r="AK54" s="129" t="e">
        <f>R54-S54-VLOOKUP(A54, Пред.отч!A:BB, 18, FALSE)</f>
        <v>#N/A</v>
      </c>
      <c r="AL54" s="127">
        <f t="shared" si="3"/>
        <v>0</v>
      </c>
      <c r="AM54" s="129" t="e">
        <f>T54-U54-VLOOKUP(A54, Пред.отч!A:BB, 20, FALSE)</f>
        <v>#N/A</v>
      </c>
      <c r="AN54" s="129" t="e">
        <f>V54-W54-VLOOKUP(A54, Пред.отч!A:BB, 22, FALSE)</f>
        <v>#N/A</v>
      </c>
      <c r="AO54" s="127">
        <f t="shared" si="4"/>
        <v>0</v>
      </c>
      <c r="AP54" s="129" t="e">
        <f>X54-Y54-VLOOKUP(A54, Пред.отч!A:BB, 24, FALSE)</f>
        <v>#N/A</v>
      </c>
    </row>
    <row r="55" spans="1:42" x14ac:dyDescent="0.3">
      <c r="A55" s="16"/>
      <c r="B55" s="154"/>
      <c r="C55" s="154"/>
      <c r="D55" s="154"/>
      <c r="E55" s="154"/>
      <c r="F55" s="154"/>
      <c r="G55" s="154"/>
      <c r="H55" s="154"/>
      <c r="I55" s="154"/>
      <c r="J55" s="154"/>
      <c r="K55" s="154"/>
      <c r="L55" s="154"/>
      <c r="M55" s="154"/>
      <c r="N55" s="154"/>
      <c r="O55" s="154"/>
      <c r="P55" s="154"/>
      <c r="Q55" s="154"/>
      <c r="R55" s="154"/>
      <c r="S55" s="154"/>
      <c r="T55" s="154"/>
      <c r="U55" s="154"/>
      <c r="V55" s="154"/>
      <c r="W55" s="154"/>
      <c r="X55" s="154"/>
      <c r="Y55" s="154"/>
      <c r="Z55" s="154"/>
      <c r="AA55" s="154"/>
      <c r="AB55" s="160">
        <f t="shared" si="5"/>
        <v>0</v>
      </c>
      <c r="AC55" s="156">
        <f t="shared" si="6"/>
        <v>0</v>
      </c>
      <c r="AD55" s="156">
        <f t="shared" si="1"/>
        <v>0</v>
      </c>
      <c r="AE55" s="122"/>
      <c r="AF55" s="128">
        <f t="shared" si="7"/>
        <v>0</v>
      </c>
      <c r="AG55" s="128" t="e">
        <f>D55-VLOOKUP(A55, Пред.отч!A:BB, 4, FALSE)</f>
        <v>#N/A</v>
      </c>
      <c r="AH55" s="127">
        <f t="shared" si="2"/>
        <v>0</v>
      </c>
      <c r="AI55" s="129"/>
      <c r="AJ55" s="129"/>
      <c r="AK55" s="129" t="e">
        <f>R55-S55-VLOOKUP(A55, Пред.отч!A:BB, 18, FALSE)</f>
        <v>#N/A</v>
      </c>
      <c r="AL55" s="127">
        <f t="shared" si="3"/>
        <v>0</v>
      </c>
      <c r="AM55" s="129" t="e">
        <f>T55-U55-VLOOKUP(A55, Пред.отч!A:BB, 20, FALSE)</f>
        <v>#N/A</v>
      </c>
      <c r="AN55" s="129" t="e">
        <f>V55-W55-VLOOKUP(A55, Пред.отч!A:BB, 22, FALSE)</f>
        <v>#N/A</v>
      </c>
      <c r="AO55" s="127">
        <f t="shared" si="4"/>
        <v>0</v>
      </c>
      <c r="AP55" s="129" t="e">
        <f>X55-Y55-VLOOKUP(A55, Пред.отч!A:BB, 24, FALSE)</f>
        <v>#N/A</v>
      </c>
    </row>
    <row r="56" spans="1:42" x14ac:dyDescent="0.3">
      <c r="A56" s="16"/>
      <c r="B56" s="154"/>
      <c r="C56" s="154"/>
      <c r="D56" s="154"/>
      <c r="E56" s="154"/>
      <c r="F56" s="154"/>
      <c r="G56" s="154"/>
      <c r="H56" s="154"/>
      <c r="I56" s="154"/>
      <c r="J56" s="154"/>
      <c r="K56" s="154"/>
      <c r="L56" s="154"/>
      <c r="M56" s="154"/>
      <c r="N56" s="154"/>
      <c r="O56" s="154"/>
      <c r="P56" s="154"/>
      <c r="Q56" s="154"/>
      <c r="R56" s="154"/>
      <c r="S56" s="154"/>
      <c r="T56" s="154"/>
      <c r="U56" s="154"/>
      <c r="V56" s="154"/>
      <c r="W56" s="154"/>
      <c r="X56" s="154"/>
      <c r="Y56" s="154"/>
      <c r="Z56" s="154"/>
      <c r="AA56" s="154"/>
      <c r="AB56" s="160">
        <f t="shared" si="5"/>
        <v>0</v>
      </c>
      <c r="AC56" s="156">
        <f t="shared" si="6"/>
        <v>0</v>
      </c>
      <c r="AD56" s="156">
        <f t="shared" si="1"/>
        <v>0</v>
      </c>
      <c r="AE56" s="122"/>
      <c r="AF56" s="128">
        <f t="shared" si="7"/>
        <v>0</v>
      </c>
      <c r="AG56" s="128" t="e">
        <f>D56-VLOOKUP(A56, Пред.отч!A:BB, 4, FALSE)</f>
        <v>#N/A</v>
      </c>
      <c r="AH56" s="127">
        <f t="shared" si="2"/>
        <v>0</v>
      </c>
      <c r="AI56" s="129"/>
      <c r="AJ56" s="129"/>
      <c r="AK56" s="129" t="e">
        <f>R56-S56-VLOOKUP(A56, Пред.отч!A:BB, 18, FALSE)</f>
        <v>#N/A</v>
      </c>
      <c r="AL56" s="127">
        <f t="shared" si="3"/>
        <v>0</v>
      </c>
      <c r="AM56" s="129" t="e">
        <f>T56-U56-VLOOKUP(A56, Пред.отч!A:BB, 20, FALSE)</f>
        <v>#N/A</v>
      </c>
      <c r="AN56" s="129" t="e">
        <f>V56-W56-VLOOKUP(A56, Пред.отч!A:BB, 22, FALSE)</f>
        <v>#N/A</v>
      </c>
      <c r="AO56" s="127">
        <f t="shared" si="4"/>
        <v>0</v>
      </c>
      <c r="AP56" s="129" t="e">
        <f>X56-Y56-VLOOKUP(A56, Пред.отч!A:BB, 24, FALSE)</f>
        <v>#N/A</v>
      </c>
    </row>
    <row r="57" spans="1:42" x14ac:dyDescent="0.3">
      <c r="A57" s="19"/>
      <c r="B57" s="154"/>
      <c r="C57" s="18"/>
      <c r="D57" s="18"/>
      <c r="E57" s="154"/>
      <c r="F57" s="154"/>
      <c r="G57" s="154"/>
      <c r="H57" s="154"/>
      <c r="I57" s="154"/>
      <c r="J57" s="154"/>
      <c r="K57" s="154"/>
      <c r="L57" s="154"/>
      <c r="M57" s="154"/>
      <c r="N57" s="154"/>
      <c r="O57" s="154"/>
      <c r="P57" s="154"/>
      <c r="Q57" s="18"/>
      <c r="R57" s="18"/>
      <c r="S57" s="154"/>
      <c r="T57" s="18"/>
      <c r="U57" s="154"/>
      <c r="V57" s="18"/>
      <c r="W57" s="154"/>
      <c r="X57" s="18"/>
      <c r="Y57" s="154"/>
      <c r="Z57" s="154"/>
      <c r="AA57" s="154"/>
      <c r="AB57" s="160">
        <f t="shared" si="5"/>
        <v>0</v>
      </c>
      <c r="AC57" s="156">
        <f t="shared" si="6"/>
        <v>0</v>
      </c>
      <c r="AD57" s="156">
        <f t="shared" si="1"/>
        <v>0</v>
      </c>
      <c r="AE57" s="122"/>
      <c r="AF57" s="128">
        <f t="shared" si="7"/>
        <v>0</v>
      </c>
      <c r="AG57" s="128" t="e">
        <f>D57-VLOOKUP(A57, Пред.отч!A:BB, 4, FALSE)</f>
        <v>#N/A</v>
      </c>
      <c r="AH57" s="127">
        <f t="shared" si="2"/>
        <v>0</v>
      </c>
      <c r="AI57" s="129"/>
      <c r="AJ57" s="129"/>
      <c r="AK57" s="129" t="e">
        <f>R57-S57-VLOOKUP(A57, Пред.отч!A:BB, 18, FALSE)</f>
        <v>#N/A</v>
      </c>
      <c r="AL57" s="127">
        <f t="shared" si="3"/>
        <v>0</v>
      </c>
      <c r="AM57" s="129" t="e">
        <f>T57-U57-VLOOKUP(A57, Пред.отч!A:BB, 20, FALSE)</f>
        <v>#N/A</v>
      </c>
      <c r="AN57" s="129" t="e">
        <f>V57-W57-VLOOKUP(A57, Пред.отч!A:BB, 22, FALSE)</f>
        <v>#N/A</v>
      </c>
      <c r="AO57" s="127">
        <f t="shared" si="4"/>
        <v>0</v>
      </c>
      <c r="AP57" s="129" t="e">
        <f>X57-Y57-VLOOKUP(A57, Пред.отч!A:BB, 24, FALSE)</f>
        <v>#N/A</v>
      </c>
    </row>
    <row r="58" spans="1:42" x14ac:dyDescent="0.3">
      <c r="A58" s="16"/>
      <c r="B58" s="154"/>
      <c r="C58" s="154"/>
      <c r="D58" s="154"/>
      <c r="E58" s="154"/>
      <c r="F58" s="154"/>
      <c r="G58" s="154"/>
      <c r="H58" s="154"/>
      <c r="I58" s="154"/>
      <c r="J58" s="154"/>
      <c r="K58" s="154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4"/>
      <c r="AA58" s="154"/>
      <c r="AB58" s="160">
        <f t="shared" si="5"/>
        <v>0</v>
      </c>
      <c r="AC58" s="156">
        <f t="shared" si="6"/>
        <v>0</v>
      </c>
      <c r="AD58" s="156">
        <f t="shared" si="1"/>
        <v>0</v>
      </c>
      <c r="AE58" s="122"/>
      <c r="AF58" s="128">
        <f t="shared" si="7"/>
        <v>0</v>
      </c>
      <c r="AG58" s="128" t="e">
        <f>D58-VLOOKUP(A58, Пред.отч!A:BB, 4, FALSE)</f>
        <v>#N/A</v>
      </c>
      <c r="AH58" s="127">
        <f t="shared" si="2"/>
        <v>0</v>
      </c>
      <c r="AI58" s="129"/>
      <c r="AJ58" s="129"/>
      <c r="AK58" s="129" t="e">
        <f>R58-S58-VLOOKUP(A58, Пред.отч!A:BB, 18, FALSE)</f>
        <v>#N/A</v>
      </c>
      <c r="AL58" s="127">
        <f t="shared" si="3"/>
        <v>0</v>
      </c>
      <c r="AM58" s="129" t="e">
        <f>T58-U58-VLOOKUP(A58, Пред.отч!A:BB, 20, FALSE)</f>
        <v>#N/A</v>
      </c>
      <c r="AN58" s="129" t="e">
        <f>V58-W58-VLOOKUP(A58, Пред.отч!A:BB, 22, FALSE)</f>
        <v>#N/A</v>
      </c>
      <c r="AO58" s="127">
        <f t="shared" si="4"/>
        <v>0</v>
      </c>
      <c r="AP58" s="129" t="e">
        <f>X58-Y58-VLOOKUP(A58, Пред.отч!A:BB, 24, FALSE)</f>
        <v>#N/A</v>
      </c>
    </row>
    <row r="59" spans="1:42" x14ac:dyDescent="0.3">
      <c r="A59" s="16"/>
      <c r="B59" s="154"/>
      <c r="C59" s="154"/>
      <c r="D59" s="154"/>
      <c r="E59" s="154"/>
      <c r="F59" s="154"/>
      <c r="G59" s="154"/>
      <c r="H59" s="154"/>
      <c r="I59" s="154"/>
      <c r="J59" s="154"/>
      <c r="K59" s="154"/>
      <c r="L59" s="154"/>
      <c r="M59" s="154"/>
      <c r="N59" s="154"/>
      <c r="O59" s="154"/>
      <c r="P59" s="154"/>
      <c r="Q59" s="154"/>
      <c r="R59" s="154"/>
      <c r="S59" s="154"/>
      <c r="T59" s="154"/>
      <c r="U59" s="154"/>
      <c r="V59" s="154"/>
      <c r="W59" s="154"/>
      <c r="X59" s="154"/>
      <c r="Y59" s="154"/>
      <c r="Z59" s="154"/>
      <c r="AA59" s="154"/>
      <c r="AB59" s="160">
        <f t="shared" si="5"/>
        <v>0</v>
      </c>
      <c r="AC59" s="156">
        <f t="shared" si="6"/>
        <v>0</v>
      </c>
      <c r="AD59" s="156">
        <f t="shared" si="1"/>
        <v>0</v>
      </c>
      <c r="AE59" s="122"/>
      <c r="AF59" s="128">
        <f t="shared" si="7"/>
        <v>0</v>
      </c>
      <c r="AG59" s="128" t="e">
        <f>D59-VLOOKUP(A59, Пред.отч!A:BB, 4, FALSE)</f>
        <v>#N/A</v>
      </c>
      <c r="AH59" s="127">
        <f t="shared" si="2"/>
        <v>0</v>
      </c>
      <c r="AI59" s="129"/>
      <c r="AJ59" s="129"/>
      <c r="AK59" s="129" t="e">
        <f>R59-S59-VLOOKUP(A59, Пред.отч!A:BB, 18, FALSE)</f>
        <v>#N/A</v>
      </c>
      <c r="AL59" s="127">
        <f t="shared" si="3"/>
        <v>0</v>
      </c>
      <c r="AM59" s="129" t="e">
        <f>T59-U59-VLOOKUP(A59, Пред.отч!A:BB, 20, FALSE)</f>
        <v>#N/A</v>
      </c>
      <c r="AN59" s="129" t="e">
        <f>V59-W59-VLOOKUP(A59, Пред.отч!A:BB, 22, FALSE)</f>
        <v>#N/A</v>
      </c>
      <c r="AO59" s="127">
        <f t="shared" si="4"/>
        <v>0</v>
      </c>
      <c r="AP59" s="129" t="e">
        <f>X59-Y59-VLOOKUP(A59, Пред.отч!A:BB, 24, FALSE)</f>
        <v>#N/A</v>
      </c>
    </row>
    <row r="60" spans="1:42" x14ac:dyDescent="0.3">
      <c r="A60" s="16"/>
      <c r="B60" s="154"/>
      <c r="C60" s="154"/>
      <c r="D60" s="154"/>
      <c r="E60" s="154"/>
      <c r="F60" s="154"/>
      <c r="G60" s="154"/>
      <c r="H60" s="154"/>
      <c r="I60" s="154"/>
      <c r="J60" s="154"/>
      <c r="K60" s="154"/>
      <c r="L60" s="154"/>
      <c r="M60" s="154"/>
      <c r="N60" s="154"/>
      <c r="O60" s="154"/>
      <c r="P60" s="154"/>
      <c r="Q60" s="154"/>
      <c r="R60" s="154"/>
      <c r="S60" s="154"/>
      <c r="T60" s="154"/>
      <c r="U60" s="154"/>
      <c r="V60" s="154"/>
      <c r="W60" s="154"/>
      <c r="X60" s="154"/>
      <c r="Y60" s="154"/>
      <c r="Z60" s="154"/>
      <c r="AA60" s="154"/>
      <c r="AB60" s="160">
        <f t="shared" ref="AB60:AB100" si="8">A60</f>
        <v>0</v>
      </c>
      <c r="AC60" s="156">
        <f t="shared" ref="AC60:AC100" si="9">IF(S60&lt;=U60,0,1)</f>
        <v>0</v>
      </c>
      <c r="AD60" s="156">
        <f t="shared" ref="AD60:AD100" si="10">W60-Y60</f>
        <v>0</v>
      </c>
      <c r="AE60" s="122"/>
      <c r="AF60" s="128">
        <f t="shared" ref="AF60:AF100" si="11">IF(C60&gt;=U60,0,1)</f>
        <v>0</v>
      </c>
      <c r="AG60" s="128" t="e">
        <f>D60-VLOOKUP(A60, Пред.отч!A:BB, 4, FALSE)</f>
        <v>#N/A</v>
      </c>
      <c r="AH60" s="127">
        <f t="shared" ref="AH60:AH100" si="12">E60-SUM(F60:O60)</f>
        <v>0</v>
      </c>
      <c r="AI60" s="129"/>
      <c r="AJ60" s="129"/>
      <c r="AK60" s="129" t="e">
        <f>R60-S60-VLOOKUP(A60, Пред.отч!A:BB, 18, FALSE)</f>
        <v>#N/A</v>
      </c>
      <c r="AL60" s="127">
        <f t="shared" ref="AL60:AL100" si="13">IF(S60&lt;=U60,0,1)</f>
        <v>0</v>
      </c>
      <c r="AM60" s="129" t="e">
        <f>T60-U60-VLOOKUP(A60, Пред.отч!A:BB, 20, FALSE)</f>
        <v>#N/A</v>
      </c>
      <c r="AN60" s="129" t="e">
        <f>V60-W60-VLOOKUP(A60, Пред.отч!A:BB, 22, FALSE)</f>
        <v>#N/A</v>
      </c>
      <c r="AO60" s="127">
        <f t="shared" ref="AO60:AO100" si="14">IF(W60&gt;=Y60,0,1)</f>
        <v>0</v>
      </c>
      <c r="AP60" s="129" t="e">
        <f>X60-Y60-VLOOKUP(A60, Пред.отч!A:BB, 24, FALSE)</f>
        <v>#N/A</v>
      </c>
    </row>
    <row r="61" spans="1:42" x14ac:dyDescent="0.3">
      <c r="A61" s="16"/>
      <c r="B61" s="154"/>
      <c r="C61" s="154"/>
      <c r="D61" s="154"/>
      <c r="E61" s="154"/>
      <c r="F61" s="154"/>
      <c r="G61" s="154"/>
      <c r="H61" s="154"/>
      <c r="I61" s="154"/>
      <c r="J61" s="154"/>
      <c r="K61" s="154"/>
      <c r="L61" s="154"/>
      <c r="M61" s="154"/>
      <c r="N61" s="154"/>
      <c r="O61" s="154"/>
      <c r="P61" s="154"/>
      <c r="Q61" s="154"/>
      <c r="R61" s="154"/>
      <c r="S61" s="154"/>
      <c r="T61" s="154"/>
      <c r="U61" s="154"/>
      <c r="V61" s="154"/>
      <c r="W61" s="154"/>
      <c r="X61" s="154"/>
      <c r="Y61" s="154"/>
      <c r="Z61" s="154"/>
      <c r="AA61" s="154"/>
      <c r="AB61" s="160">
        <f t="shared" si="8"/>
        <v>0</v>
      </c>
      <c r="AC61" s="156">
        <f t="shared" si="9"/>
        <v>0</v>
      </c>
      <c r="AD61" s="156">
        <f t="shared" si="10"/>
        <v>0</v>
      </c>
      <c r="AE61" s="122"/>
      <c r="AF61" s="128">
        <f t="shared" si="11"/>
        <v>0</v>
      </c>
      <c r="AG61" s="128" t="e">
        <f>D61-VLOOKUP(A61, Пред.отч!A:BB, 4, FALSE)</f>
        <v>#N/A</v>
      </c>
      <c r="AH61" s="127">
        <f t="shared" si="12"/>
        <v>0</v>
      </c>
      <c r="AI61" s="129"/>
      <c r="AJ61" s="129"/>
      <c r="AK61" s="129" t="e">
        <f>R61-S61-VLOOKUP(A61, Пред.отч!A:BB, 18, FALSE)</f>
        <v>#N/A</v>
      </c>
      <c r="AL61" s="127">
        <f t="shared" si="13"/>
        <v>0</v>
      </c>
      <c r="AM61" s="129" t="e">
        <f>T61-U61-VLOOKUP(A61, Пред.отч!A:BB, 20, FALSE)</f>
        <v>#N/A</v>
      </c>
      <c r="AN61" s="129" t="e">
        <f>V61-W61-VLOOKUP(A61, Пред.отч!A:BB, 22, FALSE)</f>
        <v>#N/A</v>
      </c>
      <c r="AO61" s="127">
        <f t="shared" si="14"/>
        <v>0</v>
      </c>
      <c r="AP61" s="129" t="e">
        <f>X61-Y61-VLOOKUP(A61, Пред.отч!A:BB, 24, FALSE)</f>
        <v>#N/A</v>
      </c>
    </row>
    <row r="62" spans="1:42" x14ac:dyDescent="0.3">
      <c r="A62" s="16"/>
      <c r="B62" s="154"/>
      <c r="C62" s="154"/>
      <c r="D62" s="154"/>
      <c r="E62" s="154"/>
      <c r="F62" s="154"/>
      <c r="G62" s="154"/>
      <c r="H62" s="154"/>
      <c r="I62" s="154"/>
      <c r="J62" s="154"/>
      <c r="K62" s="154"/>
      <c r="L62" s="154"/>
      <c r="M62" s="154"/>
      <c r="N62" s="154"/>
      <c r="O62" s="154"/>
      <c r="P62" s="154"/>
      <c r="Q62" s="154"/>
      <c r="R62" s="154"/>
      <c r="S62" s="154"/>
      <c r="T62" s="154"/>
      <c r="U62" s="154"/>
      <c r="V62" s="154"/>
      <c r="W62" s="154"/>
      <c r="X62" s="154"/>
      <c r="Y62" s="154"/>
      <c r="Z62" s="154"/>
      <c r="AA62" s="154"/>
      <c r="AB62" s="160">
        <f t="shared" si="8"/>
        <v>0</v>
      </c>
      <c r="AC62" s="156">
        <f t="shared" si="9"/>
        <v>0</v>
      </c>
      <c r="AD62" s="156">
        <f t="shared" si="10"/>
        <v>0</v>
      </c>
      <c r="AE62" s="122"/>
      <c r="AF62" s="128">
        <f t="shared" si="11"/>
        <v>0</v>
      </c>
      <c r="AG62" s="128" t="e">
        <f>D62-VLOOKUP(A62, Пред.отч!A:BB, 4, FALSE)</f>
        <v>#N/A</v>
      </c>
      <c r="AH62" s="127">
        <f t="shared" si="12"/>
        <v>0</v>
      </c>
      <c r="AI62" s="129"/>
      <c r="AJ62" s="129"/>
      <c r="AK62" s="129" t="e">
        <f>R62-S62-VLOOKUP(A62, Пред.отч!A:BB, 18, FALSE)</f>
        <v>#N/A</v>
      </c>
      <c r="AL62" s="127">
        <f t="shared" si="13"/>
        <v>0</v>
      </c>
      <c r="AM62" s="129" t="e">
        <f>T62-U62-VLOOKUP(A62, Пред.отч!A:BB, 20, FALSE)</f>
        <v>#N/A</v>
      </c>
      <c r="AN62" s="129" t="e">
        <f>V62-W62-VLOOKUP(A62, Пред.отч!A:BB, 22, FALSE)</f>
        <v>#N/A</v>
      </c>
      <c r="AO62" s="127">
        <f t="shared" si="14"/>
        <v>0</v>
      </c>
      <c r="AP62" s="129" t="e">
        <f>X62-Y62-VLOOKUP(A62, Пред.отч!A:BB, 24, FALSE)</f>
        <v>#N/A</v>
      </c>
    </row>
    <row r="63" spans="1:42" x14ac:dyDescent="0.3">
      <c r="A63" s="16"/>
      <c r="B63" s="154"/>
      <c r="C63" s="154"/>
      <c r="D63" s="154"/>
      <c r="E63" s="154"/>
      <c r="F63" s="154"/>
      <c r="G63" s="154"/>
      <c r="H63" s="154"/>
      <c r="I63" s="154"/>
      <c r="J63" s="154"/>
      <c r="K63" s="154"/>
      <c r="L63" s="154"/>
      <c r="M63" s="154"/>
      <c r="N63" s="154"/>
      <c r="O63" s="154"/>
      <c r="P63" s="154"/>
      <c r="Q63" s="154"/>
      <c r="R63" s="154"/>
      <c r="S63" s="154"/>
      <c r="T63" s="154"/>
      <c r="U63" s="154"/>
      <c r="V63" s="154"/>
      <c r="W63" s="154"/>
      <c r="X63" s="154"/>
      <c r="Y63" s="154"/>
      <c r="Z63" s="154"/>
      <c r="AA63" s="154"/>
      <c r="AB63" s="160">
        <f t="shared" si="8"/>
        <v>0</v>
      </c>
      <c r="AC63" s="156">
        <f t="shared" si="9"/>
        <v>0</v>
      </c>
      <c r="AD63" s="156">
        <f t="shared" si="10"/>
        <v>0</v>
      </c>
      <c r="AE63" s="122"/>
      <c r="AF63" s="128">
        <f t="shared" si="11"/>
        <v>0</v>
      </c>
      <c r="AG63" s="128" t="e">
        <f>D63-VLOOKUP(A63, Пред.отч!A:BB, 4, FALSE)</f>
        <v>#N/A</v>
      </c>
      <c r="AH63" s="127">
        <f t="shared" si="12"/>
        <v>0</v>
      </c>
      <c r="AI63" s="129"/>
      <c r="AJ63" s="129"/>
      <c r="AK63" s="129" t="e">
        <f>R63-S63-VLOOKUP(A63, Пред.отч!A:BB, 18, FALSE)</f>
        <v>#N/A</v>
      </c>
      <c r="AL63" s="127">
        <f t="shared" si="13"/>
        <v>0</v>
      </c>
      <c r="AM63" s="129" t="e">
        <f>T63-U63-VLOOKUP(A63, Пред.отч!A:BB, 20, FALSE)</f>
        <v>#N/A</v>
      </c>
      <c r="AN63" s="129" t="e">
        <f>V63-W63-VLOOKUP(A63, Пред.отч!A:BB, 22, FALSE)</f>
        <v>#N/A</v>
      </c>
      <c r="AO63" s="127">
        <f t="shared" si="14"/>
        <v>0</v>
      </c>
      <c r="AP63" s="129" t="e">
        <f>X63-Y63-VLOOKUP(A63, Пред.отч!A:BB, 24, FALSE)</f>
        <v>#N/A</v>
      </c>
    </row>
    <row r="64" spans="1:42" x14ac:dyDescent="0.3">
      <c r="A64" s="16"/>
      <c r="B64" s="154"/>
      <c r="C64" s="154"/>
      <c r="D64" s="154"/>
      <c r="E64" s="154"/>
      <c r="F64" s="154"/>
      <c r="G64" s="154"/>
      <c r="H64" s="154"/>
      <c r="I64" s="154"/>
      <c r="J64" s="154"/>
      <c r="K64" s="154"/>
      <c r="L64" s="154"/>
      <c r="M64" s="154"/>
      <c r="N64" s="154"/>
      <c r="O64" s="154"/>
      <c r="P64" s="154"/>
      <c r="Q64" s="154"/>
      <c r="R64" s="154"/>
      <c r="S64" s="154"/>
      <c r="T64" s="154"/>
      <c r="U64" s="154"/>
      <c r="V64" s="154"/>
      <c r="W64" s="154"/>
      <c r="X64" s="154"/>
      <c r="Y64" s="154"/>
      <c r="Z64" s="154"/>
      <c r="AA64" s="154"/>
      <c r="AB64" s="160">
        <f t="shared" si="8"/>
        <v>0</v>
      </c>
      <c r="AC64" s="156">
        <f t="shared" si="9"/>
        <v>0</v>
      </c>
      <c r="AD64" s="156">
        <f t="shared" si="10"/>
        <v>0</v>
      </c>
      <c r="AE64" s="122"/>
      <c r="AF64" s="128">
        <f t="shared" si="11"/>
        <v>0</v>
      </c>
      <c r="AG64" s="128" t="e">
        <f>D64-VLOOKUP(A64, Пред.отч!A:BB, 4, FALSE)</f>
        <v>#N/A</v>
      </c>
      <c r="AH64" s="127">
        <f t="shared" si="12"/>
        <v>0</v>
      </c>
      <c r="AI64" s="129"/>
      <c r="AJ64" s="129"/>
      <c r="AK64" s="129" t="e">
        <f>R64-S64-VLOOKUP(A64, Пред.отч!A:BB, 18, FALSE)</f>
        <v>#N/A</v>
      </c>
      <c r="AL64" s="127">
        <f t="shared" si="13"/>
        <v>0</v>
      </c>
      <c r="AM64" s="129" t="e">
        <f>T64-U64-VLOOKUP(A64, Пред.отч!A:BB, 20, FALSE)</f>
        <v>#N/A</v>
      </c>
      <c r="AN64" s="129" t="e">
        <f>V64-W64-VLOOKUP(A64, Пред.отч!A:BB, 22, FALSE)</f>
        <v>#N/A</v>
      </c>
      <c r="AO64" s="127">
        <f t="shared" si="14"/>
        <v>0</v>
      </c>
      <c r="AP64" s="129" t="e">
        <f>X64-Y64-VLOOKUP(A64, Пред.отч!A:BB, 24, FALSE)</f>
        <v>#N/A</v>
      </c>
    </row>
    <row r="65" spans="1:42" x14ac:dyDescent="0.3">
      <c r="A65" s="16"/>
      <c r="B65" s="154"/>
      <c r="C65" s="154"/>
      <c r="D65" s="154"/>
      <c r="E65" s="154"/>
      <c r="F65" s="154"/>
      <c r="G65" s="154"/>
      <c r="H65" s="154"/>
      <c r="I65" s="154"/>
      <c r="J65" s="154"/>
      <c r="K65" s="154"/>
      <c r="L65" s="154"/>
      <c r="M65" s="154"/>
      <c r="N65" s="154"/>
      <c r="O65" s="154"/>
      <c r="P65" s="154"/>
      <c r="Q65" s="154"/>
      <c r="R65" s="154"/>
      <c r="S65" s="154"/>
      <c r="T65" s="154"/>
      <c r="U65" s="154"/>
      <c r="V65" s="154"/>
      <c r="W65" s="154"/>
      <c r="X65" s="154"/>
      <c r="Y65" s="154"/>
      <c r="Z65" s="154"/>
      <c r="AA65" s="154"/>
      <c r="AB65" s="160">
        <f t="shared" si="8"/>
        <v>0</v>
      </c>
      <c r="AC65" s="156">
        <f t="shared" si="9"/>
        <v>0</v>
      </c>
      <c r="AD65" s="156">
        <f t="shared" si="10"/>
        <v>0</v>
      </c>
      <c r="AE65" s="122"/>
      <c r="AF65" s="128">
        <f t="shared" si="11"/>
        <v>0</v>
      </c>
      <c r="AG65" s="128" t="e">
        <f>D65-VLOOKUP(A65, Пред.отч!A:BB, 4, FALSE)</f>
        <v>#N/A</v>
      </c>
      <c r="AH65" s="127">
        <f t="shared" si="12"/>
        <v>0</v>
      </c>
      <c r="AI65" s="129"/>
      <c r="AJ65" s="129"/>
      <c r="AK65" s="129" t="e">
        <f>R65-S65-VLOOKUP(A65, Пред.отч!A:BB, 18, FALSE)</f>
        <v>#N/A</v>
      </c>
      <c r="AL65" s="127">
        <f t="shared" si="13"/>
        <v>0</v>
      </c>
      <c r="AM65" s="129" t="e">
        <f>T65-U65-VLOOKUP(A65, Пред.отч!A:BB, 20, FALSE)</f>
        <v>#N/A</v>
      </c>
      <c r="AN65" s="129" t="e">
        <f>V65-W65-VLOOKUP(A65, Пред.отч!A:BB, 22, FALSE)</f>
        <v>#N/A</v>
      </c>
      <c r="AO65" s="127">
        <f t="shared" si="14"/>
        <v>0</v>
      </c>
      <c r="AP65" s="129" t="e">
        <f>X65-Y65-VLOOKUP(A65, Пред.отч!A:BB, 24, FALSE)</f>
        <v>#N/A</v>
      </c>
    </row>
    <row r="66" spans="1:42" x14ac:dyDescent="0.3">
      <c r="A66" s="16"/>
      <c r="B66" s="154"/>
      <c r="C66" s="154"/>
      <c r="D66" s="154"/>
      <c r="E66" s="154"/>
      <c r="F66" s="154"/>
      <c r="G66" s="154"/>
      <c r="H66" s="154"/>
      <c r="I66" s="154"/>
      <c r="J66" s="154"/>
      <c r="K66" s="154"/>
      <c r="L66" s="154"/>
      <c r="M66" s="154"/>
      <c r="N66" s="154"/>
      <c r="O66" s="154"/>
      <c r="P66" s="154"/>
      <c r="Q66" s="154"/>
      <c r="R66" s="154"/>
      <c r="S66" s="154"/>
      <c r="T66" s="154"/>
      <c r="U66" s="154"/>
      <c r="V66" s="154"/>
      <c r="W66" s="154"/>
      <c r="X66" s="154"/>
      <c r="Y66" s="154"/>
      <c r="Z66" s="154"/>
      <c r="AA66" s="154"/>
      <c r="AB66" s="160">
        <f t="shared" si="8"/>
        <v>0</v>
      </c>
      <c r="AC66" s="156">
        <f t="shared" si="9"/>
        <v>0</v>
      </c>
      <c r="AD66" s="156">
        <f t="shared" si="10"/>
        <v>0</v>
      </c>
      <c r="AE66" s="122"/>
      <c r="AF66" s="128">
        <f t="shared" si="11"/>
        <v>0</v>
      </c>
      <c r="AG66" s="128" t="e">
        <f>D66-VLOOKUP(A66, Пред.отч!A:BB, 4, FALSE)</f>
        <v>#N/A</v>
      </c>
      <c r="AH66" s="127">
        <f t="shared" si="12"/>
        <v>0</v>
      </c>
      <c r="AI66" s="129"/>
      <c r="AJ66" s="129"/>
      <c r="AK66" s="129" t="e">
        <f>R66-S66-VLOOKUP(A66, Пред.отч!A:BB, 18, FALSE)</f>
        <v>#N/A</v>
      </c>
      <c r="AL66" s="127">
        <f t="shared" si="13"/>
        <v>0</v>
      </c>
      <c r="AM66" s="129" t="e">
        <f>T66-U66-VLOOKUP(A66, Пред.отч!A:BB, 20, FALSE)</f>
        <v>#N/A</v>
      </c>
      <c r="AN66" s="129" t="e">
        <f>V66-W66-VLOOKUP(A66, Пред.отч!A:BB, 22, FALSE)</f>
        <v>#N/A</v>
      </c>
      <c r="AO66" s="127">
        <f t="shared" si="14"/>
        <v>0</v>
      </c>
      <c r="AP66" s="129" t="e">
        <f>X66-Y66-VLOOKUP(A66, Пред.отч!A:BB, 24, FALSE)</f>
        <v>#N/A</v>
      </c>
    </row>
    <row r="67" spans="1:42" x14ac:dyDescent="0.3">
      <c r="A67" s="16"/>
      <c r="B67" s="154"/>
      <c r="C67" s="154"/>
      <c r="D67" s="154"/>
      <c r="E67" s="154"/>
      <c r="F67" s="154"/>
      <c r="G67" s="154"/>
      <c r="H67" s="154"/>
      <c r="I67" s="154"/>
      <c r="J67" s="154"/>
      <c r="K67" s="154"/>
      <c r="L67" s="154"/>
      <c r="M67" s="154"/>
      <c r="N67" s="154"/>
      <c r="O67" s="154"/>
      <c r="P67" s="154"/>
      <c r="Q67" s="154"/>
      <c r="R67" s="154"/>
      <c r="S67" s="154"/>
      <c r="T67" s="154"/>
      <c r="U67" s="154"/>
      <c r="V67" s="154"/>
      <c r="W67" s="154"/>
      <c r="X67" s="154"/>
      <c r="Y67" s="154"/>
      <c r="Z67" s="154"/>
      <c r="AA67" s="154"/>
      <c r="AB67" s="160">
        <f t="shared" si="8"/>
        <v>0</v>
      </c>
      <c r="AC67" s="156">
        <f t="shared" si="9"/>
        <v>0</v>
      </c>
      <c r="AD67" s="156">
        <f t="shared" si="10"/>
        <v>0</v>
      </c>
      <c r="AE67" s="122"/>
      <c r="AF67" s="128">
        <f t="shared" si="11"/>
        <v>0</v>
      </c>
      <c r="AG67" s="128" t="e">
        <f>D67-VLOOKUP(A67, Пред.отч!A:BB, 4, FALSE)</f>
        <v>#N/A</v>
      </c>
      <c r="AH67" s="127">
        <f t="shared" si="12"/>
        <v>0</v>
      </c>
      <c r="AI67" s="129"/>
      <c r="AJ67" s="129"/>
      <c r="AK67" s="129" t="e">
        <f>R67-S67-VLOOKUP(A67, Пред.отч!A:BB, 18, FALSE)</f>
        <v>#N/A</v>
      </c>
      <c r="AL67" s="127">
        <f t="shared" si="13"/>
        <v>0</v>
      </c>
      <c r="AM67" s="129" t="e">
        <f>T67-U67-VLOOKUP(A67, Пред.отч!A:BB, 20, FALSE)</f>
        <v>#N/A</v>
      </c>
      <c r="AN67" s="129" t="e">
        <f>V67-W67-VLOOKUP(A67, Пред.отч!A:BB, 22, FALSE)</f>
        <v>#N/A</v>
      </c>
      <c r="AO67" s="127">
        <f t="shared" si="14"/>
        <v>0</v>
      </c>
      <c r="AP67" s="129" t="e">
        <f>X67-Y67-VLOOKUP(A67, Пред.отч!A:BB, 24, FALSE)</f>
        <v>#N/A</v>
      </c>
    </row>
    <row r="68" spans="1:42" x14ac:dyDescent="0.3">
      <c r="A68" s="16"/>
      <c r="B68" s="154"/>
      <c r="C68" s="154"/>
      <c r="D68" s="154"/>
      <c r="E68" s="154"/>
      <c r="F68" s="154"/>
      <c r="G68" s="154"/>
      <c r="H68" s="154"/>
      <c r="I68" s="154"/>
      <c r="J68" s="154"/>
      <c r="K68" s="154"/>
      <c r="L68" s="154"/>
      <c r="M68" s="154"/>
      <c r="N68" s="154"/>
      <c r="O68" s="154"/>
      <c r="P68" s="154"/>
      <c r="Q68" s="154"/>
      <c r="R68" s="154"/>
      <c r="S68" s="154"/>
      <c r="T68" s="154"/>
      <c r="U68" s="154"/>
      <c r="V68" s="154"/>
      <c r="W68" s="154"/>
      <c r="X68" s="154"/>
      <c r="Y68" s="154"/>
      <c r="Z68" s="154"/>
      <c r="AA68" s="154"/>
      <c r="AB68" s="160">
        <f t="shared" si="8"/>
        <v>0</v>
      </c>
      <c r="AC68" s="156">
        <f t="shared" si="9"/>
        <v>0</v>
      </c>
      <c r="AD68" s="156">
        <f t="shared" si="10"/>
        <v>0</v>
      </c>
      <c r="AE68" s="122"/>
      <c r="AF68" s="128">
        <f t="shared" si="11"/>
        <v>0</v>
      </c>
      <c r="AG68" s="128" t="e">
        <f>D68-VLOOKUP(A68, Пред.отч!A:BB, 4, FALSE)</f>
        <v>#N/A</v>
      </c>
      <c r="AH68" s="127">
        <f t="shared" si="12"/>
        <v>0</v>
      </c>
      <c r="AI68" s="129"/>
      <c r="AJ68" s="129"/>
      <c r="AK68" s="129" t="e">
        <f>R68-S68-VLOOKUP(A68, Пред.отч!A:BB, 18, FALSE)</f>
        <v>#N/A</v>
      </c>
      <c r="AL68" s="127">
        <f t="shared" si="13"/>
        <v>0</v>
      </c>
      <c r="AM68" s="129" t="e">
        <f>T68-U68-VLOOKUP(A68, Пред.отч!A:BB, 20, FALSE)</f>
        <v>#N/A</v>
      </c>
      <c r="AN68" s="129" t="e">
        <f>V68-W68-VLOOKUP(A68, Пред.отч!A:BB, 22, FALSE)</f>
        <v>#N/A</v>
      </c>
      <c r="AO68" s="127">
        <f t="shared" si="14"/>
        <v>0</v>
      </c>
      <c r="AP68" s="129" t="e">
        <f>X68-Y68-VLOOKUP(A68, Пред.отч!A:BB, 24, FALSE)</f>
        <v>#N/A</v>
      </c>
    </row>
    <row r="69" spans="1:42" x14ac:dyDescent="0.3">
      <c r="A69" s="16"/>
      <c r="B69" s="154"/>
      <c r="C69" s="154"/>
      <c r="D69" s="154"/>
      <c r="E69" s="154"/>
      <c r="F69" s="154"/>
      <c r="G69" s="154"/>
      <c r="H69" s="154"/>
      <c r="I69" s="154"/>
      <c r="J69" s="154"/>
      <c r="K69" s="154"/>
      <c r="L69" s="154"/>
      <c r="M69" s="154"/>
      <c r="N69" s="154"/>
      <c r="O69" s="154"/>
      <c r="P69" s="154"/>
      <c r="Q69" s="154"/>
      <c r="R69" s="154"/>
      <c r="S69" s="154"/>
      <c r="T69" s="154"/>
      <c r="U69" s="154"/>
      <c r="V69" s="154"/>
      <c r="W69" s="154"/>
      <c r="X69" s="154"/>
      <c r="Y69" s="154"/>
      <c r="Z69" s="154"/>
      <c r="AA69" s="154"/>
      <c r="AB69" s="160">
        <f t="shared" si="8"/>
        <v>0</v>
      </c>
      <c r="AC69" s="156">
        <f t="shared" si="9"/>
        <v>0</v>
      </c>
      <c r="AD69" s="156">
        <f t="shared" si="10"/>
        <v>0</v>
      </c>
      <c r="AE69" s="122"/>
      <c r="AF69" s="128">
        <f t="shared" si="11"/>
        <v>0</v>
      </c>
      <c r="AG69" s="128" t="e">
        <f>D69-VLOOKUP(A69, Пред.отч!A:BB, 4, FALSE)</f>
        <v>#N/A</v>
      </c>
      <c r="AH69" s="127">
        <f t="shared" si="12"/>
        <v>0</v>
      </c>
      <c r="AI69" s="129"/>
      <c r="AJ69" s="129"/>
      <c r="AK69" s="129" t="e">
        <f>R69-S69-VLOOKUP(A69, Пред.отч!A:BB, 18, FALSE)</f>
        <v>#N/A</v>
      </c>
      <c r="AL69" s="127">
        <f t="shared" si="13"/>
        <v>0</v>
      </c>
      <c r="AM69" s="129" t="e">
        <f>T69-U69-VLOOKUP(A69, Пред.отч!A:BB, 20, FALSE)</f>
        <v>#N/A</v>
      </c>
      <c r="AN69" s="129" t="e">
        <f>V69-W69-VLOOKUP(A69, Пред.отч!A:BB, 22, FALSE)</f>
        <v>#N/A</v>
      </c>
      <c r="AO69" s="127">
        <f t="shared" si="14"/>
        <v>0</v>
      </c>
      <c r="AP69" s="129" t="e">
        <f>X69-Y69-VLOOKUP(A69, Пред.отч!A:BB, 24, FALSE)</f>
        <v>#N/A</v>
      </c>
    </row>
    <row r="70" spans="1:42" x14ac:dyDescent="0.3">
      <c r="A70" s="16"/>
      <c r="B70" s="154"/>
      <c r="C70" s="154"/>
      <c r="D70" s="154"/>
      <c r="E70" s="154"/>
      <c r="F70" s="154"/>
      <c r="G70" s="154"/>
      <c r="H70" s="154"/>
      <c r="I70" s="154"/>
      <c r="J70" s="154"/>
      <c r="K70" s="154"/>
      <c r="L70" s="154"/>
      <c r="M70" s="154"/>
      <c r="N70" s="154"/>
      <c r="O70" s="154"/>
      <c r="P70" s="154"/>
      <c r="Q70" s="154"/>
      <c r="R70" s="154"/>
      <c r="S70" s="154"/>
      <c r="T70" s="154"/>
      <c r="U70" s="154"/>
      <c r="V70" s="154"/>
      <c r="W70" s="154"/>
      <c r="X70" s="154"/>
      <c r="Y70" s="154"/>
      <c r="Z70" s="154"/>
      <c r="AA70" s="154"/>
      <c r="AB70" s="160">
        <f t="shared" si="8"/>
        <v>0</v>
      </c>
      <c r="AC70" s="156">
        <f t="shared" si="9"/>
        <v>0</v>
      </c>
      <c r="AD70" s="156">
        <f t="shared" si="10"/>
        <v>0</v>
      </c>
      <c r="AE70" s="122"/>
      <c r="AF70" s="128">
        <f t="shared" si="11"/>
        <v>0</v>
      </c>
      <c r="AG70" s="128" t="e">
        <f>D70-VLOOKUP(A70, Пред.отч!A:BB, 4, FALSE)</f>
        <v>#N/A</v>
      </c>
      <c r="AH70" s="127">
        <f t="shared" si="12"/>
        <v>0</v>
      </c>
      <c r="AI70" s="129"/>
      <c r="AJ70" s="129"/>
      <c r="AK70" s="129" t="e">
        <f>R70-S70-VLOOKUP(A70, Пред.отч!A:BB, 18, FALSE)</f>
        <v>#N/A</v>
      </c>
      <c r="AL70" s="127">
        <f t="shared" si="13"/>
        <v>0</v>
      </c>
      <c r="AM70" s="129" t="e">
        <f>T70-U70-VLOOKUP(A70, Пред.отч!A:BB, 20, FALSE)</f>
        <v>#N/A</v>
      </c>
      <c r="AN70" s="129" t="e">
        <f>V70-W70-VLOOKUP(A70, Пред.отч!A:BB, 22, FALSE)</f>
        <v>#N/A</v>
      </c>
      <c r="AO70" s="127">
        <f t="shared" si="14"/>
        <v>0</v>
      </c>
      <c r="AP70" s="129" t="e">
        <f>X70-Y70-VLOOKUP(A70, Пред.отч!A:BB, 24, FALSE)</f>
        <v>#N/A</v>
      </c>
    </row>
    <row r="71" spans="1:42" x14ac:dyDescent="0.3">
      <c r="A71" s="16"/>
      <c r="B71" s="154"/>
      <c r="C71" s="154"/>
      <c r="D71" s="154"/>
      <c r="E71" s="154"/>
      <c r="F71" s="154"/>
      <c r="G71" s="154"/>
      <c r="H71" s="154"/>
      <c r="I71" s="154"/>
      <c r="J71" s="154"/>
      <c r="K71" s="154"/>
      <c r="L71" s="154"/>
      <c r="M71" s="154"/>
      <c r="N71" s="154"/>
      <c r="O71" s="154"/>
      <c r="P71" s="154"/>
      <c r="Q71" s="154"/>
      <c r="R71" s="154"/>
      <c r="S71" s="154"/>
      <c r="T71" s="154"/>
      <c r="U71" s="154"/>
      <c r="V71" s="154"/>
      <c r="W71" s="154"/>
      <c r="X71" s="154"/>
      <c r="Y71" s="154"/>
      <c r="Z71" s="154"/>
      <c r="AA71" s="154"/>
      <c r="AB71" s="160">
        <f t="shared" si="8"/>
        <v>0</v>
      </c>
      <c r="AC71" s="156">
        <f t="shared" si="9"/>
        <v>0</v>
      </c>
      <c r="AD71" s="156">
        <f t="shared" si="10"/>
        <v>0</v>
      </c>
      <c r="AE71" s="122"/>
      <c r="AF71" s="128">
        <f t="shared" si="11"/>
        <v>0</v>
      </c>
      <c r="AG71" s="128" t="e">
        <f>D71-VLOOKUP(A71, Пред.отч!A:BB, 4, FALSE)</f>
        <v>#N/A</v>
      </c>
      <c r="AH71" s="127">
        <f t="shared" si="12"/>
        <v>0</v>
      </c>
      <c r="AI71" s="129"/>
      <c r="AJ71" s="129"/>
      <c r="AK71" s="129" t="e">
        <f>R71-S71-VLOOKUP(A71, Пред.отч!A:BB, 18, FALSE)</f>
        <v>#N/A</v>
      </c>
      <c r="AL71" s="127">
        <f t="shared" si="13"/>
        <v>0</v>
      </c>
      <c r="AM71" s="129" t="e">
        <f>T71-U71-VLOOKUP(A71, Пред.отч!A:BB, 20, FALSE)</f>
        <v>#N/A</v>
      </c>
      <c r="AN71" s="129" t="e">
        <f>V71-W71-VLOOKUP(A71, Пред.отч!A:BB, 22, FALSE)</f>
        <v>#N/A</v>
      </c>
      <c r="AO71" s="127">
        <f t="shared" si="14"/>
        <v>0</v>
      </c>
      <c r="AP71" s="129" t="e">
        <f>X71-Y71-VLOOKUP(A71, Пред.отч!A:BB, 24, FALSE)</f>
        <v>#N/A</v>
      </c>
    </row>
    <row r="72" spans="1:42" x14ac:dyDescent="0.3">
      <c r="A72" s="16"/>
      <c r="B72" s="154"/>
      <c r="C72" s="154"/>
      <c r="D72" s="154"/>
      <c r="E72" s="154"/>
      <c r="F72" s="154"/>
      <c r="G72" s="154"/>
      <c r="H72" s="154"/>
      <c r="I72" s="154"/>
      <c r="J72" s="154"/>
      <c r="K72" s="154"/>
      <c r="L72" s="154"/>
      <c r="M72" s="154"/>
      <c r="N72" s="154"/>
      <c r="O72" s="154"/>
      <c r="P72" s="154"/>
      <c r="Q72" s="154"/>
      <c r="R72" s="154"/>
      <c r="S72" s="154"/>
      <c r="T72" s="154"/>
      <c r="U72" s="154"/>
      <c r="V72" s="154"/>
      <c r="W72" s="154"/>
      <c r="X72" s="154"/>
      <c r="Y72" s="154"/>
      <c r="Z72" s="154"/>
      <c r="AA72" s="154"/>
      <c r="AB72" s="160">
        <f t="shared" si="8"/>
        <v>0</v>
      </c>
      <c r="AC72" s="156">
        <f t="shared" si="9"/>
        <v>0</v>
      </c>
      <c r="AD72" s="156">
        <f t="shared" si="10"/>
        <v>0</v>
      </c>
      <c r="AE72" s="122"/>
      <c r="AF72" s="128">
        <f t="shared" si="11"/>
        <v>0</v>
      </c>
      <c r="AG72" s="128" t="e">
        <f>D72-VLOOKUP(A72, Пред.отч!A:BB, 4, FALSE)</f>
        <v>#N/A</v>
      </c>
      <c r="AH72" s="127">
        <f t="shared" si="12"/>
        <v>0</v>
      </c>
      <c r="AI72" s="129"/>
      <c r="AJ72" s="129"/>
      <c r="AK72" s="129" t="e">
        <f>R72-S72-VLOOKUP(A72, Пред.отч!A:BB, 18, FALSE)</f>
        <v>#N/A</v>
      </c>
      <c r="AL72" s="127">
        <f t="shared" si="13"/>
        <v>0</v>
      </c>
      <c r="AM72" s="129" t="e">
        <f>T72-U72-VLOOKUP(A72, Пред.отч!A:BB, 20, FALSE)</f>
        <v>#N/A</v>
      </c>
      <c r="AN72" s="129" t="e">
        <f>V72-W72-VLOOKUP(A72, Пред.отч!A:BB, 22, FALSE)</f>
        <v>#N/A</v>
      </c>
      <c r="AO72" s="127">
        <f t="shared" si="14"/>
        <v>0</v>
      </c>
      <c r="AP72" s="129" t="e">
        <f>X72-Y72-VLOOKUP(A72, Пред.отч!A:BB, 24, FALSE)</f>
        <v>#N/A</v>
      </c>
    </row>
    <row r="73" spans="1:42" x14ac:dyDescent="0.3">
      <c r="A73" s="16"/>
      <c r="B73" s="154"/>
      <c r="C73" s="154"/>
      <c r="D73" s="154"/>
      <c r="E73" s="154"/>
      <c r="F73" s="154"/>
      <c r="G73" s="154"/>
      <c r="H73" s="154"/>
      <c r="I73" s="154"/>
      <c r="J73" s="154"/>
      <c r="K73" s="154"/>
      <c r="L73" s="154"/>
      <c r="M73" s="154"/>
      <c r="N73" s="154"/>
      <c r="O73" s="154"/>
      <c r="P73" s="154"/>
      <c r="Q73" s="154"/>
      <c r="R73" s="154"/>
      <c r="S73" s="154"/>
      <c r="T73" s="154"/>
      <c r="U73" s="154"/>
      <c r="V73" s="154"/>
      <c r="W73" s="154"/>
      <c r="X73" s="154"/>
      <c r="Y73" s="154"/>
      <c r="Z73" s="154"/>
      <c r="AA73" s="154"/>
      <c r="AB73" s="160">
        <f t="shared" si="8"/>
        <v>0</v>
      </c>
      <c r="AC73" s="156">
        <f t="shared" si="9"/>
        <v>0</v>
      </c>
      <c r="AD73" s="156">
        <f t="shared" si="10"/>
        <v>0</v>
      </c>
      <c r="AE73" s="122"/>
      <c r="AF73" s="128">
        <f t="shared" si="11"/>
        <v>0</v>
      </c>
      <c r="AG73" s="128" t="e">
        <f>D73-VLOOKUP(A73, Пред.отч!A:BB, 4, FALSE)</f>
        <v>#N/A</v>
      </c>
      <c r="AH73" s="127">
        <f t="shared" si="12"/>
        <v>0</v>
      </c>
      <c r="AI73" s="129"/>
      <c r="AJ73" s="129"/>
      <c r="AK73" s="129" t="e">
        <f>R73-S73-VLOOKUP(A73, Пред.отч!A:BB, 18, FALSE)</f>
        <v>#N/A</v>
      </c>
      <c r="AL73" s="127">
        <f t="shared" si="13"/>
        <v>0</v>
      </c>
      <c r="AM73" s="129" t="e">
        <f>T73-U73-VLOOKUP(A73, Пред.отч!A:BB, 20, FALSE)</f>
        <v>#N/A</v>
      </c>
      <c r="AN73" s="129" t="e">
        <f>V73-W73-VLOOKUP(A73, Пред.отч!A:BB, 22, FALSE)</f>
        <v>#N/A</v>
      </c>
      <c r="AO73" s="127">
        <f t="shared" si="14"/>
        <v>0</v>
      </c>
      <c r="AP73" s="129" t="e">
        <f>X73-Y73-VLOOKUP(A73, Пред.отч!A:BB, 24, FALSE)</f>
        <v>#N/A</v>
      </c>
    </row>
    <row r="74" spans="1:42" x14ac:dyDescent="0.3">
      <c r="A74" s="16"/>
      <c r="B74" s="154"/>
      <c r="C74" s="154"/>
      <c r="D74" s="154"/>
      <c r="E74" s="154"/>
      <c r="F74" s="154"/>
      <c r="G74" s="154"/>
      <c r="H74" s="154"/>
      <c r="I74" s="154"/>
      <c r="J74" s="154"/>
      <c r="K74" s="154"/>
      <c r="L74" s="154"/>
      <c r="M74" s="154"/>
      <c r="N74" s="154"/>
      <c r="O74" s="154"/>
      <c r="P74" s="154"/>
      <c r="Q74" s="154"/>
      <c r="R74" s="154"/>
      <c r="S74" s="154"/>
      <c r="T74" s="154"/>
      <c r="U74" s="154"/>
      <c r="V74" s="154"/>
      <c r="W74" s="154"/>
      <c r="X74" s="154"/>
      <c r="Y74" s="154"/>
      <c r="Z74" s="154"/>
      <c r="AA74" s="154"/>
      <c r="AB74" s="160">
        <f t="shared" si="8"/>
        <v>0</v>
      </c>
      <c r="AC74" s="156">
        <f t="shared" si="9"/>
        <v>0</v>
      </c>
      <c r="AD74" s="156">
        <f t="shared" si="10"/>
        <v>0</v>
      </c>
      <c r="AE74" s="122"/>
      <c r="AF74" s="128">
        <f t="shared" si="11"/>
        <v>0</v>
      </c>
      <c r="AG74" s="128" t="e">
        <f>D74-VLOOKUP(A74, Пред.отч!A:BB, 4, FALSE)</f>
        <v>#N/A</v>
      </c>
      <c r="AH74" s="127">
        <f t="shared" si="12"/>
        <v>0</v>
      </c>
      <c r="AI74" s="129"/>
      <c r="AJ74" s="129"/>
      <c r="AK74" s="129" t="e">
        <f>R74-S74-VLOOKUP(A74, Пред.отч!A:BB, 18, FALSE)</f>
        <v>#N/A</v>
      </c>
      <c r="AL74" s="127">
        <f t="shared" si="13"/>
        <v>0</v>
      </c>
      <c r="AM74" s="129" t="e">
        <f>T74-U74-VLOOKUP(A74, Пред.отч!A:BB, 20, FALSE)</f>
        <v>#N/A</v>
      </c>
      <c r="AN74" s="129" t="e">
        <f>V74-W74-VLOOKUP(A74, Пред.отч!A:BB, 22, FALSE)</f>
        <v>#N/A</v>
      </c>
      <c r="AO74" s="127">
        <f t="shared" si="14"/>
        <v>0</v>
      </c>
      <c r="AP74" s="129" t="e">
        <f>X74-Y74-VLOOKUP(A74, Пред.отч!A:BB, 24, FALSE)</f>
        <v>#N/A</v>
      </c>
    </row>
    <row r="75" spans="1:42" x14ac:dyDescent="0.3">
      <c r="A75" s="16"/>
      <c r="B75" s="154"/>
      <c r="C75" s="154"/>
      <c r="D75" s="154"/>
      <c r="E75" s="154"/>
      <c r="F75" s="154"/>
      <c r="G75" s="154"/>
      <c r="H75" s="154"/>
      <c r="I75" s="154"/>
      <c r="J75" s="154"/>
      <c r="K75" s="154"/>
      <c r="L75" s="154"/>
      <c r="M75" s="154"/>
      <c r="N75" s="154"/>
      <c r="O75" s="154"/>
      <c r="P75" s="154"/>
      <c r="Q75" s="154"/>
      <c r="R75" s="154"/>
      <c r="S75" s="154"/>
      <c r="T75" s="154"/>
      <c r="U75" s="154"/>
      <c r="V75" s="154"/>
      <c r="W75" s="154"/>
      <c r="X75" s="154"/>
      <c r="Y75" s="154"/>
      <c r="Z75" s="154"/>
      <c r="AA75" s="154"/>
      <c r="AB75" s="160">
        <f t="shared" si="8"/>
        <v>0</v>
      </c>
      <c r="AC75" s="156">
        <f t="shared" si="9"/>
        <v>0</v>
      </c>
      <c r="AD75" s="156">
        <f t="shared" si="10"/>
        <v>0</v>
      </c>
      <c r="AE75" s="122"/>
      <c r="AF75" s="128">
        <f t="shared" si="11"/>
        <v>0</v>
      </c>
      <c r="AG75" s="128" t="e">
        <f>D75-VLOOKUP(A75, Пред.отч!A:BB, 4, FALSE)</f>
        <v>#N/A</v>
      </c>
      <c r="AH75" s="127">
        <f t="shared" si="12"/>
        <v>0</v>
      </c>
      <c r="AI75" s="129"/>
      <c r="AJ75" s="129"/>
      <c r="AK75" s="129" t="e">
        <f>R75-S75-VLOOKUP(A75, Пред.отч!A:BB, 18, FALSE)</f>
        <v>#N/A</v>
      </c>
      <c r="AL75" s="127">
        <f t="shared" si="13"/>
        <v>0</v>
      </c>
      <c r="AM75" s="129" t="e">
        <f>T75-U75-VLOOKUP(A75, Пред.отч!A:BB, 20, FALSE)</f>
        <v>#N/A</v>
      </c>
      <c r="AN75" s="129" t="e">
        <f>V75-W75-VLOOKUP(A75, Пред.отч!A:BB, 22, FALSE)</f>
        <v>#N/A</v>
      </c>
      <c r="AO75" s="127">
        <f t="shared" si="14"/>
        <v>0</v>
      </c>
      <c r="AP75" s="129" t="e">
        <f>X75-Y75-VLOOKUP(A75, Пред.отч!A:BB, 24, FALSE)</f>
        <v>#N/A</v>
      </c>
    </row>
    <row r="76" spans="1:42" x14ac:dyDescent="0.3">
      <c r="A76" s="16"/>
      <c r="B76" s="154"/>
      <c r="C76" s="154"/>
      <c r="D76" s="154"/>
      <c r="E76" s="154"/>
      <c r="F76" s="154"/>
      <c r="G76" s="154"/>
      <c r="H76" s="154"/>
      <c r="I76" s="154"/>
      <c r="J76" s="154"/>
      <c r="K76" s="154"/>
      <c r="L76" s="154"/>
      <c r="M76" s="154"/>
      <c r="N76" s="154"/>
      <c r="O76" s="154"/>
      <c r="P76" s="154"/>
      <c r="Q76" s="154"/>
      <c r="R76" s="154"/>
      <c r="S76" s="154"/>
      <c r="T76" s="154"/>
      <c r="U76" s="154"/>
      <c r="V76" s="154"/>
      <c r="W76" s="154"/>
      <c r="X76" s="154"/>
      <c r="Y76" s="154"/>
      <c r="Z76" s="154"/>
      <c r="AA76" s="154"/>
      <c r="AB76" s="160">
        <f t="shared" si="8"/>
        <v>0</v>
      </c>
      <c r="AC76" s="156">
        <f t="shared" si="9"/>
        <v>0</v>
      </c>
      <c r="AD76" s="156">
        <f t="shared" si="10"/>
        <v>0</v>
      </c>
      <c r="AE76" s="122"/>
      <c r="AF76" s="128">
        <f t="shared" si="11"/>
        <v>0</v>
      </c>
      <c r="AG76" s="128" t="e">
        <f>D76-VLOOKUP(A76, Пред.отч!A:BB, 4, FALSE)</f>
        <v>#N/A</v>
      </c>
      <c r="AH76" s="127">
        <f t="shared" si="12"/>
        <v>0</v>
      </c>
      <c r="AI76" s="129"/>
      <c r="AJ76" s="129"/>
      <c r="AK76" s="129" t="e">
        <f>R76-S76-VLOOKUP(A76, Пред.отч!A:BB, 18, FALSE)</f>
        <v>#N/A</v>
      </c>
      <c r="AL76" s="127">
        <f t="shared" si="13"/>
        <v>0</v>
      </c>
      <c r="AM76" s="129" t="e">
        <f>T76-U76-VLOOKUP(A76, Пред.отч!A:BB, 20, FALSE)</f>
        <v>#N/A</v>
      </c>
      <c r="AN76" s="129" t="e">
        <f>V76-W76-VLOOKUP(A76, Пред.отч!A:BB, 22, FALSE)</f>
        <v>#N/A</v>
      </c>
      <c r="AO76" s="127">
        <f t="shared" si="14"/>
        <v>0</v>
      </c>
      <c r="AP76" s="129" t="e">
        <f>X76-Y76-VLOOKUP(A76, Пред.отч!A:BB, 24, FALSE)</f>
        <v>#N/A</v>
      </c>
    </row>
    <row r="77" spans="1:42" x14ac:dyDescent="0.3">
      <c r="A77" s="16"/>
      <c r="B77" s="154"/>
      <c r="C77" s="154"/>
      <c r="D77" s="154"/>
      <c r="E77" s="154"/>
      <c r="F77" s="154"/>
      <c r="G77" s="154"/>
      <c r="H77" s="154"/>
      <c r="I77" s="154"/>
      <c r="J77" s="154"/>
      <c r="K77" s="154"/>
      <c r="L77" s="154"/>
      <c r="M77" s="154"/>
      <c r="N77" s="154"/>
      <c r="O77" s="154"/>
      <c r="P77" s="154"/>
      <c r="Q77" s="154"/>
      <c r="R77" s="154"/>
      <c r="S77" s="154"/>
      <c r="T77" s="154"/>
      <c r="U77" s="154"/>
      <c r="V77" s="154"/>
      <c r="W77" s="154"/>
      <c r="X77" s="154"/>
      <c r="Y77" s="154"/>
      <c r="Z77" s="154"/>
      <c r="AA77" s="154"/>
      <c r="AB77" s="160">
        <f t="shared" si="8"/>
        <v>0</v>
      </c>
      <c r="AC77" s="156">
        <f t="shared" si="9"/>
        <v>0</v>
      </c>
      <c r="AD77" s="156">
        <f t="shared" si="10"/>
        <v>0</v>
      </c>
      <c r="AE77" s="122"/>
      <c r="AF77" s="128">
        <f t="shared" si="11"/>
        <v>0</v>
      </c>
      <c r="AG77" s="128" t="e">
        <f>D77-VLOOKUP(A77, Пред.отч!A:BB, 4, FALSE)</f>
        <v>#N/A</v>
      </c>
      <c r="AH77" s="127">
        <f t="shared" si="12"/>
        <v>0</v>
      </c>
      <c r="AI77" s="129"/>
      <c r="AJ77" s="129"/>
      <c r="AK77" s="129" t="e">
        <f>R77-S77-VLOOKUP(A77, Пред.отч!A:BB, 18, FALSE)</f>
        <v>#N/A</v>
      </c>
      <c r="AL77" s="127">
        <f t="shared" si="13"/>
        <v>0</v>
      </c>
      <c r="AM77" s="129" t="e">
        <f>T77-U77-VLOOKUP(A77, Пред.отч!A:BB, 20, FALSE)</f>
        <v>#N/A</v>
      </c>
      <c r="AN77" s="129" t="e">
        <f>V77-W77-VLOOKUP(A77, Пред.отч!A:BB, 22, FALSE)</f>
        <v>#N/A</v>
      </c>
      <c r="AO77" s="127">
        <f t="shared" si="14"/>
        <v>0</v>
      </c>
      <c r="AP77" s="129" t="e">
        <f>X77-Y77-VLOOKUP(A77, Пред.отч!A:BB, 24, FALSE)</f>
        <v>#N/A</v>
      </c>
    </row>
    <row r="78" spans="1:42" x14ac:dyDescent="0.3">
      <c r="A78" s="16"/>
      <c r="B78" s="154"/>
      <c r="C78" s="154"/>
      <c r="D78" s="154"/>
      <c r="E78" s="154"/>
      <c r="F78" s="154"/>
      <c r="G78" s="154"/>
      <c r="H78" s="154"/>
      <c r="I78" s="154"/>
      <c r="J78" s="154"/>
      <c r="K78" s="154"/>
      <c r="L78" s="154"/>
      <c r="M78" s="154"/>
      <c r="N78" s="154"/>
      <c r="O78" s="154"/>
      <c r="P78" s="154"/>
      <c r="Q78" s="154"/>
      <c r="R78" s="154"/>
      <c r="S78" s="154"/>
      <c r="T78" s="154"/>
      <c r="U78" s="154"/>
      <c r="V78" s="154"/>
      <c r="W78" s="154"/>
      <c r="X78" s="154"/>
      <c r="Y78" s="154"/>
      <c r="Z78" s="154"/>
      <c r="AA78" s="154"/>
      <c r="AB78" s="160">
        <f t="shared" si="8"/>
        <v>0</v>
      </c>
      <c r="AC78" s="156">
        <f t="shared" si="9"/>
        <v>0</v>
      </c>
      <c r="AD78" s="156">
        <f t="shared" si="10"/>
        <v>0</v>
      </c>
      <c r="AE78" s="122"/>
      <c r="AF78" s="128">
        <f t="shared" si="11"/>
        <v>0</v>
      </c>
      <c r="AG78" s="128" t="e">
        <f>D78-VLOOKUP(A78, Пред.отч!A:BB, 4, FALSE)</f>
        <v>#N/A</v>
      </c>
      <c r="AH78" s="127">
        <f t="shared" si="12"/>
        <v>0</v>
      </c>
      <c r="AI78" s="129"/>
      <c r="AJ78" s="129"/>
      <c r="AK78" s="129" t="e">
        <f>R78-S78-VLOOKUP(A78, Пред.отч!A:BB, 18, FALSE)</f>
        <v>#N/A</v>
      </c>
      <c r="AL78" s="127">
        <f t="shared" si="13"/>
        <v>0</v>
      </c>
      <c r="AM78" s="129" t="e">
        <f>T78-U78-VLOOKUP(A78, Пред.отч!A:BB, 20, FALSE)</f>
        <v>#N/A</v>
      </c>
      <c r="AN78" s="129" t="e">
        <f>V78-W78-VLOOKUP(A78, Пред.отч!A:BB, 22, FALSE)</f>
        <v>#N/A</v>
      </c>
      <c r="AO78" s="127">
        <f t="shared" si="14"/>
        <v>0</v>
      </c>
      <c r="AP78" s="129" t="e">
        <f>X78-Y78-VLOOKUP(A78, Пред.отч!A:BB, 24, FALSE)</f>
        <v>#N/A</v>
      </c>
    </row>
    <row r="79" spans="1:42" x14ac:dyDescent="0.3">
      <c r="A79" s="16"/>
      <c r="B79" s="154"/>
      <c r="C79" s="154"/>
      <c r="D79" s="154"/>
      <c r="E79" s="154"/>
      <c r="F79" s="154"/>
      <c r="G79" s="154"/>
      <c r="H79" s="154"/>
      <c r="I79" s="154"/>
      <c r="J79" s="154"/>
      <c r="K79" s="154"/>
      <c r="L79" s="154"/>
      <c r="M79" s="154"/>
      <c r="N79" s="154"/>
      <c r="O79" s="154"/>
      <c r="P79" s="154"/>
      <c r="Q79" s="154"/>
      <c r="R79" s="154"/>
      <c r="S79" s="154"/>
      <c r="T79" s="154"/>
      <c r="U79" s="154"/>
      <c r="V79" s="154"/>
      <c r="W79" s="154"/>
      <c r="X79" s="154"/>
      <c r="Y79" s="154"/>
      <c r="Z79" s="154"/>
      <c r="AA79" s="154"/>
      <c r="AB79" s="160">
        <f t="shared" si="8"/>
        <v>0</v>
      </c>
      <c r="AC79" s="156">
        <f t="shared" si="9"/>
        <v>0</v>
      </c>
      <c r="AD79" s="156">
        <f t="shared" si="10"/>
        <v>0</v>
      </c>
      <c r="AE79" s="122"/>
      <c r="AF79" s="128">
        <f t="shared" si="11"/>
        <v>0</v>
      </c>
      <c r="AG79" s="128" t="e">
        <f>D79-VLOOKUP(A79, Пред.отч!A:BB, 4, FALSE)</f>
        <v>#N/A</v>
      </c>
      <c r="AH79" s="127">
        <f t="shared" si="12"/>
        <v>0</v>
      </c>
      <c r="AI79" s="129"/>
      <c r="AJ79" s="129"/>
      <c r="AK79" s="129" t="e">
        <f>R79-S79-VLOOKUP(A79, Пред.отч!A:BB, 18, FALSE)</f>
        <v>#N/A</v>
      </c>
      <c r="AL79" s="127">
        <f t="shared" si="13"/>
        <v>0</v>
      </c>
      <c r="AM79" s="129" t="e">
        <f>T79-U79-VLOOKUP(A79, Пред.отч!A:BB, 20, FALSE)</f>
        <v>#N/A</v>
      </c>
      <c r="AN79" s="129" t="e">
        <f>V79-W79-VLOOKUP(A79, Пред.отч!A:BB, 22, FALSE)</f>
        <v>#N/A</v>
      </c>
      <c r="AO79" s="127">
        <f t="shared" si="14"/>
        <v>0</v>
      </c>
      <c r="AP79" s="129" t="e">
        <f>X79-Y79-VLOOKUP(A79, Пред.отч!A:BB, 24, FALSE)</f>
        <v>#N/A</v>
      </c>
    </row>
    <row r="80" spans="1:42" x14ac:dyDescent="0.3">
      <c r="A80" s="16"/>
      <c r="B80" s="154"/>
      <c r="C80" s="154"/>
      <c r="D80" s="154"/>
      <c r="E80" s="154"/>
      <c r="F80" s="154"/>
      <c r="G80" s="154"/>
      <c r="H80" s="154"/>
      <c r="I80" s="154"/>
      <c r="J80" s="154"/>
      <c r="K80" s="154"/>
      <c r="L80" s="154"/>
      <c r="M80" s="154"/>
      <c r="N80" s="154"/>
      <c r="O80" s="154"/>
      <c r="P80" s="154"/>
      <c r="Q80" s="154"/>
      <c r="R80" s="154"/>
      <c r="S80" s="154"/>
      <c r="T80" s="154"/>
      <c r="U80" s="154"/>
      <c r="V80" s="154"/>
      <c r="W80" s="154"/>
      <c r="X80" s="154"/>
      <c r="Y80" s="154"/>
      <c r="Z80" s="154"/>
      <c r="AA80" s="154"/>
      <c r="AB80" s="160">
        <f t="shared" si="8"/>
        <v>0</v>
      </c>
      <c r="AC80" s="156">
        <f t="shared" si="9"/>
        <v>0</v>
      </c>
      <c r="AD80" s="156">
        <f t="shared" si="10"/>
        <v>0</v>
      </c>
      <c r="AE80" s="122"/>
      <c r="AF80" s="128">
        <f t="shared" si="11"/>
        <v>0</v>
      </c>
      <c r="AG80" s="128" t="e">
        <f>D80-VLOOKUP(A80, Пред.отч!A:BB, 4, FALSE)</f>
        <v>#N/A</v>
      </c>
      <c r="AH80" s="127">
        <f t="shared" si="12"/>
        <v>0</v>
      </c>
      <c r="AI80" s="129"/>
      <c r="AJ80" s="129"/>
      <c r="AK80" s="129" t="e">
        <f>R80-S80-VLOOKUP(A80, Пред.отч!A:BB, 18, FALSE)</f>
        <v>#N/A</v>
      </c>
      <c r="AL80" s="127">
        <f t="shared" si="13"/>
        <v>0</v>
      </c>
      <c r="AM80" s="129" t="e">
        <f>T80-U80-VLOOKUP(A80, Пред.отч!A:BB, 20, FALSE)</f>
        <v>#N/A</v>
      </c>
      <c r="AN80" s="129" t="e">
        <f>V80-W80-VLOOKUP(A80, Пред.отч!A:BB, 22, FALSE)</f>
        <v>#N/A</v>
      </c>
      <c r="AO80" s="127">
        <f t="shared" si="14"/>
        <v>0</v>
      </c>
      <c r="AP80" s="129" t="e">
        <f>X80-Y80-VLOOKUP(A80, Пред.отч!A:BB, 24, FALSE)</f>
        <v>#N/A</v>
      </c>
    </row>
    <row r="81" spans="1:42" x14ac:dyDescent="0.3">
      <c r="A81" s="16"/>
      <c r="B81" s="154"/>
      <c r="C81" s="154"/>
      <c r="D81" s="154"/>
      <c r="E81" s="154"/>
      <c r="F81" s="154"/>
      <c r="G81" s="154"/>
      <c r="H81" s="154"/>
      <c r="I81" s="154"/>
      <c r="J81" s="154"/>
      <c r="K81" s="154"/>
      <c r="L81" s="154"/>
      <c r="M81" s="154"/>
      <c r="N81" s="154"/>
      <c r="O81" s="154"/>
      <c r="P81" s="154"/>
      <c r="Q81" s="154"/>
      <c r="R81" s="154"/>
      <c r="S81" s="154"/>
      <c r="T81" s="154"/>
      <c r="U81" s="154"/>
      <c r="V81" s="154"/>
      <c r="W81" s="154"/>
      <c r="X81" s="154"/>
      <c r="Y81" s="154"/>
      <c r="Z81" s="154"/>
      <c r="AA81" s="154"/>
      <c r="AB81" s="160">
        <f t="shared" si="8"/>
        <v>0</v>
      </c>
      <c r="AC81" s="156">
        <f t="shared" si="9"/>
        <v>0</v>
      </c>
      <c r="AD81" s="156">
        <f t="shared" si="10"/>
        <v>0</v>
      </c>
      <c r="AE81" s="122"/>
      <c r="AF81" s="128">
        <f t="shared" si="11"/>
        <v>0</v>
      </c>
      <c r="AG81" s="128" t="e">
        <f>D81-VLOOKUP(A81, Пред.отч!A:BB, 4, FALSE)</f>
        <v>#N/A</v>
      </c>
      <c r="AH81" s="127">
        <f t="shared" si="12"/>
        <v>0</v>
      </c>
      <c r="AI81" s="129"/>
      <c r="AJ81" s="129"/>
      <c r="AK81" s="129" t="e">
        <f>R81-S81-VLOOKUP(A81, Пред.отч!A:BB, 18, FALSE)</f>
        <v>#N/A</v>
      </c>
      <c r="AL81" s="127">
        <f t="shared" si="13"/>
        <v>0</v>
      </c>
      <c r="AM81" s="129" t="e">
        <f>T81-U81-VLOOKUP(A81, Пред.отч!A:BB, 20, FALSE)</f>
        <v>#N/A</v>
      </c>
      <c r="AN81" s="129" t="e">
        <f>V81-W81-VLOOKUP(A81, Пред.отч!A:BB, 22, FALSE)</f>
        <v>#N/A</v>
      </c>
      <c r="AO81" s="127">
        <f t="shared" si="14"/>
        <v>0</v>
      </c>
      <c r="AP81" s="129" t="e">
        <f>X81-Y81-VLOOKUP(A81, Пред.отч!A:BB, 24, FALSE)</f>
        <v>#N/A</v>
      </c>
    </row>
    <row r="82" spans="1:42" x14ac:dyDescent="0.3">
      <c r="A82" s="16"/>
      <c r="B82" s="154"/>
      <c r="C82" s="154"/>
      <c r="D82" s="154"/>
      <c r="E82" s="154"/>
      <c r="F82" s="154"/>
      <c r="G82" s="154"/>
      <c r="H82" s="154"/>
      <c r="I82" s="154"/>
      <c r="J82" s="154"/>
      <c r="K82" s="154"/>
      <c r="L82" s="154"/>
      <c r="M82" s="154"/>
      <c r="N82" s="154"/>
      <c r="O82" s="154"/>
      <c r="P82" s="154"/>
      <c r="Q82" s="154"/>
      <c r="R82" s="154"/>
      <c r="S82" s="154"/>
      <c r="T82" s="154"/>
      <c r="U82" s="154"/>
      <c r="V82" s="154"/>
      <c r="W82" s="154"/>
      <c r="X82" s="154"/>
      <c r="Y82" s="154"/>
      <c r="Z82" s="154"/>
      <c r="AA82" s="154"/>
      <c r="AB82" s="160">
        <f t="shared" si="8"/>
        <v>0</v>
      </c>
      <c r="AC82" s="156">
        <f t="shared" si="9"/>
        <v>0</v>
      </c>
      <c r="AD82" s="156">
        <f t="shared" si="10"/>
        <v>0</v>
      </c>
      <c r="AE82" s="122"/>
      <c r="AF82" s="128">
        <f t="shared" si="11"/>
        <v>0</v>
      </c>
      <c r="AG82" s="128" t="e">
        <f>D82-VLOOKUP(A82, Пред.отч!A:BB, 4, FALSE)</f>
        <v>#N/A</v>
      </c>
      <c r="AH82" s="127">
        <f t="shared" si="12"/>
        <v>0</v>
      </c>
      <c r="AI82" s="129"/>
      <c r="AJ82" s="129"/>
      <c r="AK82" s="129" t="e">
        <f>R82-S82-VLOOKUP(A82, Пред.отч!A:BB, 18, FALSE)</f>
        <v>#N/A</v>
      </c>
      <c r="AL82" s="127">
        <f t="shared" si="13"/>
        <v>0</v>
      </c>
      <c r="AM82" s="129" t="e">
        <f>T82-U82-VLOOKUP(A82, Пред.отч!A:BB, 20, FALSE)</f>
        <v>#N/A</v>
      </c>
      <c r="AN82" s="129" t="e">
        <f>V82-W82-VLOOKUP(A82, Пред.отч!A:BB, 22, FALSE)</f>
        <v>#N/A</v>
      </c>
      <c r="AO82" s="127">
        <f t="shared" si="14"/>
        <v>0</v>
      </c>
      <c r="AP82" s="129" t="e">
        <f>X82-Y82-VLOOKUP(A82, Пред.отч!A:BB, 24, FALSE)</f>
        <v>#N/A</v>
      </c>
    </row>
    <row r="83" spans="1:42" x14ac:dyDescent="0.3">
      <c r="A83" s="16"/>
      <c r="B83" s="154"/>
      <c r="C83" s="154"/>
      <c r="D83" s="154"/>
      <c r="E83" s="154"/>
      <c r="F83" s="154"/>
      <c r="G83" s="154"/>
      <c r="H83" s="154"/>
      <c r="I83" s="154"/>
      <c r="J83" s="154"/>
      <c r="K83" s="154"/>
      <c r="L83" s="154"/>
      <c r="M83" s="154"/>
      <c r="N83" s="154"/>
      <c r="O83" s="154"/>
      <c r="P83" s="154"/>
      <c r="Q83" s="154"/>
      <c r="R83" s="154"/>
      <c r="S83" s="154"/>
      <c r="T83" s="154"/>
      <c r="U83" s="154"/>
      <c r="V83" s="154"/>
      <c r="W83" s="154"/>
      <c r="X83" s="154"/>
      <c r="Y83" s="154"/>
      <c r="Z83" s="154"/>
      <c r="AA83" s="154"/>
      <c r="AB83" s="160">
        <f t="shared" si="8"/>
        <v>0</v>
      </c>
      <c r="AC83" s="156">
        <f t="shared" si="9"/>
        <v>0</v>
      </c>
      <c r="AD83" s="156">
        <f t="shared" si="10"/>
        <v>0</v>
      </c>
      <c r="AE83" s="122"/>
      <c r="AF83" s="128">
        <f t="shared" si="11"/>
        <v>0</v>
      </c>
      <c r="AG83" s="128" t="e">
        <f>D83-VLOOKUP(A83, Пред.отч!A:BB, 4, FALSE)</f>
        <v>#N/A</v>
      </c>
      <c r="AH83" s="127">
        <f t="shared" si="12"/>
        <v>0</v>
      </c>
      <c r="AI83" s="129"/>
      <c r="AJ83" s="129"/>
      <c r="AK83" s="129" t="e">
        <f>R83-S83-VLOOKUP(A83, Пред.отч!A:BB, 18, FALSE)</f>
        <v>#N/A</v>
      </c>
      <c r="AL83" s="127">
        <f t="shared" si="13"/>
        <v>0</v>
      </c>
      <c r="AM83" s="129" t="e">
        <f>T83-U83-VLOOKUP(A83, Пред.отч!A:BB, 20, FALSE)</f>
        <v>#N/A</v>
      </c>
      <c r="AN83" s="129" t="e">
        <f>V83-W83-VLOOKUP(A83, Пред.отч!A:BB, 22, FALSE)</f>
        <v>#N/A</v>
      </c>
      <c r="AO83" s="127">
        <f t="shared" si="14"/>
        <v>0</v>
      </c>
      <c r="AP83" s="129" t="e">
        <f>X83-Y83-VLOOKUP(A83, Пред.отч!A:BB, 24, FALSE)</f>
        <v>#N/A</v>
      </c>
    </row>
    <row r="84" spans="1:42" x14ac:dyDescent="0.3">
      <c r="A84" s="16"/>
      <c r="B84" s="154"/>
      <c r="C84" s="154"/>
      <c r="D84" s="154"/>
      <c r="E84" s="154"/>
      <c r="F84" s="154"/>
      <c r="G84" s="154"/>
      <c r="H84" s="154"/>
      <c r="I84" s="154"/>
      <c r="J84" s="154"/>
      <c r="K84" s="154"/>
      <c r="L84" s="154"/>
      <c r="M84" s="154"/>
      <c r="N84" s="154"/>
      <c r="O84" s="154"/>
      <c r="P84" s="154"/>
      <c r="Q84" s="154"/>
      <c r="R84" s="154"/>
      <c r="S84" s="154"/>
      <c r="T84" s="154"/>
      <c r="U84" s="154"/>
      <c r="V84" s="154"/>
      <c r="W84" s="154"/>
      <c r="X84" s="154"/>
      <c r="Y84" s="154"/>
      <c r="Z84" s="154"/>
      <c r="AA84" s="154"/>
      <c r="AB84" s="160">
        <f t="shared" si="8"/>
        <v>0</v>
      </c>
      <c r="AC84" s="156">
        <f t="shared" si="9"/>
        <v>0</v>
      </c>
      <c r="AD84" s="156">
        <f t="shared" si="10"/>
        <v>0</v>
      </c>
      <c r="AE84" s="122"/>
      <c r="AF84" s="128">
        <f t="shared" si="11"/>
        <v>0</v>
      </c>
      <c r="AG84" s="128" t="e">
        <f>D84-VLOOKUP(A84, Пред.отч!A:BB, 4, FALSE)</f>
        <v>#N/A</v>
      </c>
      <c r="AH84" s="127">
        <f t="shared" si="12"/>
        <v>0</v>
      </c>
      <c r="AI84" s="129"/>
      <c r="AJ84" s="129"/>
      <c r="AK84" s="129" t="e">
        <f>R84-S84-VLOOKUP(A84, Пред.отч!A:BB, 18, FALSE)</f>
        <v>#N/A</v>
      </c>
      <c r="AL84" s="127">
        <f t="shared" si="13"/>
        <v>0</v>
      </c>
      <c r="AM84" s="129" t="e">
        <f>T84-U84-VLOOKUP(A84, Пред.отч!A:BB, 20, FALSE)</f>
        <v>#N/A</v>
      </c>
      <c r="AN84" s="129" t="e">
        <f>V84-W84-VLOOKUP(A84, Пред.отч!A:BB, 22, FALSE)</f>
        <v>#N/A</v>
      </c>
      <c r="AO84" s="127">
        <f t="shared" si="14"/>
        <v>0</v>
      </c>
      <c r="AP84" s="129" t="e">
        <f>X84-Y84-VLOOKUP(A84, Пред.отч!A:BB, 24, FALSE)</f>
        <v>#N/A</v>
      </c>
    </row>
    <row r="85" spans="1:42" x14ac:dyDescent="0.3">
      <c r="A85" s="16"/>
      <c r="B85" s="154"/>
      <c r="C85" s="154"/>
      <c r="D85" s="154"/>
      <c r="E85" s="154"/>
      <c r="F85" s="154"/>
      <c r="G85" s="154"/>
      <c r="H85" s="154"/>
      <c r="I85" s="154"/>
      <c r="J85" s="154"/>
      <c r="K85" s="154"/>
      <c r="L85" s="154"/>
      <c r="M85" s="154"/>
      <c r="N85" s="154"/>
      <c r="O85" s="154"/>
      <c r="P85" s="154"/>
      <c r="Q85" s="154"/>
      <c r="R85" s="154"/>
      <c r="S85" s="154"/>
      <c r="T85" s="154"/>
      <c r="U85" s="154"/>
      <c r="V85" s="154"/>
      <c r="W85" s="154"/>
      <c r="X85" s="154"/>
      <c r="Y85" s="154"/>
      <c r="Z85" s="154"/>
      <c r="AA85" s="154"/>
      <c r="AB85" s="160">
        <f t="shared" si="8"/>
        <v>0</v>
      </c>
      <c r="AC85" s="156">
        <f t="shared" si="9"/>
        <v>0</v>
      </c>
      <c r="AD85" s="156">
        <f t="shared" si="10"/>
        <v>0</v>
      </c>
      <c r="AE85" s="122"/>
      <c r="AF85" s="128">
        <f t="shared" si="11"/>
        <v>0</v>
      </c>
      <c r="AG85" s="128" t="e">
        <f>D85-VLOOKUP(A85, Пред.отч!A:BB, 4, FALSE)</f>
        <v>#N/A</v>
      </c>
      <c r="AH85" s="127">
        <f t="shared" si="12"/>
        <v>0</v>
      </c>
      <c r="AI85" s="129"/>
      <c r="AJ85" s="129"/>
      <c r="AK85" s="129" t="e">
        <f>R85-S85-VLOOKUP(A85, Пред.отч!A:BB, 18, FALSE)</f>
        <v>#N/A</v>
      </c>
      <c r="AL85" s="127">
        <f t="shared" si="13"/>
        <v>0</v>
      </c>
      <c r="AM85" s="129" t="e">
        <f>T85-U85-VLOOKUP(A85, Пред.отч!A:BB, 20, FALSE)</f>
        <v>#N/A</v>
      </c>
      <c r="AN85" s="129" t="e">
        <f>V85-W85-VLOOKUP(A85, Пред.отч!A:BB, 22, FALSE)</f>
        <v>#N/A</v>
      </c>
      <c r="AO85" s="127">
        <f t="shared" si="14"/>
        <v>0</v>
      </c>
      <c r="AP85" s="129" t="e">
        <f>X85-Y85-VLOOKUP(A85, Пред.отч!A:BB, 24, FALSE)</f>
        <v>#N/A</v>
      </c>
    </row>
    <row r="86" spans="1:42" x14ac:dyDescent="0.3">
      <c r="A86" s="16"/>
      <c r="B86" s="154"/>
      <c r="C86" s="154"/>
      <c r="D86" s="154"/>
      <c r="E86" s="154"/>
      <c r="F86" s="154"/>
      <c r="G86" s="154"/>
      <c r="H86" s="154"/>
      <c r="I86" s="154"/>
      <c r="J86" s="154"/>
      <c r="K86" s="154"/>
      <c r="L86" s="154"/>
      <c r="M86" s="154"/>
      <c r="N86" s="154"/>
      <c r="O86" s="154"/>
      <c r="P86" s="154"/>
      <c r="Q86" s="154"/>
      <c r="R86" s="154"/>
      <c r="S86" s="154"/>
      <c r="T86" s="154"/>
      <c r="U86" s="154"/>
      <c r="V86" s="154"/>
      <c r="W86" s="154"/>
      <c r="X86" s="154"/>
      <c r="Y86" s="154"/>
      <c r="Z86" s="154"/>
      <c r="AA86" s="154"/>
      <c r="AB86" s="160">
        <f t="shared" si="8"/>
        <v>0</v>
      </c>
      <c r="AC86" s="156">
        <f t="shared" si="9"/>
        <v>0</v>
      </c>
      <c r="AD86" s="156">
        <f t="shared" si="10"/>
        <v>0</v>
      </c>
      <c r="AE86" s="122"/>
      <c r="AF86" s="128">
        <f t="shared" si="11"/>
        <v>0</v>
      </c>
      <c r="AG86" s="128" t="e">
        <f>D86-VLOOKUP(A86, Пред.отч!A:BB, 4, FALSE)</f>
        <v>#N/A</v>
      </c>
      <c r="AH86" s="127">
        <f t="shared" si="12"/>
        <v>0</v>
      </c>
      <c r="AI86" s="129"/>
      <c r="AJ86" s="129"/>
      <c r="AK86" s="129" t="e">
        <f>R86-S86-VLOOKUP(A86, Пред.отч!A:BB, 18, FALSE)</f>
        <v>#N/A</v>
      </c>
      <c r="AL86" s="127">
        <f t="shared" si="13"/>
        <v>0</v>
      </c>
      <c r="AM86" s="129" t="e">
        <f>T86-U86-VLOOKUP(A86, Пред.отч!A:BB, 20, FALSE)</f>
        <v>#N/A</v>
      </c>
      <c r="AN86" s="129" t="e">
        <f>V86-W86-VLOOKUP(A86, Пред.отч!A:BB, 22, FALSE)</f>
        <v>#N/A</v>
      </c>
      <c r="AO86" s="127">
        <f t="shared" si="14"/>
        <v>0</v>
      </c>
      <c r="AP86" s="129" t="e">
        <f>X86-Y86-VLOOKUP(A86, Пред.отч!A:BB, 24, FALSE)</f>
        <v>#N/A</v>
      </c>
    </row>
    <row r="87" spans="1:42" x14ac:dyDescent="0.3">
      <c r="A87" s="16"/>
      <c r="B87" s="154"/>
      <c r="C87" s="154"/>
      <c r="D87" s="154"/>
      <c r="E87" s="154"/>
      <c r="F87" s="154"/>
      <c r="G87" s="154"/>
      <c r="H87" s="154"/>
      <c r="I87" s="154"/>
      <c r="J87" s="154"/>
      <c r="K87" s="154"/>
      <c r="L87" s="154"/>
      <c r="M87" s="154"/>
      <c r="N87" s="154"/>
      <c r="O87" s="154"/>
      <c r="P87" s="154"/>
      <c r="Q87" s="154"/>
      <c r="R87" s="154"/>
      <c r="S87" s="154"/>
      <c r="T87" s="154"/>
      <c r="U87" s="154"/>
      <c r="V87" s="154"/>
      <c r="W87" s="154"/>
      <c r="X87" s="154"/>
      <c r="Y87" s="154"/>
      <c r="Z87" s="154"/>
      <c r="AA87" s="154"/>
      <c r="AB87" s="160">
        <f t="shared" si="8"/>
        <v>0</v>
      </c>
      <c r="AC87" s="156">
        <f t="shared" si="9"/>
        <v>0</v>
      </c>
      <c r="AD87" s="156">
        <f t="shared" si="10"/>
        <v>0</v>
      </c>
      <c r="AE87" s="122"/>
      <c r="AF87" s="128">
        <f t="shared" si="11"/>
        <v>0</v>
      </c>
      <c r="AG87" s="128" t="e">
        <f>D87-VLOOKUP(A87, Пред.отч!A:BB, 4, FALSE)</f>
        <v>#N/A</v>
      </c>
      <c r="AH87" s="127">
        <f t="shared" si="12"/>
        <v>0</v>
      </c>
      <c r="AI87" s="129"/>
      <c r="AJ87" s="129"/>
      <c r="AK87" s="129" t="e">
        <f>R87-S87-VLOOKUP(A87, Пред.отч!A:BB, 18, FALSE)</f>
        <v>#N/A</v>
      </c>
      <c r="AL87" s="127">
        <f t="shared" si="13"/>
        <v>0</v>
      </c>
      <c r="AM87" s="129" t="e">
        <f>T87-U87-VLOOKUP(A87, Пред.отч!A:BB, 20, FALSE)</f>
        <v>#N/A</v>
      </c>
      <c r="AN87" s="129" t="e">
        <f>V87-W87-VLOOKUP(A87, Пред.отч!A:BB, 22, FALSE)</f>
        <v>#N/A</v>
      </c>
      <c r="AO87" s="127">
        <f t="shared" si="14"/>
        <v>0</v>
      </c>
      <c r="AP87" s="129" t="e">
        <f>X87-Y87-VLOOKUP(A87, Пред.отч!A:BB, 24, FALSE)</f>
        <v>#N/A</v>
      </c>
    </row>
    <row r="88" spans="1:42" x14ac:dyDescent="0.3">
      <c r="A88" s="16"/>
      <c r="B88" s="154"/>
      <c r="C88" s="154"/>
      <c r="D88" s="154"/>
      <c r="E88" s="154"/>
      <c r="F88" s="154"/>
      <c r="G88" s="154"/>
      <c r="H88" s="154"/>
      <c r="I88" s="154"/>
      <c r="J88" s="154"/>
      <c r="K88" s="154"/>
      <c r="L88" s="154"/>
      <c r="M88" s="154"/>
      <c r="N88" s="154"/>
      <c r="O88" s="154"/>
      <c r="P88" s="154"/>
      <c r="Q88" s="154"/>
      <c r="R88" s="154"/>
      <c r="S88" s="154"/>
      <c r="T88" s="154"/>
      <c r="U88" s="154"/>
      <c r="V88" s="154"/>
      <c r="W88" s="154"/>
      <c r="X88" s="154"/>
      <c r="Y88" s="154"/>
      <c r="Z88" s="154"/>
      <c r="AA88" s="154"/>
      <c r="AB88" s="160">
        <f t="shared" si="8"/>
        <v>0</v>
      </c>
      <c r="AC88" s="156">
        <f t="shared" si="9"/>
        <v>0</v>
      </c>
      <c r="AD88" s="156">
        <f t="shared" si="10"/>
        <v>0</v>
      </c>
      <c r="AE88" s="122"/>
      <c r="AF88" s="128">
        <f t="shared" si="11"/>
        <v>0</v>
      </c>
      <c r="AG88" s="128" t="e">
        <f>D88-VLOOKUP(A88, Пред.отч!A:BB, 4, FALSE)</f>
        <v>#N/A</v>
      </c>
      <c r="AH88" s="127">
        <f t="shared" si="12"/>
        <v>0</v>
      </c>
      <c r="AI88" s="129"/>
      <c r="AJ88" s="129"/>
      <c r="AK88" s="129" t="e">
        <f>R88-S88-VLOOKUP(A88, Пред.отч!A:BB, 18, FALSE)</f>
        <v>#N/A</v>
      </c>
      <c r="AL88" s="127">
        <f t="shared" si="13"/>
        <v>0</v>
      </c>
      <c r="AM88" s="129" t="e">
        <f>T88-U88-VLOOKUP(A88, Пред.отч!A:BB, 20, FALSE)</f>
        <v>#N/A</v>
      </c>
      <c r="AN88" s="129" t="e">
        <f>V88-W88-VLOOKUP(A88, Пред.отч!A:BB, 22, FALSE)</f>
        <v>#N/A</v>
      </c>
      <c r="AO88" s="127">
        <f t="shared" si="14"/>
        <v>0</v>
      </c>
      <c r="AP88" s="129" t="e">
        <f>X88-Y88-VLOOKUP(A88, Пред.отч!A:BB, 24, FALSE)</f>
        <v>#N/A</v>
      </c>
    </row>
    <row r="89" spans="1:42" x14ac:dyDescent="0.3">
      <c r="A89" s="16"/>
      <c r="B89" s="154"/>
      <c r="C89" s="154"/>
      <c r="D89" s="154"/>
      <c r="E89" s="154"/>
      <c r="F89" s="154"/>
      <c r="G89" s="154"/>
      <c r="H89" s="154"/>
      <c r="I89" s="154"/>
      <c r="J89" s="154"/>
      <c r="K89" s="154"/>
      <c r="L89" s="154"/>
      <c r="M89" s="154"/>
      <c r="N89" s="154"/>
      <c r="O89" s="154"/>
      <c r="P89" s="154"/>
      <c r="Q89" s="154"/>
      <c r="R89" s="154"/>
      <c r="S89" s="154"/>
      <c r="T89" s="154"/>
      <c r="U89" s="154"/>
      <c r="V89" s="154"/>
      <c r="W89" s="154"/>
      <c r="X89" s="154"/>
      <c r="Y89" s="154"/>
      <c r="Z89" s="154"/>
      <c r="AA89" s="154"/>
      <c r="AB89" s="160">
        <f t="shared" si="8"/>
        <v>0</v>
      </c>
      <c r="AC89" s="156">
        <f t="shared" si="9"/>
        <v>0</v>
      </c>
      <c r="AD89" s="156">
        <f t="shared" si="10"/>
        <v>0</v>
      </c>
      <c r="AE89" s="122"/>
      <c r="AF89" s="128">
        <f t="shared" si="11"/>
        <v>0</v>
      </c>
      <c r="AG89" s="128" t="e">
        <f>D89-VLOOKUP(A89, Пред.отч!A:BB, 4, FALSE)</f>
        <v>#N/A</v>
      </c>
      <c r="AH89" s="127">
        <f t="shared" si="12"/>
        <v>0</v>
      </c>
      <c r="AI89" s="129"/>
      <c r="AJ89" s="129"/>
      <c r="AK89" s="129" t="e">
        <f>R89-S89-VLOOKUP(A89, Пред.отч!A:BB, 18, FALSE)</f>
        <v>#N/A</v>
      </c>
      <c r="AL89" s="127">
        <f t="shared" si="13"/>
        <v>0</v>
      </c>
      <c r="AM89" s="129" t="e">
        <f>T89-U89-VLOOKUP(A89, Пред.отч!A:BB, 20, FALSE)</f>
        <v>#N/A</v>
      </c>
      <c r="AN89" s="129" t="e">
        <f>V89-W89-VLOOKUP(A89, Пред.отч!A:BB, 22, FALSE)</f>
        <v>#N/A</v>
      </c>
      <c r="AO89" s="127">
        <f t="shared" si="14"/>
        <v>0</v>
      </c>
      <c r="AP89" s="129" t="e">
        <f>X89-Y89-VLOOKUP(A89, Пред.отч!A:BB, 24, FALSE)</f>
        <v>#N/A</v>
      </c>
    </row>
    <row r="90" spans="1:42" x14ac:dyDescent="0.3">
      <c r="A90" s="16"/>
      <c r="B90" s="154"/>
      <c r="C90" s="154"/>
      <c r="D90" s="154"/>
      <c r="E90" s="154"/>
      <c r="F90" s="154"/>
      <c r="G90" s="154"/>
      <c r="H90" s="154"/>
      <c r="I90" s="154"/>
      <c r="J90" s="154"/>
      <c r="K90" s="154"/>
      <c r="L90" s="154"/>
      <c r="M90" s="154"/>
      <c r="N90" s="154"/>
      <c r="O90" s="154"/>
      <c r="P90" s="154"/>
      <c r="Q90" s="154"/>
      <c r="R90" s="154"/>
      <c r="S90" s="154"/>
      <c r="T90" s="154"/>
      <c r="U90" s="154"/>
      <c r="V90" s="154"/>
      <c r="W90" s="154"/>
      <c r="X90" s="154"/>
      <c r="Y90" s="154"/>
      <c r="Z90" s="154"/>
      <c r="AA90" s="154"/>
      <c r="AB90" s="160">
        <f t="shared" si="8"/>
        <v>0</v>
      </c>
      <c r="AC90" s="156">
        <f t="shared" si="9"/>
        <v>0</v>
      </c>
      <c r="AD90" s="156">
        <f t="shared" si="10"/>
        <v>0</v>
      </c>
      <c r="AE90" s="122"/>
      <c r="AF90" s="128">
        <f t="shared" si="11"/>
        <v>0</v>
      </c>
      <c r="AG90" s="128" t="e">
        <f>D90-VLOOKUP(A90, Пред.отч!A:BB, 4, FALSE)</f>
        <v>#N/A</v>
      </c>
      <c r="AH90" s="127">
        <f t="shared" si="12"/>
        <v>0</v>
      </c>
      <c r="AI90" s="129"/>
      <c r="AJ90" s="129"/>
      <c r="AK90" s="129" t="e">
        <f>R90-S90-VLOOKUP(A90, Пред.отч!A:BB, 18, FALSE)</f>
        <v>#N/A</v>
      </c>
      <c r="AL90" s="127">
        <f t="shared" si="13"/>
        <v>0</v>
      </c>
      <c r="AM90" s="129" t="e">
        <f>T90-U90-VLOOKUP(A90, Пред.отч!A:BB, 20, FALSE)</f>
        <v>#N/A</v>
      </c>
      <c r="AN90" s="129" t="e">
        <f>V90-W90-VLOOKUP(A90, Пред.отч!A:BB, 22, FALSE)</f>
        <v>#N/A</v>
      </c>
      <c r="AO90" s="127">
        <f t="shared" si="14"/>
        <v>0</v>
      </c>
      <c r="AP90" s="129" t="e">
        <f>X90-Y90-VLOOKUP(A90, Пред.отч!A:BB, 24, FALSE)</f>
        <v>#N/A</v>
      </c>
    </row>
    <row r="91" spans="1:42" x14ac:dyDescent="0.3">
      <c r="A91" s="16"/>
      <c r="B91" s="154"/>
      <c r="C91" s="154"/>
      <c r="D91" s="154"/>
      <c r="E91" s="154"/>
      <c r="F91" s="154"/>
      <c r="G91" s="154"/>
      <c r="H91" s="154"/>
      <c r="I91" s="154"/>
      <c r="J91" s="154"/>
      <c r="K91" s="154"/>
      <c r="L91" s="154"/>
      <c r="M91" s="154"/>
      <c r="N91" s="154"/>
      <c r="O91" s="154"/>
      <c r="P91" s="154"/>
      <c r="Q91" s="154"/>
      <c r="R91" s="154"/>
      <c r="S91" s="154"/>
      <c r="T91" s="154"/>
      <c r="U91" s="154"/>
      <c r="V91" s="154"/>
      <c r="W91" s="154"/>
      <c r="X91" s="154"/>
      <c r="Y91" s="154"/>
      <c r="Z91" s="154"/>
      <c r="AA91" s="154"/>
      <c r="AB91" s="160">
        <f t="shared" si="8"/>
        <v>0</v>
      </c>
      <c r="AC91" s="156">
        <f t="shared" si="9"/>
        <v>0</v>
      </c>
      <c r="AD91" s="156">
        <f t="shared" si="10"/>
        <v>0</v>
      </c>
      <c r="AE91" s="122"/>
      <c r="AF91" s="128">
        <f t="shared" si="11"/>
        <v>0</v>
      </c>
      <c r="AG91" s="128" t="e">
        <f>D91-VLOOKUP(A91, Пред.отч!A:BB, 4, FALSE)</f>
        <v>#N/A</v>
      </c>
      <c r="AH91" s="127">
        <f t="shared" si="12"/>
        <v>0</v>
      </c>
      <c r="AI91" s="129"/>
      <c r="AJ91" s="129"/>
      <c r="AK91" s="129" t="e">
        <f>R91-S91-VLOOKUP(A91, Пред.отч!A:BB, 18, FALSE)</f>
        <v>#N/A</v>
      </c>
      <c r="AL91" s="127">
        <f t="shared" si="13"/>
        <v>0</v>
      </c>
      <c r="AM91" s="129" t="e">
        <f>T91-U91-VLOOKUP(A91, Пред.отч!A:BB, 20, FALSE)</f>
        <v>#N/A</v>
      </c>
      <c r="AN91" s="129" t="e">
        <f>V91-W91-VLOOKUP(A91, Пред.отч!A:BB, 22, FALSE)</f>
        <v>#N/A</v>
      </c>
      <c r="AO91" s="127">
        <f t="shared" si="14"/>
        <v>0</v>
      </c>
      <c r="AP91" s="129" t="e">
        <f>X91-Y91-VLOOKUP(A91, Пред.отч!A:BB, 24, FALSE)</f>
        <v>#N/A</v>
      </c>
    </row>
    <row r="92" spans="1:42" x14ac:dyDescent="0.3">
      <c r="A92" s="16"/>
      <c r="B92" s="154"/>
      <c r="C92" s="154"/>
      <c r="D92" s="154"/>
      <c r="E92" s="154"/>
      <c r="F92" s="154"/>
      <c r="G92" s="154"/>
      <c r="H92" s="154"/>
      <c r="I92" s="154"/>
      <c r="J92" s="154"/>
      <c r="K92" s="154"/>
      <c r="L92" s="154"/>
      <c r="M92" s="154"/>
      <c r="N92" s="154"/>
      <c r="O92" s="154"/>
      <c r="P92" s="154"/>
      <c r="Q92" s="154"/>
      <c r="R92" s="154"/>
      <c r="S92" s="154"/>
      <c r="T92" s="154"/>
      <c r="U92" s="154"/>
      <c r="V92" s="154"/>
      <c r="W92" s="154"/>
      <c r="X92" s="154"/>
      <c r="Y92" s="154"/>
      <c r="Z92" s="154"/>
      <c r="AA92" s="154"/>
      <c r="AB92" s="160">
        <f t="shared" si="8"/>
        <v>0</v>
      </c>
      <c r="AC92" s="156">
        <f t="shared" si="9"/>
        <v>0</v>
      </c>
      <c r="AD92" s="156">
        <f t="shared" si="10"/>
        <v>0</v>
      </c>
      <c r="AE92" s="122"/>
      <c r="AF92" s="128">
        <f t="shared" si="11"/>
        <v>0</v>
      </c>
      <c r="AG92" s="128" t="e">
        <f>D92-VLOOKUP(A92, Пред.отч!A:BB, 4, FALSE)</f>
        <v>#N/A</v>
      </c>
      <c r="AH92" s="127">
        <f t="shared" si="12"/>
        <v>0</v>
      </c>
      <c r="AI92" s="129"/>
      <c r="AJ92" s="129"/>
      <c r="AK92" s="129" t="e">
        <f>R92-S92-VLOOKUP(A92, Пред.отч!A:BB, 18, FALSE)</f>
        <v>#N/A</v>
      </c>
      <c r="AL92" s="127">
        <f t="shared" si="13"/>
        <v>0</v>
      </c>
      <c r="AM92" s="129" t="e">
        <f>T92-U92-VLOOKUP(A92, Пред.отч!A:BB, 20, FALSE)</f>
        <v>#N/A</v>
      </c>
      <c r="AN92" s="129" t="e">
        <f>V92-W92-VLOOKUP(A92, Пред.отч!A:BB, 22, FALSE)</f>
        <v>#N/A</v>
      </c>
      <c r="AO92" s="127">
        <f t="shared" si="14"/>
        <v>0</v>
      </c>
      <c r="AP92" s="129" t="e">
        <f>X92-Y92-VLOOKUP(A92, Пред.отч!A:BB, 24, FALSE)</f>
        <v>#N/A</v>
      </c>
    </row>
    <row r="93" spans="1:42" x14ac:dyDescent="0.3">
      <c r="A93" s="16"/>
      <c r="B93" s="154"/>
      <c r="C93" s="154"/>
      <c r="D93" s="154"/>
      <c r="E93" s="154"/>
      <c r="F93" s="154"/>
      <c r="G93" s="154"/>
      <c r="H93" s="154"/>
      <c r="I93" s="154"/>
      <c r="J93" s="154"/>
      <c r="K93" s="154"/>
      <c r="L93" s="154"/>
      <c r="M93" s="154"/>
      <c r="N93" s="154"/>
      <c r="O93" s="154"/>
      <c r="P93" s="154"/>
      <c r="Q93" s="154"/>
      <c r="R93" s="154"/>
      <c r="S93" s="154"/>
      <c r="T93" s="154"/>
      <c r="U93" s="154"/>
      <c r="V93" s="154"/>
      <c r="W93" s="154"/>
      <c r="X93" s="154"/>
      <c r="Y93" s="154"/>
      <c r="Z93" s="154"/>
      <c r="AA93" s="154"/>
      <c r="AB93" s="160">
        <f t="shared" si="8"/>
        <v>0</v>
      </c>
      <c r="AC93" s="156">
        <f t="shared" si="9"/>
        <v>0</v>
      </c>
      <c r="AD93" s="156">
        <f t="shared" si="10"/>
        <v>0</v>
      </c>
      <c r="AE93" s="122"/>
      <c r="AF93" s="128">
        <f t="shared" si="11"/>
        <v>0</v>
      </c>
      <c r="AG93" s="128" t="e">
        <f>D93-VLOOKUP(A93, Пред.отч!A:BB, 4, FALSE)</f>
        <v>#N/A</v>
      </c>
      <c r="AH93" s="127">
        <f t="shared" si="12"/>
        <v>0</v>
      </c>
      <c r="AI93" s="129"/>
      <c r="AJ93" s="129"/>
      <c r="AK93" s="129" t="e">
        <f>R93-S93-VLOOKUP(A93, Пред.отч!A:BB, 18, FALSE)</f>
        <v>#N/A</v>
      </c>
      <c r="AL93" s="127">
        <f t="shared" si="13"/>
        <v>0</v>
      </c>
      <c r="AM93" s="129" t="e">
        <f>T93-U93-VLOOKUP(A93, Пред.отч!A:BB, 20, FALSE)</f>
        <v>#N/A</v>
      </c>
      <c r="AN93" s="129" t="e">
        <f>V93-W93-VLOOKUP(A93, Пред.отч!A:BB, 22, FALSE)</f>
        <v>#N/A</v>
      </c>
      <c r="AO93" s="127">
        <f t="shared" si="14"/>
        <v>0</v>
      </c>
      <c r="AP93" s="129" t="e">
        <f>X93-Y93-VLOOKUP(A93, Пред.отч!A:BB, 24, FALSE)</f>
        <v>#N/A</v>
      </c>
    </row>
    <row r="94" spans="1:42" ht="30.75" x14ac:dyDescent="0.3">
      <c r="A94" s="16" t="s">
        <v>45</v>
      </c>
      <c r="B94" s="169">
        <v>189004</v>
      </c>
      <c r="C94" s="169">
        <v>350</v>
      </c>
      <c r="D94" s="169">
        <v>64256</v>
      </c>
      <c r="E94" s="169">
        <v>0</v>
      </c>
      <c r="F94" s="169">
        <v>0</v>
      </c>
      <c r="G94" s="169">
        <v>0</v>
      </c>
      <c r="H94" s="169">
        <v>0</v>
      </c>
      <c r="I94" s="169">
        <v>0</v>
      </c>
      <c r="J94" s="169">
        <v>0</v>
      </c>
      <c r="K94" s="169">
        <v>0</v>
      </c>
      <c r="L94" s="169">
        <v>0</v>
      </c>
      <c r="M94" s="169">
        <v>0</v>
      </c>
      <c r="N94" s="169">
        <v>0</v>
      </c>
      <c r="O94" s="169">
        <v>0</v>
      </c>
      <c r="P94" s="169">
        <v>0</v>
      </c>
      <c r="Q94" s="169">
        <v>0</v>
      </c>
      <c r="R94" s="169">
        <v>64286</v>
      </c>
      <c r="S94" s="169">
        <v>0</v>
      </c>
      <c r="T94" s="169">
        <v>68506</v>
      </c>
      <c r="U94" s="169">
        <v>0</v>
      </c>
      <c r="V94" s="169">
        <v>10462</v>
      </c>
      <c r="W94" s="169">
        <v>0</v>
      </c>
      <c r="X94" s="169">
        <v>10364</v>
      </c>
      <c r="Y94" s="169">
        <v>0</v>
      </c>
      <c r="Z94" s="169">
        <v>0</v>
      </c>
      <c r="AA94" s="169">
        <v>0</v>
      </c>
      <c r="AB94" s="160" t="str">
        <f t="shared" si="8"/>
        <v>СПб ГБУЗ "Городская Мариинская больница"</v>
      </c>
      <c r="AC94" s="156">
        <f t="shared" si="9"/>
        <v>0</v>
      </c>
      <c r="AD94" s="156">
        <f t="shared" si="10"/>
        <v>0</v>
      </c>
      <c r="AE94" s="122"/>
      <c r="AF94" s="128">
        <f t="shared" si="11"/>
        <v>0</v>
      </c>
      <c r="AG94" s="128" t="e">
        <f>D94-VLOOKUP(A94, Пред.отч!A:BB, 4, FALSE)</f>
        <v>#N/A</v>
      </c>
      <c r="AH94" s="127">
        <f t="shared" si="12"/>
        <v>0</v>
      </c>
      <c r="AI94" s="129"/>
      <c r="AJ94" s="129"/>
      <c r="AK94" s="129" t="e">
        <f>R94-S94-VLOOKUP(A94, Пред.отч!A:BB, 18, FALSE)</f>
        <v>#N/A</v>
      </c>
      <c r="AL94" s="127">
        <f t="shared" si="13"/>
        <v>0</v>
      </c>
      <c r="AM94" s="129" t="e">
        <f>T94-U94-VLOOKUP(A94, Пред.отч!A:BB, 20, FALSE)</f>
        <v>#N/A</v>
      </c>
      <c r="AN94" s="129" t="e">
        <f>V94-W94-VLOOKUP(A94, Пред.отч!A:BB, 22, FALSE)</f>
        <v>#N/A</v>
      </c>
      <c r="AO94" s="127">
        <f t="shared" si="14"/>
        <v>0</v>
      </c>
      <c r="AP94" s="129" t="e">
        <f>X94-Y94-VLOOKUP(A94, Пред.отч!A:BB, 24, FALSE)</f>
        <v>#N/A</v>
      </c>
    </row>
    <row r="95" spans="1:42" ht="30.75" x14ac:dyDescent="0.3">
      <c r="A95" s="16" t="s">
        <v>52</v>
      </c>
      <c r="B95" s="169">
        <v>186700</v>
      </c>
      <c r="C95" s="169">
        <v>120</v>
      </c>
      <c r="D95" s="169">
        <v>37435</v>
      </c>
      <c r="E95" s="169">
        <v>0</v>
      </c>
      <c r="F95" s="169">
        <v>0</v>
      </c>
      <c r="G95" s="169">
        <v>0</v>
      </c>
      <c r="H95" s="169">
        <v>0</v>
      </c>
      <c r="I95" s="169">
        <v>0</v>
      </c>
      <c r="J95" s="169">
        <v>0</v>
      </c>
      <c r="K95" s="169">
        <v>0</v>
      </c>
      <c r="L95" s="169">
        <v>0</v>
      </c>
      <c r="M95" s="169">
        <v>0</v>
      </c>
      <c r="N95" s="169">
        <v>0</v>
      </c>
      <c r="O95" s="169">
        <v>0</v>
      </c>
      <c r="P95" s="169">
        <v>0</v>
      </c>
      <c r="Q95" s="169">
        <v>0</v>
      </c>
      <c r="R95" s="169">
        <v>36538</v>
      </c>
      <c r="S95" s="169">
        <v>0</v>
      </c>
      <c r="T95" s="169">
        <v>37127</v>
      </c>
      <c r="U95" s="169">
        <v>0</v>
      </c>
      <c r="V95" s="169">
        <v>1860</v>
      </c>
      <c r="W95" s="169">
        <v>0</v>
      </c>
      <c r="X95" s="169">
        <v>1852</v>
      </c>
      <c r="Y95" s="169">
        <v>0</v>
      </c>
      <c r="Z95" s="169">
        <v>0</v>
      </c>
      <c r="AA95" s="169">
        <v>0</v>
      </c>
      <c r="AB95" s="160" t="str">
        <f t="shared" si="8"/>
        <v>СПб ГБУЗ "Городской клинический онкологический диспансер"</v>
      </c>
      <c r="AC95" s="156">
        <f t="shared" si="9"/>
        <v>0</v>
      </c>
      <c r="AD95" s="156">
        <f t="shared" si="10"/>
        <v>0</v>
      </c>
      <c r="AE95" s="122"/>
      <c r="AF95" s="128">
        <f t="shared" si="11"/>
        <v>0</v>
      </c>
      <c r="AG95" s="128" t="e">
        <f>D95-VLOOKUP(A95, Пред.отч!A:BB, 4, FALSE)</f>
        <v>#N/A</v>
      </c>
      <c r="AH95" s="127">
        <f t="shared" si="12"/>
        <v>0</v>
      </c>
      <c r="AI95" s="129"/>
      <c r="AJ95" s="129"/>
      <c r="AK95" s="129" t="e">
        <f>R95-S95-VLOOKUP(A95, Пред.отч!A:BB, 18, FALSE)</f>
        <v>#N/A</v>
      </c>
      <c r="AL95" s="127">
        <f t="shared" si="13"/>
        <v>0</v>
      </c>
      <c r="AM95" s="129" t="e">
        <f>T95-U95-VLOOKUP(A95, Пред.отч!A:BB, 20, FALSE)</f>
        <v>#N/A</v>
      </c>
      <c r="AN95" s="129" t="e">
        <f>V95-W95-VLOOKUP(A95, Пред.отч!A:BB, 22, FALSE)</f>
        <v>#N/A</v>
      </c>
      <c r="AO95" s="127">
        <f t="shared" si="14"/>
        <v>0</v>
      </c>
      <c r="AP95" s="129" t="e">
        <f>X95-Y95-VLOOKUP(A95, Пред.отч!A:BB, 24, FALSE)</f>
        <v>#N/A</v>
      </c>
    </row>
    <row r="96" spans="1:42" ht="30.75" x14ac:dyDescent="0.3">
      <c r="A96" s="16" t="s">
        <v>56</v>
      </c>
      <c r="B96" s="169">
        <v>182884</v>
      </c>
      <c r="C96" s="169">
        <v>100</v>
      </c>
      <c r="D96" s="169">
        <v>4470</v>
      </c>
      <c r="E96" s="169">
        <v>0</v>
      </c>
      <c r="F96" s="169">
        <v>0</v>
      </c>
      <c r="G96" s="169">
        <v>0</v>
      </c>
      <c r="H96" s="169">
        <v>0</v>
      </c>
      <c r="I96" s="169">
        <v>0</v>
      </c>
      <c r="J96" s="169">
        <v>0</v>
      </c>
      <c r="K96" s="169">
        <v>0</v>
      </c>
      <c r="L96" s="169">
        <v>0</v>
      </c>
      <c r="M96" s="169">
        <v>0</v>
      </c>
      <c r="N96" s="169">
        <v>0</v>
      </c>
      <c r="O96" s="169">
        <v>0</v>
      </c>
      <c r="P96" s="169">
        <v>0</v>
      </c>
      <c r="Q96" s="169">
        <v>0</v>
      </c>
      <c r="R96" s="169">
        <v>4470</v>
      </c>
      <c r="S96" s="169">
        <v>0</v>
      </c>
      <c r="T96" s="169">
        <v>4685</v>
      </c>
      <c r="U96" s="169">
        <v>0</v>
      </c>
      <c r="V96" s="169">
        <v>962</v>
      </c>
      <c r="W96" s="169">
        <v>0</v>
      </c>
      <c r="X96" s="169">
        <v>930</v>
      </c>
      <c r="Y96" s="169">
        <v>0</v>
      </c>
      <c r="Z96" s="169">
        <v>0</v>
      </c>
      <c r="AA96" s="169">
        <v>0</v>
      </c>
      <c r="AB96" s="160" t="str">
        <f t="shared" si="8"/>
        <v>СПб ГБУЗ "Городская больница Святой преподобномученицы Елизаветы"</v>
      </c>
      <c r="AC96" s="156">
        <f t="shared" si="9"/>
        <v>0</v>
      </c>
      <c r="AD96" s="156">
        <f t="shared" si="10"/>
        <v>0</v>
      </c>
      <c r="AE96" s="122"/>
      <c r="AF96" s="128">
        <f t="shared" si="11"/>
        <v>0</v>
      </c>
      <c r="AG96" s="128" t="e">
        <f>D96-VLOOKUP(A96, Пред.отч!A:BB, 4, FALSE)</f>
        <v>#N/A</v>
      </c>
      <c r="AH96" s="127">
        <f t="shared" si="12"/>
        <v>0</v>
      </c>
      <c r="AI96" s="129"/>
      <c r="AJ96" s="129"/>
      <c r="AK96" s="129" t="e">
        <f>R96-S96-VLOOKUP(A96, Пред.отч!A:BB, 18, FALSE)</f>
        <v>#N/A</v>
      </c>
      <c r="AL96" s="127">
        <f t="shared" si="13"/>
        <v>0</v>
      </c>
      <c r="AM96" s="129" t="e">
        <f>T96-U96-VLOOKUP(A96, Пред.отч!A:BB, 20, FALSE)</f>
        <v>#N/A</v>
      </c>
      <c r="AN96" s="129" t="e">
        <f>V96-W96-VLOOKUP(A96, Пред.отч!A:BB, 22, FALSE)</f>
        <v>#N/A</v>
      </c>
      <c r="AO96" s="127">
        <f t="shared" si="14"/>
        <v>0</v>
      </c>
      <c r="AP96" s="129" t="e">
        <f>X96-Y96-VLOOKUP(A96, Пред.отч!A:BB, 24, FALSE)</f>
        <v>#N/A</v>
      </c>
    </row>
    <row r="97" spans="1:42" ht="30.75" x14ac:dyDescent="0.3">
      <c r="A97" s="16" t="s">
        <v>62</v>
      </c>
      <c r="B97" s="169">
        <v>800109</v>
      </c>
      <c r="C97" s="169">
        <v>300</v>
      </c>
      <c r="D97" s="169">
        <v>35684</v>
      </c>
      <c r="E97" s="169">
        <v>0</v>
      </c>
      <c r="F97" s="169">
        <v>0</v>
      </c>
      <c r="G97" s="169">
        <v>0</v>
      </c>
      <c r="H97" s="169">
        <v>0</v>
      </c>
      <c r="I97" s="169">
        <v>0</v>
      </c>
      <c r="J97" s="169">
        <v>0</v>
      </c>
      <c r="K97" s="169">
        <v>0</v>
      </c>
      <c r="L97" s="169">
        <v>0</v>
      </c>
      <c r="M97" s="169">
        <v>0</v>
      </c>
      <c r="N97" s="169">
        <v>0</v>
      </c>
      <c r="O97" s="169">
        <v>0</v>
      </c>
      <c r="P97" s="169">
        <v>0</v>
      </c>
      <c r="Q97" s="169">
        <v>0</v>
      </c>
      <c r="R97" s="169">
        <v>19014</v>
      </c>
      <c r="S97" s="169">
        <v>0</v>
      </c>
      <c r="T97" s="169">
        <v>35667</v>
      </c>
      <c r="U97" s="169">
        <v>0</v>
      </c>
      <c r="V97" s="169">
        <v>2872</v>
      </c>
      <c r="W97" s="169">
        <v>0</v>
      </c>
      <c r="X97" s="169">
        <v>2656</v>
      </c>
      <c r="Y97" s="169">
        <v>0</v>
      </c>
      <c r="Z97" s="169">
        <v>0</v>
      </c>
      <c r="AA97" s="169">
        <v>0</v>
      </c>
      <c r="AB97" s="160" t="str">
        <f t="shared" si="8"/>
        <v>ВОЕННО-МЕДИЦИНСКАЯ АКАДЕМИЯ ИМЕНИ С.М.КИРОВА</v>
      </c>
      <c r="AC97" s="156">
        <f t="shared" si="9"/>
        <v>0</v>
      </c>
      <c r="AD97" s="156">
        <f t="shared" si="10"/>
        <v>0</v>
      </c>
      <c r="AE97" s="122"/>
      <c r="AF97" s="128">
        <f t="shared" si="11"/>
        <v>0</v>
      </c>
      <c r="AG97" s="128" t="e">
        <f>D97-VLOOKUP(A97, Пред.отч!A:BB, 4, FALSE)</f>
        <v>#N/A</v>
      </c>
      <c r="AH97" s="127">
        <f t="shared" si="12"/>
        <v>0</v>
      </c>
      <c r="AI97" s="129"/>
      <c r="AJ97" s="129"/>
      <c r="AK97" s="129" t="e">
        <f>R97-S97-VLOOKUP(A97, Пред.отч!A:BB, 18, FALSE)</f>
        <v>#N/A</v>
      </c>
      <c r="AL97" s="127">
        <f t="shared" si="13"/>
        <v>0</v>
      </c>
      <c r="AM97" s="129" t="e">
        <f>T97-U97-VLOOKUP(A97, Пред.отч!A:BB, 20, FALSE)</f>
        <v>#N/A</v>
      </c>
      <c r="AN97" s="129" t="e">
        <f>V97-W97-VLOOKUP(A97, Пред.отч!A:BB, 22, FALSE)</f>
        <v>#N/A</v>
      </c>
      <c r="AO97" s="127">
        <f t="shared" si="14"/>
        <v>0</v>
      </c>
      <c r="AP97" s="129" t="e">
        <f>X97-Y97-VLOOKUP(A97, Пред.отч!A:BB, 24, FALSE)</f>
        <v>#N/A</v>
      </c>
    </row>
    <row r="98" spans="1:42" ht="30.75" x14ac:dyDescent="0.3">
      <c r="A98" s="16" t="s">
        <v>96</v>
      </c>
      <c r="B98" s="169">
        <v>731171</v>
      </c>
      <c r="C98" s="169">
        <v>400</v>
      </c>
      <c r="D98" s="169">
        <v>3217</v>
      </c>
      <c r="E98" s="169">
        <v>0</v>
      </c>
      <c r="F98" s="169">
        <v>0</v>
      </c>
      <c r="G98" s="169">
        <v>0</v>
      </c>
      <c r="H98" s="169">
        <v>0</v>
      </c>
      <c r="I98" s="169">
        <v>0</v>
      </c>
      <c r="J98" s="169">
        <v>0</v>
      </c>
      <c r="K98" s="169">
        <v>0</v>
      </c>
      <c r="L98" s="169">
        <v>0</v>
      </c>
      <c r="M98" s="169">
        <v>0</v>
      </c>
      <c r="N98" s="169">
        <v>0</v>
      </c>
      <c r="O98" s="169">
        <v>0</v>
      </c>
      <c r="P98" s="169">
        <v>0</v>
      </c>
      <c r="Q98" s="169">
        <v>0</v>
      </c>
      <c r="R98" s="169">
        <v>2916</v>
      </c>
      <c r="S98" s="169">
        <v>0</v>
      </c>
      <c r="T98" s="169">
        <v>3320</v>
      </c>
      <c r="U98" s="169">
        <v>0</v>
      </c>
      <c r="V98" s="169">
        <v>240</v>
      </c>
      <c r="W98" s="169">
        <v>0</v>
      </c>
      <c r="X98" s="169">
        <v>159</v>
      </c>
      <c r="Y98" s="169">
        <v>0</v>
      </c>
      <c r="Z98" s="169">
        <v>0</v>
      </c>
      <c r="AA98" s="169">
        <v>0</v>
      </c>
      <c r="AB98" s="160" t="str">
        <f t="shared" si="8"/>
        <v>ФГБУ "НИИ ГРИППА ИМ. А.А. СМОРОДИНЦЕВА" МИНЗДРАВА РОССИИ</v>
      </c>
      <c r="AC98" s="156">
        <f t="shared" si="9"/>
        <v>0</v>
      </c>
      <c r="AD98" s="156">
        <f t="shared" si="10"/>
        <v>0</v>
      </c>
      <c r="AE98" s="122"/>
      <c r="AF98" s="128">
        <f t="shared" si="11"/>
        <v>0</v>
      </c>
      <c r="AG98" s="128" t="e">
        <f>D98-VLOOKUP(A98, Пред.отч!A:BB, 4, FALSE)</f>
        <v>#N/A</v>
      </c>
      <c r="AH98" s="127">
        <f t="shared" si="12"/>
        <v>0</v>
      </c>
      <c r="AI98" s="129"/>
      <c r="AJ98" s="129"/>
      <c r="AK98" s="129" t="e">
        <f>R98-S98-VLOOKUP(A98, Пред.отч!A:BB, 18, FALSE)</f>
        <v>#N/A</v>
      </c>
      <c r="AL98" s="127">
        <f t="shared" si="13"/>
        <v>0</v>
      </c>
      <c r="AM98" s="129" t="e">
        <f>T98-U98-VLOOKUP(A98, Пред.отч!A:BB, 20, FALSE)</f>
        <v>#N/A</v>
      </c>
      <c r="AN98" s="129" t="e">
        <f>V98-W98-VLOOKUP(A98, Пред.отч!A:BB, 22, FALSE)</f>
        <v>#N/A</v>
      </c>
      <c r="AO98" s="127">
        <f t="shared" si="14"/>
        <v>0</v>
      </c>
      <c r="AP98" s="129" t="e">
        <f>X98-Y98-VLOOKUP(A98, Пред.отч!A:BB, 24, FALSE)</f>
        <v>#N/A</v>
      </c>
    </row>
    <row r="99" spans="1:42" ht="30.75" x14ac:dyDescent="0.3">
      <c r="A99" s="16" t="s">
        <v>70</v>
      </c>
      <c r="B99" s="169">
        <v>731178</v>
      </c>
      <c r="C99" s="169">
        <v>300</v>
      </c>
      <c r="D99" s="169">
        <v>52813</v>
      </c>
      <c r="E99" s="169">
        <v>0</v>
      </c>
      <c r="F99" s="169">
        <v>0</v>
      </c>
      <c r="G99" s="169">
        <v>0</v>
      </c>
      <c r="H99" s="169">
        <v>0</v>
      </c>
      <c r="I99" s="169">
        <v>0</v>
      </c>
      <c r="J99" s="169">
        <v>0</v>
      </c>
      <c r="K99" s="169">
        <v>0</v>
      </c>
      <c r="L99" s="169">
        <v>0</v>
      </c>
      <c r="M99" s="169">
        <v>0</v>
      </c>
      <c r="N99" s="169">
        <v>0</v>
      </c>
      <c r="O99" s="169">
        <v>0</v>
      </c>
      <c r="P99" s="169">
        <v>59</v>
      </c>
      <c r="Q99" s="169">
        <v>0</v>
      </c>
      <c r="R99" s="169">
        <v>26188</v>
      </c>
      <c r="S99" s="169">
        <v>0</v>
      </c>
      <c r="T99" s="169">
        <v>52481</v>
      </c>
      <c r="U99" s="169">
        <v>0</v>
      </c>
      <c r="V99" s="169">
        <v>728</v>
      </c>
      <c r="W99" s="169">
        <v>0</v>
      </c>
      <c r="X99" s="169">
        <v>720</v>
      </c>
      <c r="Y99" s="169">
        <v>0</v>
      </c>
      <c r="Z99" s="169">
        <v>20</v>
      </c>
      <c r="AA99" s="169">
        <v>1</v>
      </c>
      <c r="AB99" s="160" t="str">
        <f t="shared" si="8"/>
        <v>ФГБУ "РНИИТО ИМ. Р.Р. ВРЕДЕНА" МИНЗДРАВА РОССИИ</v>
      </c>
      <c r="AC99" s="156">
        <f t="shared" si="9"/>
        <v>0</v>
      </c>
      <c r="AD99" s="156">
        <f t="shared" si="10"/>
        <v>0</v>
      </c>
      <c r="AE99" s="122"/>
      <c r="AF99" s="128">
        <f t="shared" si="11"/>
        <v>0</v>
      </c>
      <c r="AG99" s="128" t="e">
        <f>D99-VLOOKUP(A99, Пред.отч!A:BB, 4, FALSE)</f>
        <v>#N/A</v>
      </c>
      <c r="AH99" s="127">
        <f t="shared" si="12"/>
        <v>0</v>
      </c>
      <c r="AI99" s="129"/>
      <c r="AJ99" s="129"/>
      <c r="AK99" s="129" t="e">
        <f>R99-S99-VLOOKUP(A99, Пред.отч!A:BB, 18, FALSE)</f>
        <v>#N/A</v>
      </c>
      <c r="AL99" s="127">
        <f t="shared" si="13"/>
        <v>0</v>
      </c>
      <c r="AM99" s="129" t="e">
        <f>T99-U99-VLOOKUP(A99, Пред.отч!A:BB, 20, FALSE)</f>
        <v>#N/A</v>
      </c>
      <c r="AN99" s="129" t="e">
        <f>V99-W99-VLOOKUP(A99, Пред.отч!A:BB, 22, FALSE)</f>
        <v>#N/A</v>
      </c>
      <c r="AO99" s="127">
        <f t="shared" si="14"/>
        <v>0</v>
      </c>
      <c r="AP99" s="129" t="e">
        <f>X99-Y99-VLOOKUP(A99, Пред.отч!A:BB, 24, FALSE)</f>
        <v>#N/A</v>
      </c>
    </row>
    <row r="100" spans="1:42" x14ac:dyDescent="0.3">
      <c r="A100" s="16" t="s">
        <v>87</v>
      </c>
      <c r="B100" s="169">
        <v>78780154</v>
      </c>
      <c r="C100" s="169">
        <v>200</v>
      </c>
      <c r="D100" s="169">
        <v>5877</v>
      </c>
      <c r="E100" s="169">
        <v>0</v>
      </c>
      <c r="F100" s="169">
        <v>0</v>
      </c>
      <c r="G100" s="169">
        <v>0</v>
      </c>
      <c r="H100" s="169">
        <v>0</v>
      </c>
      <c r="I100" s="169">
        <v>0</v>
      </c>
      <c r="J100" s="169">
        <v>0</v>
      </c>
      <c r="K100" s="169">
        <v>0</v>
      </c>
      <c r="L100" s="169">
        <v>0</v>
      </c>
      <c r="M100" s="169">
        <v>0</v>
      </c>
      <c r="N100" s="169">
        <v>0</v>
      </c>
      <c r="O100" s="169">
        <v>0</v>
      </c>
      <c r="P100" s="169">
        <v>0</v>
      </c>
      <c r="Q100" s="169">
        <v>0</v>
      </c>
      <c r="R100" s="169">
        <v>5877</v>
      </c>
      <c r="S100" s="169">
        <v>0</v>
      </c>
      <c r="T100" s="169">
        <v>5877</v>
      </c>
      <c r="U100" s="169">
        <v>0</v>
      </c>
      <c r="V100" s="169">
        <v>1582</v>
      </c>
      <c r="W100" s="169">
        <v>0</v>
      </c>
      <c r="X100" s="169">
        <v>1582</v>
      </c>
      <c r="Y100" s="169">
        <v>0</v>
      </c>
      <c r="Z100" s="169">
        <v>0</v>
      </c>
      <c r="AA100" s="169">
        <v>0</v>
      </c>
      <c r="AB100" s="160" t="str">
        <f t="shared" si="8"/>
        <v>ООО "Медико-санитарная часть №157"</v>
      </c>
      <c r="AC100" s="156">
        <f t="shared" si="9"/>
        <v>0</v>
      </c>
      <c r="AD100" s="156">
        <f t="shared" si="10"/>
        <v>0</v>
      </c>
      <c r="AE100" s="122"/>
      <c r="AF100" s="128">
        <f t="shared" si="11"/>
        <v>0</v>
      </c>
      <c r="AG100" s="128" t="e">
        <f>D100-VLOOKUP(A100, Пред.отч!A:BB, 4, FALSE)</f>
        <v>#N/A</v>
      </c>
      <c r="AH100" s="127">
        <f t="shared" si="12"/>
        <v>0</v>
      </c>
      <c r="AI100" s="129"/>
      <c r="AJ100" s="129"/>
      <c r="AK100" s="129" t="e">
        <f>R100-S100-VLOOKUP(A100, Пред.отч!A:BB, 18, FALSE)</f>
        <v>#N/A</v>
      </c>
      <c r="AL100" s="127">
        <f t="shared" si="13"/>
        <v>0</v>
      </c>
      <c r="AM100" s="129" t="e">
        <f>T100-U100-VLOOKUP(A100, Пред.отч!A:BB, 20, FALSE)</f>
        <v>#N/A</v>
      </c>
      <c r="AN100" s="129" t="e">
        <f>V100-W100-VLOOKUP(A100, Пред.отч!A:BB, 22, FALSE)</f>
        <v>#N/A</v>
      </c>
      <c r="AO100" s="127">
        <f t="shared" si="14"/>
        <v>0</v>
      </c>
      <c r="AP100" s="129" t="e">
        <f>X100-Y100-VLOOKUP(A100, Пред.отч!A:BB, 24, FALSE)</f>
        <v>#N/A</v>
      </c>
    </row>
  </sheetData>
  <autoFilter ref="A3:AB43"/>
  <mergeCells count="24">
    <mergeCell ref="AH1:AH2"/>
    <mergeCell ref="AI1:AI2"/>
    <mergeCell ref="AJ1:AJ2"/>
    <mergeCell ref="AK1:AL1"/>
    <mergeCell ref="AN1:AO1"/>
    <mergeCell ref="AC1:AC2"/>
    <mergeCell ref="AF1:AF2"/>
    <mergeCell ref="AG1:AG2"/>
    <mergeCell ref="F1:O1"/>
    <mergeCell ref="P1:P2"/>
    <mergeCell ref="AA1:AA2"/>
    <mergeCell ref="Q1:Q2"/>
    <mergeCell ref="R1:S1"/>
    <mergeCell ref="T1:U1"/>
    <mergeCell ref="V1:W1"/>
    <mergeCell ref="X1:Y1"/>
    <mergeCell ref="Z1:Z2"/>
    <mergeCell ref="AE1:AE3"/>
    <mergeCell ref="AB1:AB2"/>
    <mergeCell ref="B1:B2"/>
    <mergeCell ref="A1:A2"/>
    <mergeCell ref="C1:C2"/>
    <mergeCell ref="D1:D2"/>
    <mergeCell ref="E1:E2"/>
  </mergeCells>
  <conditionalFormatting sqref="E1:E93 E101:E1048576">
    <cfRule type="cellIs" dxfId="78" priority="79" operator="lessThan">
      <formula>0</formula>
    </cfRule>
    <cfRule type="cellIs" dxfId="77" priority="80" operator="equal">
      <formula>0</formula>
    </cfRule>
  </conditionalFormatting>
  <conditionalFormatting sqref="AC1:AC1048576">
    <cfRule type="cellIs" dxfId="76" priority="75" operator="equal">
      <formula>1</formula>
    </cfRule>
    <cfRule type="cellIs" dxfId="75" priority="76" operator="equal">
      <formula>0</formula>
    </cfRule>
  </conditionalFormatting>
  <conditionalFormatting sqref="AD3:AD1000">
    <cfRule type="cellIs" dxfId="74" priority="71" operator="greaterThan">
      <formula>5</formula>
    </cfRule>
    <cfRule type="cellIs" dxfId="73" priority="72" operator="equal">
      <formula>0</formula>
    </cfRule>
    <cfRule type="cellIs" dxfId="72" priority="73" operator="lessThan">
      <formula>0</formula>
    </cfRule>
    <cfRule type="cellIs" dxfId="71" priority="74" operator="greaterThan">
      <formula>0</formula>
    </cfRule>
  </conditionalFormatting>
  <conditionalFormatting sqref="Z3:AA93 Z101:AA1000">
    <cfRule type="cellIs" dxfId="70" priority="62" operator="equal">
      <formula>0</formula>
    </cfRule>
    <cfRule type="cellIs" dxfId="69" priority="63" operator="lessThan">
      <formula>0</formula>
    </cfRule>
    <cfRule type="cellIs" dxfId="68" priority="64" operator="greaterThan">
      <formula>0</formula>
    </cfRule>
  </conditionalFormatting>
  <conditionalFormatting sqref="AF3:AF100">
    <cfRule type="cellIs" dxfId="67" priority="60" operator="equal">
      <formula>1</formula>
    </cfRule>
    <cfRule type="cellIs" dxfId="66" priority="61" operator="equal">
      <formula>0</formula>
    </cfRule>
  </conditionalFormatting>
  <conditionalFormatting sqref="AG3:AG100">
    <cfRule type="cellIs" dxfId="65" priority="57" operator="lessThan">
      <formula>0</formula>
    </cfRule>
    <cfRule type="cellIs" dxfId="64" priority="58" operator="equal">
      <formula>0</formula>
    </cfRule>
    <cfRule type="cellIs" dxfId="63" priority="59" operator="greaterThan">
      <formula>0</formula>
    </cfRule>
  </conditionalFormatting>
  <conditionalFormatting sqref="AH3:AH100">
    <cfRule type="cellIs" dxfId="62" priority="54" operator="lessThan">
      <formula>0</formula>
    </cfRule>
    <cfRule type="cellIs" dxfId="61" priority="55" operator="greaterThan">
      <formula>0</formula>
    </cfRule>
    <cfRule type="cellIs" dxfId="60" priority="56" operator="equal">
      <formula>0</formula>
    </cfRule>
  </conditionalFormatting>
  <conditionalFormatting sqref="AK3:AK100">
    <cfRule type="cellIs" dxfId="59" priority="51" operator="equal">
      <formula>0</formula>
    </cfRule>
    <cfRule type="cellIs" dxfId="58" priority="52" operator="lessThan">
      <formula>0</formula>
    </cfRule>
    <cfRule type="cellIs" dxfId="57" priority="53" operator="greaterThan">
      <formula>0</formula>
    </cfRule>
  </conditionalFormatting>
  <conditionalFormatting sqref="AL3:AL100">
    <cfRule type="cellIs" dxfId="56" priority="49" operator="equal">
      <formula>1</formula>
    </cfRule>
    <cfRule type="cellIs" dxfId="55" priority="50" operator="equal">
      <formula>0</formula>
    </cfRule>
  </conditionalFormatting>
  <conditionalFormatting sqref="AM3:AM100">
    <cfRule type="cellIs" dxfId="54" priority="46" operator="lessThan">
      <formula>0</formula>
    </cfRule>
    <cfRule type="cellIs" dxfId="53" priority="47" operator="greaterThan">
      <formula>0</formula>
    </cfRule>
    <cfRule type="cellIs" dxfId="52" priority="48" operator="equal">
      <formula>0</formula>
    </cfRule>
  </conditionalFormatting>
  <conditionalFormatting sqref="AN3:AN100">
    <cfRule type="cellIs" dxfId="51" priority="43" operator="equal">
      <formula>0</formula>
    </cfRule>
    <cfRule type="cellIs" dxfId="50" priority="44" operator="lessThan">
      <formula>0</formula>
    </cfRule>
    <cfRule type="cellIs" dxfId="49" priority="45" operator="greaterThan">
      <formula>0</formula>
    </cfRule>
  </conditionalFormatting>
  <conditionalFormatting sqref="AO3:AO100">
    <cfRule type="cellIs" dxfId="48" priority="41" operator="equal">
      <formula>1</formula>
    </cfRule>
    <cfRule type="cellIs" dxfId="47" priority="42" operator="equal">
      <formula>0</formula>
    </cfRule>
  </conditionalFormatting>
  <conditionalFormatting sqref="AP3:AP100">
    <cfRule type="cellIs" dxfId="46" priority="38" operator="equal">
      <formula>0</formula>
    </cfRule>
    <cfRule type="cellIs" dxfId="45" priority="39" operator="lessThan">
      <formula>0</formula>
    </cfRule>
    <cfRule type="cellIs" dxfId="44" priority="40" operator="greaterThan">
      <formula>0</formula>
    </cfRule>
  </conditionalFormatting>
  <conditionalFormatting sqref="AB1:AB2">
    <cfRule type="cellIs" dxfId="43" priority="36" operator="equal">
      <formula>1</formula>
    </cfRule>
    <cfRule type="cellIs" dxfId="42" priority="37" operator="equal">
      <formula>0</formula>
    </cfRule>
  </conditionalFormatting>
  <conditionalFormatting sqref="E94">
    <cfRule type="cellIs" dxfId="41" priority="34" operator="lessThan">
      <formula>0</formula>
    </cfRule>
    <cfRule type="cellIs" dxfId="40" priority="35" operator="equal">
      <formula>0</formula>
    </cfRule>
  </conditionalFormatting>
  <conditionalFormatting sqref="Z94:AA94">
    <cfRule type="cellIs" dxfId="39" priority="31" operator="equal">
      <formula>0</formula>
    </cfRule>
    <cfRule type="cellIs" dxfId="38" priority="32" operator="lessThan">
      <formula>0</formula>
    </cfRule>
    <cfRule type="cellIs" dxfId="37" priority="33" operator="greaterThan">
      <formula>0</formula>
    </cfRule>
  </conditionalFormatting>
  <conditionalFormatting sqref="E95">
    <cfRule type="cellIs" dxfId="36" priority="29" operator="lessThan">
      <formula>0</formula>
    </cfRule>
    <cfRule type="cellIs" dxfId="35" priority="30" operator="equal">
      <formula>0</formula>
    </cfRule>
  </conditionalFormatting>
  <conditionalFormatting sqref="Z95:AA95">
    <cfRule type="cellIs" dxfId="34" priority="26" operator="equal">
      <formula>0</formula>
    </cfRule>
    <cfRule type="cellIs" dxfId="33" priority="27" operator="lessThan">
      <formula>0</formula>
    </cfRule>
    <cfRule type="cellIs" dxfId="32" priority="28" operator="greaterThan">
      <formula>0</formula>
    </cfRule>
  </conditionalFormatting>
  <conditionalFormatting sqref="E96">
    <cfRule type="cellIs" dxfId="31" priority="24" operator="lessThan">
      <formula>0</formula>
    </cfRule>
    <cfRule type="cellIs" dxfId="30" priority="25" operator="equal">
      <formula>0</formula>
    </cfRule>
  </conditionalFormatting>
  <conditionalFormatting sqref="Z96:AA96">
    <cfRule type="cellIs" dxfId="29" priority="21" operator="equal">
      <formula>0</formula>
    </cfRule>
    <cfRule type="cellIs" dxfId="28" priority="22" operator="lessThan">
      <formula>0</formula>
    </cfRule>
    <cfRule type="cellIs" dxfId="27" priority="23" operator="greaterThan">
      <formula>0</formula>
    </cfRule>
  </conditionalFormatting>
  <conditionalFormatting sqref="E97">
    <cfRule type="cellIs" dxfId="26" priority="19" operator="lessThan">
      <formula>0</formula>
    </cfRule>
    <cfRule type="cellIs" dxfId="25" priority="20" operator="equal">
      <formula>0</formula>
    </cfRule>
  </conditionalFormatting>
  <conditionalFormatting sqref="Z97:AA97">
    <cfRule type="cellIs" dxfId="24" priority="16" operator="equal">
      <formula>0</formula>
    </cfRule>
    <cfRule type="cellIs" dxfId="23" priority="17" operator="lessThan">
      <formula>0</formula>
    </cfRule>
    <cfRule type="cellIs" dxfId="22" priority="18" operator="greaterThan">
      <formula>0</formula>
    </cfRule>
  </conditionalFormatting>
  <conditionalFormatting sqref="E98">
    <cfRule type="cellIs" dxfId="21" priority="14" operator="lessThan">
      <formula>0</formula>
    </cfRule>
    <cfRule type="cellIs" dxfId="20" priority="15" operator="equal">
      <formula>0</formula>
    </cfRule>
  </conditionalFormatting>
  <conditionalFormatting sqref="Z98:AA98">
    <cfRule type="cellIs" dxfId="19" priority="11" operator="equal">
      <formula>0</formula>
    </cfRule>
    <cfRule type="cellIs" dxfId="18" priority="12" operator="lessThan">
      <formula>0</formula>
    </cfRule>
    <cfRule type="cellIs" dxfId="17" priority="13" operator="greaterThan">
      <formula>0</formula>
    </cfRule>
  </conditionalFormatting>
  <conditionalFormatting sqref="E99">
    <cfRule type="cellIs" dxfId="16" priority="9" operator="lessThan">
      <formula>0</formula>
    </cfRule>
    <cfRule type="cellIs" dxfId="15" priority="10" operator="equal">
      <formula>0</formula>
    </cfRule>
  </conditionalFormatting>
  <conditionalFormatting sqref="Z99:AA99">
    <cfRule type="cellIs" dxfId="14" priority="6" operator="equal">
      <formula>0</formula>
    </cfRule>
    <cfRule type="cellIs" dxfId="13" priority="7" operator="lessThan">
      <formula>0</formula>
    </cfRule>
    <cfRule type="cellIs" dxfId="12" priority="8" operator="greaterThan">
      <formula>0</formula>
    </cfRule>
  </conditionalFormatting>
  <conditionalFormatting sqref="E100">
    <cfRule type="cellIs" dxfId="11" priority="4" operator="lessThan">
      <formula>0</formula>
    </cfRule>
    <cfRule type="cellIs" dxfId="10" priority="5" operator="equal">
      <formula>0</formula>
    </cfRule>
  </conditionalFormatting>
  <conditionalFormatting sqref="Z100:AA100">
    <cfRule type="cellIs" dxfId="9" priority="1" operator="equal">
      <formula>0</formula>
    </cfRule>
    <cfRule type="cellIs" dxfId="8" priority="2" operator="lessThan">
      <formula>0</formula>
    </cfRule>
    <cfRule type="cellIs" dxfId="7" priority="3" operator="greaterThan">
      <formula>0</formula>
    </cfRule>
  </conditionalFormatting>
  <pageMargins left="0.7" right="0.7" top="0.75" bottom="0.75" header="0.3" footer="0.3"/>
  <pageSetup paperSize="9" orientation="portrait" horizontalDpi="4294967293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G100"/>
  <sheetViews>
    <sheetView workbookViewId="0">
      <pane ySplit="1" topLeftCell="A2" activePane="bottomLeft" state="frozen"/>
      <selection pane="bottomLeft" activeCell="B62" sqref="B62:B63"/>
    </sheetView>
  </sheetViews>
  <sheetFormatPr defaultColWidth="9.140625" defaultRowHeight="15" x14ac:dyDescent="0.25"/>
  <cols>
    <col min="1" max="1" width="120.28515625" style="108" bestFit="1" customWidth="1"/>
    <col min="2" max="2" width="70.7109375" style="108" customWidth="1"/>
    <col min="3" max="3" width="19.140625" style="108" bestFit="1" customWidth="1"/>
    <col min="4" max="4" width="3.7109375" style="108" customWidth="1"/>
    <col min="5" max="5" width="1.7109375" style="113" customWidth="1"/>
    <col min="6" max="6" width="21.85546875" style="108" bestFit="1" customWidth="1"/>
    <col min="7" max="7" width="3.7109375" style="108" customWidth="1"/>
    <col min="8" max="16384" width="9.140625" style="108"/>
  </cols>
  <sheetData>
    <row r="1" spans="1:7" x14ac:dyDescent="0.25">
      <c r="A1" s="110" t="s">
        <v>97</v>
      </c>
      <c r="B1" s="110" t="s">
        <v>101</v>
      </c>
      <c r="C1" s="114" t="s">
        <v>102</v>
      </c>
      <c r="D1" s="110">
        <f>COUNTIF(B2:B1000, "_Должник")</f>
        <v>55</v>
      </c>
      <c r="E1" s="112"/>
      <c r="F1" s="115" t="s">
        <v>103</v>
      </c>
      <c r="G1" s="109">
        <f>COUNTA(Эталон!B2:B1000)-D1</f>
        <v>9</v>
      </c>
    </row>
    <row r="2" spans="1:7" x14ac:dyDescent="0.25">
      <c r="A2" s="111" t="str">
        <f>Эталон!B2</f>
        <v>ООО "ЕМЛ"</v>
      </c>
      <c r="B2" s="111" t="str">
        <f>IF(ISNA(VLOOKUP(A2, 'Для заполнения'!A:A, 1, FALSE)), "_Должник", A2)</f>
        <v>_Должник</v>
      </c>
    </row>
    <row r="3" spans="1:7" x14ac:dyDescent="0.25">
      <c r="A3" s="111" t="str">
        <f>Эталон!B3</f>
        <v>ООО «АВС»</v>
      </c>
      <c r="B3" s="111" t="str">
        <f>IF(ISNA(VLOOKUP(A3, 'Для заполнения'!A:A, 1, FALSE)), "_Должник", A3)</f>
        <v>_Должник</v>
      </c>
    </row>
    <row r="4" spans="1:7" x14ac:dyDescent="0.25">
      <c r="A4" s="111" t="str">
        <f>Эталон!B4</f>
        <v>ФБУЗ ЦГиЭ</v>
      </c>
      <c r="B4" s="111" t="str">
        <f>IF(ISNA(VLOOKUP(A4, 'Для заполнения'!A:A, 1, FALSE)), "_Должник", A4)</f>
        <v>_Должник</v>
      </c>
    </row>
    <row r="5" spans="1:7" x14ac:dyDescent="0.25">
      <c r="A5" s="111" t="str">
        <f>Эталон!B5</f>
        <v>ООО "ЛИИС"</v>
      </c>
      <c r="B5" s="111" t="str">
        <f>IF(ISNA(VLOOKUP(A5, 'Для заполнения'!A:A, 1, FALSE)), "_Должник", A5)</f>
        <v>_Должник</v>
      </c>
    </row>
    <row r="6" spans="1:7" x14ac:dyDescent="0.25">
      <c r="A6" s="111" t="str">
        <f>Эталон!B6</f>
        <v>АО "Ситилаб"</v>
      </c>
      <c r="B6" s="111" t="str">
        <f>IF(ISNA(VLOOKUP(A6, 'Для заполнения'!A:A, 1, FALSE)), "_Должник", A6)</f>
        <v>_Должник</v>
      </c>
    </row>
    <row r="7" spans="1:7" x14ac:dyDescent="0.25">
      <c r="A7" s="111" t="str">
        <f>Эталон!B7</f>
        <v>ООО "ЛабТест"</v>
      </c>
      <c r="B7" s="111" t="str">
        <f>IF(ISNA(VLOOKUP(A7, 'Для заполнения'!A:A, 1, FALSE)), "_Должник", A7)</f>
        <v>_Должник</v>
      </c>
    </row>
    <row r="8" spans="1:7" x14ac:dyDescent="0.25">
      <c r="A8" s="111" t="str">
        <f>Эталон!B8</f>
        <v>ООО "ФОРАЛАБ"</v>
      </c>
      <c r="B8" s="111" t="str">
        <f>IF(ISNA(VLOOKUP(A8, 'Для заполнения'!A:A, 1, FALSE)), "_Должник", A8)</f>
        <v>_Должник</v>
      </c>
    </row>
    <row r="9" spans="1:7" x14ac:dyDescent="0.25">
      <c r="A9" s="111" t="str">
        <f>Эталон!B9</f>
        <v>ООО «МедПроф»</v>
      </c>
      <c r="B9" s="111" t="str">
        <f>IF(ISNA(VLOOKUP(A9, 'Для заполнения'!A:A, 1, FALSE)), "_Должник", A9)</f>
        <v>_Должник</v>
      </c>
    </row>
    <row r="10" spans="1:7" x14ac:dyDescent="0.25">
      <c r="A10" s="111" t="str">
        <f>Эталон!B10</f>
        <v>СПБ ГБУЗ КДЦД</v>
      </c>
      <c r="B10" s="111" t="str">
        <f>IF(ISNA(VLOOKUP(A10, 'Для заполнения'!A:A, 1, FALSE)), "_Должник", A10)</f>
        <v>_Должник</v>
      </c>
    </row>
    <row r="11" spans="1:7" x14ac:dyDescent="0.25">
      <c r="A11" s="111" t="str">
        <f>Эталон!B11</f>
        <v>ООО "Эксплана"</v>
      </c>
      <c r="B11" s="111" t="str">
        <f>IF(ISNA(VLOOKUP(A11, 'Для заполнения'!A:A, 1, FALSE)), "_Должник", A11)</f>
        <v>_Должник</v>
      </c>
    </row>
    <row r="12" spans="1:7" x14ac:dyDescent="0.25">
      <c r="A12" s="111" t="str">
        <f>Эталон!B12</f>
        <v>ООО «БиоТехМед»</v>
      </c>
      <c r="B12" s="111" t="str">
        <f>IF(ISNA(VLOOKUP(A12, 'Для заполнения'!A:A, 1, FALSE)), "_Должник", A12)</f>
        <v>_Должник</v>
      </c>
    </row>
    <row r="13" spans="1:7" x14ac:dyDescent="0.25">
      <c r="A13" s="111" t="str">
        <f>Эталон!B13</f>
        <v>ООО "ГЛОБУС МЕД"</v>
      </c>
      <c r="B13" s="111" t="str">
        <f>IF(ISNA(VLOOKUP(A13, 'Для заполнения'!A:A, 1, FALSE)), "_Должник", A13)</f>
        <v>_Должник</v>
      </c>
    </row>
    <row r="14" spans="1:7" x14ac:dyDescent="0.25">
      <c r="A14" s="111" t="str">
        <f>Эталон!B14</f>
        <v>ООО «МедЛаб СПб»</v>
      </c>
      <c r="B14" s="111" t="str">
        <f>IF(ISNA(VLOOKUP(A14, 'Для заполнения'!A:A, 1, FALSE)), "_Должник", A14)</f>
        <v>_Должник</v>
      </c>
    </row>
    <row r="15" spans="1:7" x14ac:dyDescent="0.25">
      <c r="A15" s="111" t="str">
        <f>Эталон!B15</f>
        <v>СПб ГБУЗ КДП № 1</v>
      </c>
      <c r="B15" s="111" t="str">
        <f>IF(ISNA(VLOOKUP(A15, 'Для заполнения'!A:A, 1, FALSE)), "_Должник", A15)</f>
        <v>_Должник</v>
      </c>
    </row>
    <row r="16" spans="1:7" x14ac:dyDescent="0.25">
      <c r="A16" s="111" t="str">
        <f>Эталон!B16</f>
        <v>ООО «НПФ «ХЕЛИКС»</v>
      </c>
      <c r="B16" s="111" t="str">
        <f>IF(ISNA(VLOOKUP(A16, 'Для заполнения'!A:A, 1, FALSE)), "_Должник", A16)</f>
        <v>_Должник</v>
      </c>
    </row>
    <row r="17" spans="1:2" x14ac:dyDescent="0.25">
      <c r="A17" s="111" t="str">
        <f>Эталон!B17</f>
        <v>СПБ ГБУЗ "КВД №1"</v>
      </c>
      <c r="B17" s="111" t="str">
        <f>IF(ISNA(VLOOKUP(A17, 'Для заполнения'!A:A, 1, FALSE)), "_Должник", A17)</f>
        <v>_Должник</v>
      </c>
    </row>
    <row r="18" spans="1:2" x14ac:dyDescent="0.25">
      <c r="A18" s="111" t="str">
        <f>Эталон!B18</f>
        <v>СПб ГБУЗ "КДЦ №85"</v>
      </c>
      <c r="B18" s="111" t="str">
        <f>IF(ISNA(VLOOKUP(A18, 'Для заполнения'!A:A, 1, FALSE)), "_Должник", A18)</f>
        <v>_Должник</v>
      </c>
    </row>
    <row r="19" spans="1:2" x14ac:dyDescent="0.25">
      <c r="A19" s="111" t="str">
        <f>Эталон!B19</f>
        <v>СПб ГБУЗ "КНпЦСВМП(о)"</v>
      </c>
      <c r="B19" s="111" t="str">
        <f>IF(ISNA(VLOOKUP(A19, 'Для заполнения'!A:A, 1, FALSE)), "_Должник", A19)</f>
        <v>_Должник</v>
      </c>
    </row>
    <row r="20" spans="1:2" x14ac:dyDescent="0.25">
      <c r="A20" s="111" t="str">
        <f>Эталон!B20</f>
        <v>ФГБУ ДНКЦИБ ФМБА России</v>
      </c>
      <c r="B20" s="111" t="str">
        <f>IF(ISNA(VLOOKUP(A20, 'Для заполнения'!A:A, 1, FALSE)), "_Должник", A20)</f>
        <v>_Должник</v>
      </c>
    </row>
    <row r="21" spans="1:2" x14ac:dyDescent="0.25">
      <c r="A21" s="111" t="str">
        <f>Эталон!B21</f>
        <v>АО "Поликлинический комплекс"</v>
      </c>
      <c r="B21" s="111" t="str">
        <f>IF(ISNA(VLOOKUP(A21, 'Для заполнения'!A:A, 1, FALSE)), "_Должник", A21)</f>
        <v>_Должник</v>
      </c>
    </row>
    <row r="22" spans="1:2" x14ac:dyDescent="0.25">
      <c r="A22" s="111" t="str">
        <f>Эталон!B22</f>
        <v>ФГБНУ "НИИ АГИР ИМ. Д.О. ОТТА"</v>
      </c>
      <c r="B22" s="111" t="str">
        <f>IF(ISNA(VLOOKUP(A22, 'Для заполнения'!A:A, 1, FALSE)), "_Должник", A22)</f>
        <v>_Должник</v>
      </c>
    </row>
    <row r="23" spans="1:2" x14ac:dyDescent="0.25">
      <c r="A23" s="111" t="str">
        <f>Эталон!B23</f>
        <v>СПб ГБУЗ "Николаевская больница"</v>
      </c>
      <c r="B23" s="111" t="str">
        <f>IF(ISNA(VLOOKUP(A23, 'Для заполнения'!A:A, 1, FALSE)), "_Должник", A23)</f>
        <v>_Должник</v>
      </c>
    </row>
    <row r="24" spans="1:2" x14ac:dyDescent="0.25">
      <c r="A24" s="111" t="str">
        <f>Эталон!B24</f>
        <v>СПб ГБУЗ "Городская больница №26"</v>
      </c>
      <c r="B24" s="111" t="str">
        <f>IF(ISNA(VLOOKUP(A24, 'Для заполнения'!A:A, 1, FALSE)), "_Должник", A24)</f>
        <v>_Должник</v>
      </c>
    </row>
    <row r="25" spans="1:2" x14ac:dyDescent="0.25">
      <c r="A25" s="111" t="str">
        <f>Эталон!B25</f>
        <v>СПб ГБУЗ "Городская больница №40"</v>
      </c>
      <c r="B25" s="111" t="str">
        <f>IF(ISNA(VLOOKUP(A25, 'Для заполнения'!A:A, 1, FALSE)), "_Должник", A25)</f>
        <v>_Должник</v>
      </c>
    </row>
    <row r="26" spans="1:2" x14ac:dyDescent="0.25">
      <c r="A26" s="111" t="str">
        <f>Эталон!B26</f>
        <v>ООО "Медико-санитарная часть №157"</v>
      </c>
      <c r="B26" s="111" t="str">
        <f>IF(ISNA(VLOOKUP(A26, 'Для заполнения'!A:A, 1, FALSE)), "_Должник", A26)</f>
        <v>ООО "Медико-санитарная часть №157"</v>
      </c>
    </row>
    <row r="27" spans="1:2" x14ac:dyDescent="0.25">
      <c r="A27" s="111" t="str">
        <f>Эталон!B27</f>
        <v>ООО "Медицинская компания ЛабСтори"</v>
      </c>
      <c r="B27" s="111" t="str">
        <f>IF(ISNA(VLOOKUP(A27, 'Для заполнения'!A:A, 1, FALSE)), "_Должник", A27)</f>
        <v>_Должник</v>
      </c>
    </row>
    <row r="28" spans="1:2" x14ac:dyDescent="0.25">
      <c r="A28" s="111" t="str">
        <f>Эталон!B28</f>
        <v>СПб ГБУЗ "Александровская больница"</v>
      </c>
      <c r="B28" s="111" t="str">
        <f>IF(ISNA(VLOOKUP(A28, 'Для заполнения'!A:A, 1, FALSE)), "_Должник", A28)</f>
        <v>_Должник</v>
      </c>
    </row>
    <row r="29" spans="1:2" x14ac:dyDescent="0.25">
      <c r="A29" s="111" t="str">
        <f>Эталон!B29</f>
        <v>СПб ГБУЗ "Городская поликлиника №34"</v>
      </c>
      <c r="B29" s="111" t="str">
        <f>IF(ISNA(VLOOKUP(A29, 'Для заполнения'!A:A, 1, FALSE)), "_Должник", A29)</f>
        <v>_Должник</v>
      </c>
    </row>
    <row r="30" spans="1:2" x14ac:dyDescent="0.25">
      <c r="A30" s="111" t="str">
        <f>Эталон!B30</f>
        <v>СПб ГБУЗ "Городская поликлиника №75"</v>
      </c>
      <c r="B30" s="111" t="str">
        <f>IF(ISNA(VLOOKUP(A30, 'Для заполнения'!A:A, 1, FALSE)), "_Должник", A30)</f>
        <v>_Должник</v>
      </c>
    </row>
    <row r="31" spans="1:2" x14ac:dyDescent="0.25">
      <c r="A31" s="111" t="str">
        <f>Эталон!B31</f>
        <v>СПб ГБУЗ "Городская поликлиника №87"</v>
      </c>
      <c r="B31" s="111" t="str">
        <f>IF(ISNA(VLOOKUP(A31, 'Для заполнения'!A:A, 1, FALSE)), "_Должник", A31)</f>
        <v>_Должник</v>
      </c>
    </row>
    <row r="32" spans="1:2" x14ac:dyDescent="0.25">
      <c r="A32" s="111" t="str">
        <f>Эталон!B32</f>
        <v>СПб ГБУЗ "Городская поликлиника №106"</v>
      </c>
      <c r="B32" s="111" t="str">
        <f>IF(ISNA(VLOOKUP(A32, 'Для заполнения'!A:A, 1, FALSE)), "_Должник", A32)</f>
        <v>_Должник</v>
      </c>
    </row>
    <row r="33" spans="1:2" x14ac:dyDescent="0.25">
      <c r="A33" s="111" t="str">
        <f>Эталон!B33</f>
        <v>СПб ГБУЗ "Городская поликлиника №107"</v>
      </c>
      <c r="B33" s="111" t="str">
        <f>IF(ISNA(VLOOKUP(A33, 'Для заполнения'!A:A, 1, FALSE)), "_Должник", A33)</f>
        <v>_Должник</v>
      </c>
    </row>
    <row r="34" spans="1:2" x14ac:dyDescent="0.25">
      <c r="A34" s="111" t="str">
        <f>Эталон!B34</f>
        <v>СПБ ГБУЗ "ДГМКЦ ВМТ им. К.А. Раухфуса"</v>
      </c>
      <c r="B34" s="111" t="str">
        <f>IF(ISNA(VLOOKUP(A34, 'Для заполнения'!A:A, 1, FALSE)), "_Должник", A34)</f>
        <v>_Должник</v>
      </c>
    </row>
    <row r="35" spans="1:2" x14ac:dyDescent="0.25">
      <c r="A35" s="111" t="str">
        <f>Эталон!B35</f>
        <v>СПб ГБУЗ "Госпиталь для ветеранов войн"</v>
      </c>
      <c r="B35" s="111" t="str">
        <f>IF(ISNA(VLOOKUP(A35, 'Для заполнения'!A:A, 1, FALSE)), "_Должник", A35)</f>
        <v>_Должник</v>
      </c>
    </row>
    <row r="36" spans="1:2" x14ac:dyDescent="0.25">
      <c r="A36" s="111" t="str">
        <f>Эталон!B36</f>
        <v>СПб ГБУЗ "Городская Мариинская больница"</v>
      </c>
      <c r="B36" s="111" t="str">
        <f>IF(ISNA(VLOOKUP(A36, 'Для заполнения'!A:A, 1, FALSE)), "_Должник", A36)</f>
        <v>СПб ГБУЗ "Городская Мариинская больница"</v>
      </c>
    </row>
    <row r="37" spans="1:2" x14ac:dyDescent="0.25">
      <c r="A37" s="111" t="str">
        <f>Эталон!B37</f>
        <v>СПб ГБУЗ "Детская городская больница №22"</v>
      </c>
      <c r="B37" s="111" t="str">
        <f>IF(ISNA(VLOOKUP(A37, 'Для заполнения'!A:A, 1, FALSE)), "_Должник", A37)</f>
        <v>_Должник</v>
      </c>
    </row>
    <row r="38" spans="1:2" x14ac:dyDescent="0.25">
      <c r="A38" s="111" t="str">
        <f>Эталон!B38</f>
        <v>ФГБУ ВЦЭРМ ИМ. А.М. НИКИФОРОВА МЧС РОССИИ</v>
      </c>
      <c r="B38" s="111" t="str">
        <f>IF(ISNA(VLOOKUP(A38, 'Для заполнения'!A:A, 1, FALSE)), "_Должник", A38)</f>
        <v>_Должник</v>
      </c>
    </row>
    <row r="39" spans="1:2" x14ac:dyDescent="0.25">
      <c r="A39" s="111" t="str">
        <f>Эталон!B39</f>
        <v>ВОЕННО-МЕДИЦИНСКАЯ АКАДЕМИЯ ИМЕНИ С.М.КИРОВА</v>
      </c>
      <c r="B39" s="111" t="str">
        <f>IF(ISNA(VLOOKUP(A39, 'Для заполнения'!A:A, 1, FALSE)), "_Должник", A39)</f>
        <v>ВОЕННО-МЕДИЦИНСКАЯ АКАДЕМИЯ ИМЕНИ С.М.КИРОВА</v>
      </c>
    </row>
    <row r="40" spans="1:2" x14ac:dyDescent="0.25">
      <c r="A40" s="111" t="str">
        <f>Эталон!B40</f>
        <v>ООО "Международный медицинский центр "СОГАЗ"</v>
      </c>
      <c r="B40" s="111" t="str">
        <f>IF(ISNA(VLOOKUP(A40, 'Для заполнения'!A:A, 1, FALSE)), "_Должник", A40)</f>
        <v>_Должник</v>
      </c>
    </row>
    <row r="41" spans="1:2" x14ac:dyDescent="0.25">
      <c r="A41" s="111" t="str">
        <f>Эталон!B41</f>
        <v>СПб ГБУЗ "Городская клиническая больница №31"</v>
      </c>
      <c r="B41" s="111" t="str">
        <f>IF(ISNA(VLOOKUP(A41, 'Для заполнения'!A:A, 1, FALSE)), "_Должник", A41)</f>
        <v>_Должник</v>
      </c>
    </row>
    <row r="42" spans="1:2" x14ac:dyDescent="0.25">
      <c r="A42" s="111" t="str">
        <f>Эталон!B42</f>
        <v>ФГБУ "НМИЦ ИМ. В.А. АЛМАЗОВА" МИНЗДРАВА РОССИИ</v>
      </c>
      <c r="B42" s="111" t="str">
        <f>IF(ISNA(VLOOKUP(A42, 'Для заполнения'!A:A, 1, FALSE)), "_Должник", A42)</f>
        <v>_Должник</v>
      </c>
    </row>
    <row r="43" spans="1:2" x14ac:dyDescent="0.25">
      <c r="A43" s="111" t="str">
        <f>Эталон!B43</f>
        <v>ФГБУ "РНИИТО ИМ. Р.Р. ВРЕДЕНА" МИНЗДРАВА РОССИИ</v>
      </c>
      <c r="B43" s="111" t="str">
        <f>IF(ISNA(VLOOKUP(A43, 'Для заполнения'!A:A, 1, FALSE)), "_Должник", A43)</f>
        <v>ФГБУ "РНИИТО ИМ. Р.Р. ВРЕДЕНА" МИНЗДРАВА РОССИИ</v>
      </c>
    </row>
    <row r="44" spans="1:2" x14ac:dyDescent="0.25">
      <c r="A44" s="111" t="str">
        <f>Эталон!B44</f>
        <v>СПб ГБУЗ "Городская многопрофильная больница №2"</v>
      </c>
      <c r="B44" s="111" t="str">
        <f>IF(ISNA(VLOOKUP(A44, 'Для заполнения'!A:A, 1, FALSE)), "_Должник", A44)</f>
        <v>_Должник</v>
      </c>
    </row>
    <row r="45" spans="1:2" x14ac:dyDescent="0.25">
      <c r="A45" s="111" t="str">
        <f>Эталон!B45</f>
        <v>АО "Северо-западный центр доказательной медицины"</v>
      </c>
      <c r="B45" s="111" t="str">
        <f>IF(ISNA(VLOOKUP(A45, 'Для заполнения'!A:A, 1, FALSE)), "_Должник", A45)</f>
        <v>_Должник</v>
      </c>
    </row>
    <row r="46" spans="1:2" x14ac:dyDescent="0.25">
      <c r="A46" s="111" t="str">
        <f>Эталон!B46</f>
        <v>ФГБОУ ВО ПСПБГМУ им. И.П. Павлова Минздрава России</v>
      </c>
      <c r="B46" s="111" t="str">
        <f>IF(ISNA(VLOOKUP(A46, 'Для заполнения'!A:A, 1, FALSE)), "_Должник", A46)</f>
        <v>_Должник</v>
      </c>
    </row>
    <row r="47" spans="1:2" x14ac:dyDescent="0.25">
      <c r="A47" s="111" t="str">
        <f>Эталон!B47</f>
        <v>ФГБОУ ВО СЗГМУ им. И.И. МЕЧНИКОВА МИНЗДРАВА РОССИИ</v>
      </c>
      <c r="B47" s="111" t="str">
        <f>IF(ISNA(VLOOKUP(A47, 'Для заполнения'!A:A, 1, FALSE)), "_Должник", A47)</f>
        <v>_Должник</v>
      </c>
    </row>
    <row r="48" spans="1:2" x14ac:dyDescent="0.25">
      <c r="A48" s="111" t="str">
        <f>Эталон!B48</f>
        <v>ФГБУ "НМИЦ ПН ИМ. В.М. БЕХТЕРЕВА" МИНЗДРАВА РОССИИ</v>
      </c>
      <c r="B48" s="111" t="str">
        <f>IF(ISNA(VLOOKUP(A48, 'Для заполнения'!A:A, 1, FALSE)), "_Должник", A48)</f>
        <v>_Должник</v>
      </c>
    </row>
    <row r="49" spans="1:2" x14ac:dyDescent="0.25">
      <c r="A49" s="111" t="str">
        <f>Эталон!B49</f>
        <v>ФБУН НИИ эпидемиологии и микробиологии имени Пастера</v>
      </c>
      <c r="B49" s="111" t="str">
        <f>IF(ISNA(VLOOKUP(A49, 'Для заполнения'!A:A, 1, FALSE)), "_Должник", A49)</f>
        <v>_Должник</v>
      </c>
    </row>
    <row r="50" spans="1:2" x14ac:dyDescent="0.25">
      <c r="A50" s="111" t="str">
        <f>Эталон!B50</f>
        <v>ФГБУ "НИИ ГРИППА ИМ. А.А. СМОРОДИНЦЕВА" МИНЗДРАВА РОССИИ</v>
      </c>
      <c r="B50" s="111" t="str">
        <f>IF(ISNA(VLOOKUP(A50, 'Для заполнения'!A:A, 1, FALSE)), "_Должник", A50)</f>
        <v>ФГБУ "НИИ ГРИППА ИМ. А.А. СМОРОДИНЦЕВА" МИНЗДРАВА РОССИИ</v>
      </c>
    </row>
    <row r="51" spans="1:2" x14ac:dyDescent="0.25">
      <c r="A51" s="111" t="str">
        <f>Эталон!B51</f>
        <v>СПб ГБУЗ "Городской клинический онкологический диспансер"</v>
      </c>
      <c r="B51" s="111" t="str">
        <f>IF(ISNA(VLOOKUP(A51, 'Для заполнения'!A:A, 1, FALSE)), "_Должник", A51)</f>
        <v>СПб ГБУЗ "Городской клинический онкологический диспансер"</v>
      </c>
    </row>
    <row r="52" spans="1:2" x14ac:dyDescent="0.25">
      <c r="A52" s="111" t="str">
        <f>Эталон!B52</f>
        <v>СПб ГБУЗ "Городской консультативно-диагностический центр №1"</v>
      </c>
      <c r="B52" s="111" t="str">
        <f>IF(ISNA(VLOOKUP(A52, 'Для заполнения'!A:A, 1, FALSE)), "_Должник", A52)</f>
        <v>_Должник</v>
      </c>
    </row>
    <row r="53" spans="1:2" x14ac:dyDescent="0.25">
      <c r="A53" s="111" t="str">
        <f>Эталон!B53</f>
        <v>СПб ГБУЗ "Клиническая инфекционная больница им. С.П. Боткина"</v>
      </c>
      <c r="B53" s="111" t="str">
        <f>IF(ISNA(VLOOKUP(A53, 'Для заполнения'!A:A, 1, FALSE)), "_Должник", A53)</f>
        <v>_Должник</v>
      </c>
    </row>
    <row r="54" spans="1:2" x14ac:dyDescent="0.25">
      <c r="A54" s="111" t="str">
        <f>Эталон!B54</f>
        <v>СПб ГБУЗ "Городская больница Святой преподобномученицы Елизаветы"</v>
      </c>
      <c r="B54" s="111" t="str">
        <f>IF(ISNA(VLOOKUP(A54, 'Для заполнения'!A:A, 1, FALSE)), "_Должник", A54)</f>
        <v>СПб ГБУЗ "Городская больница Святой преподобномученицы Елизаветы"</v>
      </c>
    </row>
    <row r="55" spans="1:2" x14ac:dyDescent="0.25">
      <c r="A55" s="111" t="str">
        <f>Эталон!B55</f>
        <v>СПб ГБУЗ "Детская городская клиническая больница №5 имени Нила Федоровича Филатова"</v>
      </c>
      <c r="B55" s="111" t="str">
        <f>IF(ISNA(VLOOKUP(A55, 'Для заполнения'!A:A, 1, FALSE)), "_Должник", A55)</f>
        <v>_Должник</v>
      </c>
    </row>
    <row r="56" spans="1:2" x14ac:dyDescent="0.25">
      <c r="A56" s="111" t="str">
        <f>Эталон!B56</f>
        <v>ФГБУ "Санкт-Петербургский научно-исследовательский институт фтизиопульмонологии" Минздрава России</v>
      </c>
      <c r="B56" s="111" t="str">
        <f>IF(ISNA(VLOOKUP(A56, 'Для заполнения'!A:A, 1, FALSE)), "_Должник", A56)</f>
        <v>_Должник</v>
      </c>
    </row>
    <row r="57" spans="1:2" x14ac:dyDescent="0.25">
      <c r="A57" s="111" t="str">
        <f>Эталон!B57</f>
        <v>СПБ ГБУЗ "Детский городской многопрофильный клинический специализированный центр высоких медицинских технологий"</v>
      </c>
      <c r="B57" s="111" t="str">
        <f>IF(ISNA(VLOOKUP(A57, 'Для заполнения'!A:A, 1, FALSE)), "_Должник", A57)</f>
        <v>_Должник</v>
      </c>
    </row>
    <row r="58" spans="1:2" x14ac:dyDescent="0.25">
      <c r="A58" s="111" t="str">
        <f>Эталон!B58</f>
        <v>ФГБОУ ВО СПБГПМУ МИНЗДРАВА РОССИИ</v>
      </c>
      <c r="B58" s="111" t="str">
        <f>IF(ISNA(VLOOKUP(A58, 'Для заполнения'!A:A, 1, FALSE)), "_Должник", A58)</f>
        <v>_Должник</v>
      </c>
    </row>
    <row r="59" spans="1:2" x14ac:dyDescent="0.25">
      <c r="A59" s="111" t="str">
        <f>Эталон!B59</f>
        <v>ЧУЗ «КБ «РЖД-МЕДИЦИНА» Г. С-ПЕТЕРБУРГ»</v>
      </c>
      <c r="B59" s="111" t="str">
        <f>IF(ISNA(VLOOKUP(A59, 'Для заполнения'!A:A, 1, FALSE)), "_Должник", A59)</f>
        <v>_Должник</v>
      </c>
    </row>
    <row r="60" spans="1:2" x14ac:dyDescent="0.25">
      <c r="A60" s="111" t="str">
        <f>Эталон!B60</f>
        <v>ФГБУ "РОССИЙСКИЙ НАУЧНО-ИССЛЕДОВАТЕЛЬСКИЙ ИНСТИТУТ ГЕМАТОЛОГИИ И ТРАНСФУЗИОЛОГИИ ФЕДЕРАЛЬНОГО МЕДИКО-БИОЛОГИЧЕСКОГО АГЕНТСТВА"</v>
      </c>
      <c r="B60" s="111" t="str">
        <f>IF(ISNA(VLOOKUP(A60, 'Для заполнения'!A:A, 1, FALSE)), "_Должник", A60)</f>
        <v>_Должник</v>
      </c>
    </row>
    <row r="61" spans="1:2" x14ac:dyDescent="0.25">
      <c r="A61" s="111" t="str">
        <f>Эталон!B61</f>
        <v>ООО "МЕДИ ЛАБ"</v>
      </c>
      <c r="B61" s="111" t="str">
        <f>IF(ISNA(VLOOKUP(A61, 'Для заполнения'!A:A, 1, FALSE)), "_Должник", A61)</f>
        <v>_Должник</v>
      </c>
    </row>
    <row r="62" spans="1:2" x14ac:dyDescent="0.25">
      <c r="A62" s="111" t="s">
        <v>115</v>
      </c>
      <c r="B62" s="111" t="str">
        <f>IF(ISNA(VLOOKUP(A62, 'Для заполнения'!A:A, 1, FALSE)), "_Должник", A62)</f>
        <v>_Должник</v>
      </c>
    </row>
    <row r="63" spans="1:2" x14ac:dyDescent="0.25">
      <c r="A63" s="111" t="s">
        <v>119</v>
      </c>
      <c r="B63" s="111" t="str">
        <f>IF(ISNA(VLOOKUP(A63, 'Для заполнения'!A:A, 1, FALSE)), "_Должник", A63)</f>
        <v>_Должник</v>
      </c>
    </row>
    <row r="64" spans="1:2" x14ac:dyDescent="0.25">
      <c r="A64" s="111"/>
      <c r="B64" s="111"/>
    </row>
    <row r="65" spans="1:2" x14ac:dyDescent="0.25">
      <c r="A65" s="111"/>
      <c r="B65" s="111"/>
    </row>
    <row r="66" spans="1:2" x14ac:dyDescent="0.25">
      <c r="A66" s="111"/>
      <c r="B66" s="111"/>
    </row>
    <row r="67" spans="1:2" x14ac:dyDescent="0.25">
      <c r="A67" s="111"/>
      <c r="B67" s="111"/>
    </row>
    <row r="68" spans="1:2" x14ac:dyDescent="0.25">
      <c r="A68" s="111"/>
      <c r="B68" s="111"/>
    </row>
    <row r="69" spans="1:2" x14ac:dyDescent="0.25">
      <c r="A69" s="111"/>
      <c r="B69" s="111"/>
    </row>
    <row r="70" spans="1:2" x14ac:dyDescent="0.25">
      <c r="A70" s="111"/>
      <c r="B70" s="111"/>
    </row>
    <row r="71" spans="1:2" x14ac:dyDescent="0.25">
      <c r="A71" s="111"/>
      <c r="B71" s="111"/>
    </row>
    <row r="72" spans="1:2" x14ac:dyDescent="0.25">
      <c r="A72" s="111"/>
      <c r="B72" s="111"/>
    </row>
    <row r="73" spans="1:2" x14ac:dyDescent="0.25">
      <c r="A73" s="111"/>
      <c r="B73" s="111"/>
    </row>
    <row r="74" spans="1:2" x14ac:dyDescent="0.25">
      <c r="A74" s="111"/>
      <c r="B74" s="111"/>
    </row>
    <row r="75" spans="1:2" x14ac:dyDescent="0.25">
      <c r="A75" s="111"/>
      <c r="B75" s="111"/>
    </row>
    <row r="76" spans="1:2" x14ac:dyDescent="0.25">
      <c r="A76" s="111"/>
      <c r="B76" s="111"/>
    </row>
    <row r="77" spans="1:2" x14ac:dyDescent="0.25">
      <c r="A77" s="111"/>
      <c r="B77" s="111"/>
    </row>
    <row r="78" spans="1:2" x14ac:dyDescent="0.25">
      <c r="A78" s="111"/>
      <c r="B78" s="111"/>
    </row>
    <row r="79" spans="1:2" x14ac:dyDescent="0.25">
      <c r="A79" s="111"/>
      <c r="B79" s="111"/>
    </row>
    <row r="80" spans="1:2" x14ac:dyDescent="0.25">
      <c r="A80" s="111"/>
      <c r="B80" s="111"/>
    </row>
    <row r="81" spans="1:2" x14ac:dyDescent="0.25">
      <c r="A81" s="111"/>
      <c r="B81" s="111"/>
    </row>
    <row r="82" spans="1:2" x14ac:dyDescent="0.25">
      <c r="A82" s="111"/>
      <c r="B82" s="111"/>
    </row>
    <row r="83" spans="1:2" x14ac:dyDescent="0.25">
      <c r="A83" s="111"/>
      <c r="B83" s="111"/>
    </row>
    <row r="84" spans="1:2" x14ac:dyDescent="0.25">
      <c r="A84" s="111"/>
      <c r="B84" s="111"/>
    </row>
    <row r="85" spans="1:2" x14ac:dyDescent="0.25">
      <c r="A85" s="111"/>
      <c r="B85" s="111"/>
    </row>
    <row r="86" spans="1:2" x14ac:dyDescent="0.25">
      <c r="A86" s="111"/>
      <c r="B86" s="111"/>
    </row>
    <row r="87" spans="1:2" x14ac:dyDescent="0.25">
      <c r="A87" s="111"/>
      <c r="B87" s="111"/>
    </row>
    <row r="88" spans="1:2" x14ac:dyDescent="0.25">
      <c r="A88" s="111"/>
      <c r="B88" s="111"/>
    </row>
    <row r="89" spans="1:2" x14ac:dyDescent="0.25">
      <c r="A89" s="111"/>
      <c r="B89" s="111"/>
    </row>
    <row r="90" spans="1:2" x14ac:dyDescent="0.25">
      <c r="A90" s="111"/>
      <c r="B90" s="111"/>
    </row>
    <row r="91" spans="1:2" x14ac:dyDescent="0.25">
      <c r="A91" s="111"/>
      <c r="B91" s="111"/>
    </row>
    <row r="92" spans="1:2" x14ac:dyDescent="0.25">
      <c r="A92" s="111"/>
      <c r="B92" s="111"/>
    </row>
    <row r="93" spans="1:2" x14ac:dyDescent="0.25">
      <c r="A93" s="111"/>
      <c r="B93" s="111"/>
    </row>
    <row r="94" spans="1:2" x14ac:dyDescent="0.25">
      <c r="A94" s="111"/>
      <c r="B94" s="111"/>
    </row>
    <row r="95" spans="1:2" x14ac:dyDescent="0.25">
      <c r="A95" s="111"/>
      <c r="B95" s="111"/>
    </row>
    <row r="96" spans="1:2" x14ac:dyDescent="0.25">
      <c r="A96" s="111"/>
      <c r="B96" s="111"/>
    </row>
    <row r="97" spans="1:2" x14ac:dyDescent="0.25">
      <c r="A97" s="111"/>
      <c r="B97" s="111"/>
    </row>
    <row r="98" spans="1:2" x14ac:dyDescent="0.25">
      <c r="A98" s="111"/>
      <c r="B98" s="111"/>
    </row>
    <row r="99" spans="1:2" x14ac:dyDescent="0.25">
      <c r="A99" s="111"/>
      <c r="B99" s="111"/>
    </row>
    <row r="100" spans="1:2" x14ac:dyDescent="0.25">
      <c r="A100" s="111"/>
      <c r="B100" s="111"/>
    </row>
  </sheetData>
  <autoFilter ref="A1:B100"/>
  <conditionalFormatting sqref="B2:B60 B64:B1000">
    <cfRule type="containsText" dxfId="6" priority="7" operator="containsText" text="Должник">
      <formula>NOT(ISERROR(SEARCH("Должник",B2)))</formula>
    </cfRule>
  </conditionalFormatting>
  <conditionalFormatting sqref="D1">
    <cfRule type="cellIs" dxfId="5" priority="3" operator="equal">
      <formula>0</formula>
    </cfRule>
    <cfRule type="cellIs" dxfId="4" priority="5" operator="lessThan">
      <formula>0</formula>
    </cfRule>
    <cfRule type="cellIs" dxfId="3" priority="6" operator="greaterThan">
      <formula>0</formula>
    </cfRule>
  </conditionalFormatting>
  <conditionalFormatting sqref="B61:B63">
    <cfRule type="containsText" dxfId="2" priority="1" operator="containsText" text="Должник">
      <formula>NOT(ISERROR(SEARCH("Должник",B61)))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AA100"/>
  <sheetViews>
    <sheetView zoomScale="55" zoomScaleNormal="55" workbookViewId="0">
      <selection sqref="A1:A2"/>
    </sheetView>
  </sheetViews>
  <sheetFormatPr defaultRowHeight="15" x14ac:dyDescent="0.25"/>
  <cols>
    <col min="1" max="1" width="25.7109375" customWidth="1"/>
    <col min="2" max="27" width="15.7109375" customWidth="1"/>
  </cols>
  <sheetData>
    <row r="1" spans="1:27" ht="15.75" x14ac:dyDescent="0.25">
      <c r="A1" s="195" t="s">
        <v>2</v>
      </c>
      <c r="B1" s="215" t="s">
        <v>89</v>
      </c>
      <c r="C1" s="216" t="s">
        <v>3</v>
      </c>
      <c r="D1" s="197" t="s">
        <v>4</v>
      </c>
      <c r="E1" s="198" t="s">
        <v>5</v>
      </c>
      <c r="F1" s="198" t="s">
        <v>6</v>
      </c>
      <c r="G1" s="214"/>
      <c r="H1" s="214"/>
      <c r="I1" s="214"/>
      <c r="J1" s="214"/>
      <c r="K1" s="214"/>
      <c r="L1" s="214"/>
      <c r="M1" s="214"/>
      <c r="N1" s="214"/>
      <c r="O1" s="214"/>
      <c r="P1" s="218" t="s">
        <v>7</v>
      </c>
      <c r="Q1" s="218" t="s">
        <v>8</v>
      </c>
      <c r="R1" s="218" t="s">
        <v>90</v>
      </c>
      <c r="S1" s="214"/>
      <c r="T1" s="219" t="s">
        <v>10</v>
      </c>
      <c r="U1" s="214"/>
      <c r="V1" s="220" t="s">
        <v>11</v>
      </c>
      <c r="W1" s="214"/>
      <c r="X1" s="221" t="s">
        <v>91</v>
      </c>
      <c r="Y1" s="214"/>
      <c r="Z1" s="217" t="s">
        <v>92</v>
      </c>
      <c r="AA1" s="217" t="s">
        <v>93</v>
      </c>
    </row>
    <row r="2" spans="1:27" ht="220.5" x14ac:dyDescent="0.25">
      <c r="A2" s="214"/>
      <c r="B2" s="214"/>
      <c r="C2" s="216"/>
      <c r="D2" s="214"/>
      <c r="E2" s="214"/>
      <c r="F2" s="130" t="s">
        <v>15</v>
      </c>
      <c r="G2" s="130" t="s">
        <v>16</v>
      </c>
      <c r="H2" s="130" t="s">
        <v>17</v>
      </c>
      <c r="I2" s="130" t="s">
        <v>18</v>
      </c>
      <c r="J2" s="130" t="s">
        <v>19</v>
      </c>
      <c r="K2" s="130" t="s">
        <v>20</v>
      </c>
      <c r="L2" s="130" t="s">
        <v>94</v>
      </c>
      <c r="M2" s="130" t="s">
        <v>95</v>
      </c>
      <c r="N2" s="130" t="s">
        <v>23</v>
      </c>
      <c r="O2" s="130" t="s">
        <v>24</v>
      </c>
      <c r="P2" s="214"/>
      <c r="Q2" s="214"/>
      <c r="R2" s="131" t="s">
        <v>25</v>
      </c>
      <c r="S2" s="131" t="s">
        <v>26</v>
      </c>
      <c r="T2" s="132" t="s">
        <v>25</v>
      </c>
      <c r="U2" s="132" t="s">
        <v>27</v>
      </c>
      <c r="V2" s="133" t="s">
        <v>25</v>
      </c>
      <c r="W2" s="133" t="s">
        <v>27</v>
      </c>
      <c r="X2" s="159" t="s">
        <v>25</v>
      </c>
      <c r="Y2" s="159" t="s">
        <v>27</v>
      </c>
      <c r="Z2" s="214"/>
      <c r="AA2" s="214"/>
    </row>
    <row r="3" spans="1:27" ht="15.75" x14ac:dyDescent="0.25">
      <c r="A3" s="134" t="s">
        <v>28</v>
      </c>
      <c r="B3" s="158"/>
      <c r="C3" s="134">
        <f t="shared" ref="C3:AA3" si="0">SUM(C4:C100)</f>
        <v>0</v>
      </c>
      <c r="D3" s="134">
        <f t="shared" si="0"/>
        <v>0</v>
      </c>
      <c r="E3" s="134">
        <f t="shared" si="0"/>
        <v>0</v>
      </c>
      <c r="F3" s="134">
        <f t="shared" si="0"/>
        <v>0</v>
      </c>
      <c r="G3" s="134">
        <f t="shared" si="0"/>
        <v>0</v>
      </c>
      <c r="H3" s="134">
        <f t="shared" si="0"/>
        <v>0</v>
      </c>
      <c r="I3" s="134">
        <f t="shared" si="0"/>
        <v>0</v>
      </c>
      <c r="J3" s="134">
        <f t="shared" si="0"/>
        <v>0</v>
      </c>
      <c r="K3" s="134">
        <f t="shared" si="0"/>
        <v>0</v>
      </c>
      <c r="L3" s="134">
        <f t="shared" si="0"/>
        <v>0</v>
      </c>
      <c r="M3" s="134">
        <f t="shared" si="0"/>
        <v>0</v>
      </c>
      <c r="N3" s="134">
        <f t="shared" si="0"/>
        <v>0</v>
      </c>
      <c r="O3" s="134">
        <f t="shared" si="0"/>
        <v>0</v>
      </c>
      <c r="P3" s="134">
        <f t="shared" si="0"/>
        <v>0</v>
      </c>
      <c r="Q3" s="134">
        <f t="shared" si="0"/>
        <v>0</v>
      </c>
      <c r="R3" s="134">
        <f t="shared" si="0"/>
        <v>0</v>
      </c>
      <c r="S3" s="134">
        <f t="shared" si="0"/>
        <v>0</v>
      </c>
      <c r="T3" s="134">
        <f t="shared" si="0"/>
        <v>0</v>
      </c>
      <c r="U3" s="134">
        <f t="shared" si="0"/>
        <v>0</v>
      </c>
      <c r="V3" s="134">
        <f t="shared" si="0"/>
        <v>0</v>
      </c>
      <c r="W3" s="134">
        <f t="shared" si="0"/>
        <v>0</v>
      </c>
      <c r="X3" s="134">
        <f t="shared" si="0"/>
        <v>0</v>
      </c>
      <c r="Y3" s="134">
        <f t="shared" si="0"/>
        <v>0</v>
      </c>
      <c r="Z3" s="134">
        <f t="shared" si="0"/>
        <v>0</v>
      </c>
      <c r="AA3" s="134">
        <f t="shared" si="0"/>
        <v>0</v>
      </c>
    </row>
    <row r="4" spans="1:27" ht="15.75" x14ac:dyDescent="0.25">
      <c r="A4" s="135"/>
      <c r="B4" s="158"/>
      <c r="C4" s="158"/>
      <c r="D4" s="158"/>
      <c r="E4" s="158"/>
      <c r="F4" s="158"/>
      <c r="G4" s="158"/>
      <c r="H4" s="158"/>
      <c r="I4" s="158"/>
      <c r="J4" s="158"/>
      <c r="K4" s="158"/>
      <c r="L4" s="158"/>
      <c r="M4" s="158"/>
      <c r="N4" s="158"/>
      <c r="O4" s="158"/>
      <c r="P4" s="158"/>
      <c r="Q4" s="158"/>
      <c r="R4" s="158"/>
      <c r="S4" s="158"/>
      <c r="T4" s="158"/>
      <c r="U4" s="158"/>
      <c r="V4" s="158"/>
      <c r="W4" s="158"/>
      <c r="X4" s="158"/>
      <c r="Y4" s="158"/>
      <c r="Z4" s="158"/>
      <c r="AA4" s="158"/>
    </row>
    <row r="5" spans="1:27" ht="15.75" x14ac:dyDescent="0.25">
      <c r="A5" s="136"/>
      <c r="B5" s="158"/>
      <c r="C5" s="158"/>
      <c r="D5" s="158"/>
      <c r="E5" s="158"/>
      <c r="F5" s="158"/>
      <c r="G5" s="158"/>
      <c r="H5" s="158"/>
      <c r="I5" s="158"/>
      <c r="J5" s="158"/>
      <c r="K5" s="158"/>
      <c r="L5" s="158"/>
      <c r="M5" s="158"/>
      <c r="N5" s="158"/>
      <c r="O5" s="158"/>
      <c r="P5" s="158"/>
      <c r="Q5" s="158"/>
      <c r="R5" s="158"/>
      <c r="S5" s="158"/>
      <c r="T5" s="158"/>
      <c r="U5" s="158"/>
      <c r="V5" s="158"/>
      <c r="W5" s="158"/>
      <c r="X5" s="158"/>
      <c r="Y5" s="158"/>
      <c r="Z5" s="158"/>
      <c r="AA5" s="158"/>
    </row>
    <row r="6" spans="1:27" ht="15.75" x14ac:dyDescent="0.25">
      <c r="A6" s="136"/>
      <c r="B6" s="158"/>
      <c r="C6" s="158"/>
      <c r="D6" s="158"/>
      <c r="E6" s="158"/>
      <c r="F6" s="158"/>
      <c r="G6" s="158"/>
      <c r="H6" s="158"/>
      <c r="I6" s="158"/>
      <c r="J6" s="158"/>
      <c r="K6" s="158"/>
      <c r="L6" s="158"/>
      <c r="M6" s="158"/>
      <c r="N6" s="158"/>
      <c r="O6" s="158"/>
      <c r="P6" s="158"/>
      <c r="Q6" s="158"/>
      <c r="R6" s="158"/>
      <c r="S6" s="158"/>
      <c r="T6" s="158"/>
      <c r="U6" s="158"/>
      <c r="V6" s="158"/>
      <c r="W6" s="158"/>
      <c r="X6" s="158"/>
      <c r="Y6" s="158"/>
      <c r="Z6" s="158"/>
      <c r="AA6" s="158"/>
    </row>
    <row r="7" spans="1:27" ht="15.75" x14ac:dyDescent="0.25">
      <c r="A7" s="136"/>
      <c r="B7" s="158"/>
      <c r="C7" s="158"/>
      <c r="D7" s="158"/>
      <c r="E7" s="158"/>
      <c r="F7" s="158"/>
      <c r="G7" s="158"/>
      <c r="H7" s="158"/>
      <c r="I7" s="158"/>
      <c r="J7" s="158"/>
      <c r="K7" s="158"/>
      <c r="L7" s="158"/>
      <c r="M7" s="158"/>
      <c r="N7" s="158"/>
      <c r="O7" s="158"/>
      <c r="P7" s="158"/>
      <c r="Q7" s="158"/>
      <c r="R7" s="158"/>
      <c r="S7" s="158"/>
      <c r="T7" s="158"/>
      <c r="U7" s="158"/>
      <c r="V7" s="158"/>
      <c r="W7" s="158"/>
      <c r="X7" s="158"/>
      <c r="Y7" s="158"/>
      <c r="Z7" s="158"/>
      <c r="AA7" s="158"/>
    </row>
    <row r="8" spans="1:27" ht="15.75" x14ac:dyDescent="0.25">
      <c r="A8" s="136"/>
      <c r="B8" s="158"/>
      <c r="C8" s="158"/>
      <c r="D8" s="158"/>
      <c r="E8" s="158"/>
      <c r="F8" s="158"/>
      <c r="G8" s="158"/>
      <c r="H8" s="158"/>
      <c r="I8" s="158"/>
      <c r="J8" s="158"/>
      <c r="K8" s="158"/>
      <c r="L8" s="158"/>
      <c r="M8" s="158"/>
      <c r="N8" s="158"/>
      <c r="O8" s="158"/>
      <c r="P8" s="158"/>
      <c r="Q8" s="158"/>
      <c r="R8" s="158"/>
      <c r="S8" s="158"/>
      <c r="T8" s="158"/>
      <c r="U8" s="158"/>
      <c r="V8" s="158"/>
      <c r="W8" s="158"/>
      <c r="X8" s="158"/>
      <c r="Y8" s="158"/>
      <c r="Z8" s="158"/>
      <c r="AA8" s="158"/>
    </row>
    <row r="9" spans="1:27" ht="15.75" x14ac:dyDescent="0.25">
      <c r="A9" s="136"/>
      <c r="B9" s="158"/>
      <c r="C9" s="158"/>
      <c r="D9" s="158"/>
      <c r="E9" s="158"/>
      <c r="F9" s="158"/>
      <c r="G9" s="158"/>
      <c r="H9" s="158"/>
      <c r="I9" s="158"/>
      <c r="J9" s="158"/>
      <c r="K9" s="158"/>
      <c r="L9" s="158"/>
      <c r="M9" s="158"/>
      <c r="N9" s="158"/>
      <c r="O9" s="158"/>
      <c r="P9" s="158"/>
      <c r="Q9" s="158"/>
      <c r="R9" s="158"/>
      <c r="S9" s="158"/>
      <c r="T9" s="158"/>
      <c r="U9" s="158"/>
      <c r="V9" s="158"/>
      <c r="W9" s="158"/>
      <c r="X9" s="158"/>
      <c r="Y9" s="158"/>
      <c r="Z9" s="158"/>
      <c r="AA9" s="158"/>
    </row>
    <row r="10" spans="1:27" ht="15.75" x14ac:dyDescent="0.25">
      <c r="A10" s="136"/>
      <c r="B10" s="158"/>
      <c r="C10" s="158"/>
      <c r="D10" s="158"/>
      <c r="E10" s="158"/>
      <c r="F10" s="158"/>
      <c r="G10" s="158"/>
      <c r="H10" s="158"/>
      <c r="I10" s="158"/>
      <c r="J10" s="158"/>
      <c r="K10" s="158"/>
      <c r="L10" s="158"/>
      <c r="M10" s="158"/>
      <c r="N10" s="158"/>
      <c r="O10" s="158"/>
      <c r="P10" s="158"/>
      <c r="Q10" s="158"/>
      <c r="R10" s="158"/>
      <c r="S10" s="158"/>
      <c r="T10" s="158"/>
      <c r="U10" s="158"/>
      <c r="V10" s="158"/>
      <c r="W10" s="158"/>
      <c r="X10" s="158"/>
      <c r="Y10" s="158"/>
      <c r="Z10" s="158"/>
      <c r="AA10" s="158"/>
    </row>
    <row r="11" spans="1:27" ht="15.75" x14ac:dyDescent="0.25">
      <c r="A11" s="136"/>
      <c r="B11" s="158"/>
      <c r="C11" s="158"/>
      <c r="D11" s="158"/>
      <c r="E11" s="158"/>
      <c r="F11" s="158"/>
      <c r="G11" s="158"/>
      <c r="H11" s="158"/>
      <c r="I11" s="158"/>
      <c r="J11" s="158"/>
      <c r="K11" s="158"/>
      <c r="L11" s="158"/>
      <c r="M11" s="158"/>
      <c r="N11" s="158"/>
      <c r="O11" s="158"/>
      <c r="P11" s="158"/>
      <c r="Q11" s="158"/>
      <c r="R11" s="158"/>
      <c r="S11" s="158"/>
      <c r="T11" s="158"/>
      <c r="U11" s="158"/>
      <c r="V11" s="158"/>
      <c r="W11" s="158"/>
      <c r="X11" s="158"/>
      <c r="Y11" s="158"/>
      <c r="Z11" s="158"/>
      <c r="AA11" s="158"/>
    </row>
    <row r="12" spans="1:27" ht="15.75" x14ac:dyDescent="0.25">
      <c r="A12" s="136"/>
      <c r="B12" s="158"/>
      <c r="C12" s="158"/>
      <c r="D12" s="158"/>
      <c r="E12" s="158"/>
      <c r="F12" s="158"/>
      <c r="G12" s="158"/>
      <c r="H12" s="158"/>
      <c r="I12" s="158"/>
      <c r="J12" s="158"/>
      <c r="K12" s="158"/>
      <c r="L12" s="158"/>
      <c r="M12" s="158"/>
      <c r="N12" s="158"/>
      <c r="O12" s="158"/>
      <c r="P12" s="158"/>
      <c r="Q12" s="158"/>
      <c r="R12" s="158"/>
      <c r="S12" s="158"/>
      <c r="T12" s="158"/>
      <c r="U12" s="158"/>
      <c r="V12" s="158"/>
      <c r="W12" s="158"/>
      <c r="X12" s="158"/>
      <c r="Y12" s="158"/>
      <c r="Z12" s="158"/>
      <c r="AA12" s="158"/>
    </row>
    <row r="13" spans="1:27" ht="15.75" x14ac:dyDescent="0.25">
      <c r="A13" s="136"/>
      <c r="B13" s="158"/>
      <c r="C13" s="158"/>
      <c r="D13" s="158"/>
      <c r="E13" s="158"/>
      <c r="F13" s="158"/>
      <c r="G13" s="158"/>
      <c r="H13" s="158"/>
      <c r="I13" s="158"/>
      <c r="J13" s="158"/>
      <c r="K13" s="158"/>
      <c r="L13" s="158"/>
      <c r="M13" s="158"/>
      <c r="N13" s="158"/>
      <c r="O13" s="158"/>
      <c r="P13" s="158"/>
      <c r="Q13" s="158"/>
      <c r="R13" s="158"/>
      <c r="S13" s="158"/>
      <c r="T13" s="158"/>
      <c r="U13" s="158"/>
      <c r="V13" s="158"/>
      <c r="W13" s="158"/>
      <c r="X13" s="158"/>
      <c r="Y13" s="158"/>
      <c r="Z13" s="158"/>
      <c r="AA13" s="158"/>
    </row>
    <row r="14" spans="1:27" ht="15.75" x14ac:dyDescent="0.25">
      <c r="A14" s="136"/>
      <c r="B14" s="158"/>
      <c r="C14" s="158"/>
      <c r="D14" s="158"/>
      <c r="E14" s="158"/>
      <c r="F14" s="158"/>
      <c r="G14" s="158"/>
      <c r="H14" s="158"/>
      <c r="I14" s="158"/>
      <c r="J14" s="158"/>
      <c r="K14" s="158"/>
      <c r="L14" s="158"/>
      <c r="M14" s="158"/>
      <c r="N14" s="158"/>
      <c r="O14" s="158"/>
      <c r="P14" s="158"/>
      <c r="Q14" s="158"/>
      <c r="R14" s="158"/>
      <c r="S14" s="158"/>
      <c r="T14" s="158"/>
      <c r="U14" s="158"/>
      <c r="V14" s="158"/>
      <c r="W14" s="158"/>
      <c r="X14" s="158"/>
      <c r="Y14" s="158"/>
      <c r="Z14" s="158"/>
      <c r="AA14" s="158"/>
    </row>
    <row r="15" spans="1:27" ht="15.75" x14ac:dyDescent="0.25">
      <c r="A15" s="137"/>
      <c r="B15" s="158"/>
      <c r="C15" s="138"/>
      <c r="D15" s="138"/>
      <c r="E15" s="138"/>
      <c r="F15" s="138"/>
      <c r="G15" s="138"/>
      <c r="H15" s="138"/>
      <c r="I15" s="138"/>
      <c r="J15" s="138"/>
      <c r="K15" s="138"/>
      <c r="L15" s="138"/>
      <c r="M15" s="138"/>
      <c r="N15" s="138"/>
      <c r="O15" s="138"/>
      <c r="P15" s="138"/>
      <c r="Q15" s="138"/>
      <c r="R15" s="138"/>
      <c r="S15" s="138"/>
      <c r="T15" s="138"/>
      <c r="U15" s="138"/>
      <c r="V15" s="138"/>
      <c r="W15" s="138"/>
      <c r="X15" s="138"/>
      <c r="Y15" s="138"/>
      <c r="Z15" s="138"/>
      <c r="AA15" s="138"/>
    </row>
    <row r="16" spans="1:27" ht="15.75" x14ac:dyDescent="0.25">
      <c r="A16" s="136"/>
      <c r="B16" s="158"/>
      <c r="C16" s="158"/>
      <c r="D16" s="158"/>
      <c r="E16" s="158"/>
      <c r="F16" s="158"/>
      <c r="G16" s="158"/>
      <c r="H16" s="158"/>
      <c r="I16" s="158"/>
      <c r="J16" s="158"/>
      <c r="K16" s="158"/>
      <c r="L16" s="158"/>
      <c r="M16" s="158"/>
      <c r="N16" s="158"/>
      <c r="O16" s="158"/>
      <c r="P16" s="158"/>
      <c r="Q16" s="158"/>
      <c r="R16" s="158"/>
      <c r="S16" s="158"/>
      <c r="T16" s="158"/>
      <c r="U16" s="158"/>
      <c r="V16" s="158"/>
      <c r="W16" s="158"/>
      <c r="X16" s="158"/>
      <c r="Y16" s="158"/>
      <c r="Z16" s="158"/>
      <c r="AA16" s="158"/>
    </row>
    <row r="17" spans="1:27" ht="15.75" x14ac:dyDescent="0.25">
      <c r="A17" s="136"/>
      <c r="B17" s="158"/>
      <c r="C17" s="158"/>
      <c r="D17" s="158"/>
      <c r="E17" s="158"/>
      <c r="F17" s="158"/>
      <c r="G17" s="158"/>
      <c r="H17" s="158"/>
      <c r="I17" s="158"/>
      <c r="J17" s="158"/>
      <c r="K17" s="158"/>
      <c r="L17" s="158"/>
      <c r="M17" s="158"/>
      <c r="N17" s="158"/>
      <c r="O17" s="158"/>
      <c r="P17" s="158"/>
      <c r="Q17" s="158"/>
      <c r="R17" s="158"/>
      <c r="S17" s="158"/>
      <c r="T17" s="158"/>
      <c r="U17" s="158"/>
      <c r="V17" s="158"/>
      <c r="W17" s="158"/>
      <c r="X17" s="158"/>
      <c r="Y17" s="158"/>
      <c r="Z17" s="158"/>
      <c r="AA17" s="158"/>
    </row>
    <row r="18" spans="1:27" ht="15.75" x14ac:dyDescent="0.25">
      <c r="A18" s="136"/>
      <c r="B18" s="158"/>
      <c r="C18" s="158"/>
      <c r="D18" s="158"/>
      <c r="E18" s="158"/>
      <c r="F18" s="158"/>
      <c r="G18" s="158"/>
      <c r="H18" s="158"/>
      <c r="I18" s="158"/>
      <c r="J18" s="158"/>
      <c r="K18" s="158"/>
      <c r="L18" s="158"/>
      <c r="M18" s="158"/>
      <c r="N18" s="158"/>
      <c r="O18" s="158"/>
      <c r="P18" s="158"/>
      <c r="Q18" s="158"/>
      <c r="R18" s="158"/>
      <c r="S18" s="158"/>
      <c r="T18" s="158"/>
      <c r="U18" s="158"/>
      <c r="V18" s="158"/>
      <c r="W18" s="158"/>
      <c r="X18" s="158"/>
      <c r="Y18" s="158"/>
      <c r="Z18" s="158"/>
      <c r="AA18" s="158"/>
    </row>
    <row r="19" spans="1:27" ht="15.75" x14ac:dyDescent="0.25">
      <c r="A19" s="136"/>
      <c r="B19" s="158"/>
      <c r="C19" s="158"/>
      <c r="D19" s="158"/>
      <c r="E19" s="158"/>
      <c r="F19" s="158"/>
      <c r="G19" s="158"/>
      <c r="H19" s="158"/>
      <c r="I19" s="158"/>
      <c r="J19" s="158"/>
      <c r="K19" s="158"/>
      <c r="L19" s="158"/>
      <c r="M19" s="158"/>
      <c r="N19" s="158"/>
      <c r="O19" s="158"/>
      <c r="P19" s="158"/>
      <c r="Q19" s="158"/>
      <c r="R19" s="158"/>
      <c r="S19" s="158"/>
      <c r="T19" s="158"/>
      <c r="U19" s="158"/>
      <c r="V19" s="158"/>
      <c r="W19" s="158"/>
      <c r="X19" s="158"/>
      <c r="Y19" s="158"/>
      <c r="Z19" s="158"/>
      <c r="AA19" s="158"/>
    </row>
    <row r="20" spans="1:27" ht="15.75" x14ac:dyDescent="0.25">
      <c r="A20" s="136"/>
      <c r="B20" s="158"/>
      <c r="C20" s="158"/>
      <c r="D20" s="158"/>
      <c r="E20" s="158"/>
      <c r="F20" s="158"/>
      <c r="G20" s="158"/>
      <c r="H20" s="158"/>
      <c r="I20" s="158"/>
      <c r="J20" s="158"/>
      <c r="K20" s="158"/>
      <c r="L20" s="158"/>
      <c r="M20" s="158"/>
      <c r="N20" s="158"/>
      <c r="O20" s="158"/>
      <c r="P20" s="158"/>
      <c r="Q20" s="158"/>
      <c r="R20" s="158"/>
      <c r="S20" s="158"/>
      <c r="T20" s="158"/>
      <c r="U20" s="158"/>
      <c r="V20" s="158"/>
      <c r="W20" s="158"/>
      <c r="X20" s="158"/>
      <c r="Y20" s="158"/>
      <c r="Z20" s="158"/>
      <c r="AA20" s="158"/>
    </row>
    <row r="21" spans="1:27" ht="15.75" x14ac:dyDescent="0.25">
      <c r="A21" s="136"/>
      <c r="B21" s="158"/>
      <c r="C21" s="158"/>
      <c r="D21" s="158"/>
      <c r="E21" s="158"/>
      <c r="F21" s="158"/>
      <c r="G21" s="158"/>
      <c r="H21" s="158"/>
      <c r="I21" s="158"/>
      <c r="J21" s="158"/>
      <c r="K21" s="158"/>
      <c r="L21" s="158"/>
      <c r="M21" s="158"/>
      <c r="N21" s="158"/>
      <c r="O21" s="158"/>
      <c r="P21" s="158"/>
      <c r="Q21" s="158"/>
      <c r="R21" s="158"/>
      <c r="S21" s="158"/>
      <c r="T21" s="158"/>
      <c r="U21" s="158"/>
      <c r="V21" s="158"/>
      <c r="W21" s="158"/>
      <c r="X21" s="158"/>
      <c r="Y21" s="158"/>
      <c r="Z21" s="158"/>
      <c r="AA21" s="158"/>
    </row>
    <row r="22" spans="1:27" ht="15.75" x14ac:dyDescent="0.25">
      <c r="A22" s="136"/>
      <c r="B22" s="158"/>
      <c r="C22" s="158"/>
      <c r="D22" s="158"/>
      <c r="E22" s="158"/>
      <c r="F22" s="158"/>
      <c r="G22" s="158"/>
      <c r="H22" s="158"/>
      <c r="I22" s="158"/>
      <c r="J22" s="158"/>
      <c r="K22" s="158"/>
      <c r="L22" s="158"/>
      <c r="M22" s="158"/>
      <c r="N22" s="158"/>
      <c r="O22" s="158"/>
      <c r="P22" s="158"/>
      <c r="Q22" s="158"/>
      <c r="R22" s="158"/>
      <c r="S22" s="158"/>
      <c r="T22" s="158"/>
      <c r="U22" s="158"/>
      <c r="V22" s="158"/>
      <c r="W22" s="158"/>
      <c r="X22" s="158"/>
      <c r="Y22" s="158"/>
      <c r="Z22" s="158"/>
      <c r="AA22" s="158"/>
    </row>
    <row r="23" spans="1:27" ht="15.75" x14ac:dyDescent="0.25">
      <c r="A23" s="136"/>
      <c r="B23" s="158"/>
      <c r="C23" s="158"/>
      <c r="D23" s="158"/>
      <c r="E23" s="158"/>
      <c r="F23" s="158"/>
      <c r="G23" s="158"/>
      <c r="H23" s="158"/>
      <c r="I23" s="158"/>
      <c r="J23" s="158"/>
      <c r="K23" s="158"/>
      <c r="L23" s="158"/>
      <c r="M23" s="158"/>
      <c r="N23" s="158"/>
      <c r="O23" s="158"/>
      <c r="P23" s="158"/>
      <c r="Q23" s="158"/>
      <c r="R23" s="158"/>
      <c r="S23" s="158"/>
      <c r="T23" s="158"/>
      <c r="U23" s="158"/>
      <c r="V23" s="158"/>
      <c r="W23" s="158"/>
      <c r="X23" s="158"/>
      <c r="Y23" s="158"/>
      <c r="Z23" s="158"/>
      <c r="AA23" s="158"/>
    </row>
    <row r="24" spans="1:27" ht="15.75" x14ac:dyDescent="0.25">
      <c r="A24" s="136"/>
      <c r="B24" s="158"/>
      <c r="C24" s="158"/>
      <c r="D24" s="158"/>
      <c r="E24" s="158"/>
      <c r="F24" s="158"/>
      <c r="G24" s="158"/>
      <c r="H24" s="158"/>
      <c r="I24" s="158"/>
      <c r="J24" s="158"/>
      <c r="K24" s="158"/>
      <c r="L24" s="158"/>
      <c r="M24" s="158"/>
      <c r="N24" s="158"/>
      <c r="O24" s="158"/>
      <c r="P24" s="158"/>
      <c r="Q24" s="158"/>
      <c r="R24" s="158"/>
      <c r="S24" s="158"/>
      <c r="T24" s="158"/>
      <c r="U24" s="158"/>
      <c r="V24" s="158"/>
      <c r="W24" s="158"/>
      <c r="X24" s="158"/>
      <c r="Y24" s="158"/>
      <c r="Z24" s="158"/>
      <c r="AA24" s="158"/>
    </row>
    <row r="25" spans="1:27" ht="15.75" x14ac:dyDescent="0.25">
      <c r="A25" s="136"/>
      <c r="B25" s="158"/>
      <c r="C25" s="158"/>
      <c r="D25" s="158"/>
      <c r="E25" s="158"/>
      <c r="F25" s="158"/>
      <c r="G25" s="158"/>
      <c r="H25" s="158"/>
      <c r="I25" s="158"/>
      <c r="J25" s="158"/>
      <c r="K25" s="158"/>
      <c r="L25" s="158"/>
      <c r="M25" s="158"/>
      <c r="N25" s="158"/>
      <c r="O25" s="158"/>
      <c r="P25" s="158"/>
      <c r="Q25" s="158"/>
      <c r="R25" s="158"/>
      <c r="S25" s="158"/>
      <c r="T25" s="158"/>
      <c r="U25" s="158"/>
      <c r="V25" s="158"/>
      <c r="W25" s="158"/>
      <c r="X25" s="158"/>
      <c r="Y25" s="158"/>
      <c r="Z25" s="158"/>
      <c r="AA25" s="158"/>
    </row>
    <row r="26" spans="1:27" ht="15.75" x14ac:dyDescent="0.25">
      <c r="A26" s="136"/>
      <c r="B26" s="158"/>
      <c r="C26" s="158"/>
      <c r="D26" s="158"/>
      <c r="E26" s="158"/>
      <c r="F26" s="158"/>
      <c r="G26" s="158"/>
      <c r="H26" s="158"/>
      <c r="I26" s="158"/>
      <c r="J26" s="158"/>
      <c r="K26" s="158"/>
      <c r="L26" s="158"/>
      <c r="M26" s="158"/>
      <c r="N26" s="158"/>
      <c r="O26" s="158"/>
      <c r="P26" s="158"/>
      <c r="Q26" s="158"/>
      <c r="R26" s="158"/>
      <c r="S26" s="158"/>
      <c r="T26" s="158"/>
      <c r="U26" s="158"/>
      <c r="V26" s="158"/>
      <c r="W26" s="158"/>
      <c r="X26" s="158"/>
      <c r="Y26" s="158"/>
      <c r="Z26" s="158"/>
      <c r="AA26" s="158"/>
    </row>
    <row r="27" spans="1:27" ht="15.75" x14ac:dyDescent="0.25">
      <c r="A27" s="136"/>
      <c r="B27" s="158"/>
      <c r="C27" s="158"/>
      <c r="D27" s="158"/>
      <c r="E27" s="158"/>
      <c r="F27" s="158"/>
      <c r="G27" s="158"/>
      <c r="H27" s="158"/>
      <c r="I27" s="158"/>
      <c r="J27" s="158"/>
      <c r="K27" s="158"/>
      <c r="L27" s="158"/>
      <c r="M27" s="158"/>
      <c r="N27" s="158"/>
      <c r="O27" s="158"/>
      <c r="P27" s="158"/>
      <c r="Q27" s="158"/>
      <c r="R27" s="158"/>
      <c r="S27" s="158"/>
      <c r="T27" s="158"/>
      <c r="U27" s="158"/>
      <c r="V27" s="158"/>
      <c r="W27" s="158"/>
      <c r="X27" s="158"/>
      <c r="Y27" s="158"/>
      <c r="Z27" s="158"/>
      <c r="AA27" s="158"/>
    </row>
    <row r="28" spans="1:27" ht="15.75" x14ac:dyDescent="0.25">
      <c r="A28" s="136"/>
      <c r="B28" s="158"/>
      <c r="C28" s="158"/>
      <c r="D28" s="158"/>
      <c r="E28" s="158"/>
      <c r="F28" s="158"/>
      <c r="G28" s="158"/>
      <c r="H28" s="158"/>
      <c r="I28" s="158"/>
      <c r="J28" s="158"/>
      <c r="K28" s="158"/>
      <c r="L28" s="158"/>
      <c r="M28" s="158"/>
      <c r="N28" s="158"/>
      <c r="O28" s="158"/>
      <c r="P28" s="158"/>
      <c r="Q28" s="158"/>
      <c r="R28" s="158"/>
      <c r="S28" s="158"/>
      <c r="T28" s="158"/>
      <c r="U28" s="158"/>
      <c r="V28" s="158"/>
      <c r="W28" s="158"/>
      <c r="X28" s="158"/>
      <c r="Y28" s="158"/>
      <c r="Z28" s="158"/>
      <c r="AA28" s="158"/>
    </row>
    <row r="29" spans="1:27" ht="15.75" x14ac:dyDescent="0.25">
      <c r="A29" s="136"/>
      <c r="B29" s="158"/>
      <c r="C29" s="158"/>
      <c r="D29" s="158"/>
      <c r="E29" s="158"/>
      <c r="F29" s="158"/>
      <c r="G29" s="158"/>
      <c r="H29" s="158"/>
      <c r="I29" s="158"/>
      <c r="J29" s="158"/>
      <c r="K29" s="158"/>
      <c r="L29" s="158"/>
      <c r="M29" s="158"/>
      <c r="N29" s="158"/>
      <c r="O29" s="158"/>
      <c r="P29" s="158"/>
      <c r="Q29" s="158"/>
      <c r="R29" s="158"/>
      <c r="S29" s="158"/>
      <c r="T29" s="158"/>
      <c r="U29" s="158"/>
      <c r="V29" s="158"/>
      <c r="W29" s="158"/>
      <c r="X29" s="158"/>
      <c r="Y29" s="158"/>
      <c r="Z29" s="158"/>
      <c r="AA29" s="158"/>
    </row>
    <row r="30" spans="1:27" ht="15.75" x14ac:dyDescent="0.25">
      <c r="A30" s="136"/>
      <c r="B30" s="158"/>
      <c r="C30" s="158"/>
      <c r="D30" s="158"/>
      <c r="E30" s="158"/>
      <c r="F30" s="158"/>
      <c r="G30" s="158"/>
      <c r="H30" s="158"/>
      <c r="I30" s="158"/>
      <c r="J30" s="158"/>
      <c r="K30" s="158"/>
      <c r="L30" s="158"/>
      <c r="M30" s="158"/>
      <c r="N30" s="158"/>
      <c r="O30" s="158"/>
      <c r="P30" s="158"/>
      <c r="Q30" s="158"/>
      <c r="R30" s="158"/>
      <c r="S30" s="158"/>
      <c r="T30" s="158"/>
      <c r="U30" s="158"/>
      <c r="V30" s="158"/>
      <c r="W30" s="158"/>
      <c r="X30" s="158"/>
      <c r="Y30" s="158"/>
      <c r="Z30" s="158"/>
      <c r="AA30" s="158"/>
    </row>
    <row r="31" spans="1:27" ht="15.75" x14ac:dyDescent="0.25">
      <c r="A31" s="136"/>
      <c r="B31" s="158"/>
      <c r="C31" s="158"/>
      <c r="D31" s="158"/>
      <c r="E31" s="158"/>
      <c r="F31" s="158"/>
      <c r="G31" s="158"/>
      <c r="H31" s="158"/>
      <c r="I31" s="158"/>
      <c r="J31" s="158"/>
      <c r="K31" s="158"/>
      <c r="L31" s="158"/>
      <c r="M31" s="158"/>
      <c r="N31" s="158"/>
      <c r="O31" s="158"/>
      <c r="P31" s="158"/>
      <c r="Q31" s="158"/>
      <c r="R31" s="158"/>
      <c r="S31" s="158"/>
      <c r="T31" s="158"/>
      <c r="U31" s="158"/>
      <c r="V31" s="158"/>
      <c r="W31" s="158"/>
      <c r="X31" s="158"/>
      <c r="Y31" s="158"/>
      <c r="Z31" s="158"/>
      <c r="AA31" s="158"/>
    </row>
    <row r="32" spans="1:27" ht="15.75" x14ac:dyDescent="0.25">
      <c r="A32" s="136"/>
      <c r="B32" s="158"/>
      <c r="C32" s="158"/>
      <c r="D32" s="158"/>
      <c r="E32" s="158"/>
      <c r="F32" s="158"/>
      <c r="G32" s="158"/>
      <c r="H32" s="158"/>
      <c r="I32" s="158"/>
      <c r="J32" s="158"/>
      <c r="K32" s="158"/>
      <c r="L32" s="158"/>
      <c r="M32" s="158"/>
      <c r="N32" s="158"/>
      <c r="O32" s="158"/>
      <c r="P32" s="158"/>
      <c r="Q32" s="158"/>
      <c r="R32" s="158"/>
      <c r="S32" s="158"/>
      <c r="T32" s="158"/>
      <c r="U32" s="158"/>
      <c r="V32" s="158"/>
      <c r="W32" s="158"/>
      <c r="X32" s="158"/>
      <c r="Y32" s="158"/>
      <c r="Z32" s="158"/>
      <c r="AA32" s="158"/>
    </row>
    <row r="33" spans="1:27" ht="15.75" x14ac:dyDescent="0.25">
      <c r="A33" s="136"/>
      <c r="B33" s="158"/>
      <c r="C33" s="158"/>
      <c r="D33" s="158"/>
      <c r="E33" s="158"/>
      <c r="F33" s="158"/>
      <c r="G33" s="158"/>
      <c r="H33" s="158"/>
      <c r="I33" s="158"/>
      <c r="J33" s="158"/>
      <c r="K33" s="158"/>
      <c r="L33" s="158"/>
      <c r="M33" s="158"/>
      <c r="N33" s="158"/>
      <c r="O33" s="158"/>
      <c r="P33" s="158"/>
      <c r="Q33" s="158"/>
      <c r="R33" s="158"/>
      <c r="S33" s="158"/>
      <c r="T33" s="158"/>
      <c r="U33" s="158"/>
      <c r="V33" s="158"/>
      <c r="W33" s="158"/>
      <c r="X33" s="158"/>
      <c r="Y33" s="158"/>
      <c r="Z33" s="158"/>
      <c r="AA33" s="158"/>
    </row>
    <row r="34" spans="1:27" ht="15.75" x14ac:dyDescent="0.25">
      <c r="A34" s="136"/>
      <c r="B34" s="158"/>
      <c r="C34" s="158"/>
      <c r="D34" s="158"/>
      <c r="E34" s="158"/>
      <c r="F34" s="158"/>
      <c r="G34" s="158"/>
      <c r="H34" s="158"/>
      <c r="I34" s="158"/>
      <c r="J34" s="158"/>
      <c r="K34" s="158"/>
      <c r="L34" s="158"/>
      <c r="M34" s="158"/>
      <c r="N34" s="158"/>
      <c r="O34" s="158"/>
      <c r="P34" s="158"/>
      <c r="Q34" s="158"/>
      <c r="R34" s="158"/>
      <c r="S34" s="158"/>
      <c r="T34" s="158"/>
      <c r="U34" s="158"/>
      <c r="V34" s="158"/>
      <c r="W34" s="158"/>
      <c r="X34" s="158"/>
      <c r="Y34" s="158"/>
      <c r="Z34" s="158"/>
      <c r="AA34" s="158"/>
    </row>
    <row r="35" spans="1:27" ht="15.75" x14ac:dyDescent="0.25">
      <c r="A35" s="136"/>
      <c r="B35" s="158"/>
      <c r="C35" s="158"/>
      <c r="D35" s="158"/>
      <c r="E35" s="158"/>
      <c r="F35" s="158"/>
      <c r="G35" s="158"/>
      <c r="H35" s="158"/>
      <c r="I35" s="158"/>
      <c r="J35" s="158"/>
      <c r="K35" s="158"/>
      <c r="L35" s="158"/>
      <c r="M35" s="158"/>
      <c r="N35" s="158"/>
      <c r="O35" s="158"/>
      <c r="P35" s="158"/>
      <c r="Q35" s="158"/>
      <c r="R35" s="158"/>
      <c r="S35" s="158"/>
      <c r="T35" s="158"/>
      <c r="U35" s="158"/>
      <c r="V35" s="158"/>
      <c r="W35" s="158"/>
      <c r="X35" s="158"/>
      <c r="Y35" s="158"/>
      <c r="Z35" s="158"/>
      <c r="AA35" s="158"/>
    </row>
    <row r="36" spans="1:27" ht="15.75" x14ac:dyDescent="0.25">
      <c r="A36" s="136"/>
      <c r="B36" s="158"/>
      <c r="C36" s="158"/>
      <c r="D36" s="158"/>
      <c r="E36" s="158"/>
      <c r="F36" s="158"/>
      <c r="G36" s="158"/>
      <c r="H36" s="158"/>
      <c r="I36" s="158"/>
      <c r="J36" s="158"/>
      <c r="K36" s="158"/>
      <c r="L36" s="158"/>
      <c r="M36" s="158"/>
      <c r="N36" s="158"/>
      <c r="O36" s="158"/>
      <c r="P36" s="158"/>
      <c r="Q36" s="158"/>
      <c r="R36" s="158"/>
      <c r="S36" s="158"/>
      <c r="T36" s="158"/>
      <c r="U36" s="158"/>
      <c r="V36" s="158"/>
      <c r="W36" s="158"/>
      <c r="X36" s="158"/>
      <c r="Y36" s="158"/>
      <c r="Z36" s="158"/>
      <c r="AA36" s="158"/>
    </row>
    <row r="37" spans="1:27" ht="15.75" x14ac:dyDescent="0.25">
      <c r="A37" s="136"/>
      <c r="B37" s="158"/>
      <c r="C37" s="158"/>
      <c r="D37" s="158"/>
      <c r="E37" s="158"/>
      <c r="F37" s="158"/>
      <c r="G37" s="158"/>
      <c r="H37" s="158"/>
      <c r="I37" s="158"/>
      <c r="J37" s="158"/>
      <c r="K37" s="158"/>
      <c r="L37" s="158"/>
      <c r="M37" s="158"/>
      <c r="N37" s="158"/>
      <c r="O37" s="158"/>
      <c r="P37" s="158"/>
      <c r="Q37" s="158"/>
      <c r="R37" s="158"/>
      <c r="S37" s="158"/>
      <c r="T37" s="158"/>
      <c r="U37" s="158"/>
      <c r="V37" s="158"/>
      <c r="W37" s="158"/>
      <c r="X37" s="158"/>
      <c r="Y37" s="158"/>
      <c r="Z37" s="158"/>
      <c r="AA37" s="158"/>
    </row>
    <row r="38" spans="1:27" ht="15.75" x14ac:dyDescent="0.25">
      <c r="A38" s="136"/>
      <c r="B38" s="158"/>
      <c r="C38" s="158"/>
      <c r="D38" s="158"/>
      <c r="E38" s="158"/>
      <c r="F38" s="158"/>
      <c r="G38" s="158"/>
      <c r="H38" s="158"/>
      <c r="I38" s="158"/>
      <c r="J38" s="158"/>
      <c r="K38" s="158"/>
      <c r="L38" s="158"/>
      <c r="M38" s="158"/>
      <c r="N38" s="158"/>
      <c r="O38" s="158"/>
      <c r="P38" s="158"/>
      <c r="Q38" s="158"/>
      <c r="R38" s="158"/>
      <c r="S38" s="158"/>
      <c r="T38" s="158"/>
      <c r="U38" s="158"/>
      <c r="V38" s="158"/>
      <c r="W38" s="158"/>
      <c r="X38" s="158"/>
      <c r="Y38" s="158"/>
      <c r="Z38" s="158"/>
      <c r="AA38" s="158"/>
    </row>
    <row r="39" spans="1:27" ht="15.75" x14ac:dyDescent="0.25">
      <c r="A39" s="136"/>
      <c r="B39" s="158"/>
      <c r="C39" s="158"/>
      <c r="D39" s="158"/>
      <c r="E39" s="158"/>
      <c r="F39" s="158"/>
      <c r="G39" s="158"/>
      <c r="H39" s="158"/>
      <c r="I39" s="158"/>
      <c r="J39" s="158"/>
      <c r="K39" s="158"/>
      <c r="L39" s="158"/>
      <c r="M39" s="158"/>
      <c r="N39" s="158"/>
      <c r="O39" s="158"/>
      <c r="P39" s="158"/>
      <c r="Q39" s="158"/>
      <c r="R39" s="158"/>
      <c r="S39" s="158"/>
      <c r="T39" s="158"/>
      <c r="U39" s="158"/>
      <c r="V39" s="158"/>
      <c r="W39" s="158"/>
      <c r="X39" s="158"/>
      <c r="Y39" s="158"/>
      <c r="Z39" s="158"/>
      <c r="AA39" s="158"/>
    </row>
    <row r="40" spans="1:27" ht="15.75" x14ac:dyDescent="0.25">
      <c r="A40" s="136"/>
      <c r="B40" s="158"/>
      <c r="C40" s="158"/>
      <c r="D40" s="158"/>
      <c r="E40" s="158"/>
      <c r="F40" s="158"/>
      <c r="G40" s="158"/>
      <c r="H40" s="158"/>
      <c r="I40" s="158"/>
      <c r="J40" s="158"/>
      <c r="K40" s="158"/>
      <c r="L40" s="158"/>
      <c r="M40" s="158"/>
      <c r="N40" s="158"/>
      <c r="O40" s="158"/>
      <c r="P40" s="158"/>
      <c r="Q40" s="158"/>
      <c r="R40" s="158"/>
      <c r="S40" s="158"/>
      <c r="T40" s="158"/>
      <c r="U40" s="158"/>
      <c r="V40" s="158"/>
      <c r="W40" s="158"/>
      <c r="X40" s="158"/>
      <c r="Y40" s="158"/>
      <c r="Z40" s="158"/>
      <c r="AA40" s="158"/>
    </row>
    <row r="41" spans="1:27" ht="15.75" x14ac:dyDescent="0.25">
      <c r="A41" s="136"/>
      <c r="B41" s="158"/>
      <c r="C41" s="158"/>
      <c r="D41" s="158"/>
      <c r="E41" s="158"/>
      <c r="F41" s="158"/>
      <c r="G41" s="158"/>
      <c r="H41" s="158"/>
      <c r="I41" s="158"/>
      <c r="J41" s="158"/>
      <c r="K41" s="158"/>
      <c r="L41" s="158"/>
      <c r="M41" s="158"/>
      <c r="N41" s="158"/>
      <c r="O41" s="158"/>
      <c r="P41" s="158"/>
      <c r="Q41" s="158"/>
      <c r="R41" s="158"/>
      <c r="S41" s="158"/>
      <c r="T41" s="158"/>
      <c r="U41" s="158"/>
      <c r="V41" s="158"/>
      <c r="W41" s="158"/>
      <c r="X41" s="158"/>
      <c r="Y41" s="158"/>
      <c r="Z41" s="158"/>
      <c r="AA41" s="158"/>
    </row>
    <row r="42" spans="1:27" ht="15.75" x14ac:dyDescent="0.25">
      <c r="A42" s="136"/>
      <c r="B42" s="158"/>
      <c r="C42" s="158"/>
      <c r="D42" s="158"/>
      <c r="E42" s="158"/>
      <c r="F42" s="158"/>
      <c r="G42" s="158"/>
      <c r="H42" s="158"/>
      <c r="I42" s="158"/>
      <c r="J42" s="158"/>
      <c r="K42" s="158"/>
      <c r="L42" s="158"/>
      <c r="M42" s="158"/>
      <c r="N42" s="158"/>
      <c r="O42" s="158"/>
      <c r="P42" s="158"/>
      <c r="Q42" s="158"/>
      <c r="R42" s="158"/>
      <c r="S42" s="158"/>
      <c r="T42" s="158"/>
      <c r="U42" s="158"/>
      <c r="V42" s="158"/>
      <c r="W42" s="158"/>
      <c r="X42" s="158"/>
      <c r="Y42" s="158"/>
      <c r="Z42" s="158"/>
      <c r="AA42" s="158"/>
    </row>
    <row r="43" spans="1:27" ht="15.75" x14ac:dyDescent="0.25">
      <c r="A43" s="136"/>
      <c r="B43" s="158"/>
      <c r="C43" s="158"/>
      <c r="D43" s="158"/>
      <c r="E43" s="158"/>
      <c r="F43" s="158"/>
      <c r="G43" s="158"/>
      <c r="H43" s="158"/>
      <c r="I43" s="158"/>
      <c r="J43" s="158"/>
      <c r="K43" s="158"/>
      <c r="L43" s="158"/>
      <c r="M43" s="158"/>
      <c r="N43" s="158"/>
      <c r="O43" s="158"/>
      <c r="P43" s="158"/>
      <c r="Q43" s="158"/>
      <c r="R43" s="158"/>
      <c r="S43" s="158"/>
      <c r="T43" s="158"/>
      <c r="U43" s="158"/>
      <c r="V43" s="158"/>
      <c r="W43" s="158"/>
      <c r="X43" s="158"/>
      <c r="Y43" s="158"/>
      <c r="Z43" s="158"/>
      <c r="AA43" s="158"/>
    </row>
    <row r="44" spans="1:27" ht="15.75" x14ac:dyDescent="0.25">
      <c r="A44" s="136"/>
      <c r="B44" s="158"/>
      <c r="C44" s="158"/>
      <c r="D44" s="158"/>
      <c r="E44" s="158"/>
      <c r="F44" s="158"/>
      <c r="G44" s="158"/>
      <c r="H44" s="158"/>
      <c r="I44" s="158"/>
      <c r="J44" s="158"/>
      <c r="K44" s="158"/>
      <c r="L44" s="158"/>
      <c r="M44" s="158"/>
      <c r="N44" s="158"/>
      <c r="O44" s="158"/>
      <c r="P44" s="158"/>
      <c r="Q44" s="158"/>
      <c r="R44" s="158"/>
      <c r="S44" s="158"/>
      <c r="T44" s="158"/>
      <c r="U44" s="158"/>
      <c r="V44" s="158"/>
      <c r="W44" s="158"/>
      <c r="X44" s="158"/>
      <c r="Y44" s="158"/>
      <c r="Z44" s="158"/>
      <c r="AA44" s="158"/>
    </row>
    <row r="45" spans="1:27" ht="15.75" x14ac:dyDescent="0.25">
      <c r="A45" s="136"/>
      <c r="B45" s="158"/>
      <c r="C45" s="158"/>
      <c r="D45" s="158"/>
      <c r="E45" s="158"/>
      <c r="F45" s="158"/>
      <c r="G45" s="158"/>
      <c r="H45" s="158"/>
      <c r="I45" s="158"/>
      <c r="J45" s="158"/>
      <c r="K45" s="158"/>
      <c r="L45" s="158"/>
      <c r="M45" s="158"/>
      <c r="N45" s="158"/>
      <c r="O45" s="158"/>
      <c r="P45" s="158"/>
      <c r="Q45" s="158"/>
      <c r="R45" s="158"/>
      <c r="S45" s="158"/>
      <c r="T45" s="158"/>
      <c r="U45" s="158"/>
      <c r="V45" s="158"/>
      <c r="W45" s="158"/>
      <c r="X45" s="158"/>
      <c r="Y45" s="158"/>
      <c r="Z45" s="158"/>
      <c r="AA45" s="158"/>
    </row>
    <row r="46" spans="1:27" ht="15.75" x14ac:dyDescent="0.25">
      <c r="A46" s="136"/>
      <c r="B46" s="158"/>
      <c r="C46" s="158"/>
      <c r="D46" s="158"/>
      <c r="E46" s="158"/>
      <c r="F46" s="158"/>
      <c r="G46" s="158"/>
      <c r="H46" s="158"/>
      <c r="I46" s="158"/>
      <c r="J46" s="158"/>
      <c r="K46" s="158"/>
      <c r="L46" s="158"/>
      <c r="M46" s="158"/>
      <c r="N46" s="158"/>
      <c r="O46" s="158"/>
      <c r="P46" s="158"/>
      <c r="Q46" s="158"/>
      <c r="R46" s="158"/>
      <c r="S46" s="158"/>
      <c r="T46" s="158"/>
      <c r="U46" s="158"/>
      <c r="V46" s="158"/>
      <c r="W46" s="158"/>
      <c r="X46" s="158"/>
      <c r="Y46" s="158"/>
      <c r="Z46" s="158"/>
      <c r="AA46" s="158"/>
    </row>
    <row r="47" spans="1:27" ht="15.75" x14ac:dyDescent="0.25">
      <c r="A47" s="136"/>
      <c r="B47" s="158"/>
      <c r="C47" s="158"/>
      <c r="D47" s="158"/>
      <c r="E47" s="158"/>
      <c r="F47" s="158"/>
      <c r="G47" s="158"/>
      <c r="H47" s="158"/>
      <c r="I47" s="158"/>
      <c r="J47" s="158"/>
      <c r="K47" s="158"/>
      <c r="L47" s="158"/>
      <c r="M47" s="158"/>
      <c r="N47" s="158"/>
      <c r="O47" s="158"/>
      <c r="P47" s="158"/>
      <c r="Q47" s="158"/>
      <c r="R47" s="158"/>
      <c r="S47" s="158"/>
      <c r="T47" s="158"/>
      <c r="U47" s="158"/>
      <c r="V47" s="158"/>
      <c r="W47" s="158"/>
      <c r="X47" s="158"/>
      <c r="Y47" s="158"/>
      <c r="Z47" s="158"/>
      <c r="AA47" s="158"/>
    </row>
    <row r="48" spans="1:27" ht="15.75" x14ac:dyDescent="0.25">
      <c r="A48" s="136"/>
      <c r="B48" s="158"/>
      <c r="C48" s="158"/>
      <c r="D48" s="158"/>
      <c r="E48" s="158"/>
      <c r="F48" s="158"/>
      <c r="G48" s="158"/>
      <c r="H48" s="158"/>
      <c r="I48" s="158"/>
      <c r="J48" s="158"/>
      <c r="K48" s="158"/>
      <c r="L48" s="158"/>
      <c r="M48" s="158"/>
      <c r="N48" s="158"/>
      <c r="O48" s="158"/>
      <c r="P48" s="158"/>
      <c r="Q48" s="158"/>
      <c r="R48" s="158"/>
      <c r="S48" s="158"/>
      <c r="T48" s="158"/>
      <c r="U48" s="158"/>
      <c r="V48" s="158"/>
      <c r="W48" s="158"/>
      <c r="X48" s="158"/>
      <c r="Y48" s="158"/>
      <c r="Z48" s="158"/>
      <c r="AA48" s="158"/>
    </row>
    <row r="49" spans="1:27" ht="15.75" x14ac:dyDescent="0.25">
      <c r="A49" s="136"/>
      <c r="B49" s="138"/>
      <c r="C49" s="158"/>
      <c r="D49" s="158"/>
      <c r="E49" s="158"/>
      <c r="F49" s="158"/>
      <c r="G49" s="158"/>
      <c r="H49" s="158"/>
      <c r="I49" s="158"/>
      <c r="J49" s="158"/>
      <c r="K49" s="158"/>
      <c r="L49" s="158"/>
      <c r="M49" s="158"/>
      <c r="N49" s="158"/>
      <c r="O49" s="158"/>
      <c r="P49" s="158"/>
      <c r="Q49" s="158"/>
      <c r="R49" s="158"/>
      <c r="S49" s="158"/>
      <c r="T49" s="158"/>
      <c r="U49" s="158"/>
      <c r="V49" s="158"/>
      <c r="W49" s="158"/>
      <c r="X49" s="158"/>
      <c r="Y49" s="158"/>
      <c r="Z49" s="158"/>
      <c r="AA49" s="158"/>
    </row>
    <row r="50" spans="1:27" ht="15.75" x14ac:dyDescent="0.25">
      <c r="A50" s="136"/>
      <c r="B50" s="158"/>
      <c r="C50" s="158"/>
      <c r="D50" s="158"/>
      <c r="E50" s="158"/>
      <c r="F50" s="158"/>
      <c r="G50" s="158"/>
      <c r="H50" s="158"/>
      <c r="I50" s="158"/>
      <c r="J50" s="158"/>
      <c r="K50" s="158"/>
      <c r="L50" s="158"/>
      <c r="M50" s="158"/>
      <c r="N50" s="158"/>
      <c r="O50" s="158"/>
      <c r="P50" s="158"/>
      <c r="Q50" s="158"/>
      <c r="R50" s="158"/>
      <c r="S50" s="158"/>
      <c r="T50" s="158"/>
      <c r="U50" s="158"/>
      <c r="V50" s="158"/>
      <c r="W50" s="158"/>
      <c r="X50" s="158"/>
      <c r="Y50" s="158"/>
      <c r="Z50" s="158"/>
      <c r="AA50" s="158"/>
    </row>
    <row r="51" spans="1:27" ht="15.75" x14ac:dyDescent="0.25">
      <c r="A51" s="136"/>
      <c r="B51" s="158"/>
      <c r="C51" s="158"/>
      <c r="D51" s="158"/>
      <c r="E51" s="158"/>
      <c r="F51" s="158"/>
      <c r="G51" s="158"/>
      <c r="H51" s="158"/>
      <c r="I51" s="158"/>
      <c r="J51" s="158"/>
      <c r="K51" s="158"/>
      <c r="L51" s="158"/>
      <c r="M51" s="158"/>
      <c r="N51" s="158"/>
      <c r="O51" s="158"/>
      <c r="P51" s="158"/>
      <c r="Q51" s="158"/>
      <c r="R51" s="158"/>
      <c r="S51" s="158"/>
      <c r="T51" s="158"/>
      <c r="U51" s="158"/>
      <c r="V51" s="158"/>
      <c r="W51" s="158"/>
      <c r="X51" s="158"/>
      <c r="Y51" s="158"/>
      <c r="Z51" s="158"/>
      <c r="AA51" s="158"/>
    </row>
    <row r="52" spans="1:27" ht="15.75" x14ac:dyDescent="0.25">
      <c r="A52" s="136"/>
      <c r="B52" s="158"/>
      <c r="C52" s="158"/>
      <c r="D52" s="158"/>
      <c r="E52" s="158"/>
      <c r="F52" s="158"/>
      <c r="G52" s="158"/>
      <c r="H52" s="158"/>
      <c r="I52" s="158"/>
      <c r="J52" s="158"/>
      <c r="K52" s="158"/>
      <c r="L52" s="158"/>
      <c r="M52" s="158"/>
      <c r="N52" s="158"/>
      <c r="O52" s="158"/>
      <c r="P52" s="158"/>
      <c r="Q52" s="158"/>
      <c r="R52" s="158"/>
      <c r="S52" s="158"/>
      <c r="T52" s="158"/>
      <c r="U52" s="158"/>
      <c r="V52" s="158"/>
      <c r="W52" s="158"/>
      <c r="X52" s="158"/>
      <c r="Y52" s="158"/>
      <c r="Z52" s="158"/>
      <c r="AA52" s="158"/>
    </row>
    <row r="53" spans="1:27" ht="15.75" x14ac:dyDescent="0.25">
      <c r="A53" s="136"/>
      <c r="B53" s="158"/>
      <c r="C53" s="158"/>
      <c r="D53" s="158"/>
      <c r="E53" s="158"/>
      <c r="F53" s="158"/>
      <c r="G53" s="158"/>
      <c r="H53" s="158"/>
      <c r="I53" s="158"/>
      <c r="J53" s="158"/>
      <c r="K53" s="158"/>
      <c r="L53" s="158"/>
      <c r="M53" s="158"/>
      <c r="N53" s="158"/>
      <c r="O53" s="158"/>
      <c r="P53" s="158"/>
      <c r="Q53" s="158"/>
      <c r="R53" s="158"/>
      <c r="S53" s="158"/>
      <c r="T53" s="158"/>
      <c r="U53" s="158"/>
      <c r="V53" s="158"/>
      <c r="W53" s="158"/>
      <c r="X53" s="158"/>
      <c r="Y53" s="158"/>
      <c r="Z53" s="158"/>
      <c r="AA53" s="158"/>
    </row>
    <row r="54" spans="1:27" ht="15.75" x14ac:dyDescent="0.25">
      <c r="A54" s="136"/>
      <c r="B54" s="158"/>
      <c r="C54" s="158"/>
      <c r="D54" s="158"/>
      <c r="E54" s="158"/>
      <c r="F54" s="158"/>
      <c r="G54" s="158"/>
      <c r="H54" s="158"/>
      <c r="I54" s="158"/>
      <c r="J54" s="158"/>
      <c r="K54" s="158"/>
      <c r="L54" s="158"/>
      <c r="M54" s="158"/>
      <c r="N54" s="158"/>
      <c r="O54" s="158"/>
      <c r="P54" s="158"/>
      <c r="Q54" s="158"/>
      <c r="R54" s="158"/>
      <c r="S54" s="158"/>
      <c r="T54" s="158"/>
      <c r="U54" s="158"/>
      <c r="V54" s="158"/>
      <c r="W54" s="158"/>
      <c r="X54" s="158"/>
      <c r="Y54" s="158"/>
      <c r="Z54" s="158"/>
      <c r="AA54" s="158"/>
    </row>
    <row r="55" spans="1:27" ht="15.75" x14ac:dyDescent="0.25">
      <c r="A55" s="136"/>
      <c r="B55" s="158"/>
      <c r="C55" s="158"/>
      <c r="D55" s="158"/>
      <c r="E55" s="158"/>
      <c r="F55" s="158"/>
      <c r="G55" s="158"/>
      <c r="H55" s="158"/>
      <c r="I55" s="158"/>
      <c r="J55" s="158"/>
      <c r="K55" s="158"/>
      <c r="L55" s="158"/>
      <c r="M55" s="158"/>
      <c r="N55" s="158"/>
      <c r="O55" s="158"/>
      <c r="P55" s="158"/>
      <c r="Q55" s="158"/>
      <c r="R55" s="158"/>
      <c r="S55" s="158"/>
      <c r="T55" s="158"/>
      <c r="U55" s="158"/>
      <c r="V55" s="158"/>
      <c r="W55" s="158"/>
      <c r="X55" s="158"/>
      <c r="Y55" s="158"/>
      <c r="Z55" s="158"/>
      <c r="AA55" s="158"/>
    </row>
    <row r="56" spans="1:27" ht="15.75" x14ac:dyDescent="0.25">
      <c r="A56" s="136"/>
      <c r="B56" s="158"/>
      <c r="C56" s="158"/>
      <c r="D56" s="158"/>
      <c r="E56" s="158"/>
      <c r="F56" s="158"/>
      <c r="G56" s="158"/>
      <c r="H56" s="158"/>
      <c r="I56" s="158"/>
      <c r="J56" s="158"/>
      <c r="K56" s="158"/>
      <c r="L56" s="158"/>
      <c r="M56" s="158"/>
      <c r="N56" s="158"/>
      <c r="O56" s="158"/>
      <c r="P56" s="158"/>
      <c r="Q56" s="158"/>
      <c r="R56" s="158"/>
      <c r="S56" s="158"/>
      <c r="T56" s="158"/>
      <c r="U56" s="158"/>
      <c r="V56" s="158"/>
      <c r="W56" s="158"/>
      <c r="X56" s="158"/>
      <c r="Y56" s="158"/>
      <c r="Z56" s="158"/>
      <c r="AA56" s="158"/>
    </row>
    <row r="57" spans="1:27" ht="15.75" x14ac:dyDescent="0.25">
      <c r="A57" s="139"/>
      <c r="B57" s="158"/>
      <c r="C57" s="140"/>
      <c r="D57" s="140"/>
      <c r="E57" s="158"/>
      <c r="F57" s="158"/>
      <c r="G57" s="158"/>
      <c r="H57" s="158"/>
      <c r="I57" s="158"/>
      <c r="J57" s="158"/>
      <c r="K57" s="158"/>
      <c r="L57" s="158"/>
      <c r="M57" s="158"/>
      <c r="N57" s="158"/>
      <c r="O57" s="158"/>
      <c r="P57" s="158"/>
      <c r="Q57" s="140"/>
      <c r="R57" s="140"/>
      <c r="S57" s="158"/>
      <c r="T57" s="140"/>
      <c r="U57" s="158"/>
      <c r="V57" s="140"/>
      <c r="W57" s="158"/>
      <c r="X57" s="140"/>
      <c r="Y57" s="158"/>
      <c r="Z57" s="158"/>
      <c r="AA57" s="158"/>
    </row>
    <row r="58" spans="1:27" ht="15.75" x14ac:dyDescent="0.25">
      <c r="A58" s="136"/>
      <c r="B58" s="158"/>
      <c r="C58" s="158"/>
      <c r="D58" s="158"/>
      <c r="E58" s="158"/>
      <c r="F58" s="158"/>
      <c r="G58" s="158"/>
      <c r="H58" s="158"/>
      <c r="I58" s="158"/>
      <c r="J58" s="158"/>
      <c r="K58" s="158"/>
      <c r="L58" s="158"/>
      <c r="M58" s="158"/>
      <c r="N58" s="158"/>
      <c r="O58" s="158"/>
      <c r="P58" s="158"/>
      <c r="Q58" s="158"/>
      <c r="R58" s="158"/>
      <c r="S58" s="158"/>
      <c r="T58" s="158"/>
      <c r="U58" s="158"/>
      <c r="V58" s="158"/>
      <c r="W58" s="158"/>
      <c r="X58" s="158"/>
      <c r="Y58" s="158"/>
      <c r="Z58" s="158"/>
      <c r="AA58" s="158"/>
    </row>
    <row r="59" spans="1:27" ht="15.75" x14ac:dyDescent="0.25">
      <c r="A59" s="136"/>
      <c r="B59" s="158"/>
      <c r="C59" s="158"/>
      <c r="D59" s="158"/>
      <c r="E59" s="158"/>
      <c r="F59" s="158"/>
      <c r="G59" s="158"/>
      <c r="H59" s="158"/>
      <c r="I59" s="158"/>
      <c r="J59" s="158"/>
      <c r="K59" s="158"/>
      <c r="L59" s="158"/>
      <c r="M59" s="158"/>
      <c r="N59" s="158"/>
      <c r="O59" s="158"/>
      <c r="P59" s="158"/>
      <c r="Q59" s="158"/>
      <c r="R59" s="158"/>
      <c r="S59" s="158"/>
      <c r="T59" s="158"/>
      <c r="U59" s="158"/>
      <c r="V59" s="158"/>
      <c r="W59" s="158"/>
      <c r="X59" s="158"/>
      <c r="Y59" s="158"/>
      <c r="Z59" s="158"/>
      <c r="AA59" s="158"/>
    </row>
    <row r="60" spans="1:27" x14ac:dyDescent="0.25">
      <c r="A60" s="154"/>
      <c r="B60" s="154"/>
      <c r="C60" s="154"/>
      <c r="D60" s="154"/>
      <c r="E60" s="154"/>
      <c r="F60" s="154"/>
      <c r="G60" s="154"/>
      <c r="H60" s="154"/>
      <c r="I60" s="154"/>
      <c r="J60" s="154"/>
      <c r="K60" s="154"/>
      <c r="L60" s="154"/>
      <c r="M60" s="154"/>
      <c r="N60" s="154"/>
      <c r="O60" s="154"/>
      <c r="P60" s="154"/>
      <c r="Q60" s="154"/>
      <c r="R60" s="154"/>
      <c r="S60" s="154"/>
      <c r="T60" s="154"/>
      <c r="U60" s="154"/>
      <c r="V60" s="154"/>
      <c r="W60" s="154"/>
      <c r="X60" s="154"/>
      <c r="Y60" s="154"/>
      <c r="Z60" s="154"/>
      <c r="AA60" s="154"/>
    </row>
    <row r="61" spans="1:27" x14ac:dyDescent="0.25">
      <c r="A61" s="154"/>
      <c r="B61" s="154"/>
      <c r="C61" s="154"/>
      <c r="D61" s="154"/>
      <c r="E61" s="154"/>
      <c r="F61" s="154"/>
      <c r="G61" s="154"/>
      <c r="H61" s="154"/>
      <c r="I61" s="154"/>
      <c r="J61" s="154"/>
      <c r="K61" s="154"/>
      <c r="L61" s="154"/>
      <c r="M61" s="154"/>
      <c r="N61" s="154"/>
      <c r="O61" s="154"/>
      <c r="P61" s="154"/>
      <c r="Q61" s="154"/>
      <c r="R61" s="154"/>
      <c r="S61" s="154"/>
      <c r="T61" s="154"/>
      <c r="U61" s="154"/>
      <c r="V61" s="154"/>
      <c r="W61" s="154"/>
      <c r="X61" s="154"/>
      <c r="Y61" s="154"/>
      <c r="Z61" s="154"/>
      <c r="AA61" s="154"/>
    </row>
    <row r="62" spans="1:27" x14ac:dyDescent="0.25">
      <c r="A62" s="154"/>
      <c r="B62" s="154"/>
      <c r="C62" s="154"/>
      <c r="D62" s="154"/>
      <c r="E62" s="154"/>
      <c r="F62" s="154"/>
      <c r="G62" s="154"/>
      <c r="H62" s="154"/>
      <c r="I62" s="154"/>
      <c r="J62" s="154"/>
      <c r="K62" s="154"/>
      <c r="L62" s="154"/>
      <c r="M62" s="154"/>
      <c r="N62" s="154"/>
      <c r="O62" s="154"/>
      <c r="P62" s="154"/>
      <c r="Q62" s="154"/>
      <c r="R62" s="154"/>
      <c r="S62" s="154"/>
      <c r="T62" s="154"/>
      <c r="U62" s="154"/>
      <c r="V62" s="154"/>
      <c r="W62" s="154"/>
      <c r="X62" s="154"/>
      <c r="Y62" s="154"/>
      <c r="Z62" s="154"/>
      <c r="AA62" s="154"/>
    </row>
    <row r="63" spans="1:27" x14ac:dyDescent="0.25">
      <c r="A63" s="154"/>
      <c r="B63" s="154"/>
      <c r="C63" s="154"/>
      <c r="D63" s="154"/>
      <c r="E63" s="154"/>
      <c r="F63" s="154"/>
      <c r="G63" s="154"/>
      <c r="H63" s="154"/>
      <c r="I63" s="154"/>
      <c r="J63" s="154"/>
      <c r="K63" s="154"/>
      <c r="L63" s="154"/>
      <c r="M63" s="154"/>
      <c r="N63" s="154"/>
      <c r="O63" s="154"/>
      <c r="P63" s="154"/>
      <c r="Q63" s="154"/>
      <c r="R63" s="154"/>
      <c r="S63" s="154"/>
      <c r="T63" s="154"/>
      <c r="U63" s="154"/>
      <c r="V63" s="154"/>
      <c r="W63" s="154"/>
      <c r="X63" s="154"/>
      <c r="Y63" s="154"/>
      <c r="Z63" s="154"/>
      <c r="AA63" s="154"/>
    </row>
    <row r="64" spans="1:27" x14ac:dyDescent="0.25">
      <c r="A64" s="154"/>
      <c r="B64" s="154"/>
      <c r="C64" s="154"/>
      <c r="D64" s="154"/>
      <c r="E64" s="154"/>
      <c r="F64" s="154"/>
      <c r="G64" s="154"/>
      <c r="H64" s="154"/>
      <c r="I64" s="154"/>
      <c r="J64" s="154"/>
      <c r="K64" s="154"/>
      <c r="L64" s="154"/>
      <c r="M64" s="154"/>
      <c r="N64" s="154"/>
      <c r="O64" s="154"/>
      <c r="P64" s="154"/>
      <c r="Q64" s="154"/>
      <c r="R64" s="154"/>
      <c r="S64" s="154"/>
      <c r="T64" s="154"/>
      <c r="U64" s="154"/>
      <c r="V64" s="154"/>
      <c r="W64" s="154"/>
      <c r="X64" s="154"/>
      <c r="Y64" s="154"/>
      <c r="Z64" s="154"/>
      <c r="AA64" s="154"/>
    </row>
    <row r="65" spans="1:27" x14ac:dyDescent="0.25">
      <c r="A65" s="154"/>
      <c r="B65" s="154"/>
      <c r="C65" s="154"/>
      <c r="D65" s="154"/>
      <c r="E65" s="154"/>
      <c r="F65" s="154"/>
      <c r="G65" s="154"/>
      <c r="H65" s="154"/>
      <c r="I65" s="154"/>
      <c r="J65" s="154"/>
      <c r="K65" s="154"/>
      <c r="L65" s="154"/>
      <c r="M65" s="154"/>
      <c r="N65" s="154"/>
      <c r="O65" s="154"/>
      <c r="P65" s="154"/>
      <c r="Q65" s="154"/>
      <c r="R65" s="154"/>
      <c r="S65" s="154"/>
      <c r="T65" s="154"/>
      <c r="U65" s="154"/>
      <c r="V65" s="154"/>
      <c r="W65" s="154"/>
      <c r="X65" s="154"/>
      <c r="Y65" s="154"/>
      <c r="Z65" s="154"/>
      <c r="AA65" s="154"/>
    </row>
    <row r="66" spans="1:27" x14ac:dyDescent="0.25">
      <c r="A66" s="154"/>
      <c r="B66" s="154"/>
      <c r="C66" s="154"/>
      <c r="D66" s="154"/>
      <c r="E66" s="154"/>
      <c r="F66" s="154"/>
      <c r="G66" s="154"/>
      <c r="H66" s="154"/>
      <c r="I66" s="154"/>
      <c r="J66" s="154"/>
      <c r="K66" s="154"/>
      <c r="L66" s="154"/>
      <c r="M66" s="154"/>
      <c r="N66" s="154"/>
      <c r="O66" s="154"/>
      <c r="P66" s="154"/>
      <c r="Q66" s="154"/>
      <c r="R66" s="154"/>
      <c r="S66" s="154"/>
      <c r="T66" s="154"/>
      <c r="U66" s="154"/>
      <c r="V66" s="154"/>
      <c r="W66" s="154"/>
      <c r="X66" s="154"/>
      <c r="Y66" s="154"/>
      <c r="Z66" s="154"/>
      <c r="AA66" s="154"/>
    </row>
    <row r="67" spans="1:27" x14ac:dyDescent="0.25">
      <c r="A67" s="154"/>
      <c r="B67" s="154"/>
      <c r="C67" s="154"/>
      <c r="D67" s="154"/>
      <c r="E67" s="154"/>
      <c r="F67" s="154"/>
      <c r="G67" s="154"/>
      <c r="H67" s="154"/>
      <c r="I67" s="154"/>
      <c r="J67" s="154"/>
      <c r="K67" s="154"/>
      <c r="L67" s="154"/>
      <c r="M67" s="154"/>
      <c r="N67" s="154"/>
      <c r="O67" s="154"/>
      <c r="P67" s="154"/>
      <c r="Q67" s="154"/>
      <c r="R67" s="154"/>
      <c r="S67" s="154"/>
      <c r="T67" s="154"/>
      <c r="U67" s="154"/>
      <c r="V67" s="154"/>
      <c r="W67" s="154"/>
      <c r="X67" s="154"/>
      <c r="Y67" s="154"/>
      <c r="Z67" s="154"/>
      <c r="AA67" s="154"/>
    </row>
    <row r="68" spans="1:27" x14ac:dyDescent="0.25">
      <c r="A68" s="154"/>
      <c r="B68" s="154"/>
      <c r="C68" s="154"/>
      <c r="D68" s="154"/>
      <c r="E68" s="154"/>
      <c r="F68" s="154"/>
      <c r="G68" s="154"/>
      <c r="H68" s="154"/>
      <c r="I68" s="154"/>
      <c r="J68" s="154"/>
      <c r="K68" s="154"/>
      <c r="L68" s="154"/>
      <c r="M68" s="154"/>
      <c r="N68" s="154"/>
      <c r="O68" s="154"/>
      <c r="P68" s="154"/>
      <c r="Q68" s="154"/>
      <c r="R68" s="154"/>
      <c r="S68" s="154"/>
      <c r="T68" s="154"/>
      <c r="U68" s="154"/>
      <c r="V68" s="154"/>
      <c r="W68" s="154"/>
      <c r="X68" s="154"/>
      <c r="Y68" s="154"/>
      <c r="Z68" s="154"/>
      <c r="AA68" s="154"/>
    </row>
    <row r="69" spans="1:27" x14ac:dyDescent="0.25">
      <c r="A69" s="154"/>
      <c r="B69" s="154"/>
      <c r="C69" s="154"/>
      <c r="D69" s="154"/>
      <c r="E69" s="154"/>
      <c r="F69" s="154"/>
      <c r="G69" s="154"/>
      <c r="H69" s="154"/>
      <c r="I69" s="154"/>
      <c r="J69" s="154"/>
      <c r="K69" s="154"/>
      <c r="L69" s="154"/>
      <c r="M69" s="154"/>
      <c r="N69" s="154"/>
      <c r="O69" s="154"/>
      <c r="P69" s="154"/>
      <c r="Q69" s="154"/>
      <c r="R69" s="154"/>
      <c r="S69" s="154"/>
      <c r="T69" s="154"/>
      <c r="U69" s="154"/>
      <c r="V69" s="154"/>
      <c r="W69" s="154"/>
      <c r="X69" s="154"/>
      <c r="Y69" s="154"/>
      <c r="Z69" s="154"/>
      <c r="AA69" s="154"/>
    </row>
    <row r="70" spans="1:27" x14ac:dyDescent="0.25">
      <c r="A70" s="154"/>
      <c r="B70" s="154"/>
      <c r="C70" s="154"/>
      <c r="D70" s="154"/>
      <c r="E70" s="154"/>
      <c r="F70" s="154"/>
      <c r="G70" s="154"/>
      <c r="H70" s="154"/>
      <c r="I70" s="154"/>
      <c r="J70" s="154"/>
      <c r="K70" s="154"/>
      <c r="L70" s="154"/>
      <c r="M70" s="154"/>
      <c r="N70" s="154"/>
      <c r="O70" s="154"/>
      <c r="P70" s="154"/>
      <c r="Q70" s="154"/>
      <c r="R70" s="154"/>
      <c r="S70" s="154"/>
      <c r="T70" s="154"/>
      <c r="U70" s="154"/>
      <c r="V70" s="154"/>
      <c r="W70" s="154"/>
      <c r="X70" s="154"/>
      <c r="Y70" s="154"/>
      <c r="Z70" s="154"/>
      <c r="AA70" s="154"/>
    </row>
    <row r="71" spans="1:27" x14ac:dyDescent="0.25">
      <c r="A71" s="154"/>
      <c r="B71" s="154"/>
      <c r="C71" s="154"/>
      <c r="D71" s="154"/>
      <c r="E71" s="154"/>
      <c r="F71" s="154"/>
      <c r="G71" s="154"/>
      <c r="H71" s="154"/>
      <c r="I71" s="154"/>
      <c r="J71" s="154"/>
      <c r="K71" s="154"/>
      <c r="L71" s="154"/>
      <c r="M71" s="154"/>
      <c r="N71" s="154"/>
      <c r="O71" s="154"/>
      <c r="P71" s="154"/>
      <c r="Q71" s="154"/>
      <c r="R71" s="154"/>
      <c r="S71" s="154"/>
      <c r="T71" s="154"/>
      <c r="U71" s="154"/>
      <c r="V71" s="154"/>
      <c r="W71" s="154"/>
      <c r="X71" s="154"/>
      <c r="Y71" s="154"/>
      <c r="Z71" s="154"/>
      <c r="AA71" s="154"/>
    </row>
    <row r="72" spans="1:27" x14ac:dyDescent="0.25">
      <c r="A72" s="154"/>
      <c r="B72" s="154"/>
      <c r="C72" s="154"/>
      <c r="D72" s="154"/>
      <c r="E72" s="154"/>
      <c r="F72" s="154"/>
      <c r="G72" s="154"/>
      <c r="H72" s="154"/>
      <c r="I72" s="154"/>
      <c r="J72" s="154"/>
      <c r="K72" s="154"/>
      <c r="L72" s="154"/>
      <c r="M72" s="154"/>
      <c r="N72" s="154"/>
      <c r="O72" s="154"/>
      <c r="P72" s="154"/>
      <c r="Q72" s="154"/>
      <c r="R72" s="154"/>
      <c r="S72" s="154"/>
      <c r="T72" s="154"/>
      <c r="U72" s="154"/>
      <c r="V72" s="154"/>
      <c r="W72" s="154"/>
      <c r="X72" s="154"/>
      <c r="Y72" s="154"/>
      <c r="Z72" s="154"/>
      <c r="AA72" s="154"/>
    </row>
    <row r="73" spans="1:27" x14ac:dyDescent="0.25">
      <c r="A73" s="154"/>
      <c r="B73" s="154"/>
      <c r="C73" s="154"/>
      <c r="D73" s="154"/>
      <c r="E73" s="154"/>
      <c r="F73" s="154"/>
      <c r="G73" s="154"/>
      <c r="H73" s="154"/>
      <c r="I73" s="154"/>
      <c r="J73" s="154"/>
      <c r="K73" s="154"/>
      <c r="L73" s="154"/>
      <c r="M73" s="154"/>
      <c r="N73" s="154"/>
      <c r="O73" s="154"/>
      <c r="P73" s="154"/>
      <c r="Q73" s="154"/>
      <c r="R73" s="154"/>
      <c r="S73" s="154"/>
      <c r="T73" s="154"/>
      <c r="U73" s="154"/>
      <c r="V73" s="154"/>
      <c r="W73" s="154"/>
      <c r="X73" s="154"/>
      <c r="Y73" s="154"/>
      <c r="Z73" s="154"/>
      <c r="AA73" s="154"/>
    </row>
    <row r="74" spans="1:27" x14ac:dyDescent="0.25">
      <c r="A74" s="154"/>
      <c r="B74" s="154"/>
      <c r="C74" s="154"/>
      <c r="D74" s="154"/>
      <c r="E74" s="154"/>
      <c r="F74" s="154"/>
      <c r="G74" s="154"/>
      <c r="H74" s="154"/>
      <c r="I74" s="154"/>
      <c r="J74" s="154"/>
      <c r="K74" s="154"/>
      <c r="L74" s="154"/>
      <c r="M74" s="154"/>
      <c r="N74" s="154"/>
      <c r="O74" s="154"/>
      <c r="P74" s="154"/>
      <c r="Q74" s="154"/>
      <c r="R74" s="154"/>
      <c r="S74" s="154"/>
      <c r="T74" s="154"/>
      <c r="U74" s="154"/>
      <c r="V74" s="154"/>
      <c r="W74" s="154"/>
      <c r="X74" s="154"/>
      <c r="Y74" s="154"/>
      <c r="Z74" s="154"/>
      <c r="AA74" s="154"/>
    </row>
    <row r="75" spans="1:27" x14ac:dyDescent="0.25">
      <c r="A75" s="154"/>
      <c r="B75" s="154"/>
      <c r="C75" s="154"/>
      <c r="D75" s="154"/>
      <c r="E75" s="154"/>
      <c r="F75" s="154"/>
      <c r="G75" s="154"/>
      <c r="H75" s="154"/>
      <c r="I75" s="154"/>
      <c r="J75" s="154"/>
      <c r="K75" s="154"/>
      <c r="L75" s="154"/>
      <c r="M75" s="154"/>
      <c r="N75" s="154"/>
      <c r="O75" s="154"/>
      <c r="P75" s="154"/>
      <c r="Q75" s="154"/>
      <c r="R75" s="154"/>
      <c r="S75" s="154"/>
      <c r="T75" s="154"/>
      <c r="U75" s="154"/>
      <c r="V75" s="154"/>
      <c r="W75" s="154"/>
      <c r="X75" s="154"/>
      <c r="Y75" s="154"/>
      <c r="Z75" s="154"/>
      <c r="AA75" s="154"/>
    </row>
    <row r="76" spans="1:27" x14ac:dyDescent="0.25">
      <c r="A76" s="154"/>
      <c r="B76" s="154"/>
      <c r="C76" s="154"/>
      <c r="D76" s="154"/>
      <c r="E76" s="154"/>
      <c r="F76" s="154"/>
      <c r="G76" s="154"/>
      <c r="H76" s="154"/>
      <c r="I76" s="154"/>
      <c r="J76" s="154"/>
      <c r="K76" s="154"/>
      <c r="L76" s="154"/>
      <c r="M76" s="154"/>
      <c r="N76" s="154"/>
      <c r="O76" s="154"/>
      <c r="P76" s="154"/>
      <c r="Q76" s="154"/>
      <c r="R76" s="154"/>
      <c r="S76" s="154"/>
      <c r="T76" s="154"/>
      <c r="U76" s="154"/>
      <c r="V76" s="154"/>
      <c r="W76" s="154"/>
      <c r="X76" s="154"/>
      <c r="Y76" s="154"/>
      <c r="Z76" s="154"/>
      <c r="AA76" s="154"/>
    </row>
    <row r="77" spans="1:27" x14ac:dyDescent="0.25">
      <c r="A77" s="154"/>
      <c r="B77" s="154"/>
      <c r="C77" s="154"/>
      <c r="D77" s="154"/>
      <c r="E77" s="154"/>
      <c r="F77" s="154"/>
      <c r="G77" s="154"/>
      <c r="H77" s="154"/>
      <c r="I77" s="154"/>
      <c r="J77" s="154"/>
      <c r="K77" s="154"/>
      <c r="L77" s="154"/>
      <c r="M77" s="154"/>
      <c r="N77" s="154"/>
      <c r="O77" s="154"/>
      <c r="P77" s="154"/>
      <c r="Q77" s="154"/>
      <c r="R77" s="154"/>
      <c r="S77" s="154"/>
      <c r="T77" s="154"/>
      <c r="U77" s="154"/>
      <c r="V77" s="154"/>
      <c r="W77" s="154"/>
      <c r="X77" s="154"/>
      <c r="Y77" s="154"/>
      <c r="Z77" s="154"/>
      <c r="AA77" s="154"/>
    </row>
    <row r="78" spans="1:27" x14ac:dyDescent="0.25">
      <c r="A78" s="154"/>
      <c r="B78" s="154"/>
      <c r="C78" s="154"/>
      <c r="D78" s="154"/>
      <c r="E78" s="154"/>
      <c r="F78" s="154"/>
      <c r="G78" s="154"/>
      <c r="H78" s="154"/>
      <c r="I78" s="154"/>
      <c r="J78" s="154"/>
      <c r="K78" s="154"/>
      <c r="L78" s="154"/>
      <c r="M78" s="154"/>
      <c r="N78" s="154"/>
      <c r="O78" s="154"/>
      <c r="P78" s="154"/>
      <c r="Q78" s="154"/>
      <c r="R78" s="154"/>
      <c r="S78" s="154"/>
      <c r="T78" s="154"/>
      <c r="U78" s="154"/>
      <c r="V78" s="154"/>
      <c r="W78" s="154"/>
      <c r="X78" s="154"/>
      <c r="Y78" s="154"/>
      <c r="Z78" s="154"/>
      <c r="AA78" s="154"/>
    </row>
    <row r="79" spans="1:27" x14ac:dyDescent="0.25">
      <c r="A79" s="154"/>
      <c r="B79" s="154"/>
      <c r="C79" s="154"/>
      <c r="D79" s="154"/>
      <c r="E79" s="154"/>
      <c r="F79" s="154"/>
      <c r="G79" s="154"/>
      <c r="H79" s="154"/>
      <c r="I79" s="154"/>
      <c r="J79" s="154"/>
      <c r="K79" s="154"/>
      <c r="L79" s="154"/>
      <c r="M79" s="154"/>
      <c r="N79" s="154"/>
      <c r="O79" s="154"/>
      <c r="P79" s="154"/>
      <c r="Q79" s="154"/>
      <c r="R79" s="154"/>
      <c r="S79" s="154"/>
      <c r="T79" s="154"/>
      <c r="U79" s="154"/>
      <c r="V79" s="154"/>
      <c r="W79" s="154"/>
      <c r="X79" s="154"/>
      <c r="Y79" s="154"/>
      <c r="Z79" s="154"/>
      <c r="AA79" s="154"/>
    </row>
    <row r="80" spans="1:27" x14ac:dyDescent="0.25">
      <c r="A80" s="154"/>
      <c r="B80" s="154"/>
      <c r="C80" s="154"/>
      <c r="D80" s="154"/>
      <c r="E80" s="154"/>
      <c r="F80" s="154"/>
      <c r="G80" s="154"/>
      <c r="H80" s="154"/>
      <c r="I80" s="154"/>
      <c r="J80" s="154"/>
      <c r="K80" s="154"/>
      <c r="L80" s="154"/>
      <c r="M80" s="154"/>
      <c r="N80" s="154"/>
      <c r="O80" s="154"/>
      <c r="P80" s="154"/>
      <c r="Q80" s="154"/>
      <c r="R80" s="154"/>
      <c r="S80" s="154"/>
      <c r="T80" s="154"/>
      <c r="U80" s="154"/>
      <c r="V80" s="154"/>
      <c r="W80" s="154"/>
      <c r="X80" s="154"/>
      <c r="Y80" s="154"/>
      <c r="Z80" s="154"/>
      <c r="AA80" s="154"/>
    </row>
    <row r="81" spans="1:27" x14ac:dyDescent="0.25">
      <c r="A81" s="154"/>
      <c r="B81" s="154"/>
      <c r="C81" s="154"/>
      <c r="D81" s="154"/>
      <c r="E81" s="154"/>
      <c r="F81" s="154"/>
      <c r="G81" s="154"/>
      <c r="H81" s="154"/>
      <c r="I81" s="154"/>
      <c r="J81" s="154"/>
      <c r="K81" s="154"/>
      <c r="L81" s="154"/>
      <c r="M81" s="154"/>
      <c r="N81" s="154"/>
      <c r="O81" s="154"/>
      <c r="P81" s="154"/>
      <c r="Q81" s="154"/>
      <c r="R81" s="154"/>
      <c r="S81" s="154"/>
      <c r="T81" s="154"/>
      <c r="U81" s="154"/>
      <c r="V81" s="154"/>
      <c r="W81" s="154"/>
      <c r="X81" s="154"/>
      <c r="Y81" s="154"/>
      <c r="Z81" s="154"/>
      <c r="AA81" s="154"/>
    </row>
    <row r="82" spans="1:27" x14ac:dyDescent="0.25">
      <c r="A82" s="154"/>
      <c r="B82" s="154"/>
      <c r="C82" s="154"/>
      <c r="D82" s="154"/>
      <c r="E82" s="154"/>
      <c r="F82" s="154"/>
      <c r="G82" s="154"/>
      <c r="H82" s="154"/>
      <c r="I82" s="154"/>
      <c r="J82" s="154"/>
      <c r="K82" s="154"/>
      <c r="L82" s="154"/>
      <c r="M82" s="154"/>
      <c r="N82" s="154"/>
      <c r="O82" s="154"/>
      <c r="P82" s="154"/>
      <c r="Q82" s="154"/>
      <c r="R82" s="154"/>
      <c r="S82" s="154"/>
      <c r="T82" s="154"/>
      <c r="U82" s="154"/>
      <c r="V82" s="154"/>
      <c r="W82" s="154"/>
      <c r="X82" s="154"/>
      <c r="Y82" s="154"/>
      <c r="Z82" s="154"/>
      <c r="AA82" s="154"/>
    </row>
    <row r="83" spans="1:27" x14ac:dyDescent="0.25">
      <c r="A83" s="154"/>
      <c r="B83" s="154"/>
      <c r="C83" s="154"/>
      <c r="D83" s="154"/>
      <c r="E83" s="154"/>
      <c r="F83" s="154"/>
      <c r="G83" s="154"/>
      <c r="H83" s="154"/>
      <c r="I83" s="154"/>
      <c r="J83" s="154"/>
      <c r="K83" s="154"/>
      <c r="L83" s="154"/>
      <c r="M83" s="154"/>
      <c r="N83" s="154"/>
      <c r="O83" s="154"/>
      <c r="P83" s="154"/>
      <c r="Q83" s="154"/>
      <c r="R83" s="154"/>
      <c r="S83" s="154"/>
      <c r="T83" s="154"/>
      <c r="U83" s="154"/>
      <c r="V83" s="154"/>
      <c r="W83" s="154"/>
      <c r="X83" s="154"/>
      <c r="Y83" s="154"/>
      <c r="Z83" s="154"/>
      <c r="AA83" s="154"/>
    </row>
    <row r="84" spans="1:27" x14ac:dyDescent="0.25">
      <c r="A84" s="154"/>
      <c r="B84" s="154"/>
      <c r="C84" s="154"/>
      <c r="D84" s="154"/>
      <c r="E84" s="154"/>
      <c r="F84" s="154"/>
      <c r="G84" s="154"/>
      <c r="H84" s="154"/>
      <c r="I84" s="154"/>
      <c r="J84" s="154"/>
      <c r="K84" s="154"/>
      <c r="L84" s="154"/>
      <c r="M84" s="154"/>
      <c r="N84" s="154"/>
      <c r="O84" s="154"/>
      <c r="P84" s="154"/>
      <c r="Q84" s="154"/>
      <c r="R84" s="154"/>
      <c r="S84" s="154"/>
      <c r="T84" s="154"/>
      <c r="U84" s="154"/>
      <c r="V84" s="154"/>
      <c r="W84" s="154"/>
      <c r="X84" s="154"/>
      <c r="Y84" s="154"/>
      <c r="Z84" s="154"/>
      <c r="AA84" s="154"/>
    </row>
    <row r="85" spans="1:27" x14ac:dyDescent="0.25">
      <c r="A85" s="154"/>
      <c r="B85" s="154"/>
      <c r="C85" s="154"/>
      <c r="D85" s="154"/>
      <c r="E85" s="154"/>
      <c r="F85" s="154"/>
      <c r="G85" s="154"/>
      <c r="H85" s="154"/>
      <c r="I85" s="154"/>
      <c r="J85" s="154"/>
      <c r="K85" s="154"/>
      <c r="L85" s="154"/>
      <c r="M85" s="154"/>
      <c r="N85" s="154"/>
      <c r="O85" s="154"/>
      <c r="P85" s="154"/>
      <c r="Q85" s="154"/>
      <c r="R85" s="154"/>
      <c r="S85" s="154"/>
      <c r="T85" s="154"/>
      <c r="U85" s="154"/>
      <c r="V85" s="154"/>
      <c r="W85" s="154"/>
      <c r="X85" s="154"/>
      <c r="Y85" s="154"/>
      <c r="Z85" s="154"/>
      <c r="AA85" s="154"/>
    </row>
    <row r="86" spans="1:27" x14ac:dyDescent="0.25">
      <c r="A86" s="154"/>
      <c r="B86" s="154"/>
      <c r="C86" s="154"/>
      <c r="D86" s="154"/>
      <c r="E86" s="154"/>
      <c r="F86" s="154"/>
      <c r="G86" s="154"/>
      <c r="H86" s="154"/>
      <c r="I86" s="154"/>
      <c r="J86" s="154"/>
      <c r="K86" s="154"/>
      <c r="L86" s="154"/>
      <c r="M86" s="154"/>
      <c r="N86" s="154"/>
      <c r="O86" s="154"/>
      <c r="P86" s="154"/>
      <c r="Q86" s="154"/>
      <c r="R86" s="154"/>
      <c r="S86" s="154"/>
      <c r="T86" s="154"/>
      <c r="U86" s="154"/>
      <c r="V86" s="154"/>
      <c r="W86" s="154"/>
      <c r="X86" s="154"/>
      <c r="Y86" s="154"/>
      <c r="Z86" s="154"/>
      <c r="AA86" s="154"/>
    </row>
    <row r="87" spans="1:27" x14ac:dyDescent="0.25">
      <c r="A87" s="154"/>
      <c r="B87" s="154"/>
      <c r="C87" s="154"/>
      <c r="D87" s="154"/>
      <c r="E87" s="154"/>
      <c r="F87" s="154"/>
      <c r="G87" s="154"/>
      <c r="H87" s="154"/>
      <c r="I87" s="154"/>
      <c r="J87" s="154"/>
      <c r="K87" s="154"/>
      <c r="L87" s="154"/>
      <c r="M87" s="154"/>
      <c r="N87" s="154"/>
      <c r="O87" s="154"/>
      <c r="P87" s="154"/>
      <c r="Q87" s="154"/>
      <c r="R87" s="154"/>
      <c r="S87" s="154"/>
      <c r="T87" s="154"/>
      <c r="U87" s="154"/>
      <c r="V87" s="154"/>
      <c r="W87" s="154"/>
      <c r="X87" s="154"/>
      <c r="Y87" s="154"/>
      <c r="Z87" s="154"/>
      <c r="AA87" s="154"/>
    </row>
    <row r="88" spans="1:27" x14ac:dyDescent="0.25">
      <c r="A88" s="154"/>
      <c r="B88" s="154"/>
      <c r="C88" s="154"/>
      <c r="D88" s="154"/>
      <c r="E88" s="154"/>
      <c r="F88" s="154"/>
      <c r="G88" s="154"/>
      <c r="H88" s="154"/>
      <c r="I88" s="154"/>
      <c r="J88" s="154"/>
      <c r="K88" s="154"/>
      <c r="L88" s="154"/>
      <c r="M88" s="154"/>
      <c r="N88" s="154"/>
      <c r="O88" s="154"/>
      <c r="P88" s="154"/>
      <c r="Q88" s="154"/>
      <c r="R88" s="154"/>
      <c r="S88" s="154"/>
      <c r="T88" s="154"/>
      <c r="U88" s="154"/>
      <c r="V88" s="154"/>
      <c r="W88" s="154"/>
      <c r="X88" s="154"/>
      <c r="Y88" s="154"/>
      <c r="Z88" s="154"/>
      <c r="AA88" s="154"/>
    </row>
    <row r="89" spans="1:27" x14ac:dyDescent="0.25">
      <c r="A89" s="154"/>
      <c r="B89" s="154"/>
      <c r="C89" s="154"/>
      <c r="D89" s="154"/>
      <c r="E89" s="154"/>
      <c r="F89" s="154"/>
      <c r="G89" s="154"/>
      <c r="H89" s="154"/>
      <c r="I89" s="154"/>
      <c r="J89" s="154"/>
      <c r="K89" s="154"/>
      <c r="L89" s="154"/>
      <c r="M89" s="154"/>
      <c r="N89" s="154"/>
      <c r="O89" s="154"/>
      <c r="P89" s="154"/>
      <c r="Q89" s="154"/>
      <c r="R89" s="154"/>
      <c r="S89" s="154"/>
      <c r="T89" s="154"/>
      <c r="U89" s="154"/>
      <c r="V89" s="154"/>
      <c r="W89" s="154"/>
      <c r="X89" s="154"/>
      <c r="Y89" s="154"/>
      <c r="Z89" s="154"/>
      <c r="AA89" s="154"/>
    </row>
    <row r="90" spans="1:27" x14ac:dyDescent="0.25">
      <c r="A90" s="154"/>
      <c r="B90" s="154"/>
      <c r="C90" s="154"/>
      <c r="D90" s="154"/>
      <c r="E90" s="154"/>
      <c r="F90" s="154"/>
      <c r="G90" s="154"/>
      <c r="H90" s="154"/>
      <c r="I90" s="154"/>
      <c r="J90" s="154"/>
      <c r="K90" s="154"/>
      <c r="L90" s="154"/>
      <c r="M90" s="154"/>
      <c r="N90" s="154"/>
      <c r="O90" s="154"/>
      <c r="P90" s="154"/>
      <c r="Q90" s="154"/>
      <c r="R90" s="154"/>
      <c r="S90" s="154"/>
      <c r="T90" s="154"/>
      <c r="U90" s="154"/>
      <c r="V90" s="154"/>
      <c r="W90" s="154"/>
      <c r="X90" s="154"/>
      <c r="Y90" s="154"/>
      <c r="Z90" s="154"/>
      <c r="AA90" s="154"/>
    </row>
    <row r="91" spans="1:27" x14ac:dyDescent="0.25">
      <c r="A91" s="154"/>
      <c r="B91" s="154"/>
      <c r="C91" s="154"/>
      <c r="D91" s="154"/>
      <c r="E91" s="154"/>
      <c r="F91" s="154"/>
      <c r="G91" s="154"/>
      <c r="H91" s="154"/>
      <c r="I91" s="154"/>
      <c r="J91" s="154"/>
      <c r="K91" s="154"/>
      <c r="L91" s="154"/>
      <c r="M91" s="154"/>
      <c r="N91" s="154"/>
      <c r="O91" s="154"/>
      <c r="P91" s="154"/>
      <c r="Q91" s="154"/>
      <c r="R91" s="154"/>
      <c r="S91" s="154"/>
      <c r="T91" s="154"/>
      <c r="U91" s="154"/>
      <c r="V91" s="154"/>
      <c r="W91" s="154"/>
      <c r="X91" s="154"/>
      <c r="Y91" s="154"/>
      <c r="Z91" s="154"/>
      <c r="AA91" s="154"/>
    </row>
    <row r="92" spans="1:27" x14ac:dyDescent="0.25">
      <c r="A92" s="154"/>
      <c r="B92" s="154"/>
      <c r="C92" s="154"/>
      <c r="D92" s="154"/>
      <c r="E92" s="154"/>
      <c r="F92" s="154"/>
      <c r="G92" s="154"/>
      <c r="H92" s="154"/>
      <c r="I92" s="154"/>
      <c r="J92" s="154"/>
      <c r="K92" s="154"/>
      <c r="L92" s="154"/>
      <c r="M92" s="154"/>
      <c r="N92" s="154"/>
      <c r="O92" s="154"/>
      <c r="P92" s="154"/>
      <c r="Q92" s="154"/>
      <c r="R92" s="154"/>
      <c r="S92" s="154"/>
      <c r="T92" s="154"/>
      <c r="U92" s="154"/>
      <c r="V92" s="154"/>
      <c r="W92" s="154"/>
      <c r="X92" s="154"/>
      <c r="Y92" s="154"/>
      <c r="Z92" s="154"/>
      <c r="AA92" s="154"/>
    </row>
    <row r="93" spans="1:27" x14ac:dyDescent="0.25">
      <c r="A93" s="154"/>
      <c r="B93" s="154"/>
      <c r="C93" s="154"/>
      <c r="D93" s="154"/>
      <c r="E93" s="154"/>
      <c r="F93" s="154"/>
      <c r="G93" s="154"/>
      <c r="H93" s="154"/>
      <c r="I93" s="154"/>
      <c r="J93" s="154"/>
      <c r="K93" s="154"/>
      <c r="L93" s="154"/>
      <c r="M93" s="154"/>
      <c r="N93" s="154"/>
      <c r="O93" s="154"/>
      <c r="P93" s="154"/>
      <c r="Q93" s="154"/>
      <c r="R93" s="154"/>
      <c r="S93" s="154"/>
      <c r="T93" s="154"/>
      <c r="U93" s="154"/>
      <c r="V93" s="154"/>
      <c r="W93" s="154"/>
      <c r="X93" s="154"/>
      <c r="Y93" s="154"/>
      <c r="Z93" s="154"/>
      <c r="AA93" s="154"/>
    </row>
    <row r="94" spans="1:27" x14ac:dyDescent="0.25">
      <c r="A94" s="154"/>
      <c r="B94" s="154"/>
      <c r="C94" s="154"/>
      <c r="D94" s="154"/>
      <c r="E94" s="154"/>
      <c r="F94" s="154"/>
      <c r="G94" s="154"/>
      <c r="H94" s="154"/>
      <c r="I94" s="154"/>
      <c r="J94" s="154"/>
      <c r="K94" s="154"/>
      <c r="L94" s="154"/>
      <c r="M94" s="154"/>
      <c r="N94" s="154"/>
      <c r="O94" s="154"/>
      <c r="P94" s="154"/>
      <c r="Q94" s="154"/>
      <c r="R94" s="154"/>
      <c r="S94" s="154"/>
      <c r="T94" s="154"/>
      <c r="U94" s="154"/>
      <c r="V94" s="154"/>
      <c r="W94" s="154"/>
      <c r="X94" s="154"/>
      <c r="Y94" s="154"/>
      <c r="Z94" s="154"/>
      <c r="AA94" s="154"/>
    </row>
    <row r="95" spans="1:27" x14ac:dyDescent="0.25">
      <c r="A95" s="154"/>
      <c r="B95" s="154"/>
      <c r="C95" s="154"/>
      <c r="D95" s="154"/>
      <c r="E95" s="154"/>
      <c r="F95" s="154"/>
      <c r="G95" s="154"/>
      <c r="H95" s="154"/>
      <c r="I95" s="154"/>
      <c r="J95" s="154"/>
      <c r="K95" s="154"/>
      <c r="L95" s="154"/>
      <c r="M95" s="154"/>
      <c r="N95" s="154"/>
      <c r="O95" s="154"/>
      <c r="P95" s="154"/>
      <c r="Q95" s="154"/>
      <c r="R95" s="154"/>
      <c r="S95" s="154"/>
      <c r="T95" s="154"/>
      <c r="U95" s="154"/>
      <c r="V95" s="154"/>
      <c r="W95" s="154"/>
      <c r="X95" s="154"/>
      <c r="Y95" s="154"/>
      <c r="Z95" s="154"/>
      <c r="AA95" s="154"/>
    </row>
    <row r="96" spans="1:27" x14ac:dyDescent="0.25">
      <c r="A96" s="154"/>
      <c r="B96" s="154"/>
      <c r="C96" s="154"/>
      <c r="D96" s="154"/>
      <c r="E96" s="154"/>
      <c r="F96" s="154"/>
      <c r="G96" s="154"/>
      <c r="H96" s="154"/>
      <c r="I96" s="154"/>
      <c r="J96" s="154"/>
      <c r="K96" s="154"/>
      <c r="L96" s="154"/>
      <c r="M96" s="154"/>
      <c r="N96" s="154"/>
      <c r="O96" s="154"/>
      <c r="P96" s="154"/>
      <c r="Q96" s="154"/>
      <c r="R96" s="154"/>
      <c r="S96" s="154"/>
      <c r="T96" s="154"/>
      <c r="U96" s="154"/>
      <c r="V96" s="154"/>
      <c r="W96" s="154"/>
      <c r="X96" s="154"/>
      <c r="Y96" s="154"/>
      <c r="Z96" s="154"/>
      <c r="AA96" s="154"/>
    </row>
    <row r="97" spans="1:27" x14ac:dyDescent="0.25">
      <c r="A97" s="154"/>
      <c r="B97" s="154"/>
      <c r="C97" s="154"/>
      <c r="D97" s="154"/>
      <c r="E97" s="154"/>
      <c r="F97" s="154"/>
      <c r="G97" s="154"/>
      <c r="H97" s="154"/>
      <c r="I97" s="154"/>
      <c r="J97" s="154"/>
      <c r="K97" s="154"/>
      <c r="L97" s="154"/>
      <c r="M97" s="154"/>
      <c r="N97" s="154"/>
      <c r="O97" s="154"/>
      <c r="P97" s="154"/>
      <c r="Q97" s="154"/>
      <c r="R97" s="154"/>
      <c r="S97" s="154"/>
      <c r="T97" s="154"/>
      <c r="U97" s="154"/>
      <c r="V97" s="154"/>
      <c r="W97" s="154"/>
      <c r="X97" s="154"/>
      <c r="Y97" s="154"/>
      <c r="Z97" s="154"/>
      <c r="AA97" s="154"/>
    </row>
    <row r="98" spans="1:27" x14ac:dyDescent="0.25">
      <c r="A98" s="154"/>
      <c r="B98" s="154"/>
      <c r="C98" s="154"/>
      <c r="D98" s="154"/>
      <c r="E98" s="154"/>
      <c r="F98" s="154"/>
      <c r="G98" s="154"/>
      <c r="H98" s="154"/>
      <c r="I98" s="154"/>
      <c r="J98" s="154"/>
      <c r="K98" s="154"/>
      <c r="L98" s="154"/>
      <c r="M98" s="154"/>
      <c r="N98" s="154"/>
      <c r="O98" s="154"/>
      <c r="P98" s="154"/>
      <c r="Q98" s="154"/>
      <c r="R98" s="154"/>
      <c r="S98" s="154"/>
      <c r="T98" s="154"/>
      <c r="U98" s="154"/>
      <c r="V98" s="154"/>
      <c r="W98" s="154"/>
      <c r="X98" s="154"/>
      <c r="Y98" s="154"/>
      <c r="Z98" s="154"/>
      <c r="AA98" s="154"/>
    </row>
    <row r="99" spans="1:27" x14ac:dyDescent="0.25">
      <c r="A99" s="154"/>
      <c r="B99" s="154"/>
      <c r="C99" s="154"/>
      <c r="D99" s="154"/>
      <c r="E99" s="154"/>
      <c r="F99" s="154"/>
      <c r="G99" s="154"/>
      <c r="H99" s="154"/>
      <c r="I99" s="154"/>
      <c r="J99" s="154"/>
      <c r="K99" s="154"/>
      <c r="L99" s="154"/>
      <c r="M99" s="154"/>
      <c r="N99" s="154"/>
      <c r="O99" s="154"/>
      <c r="P99" s="154"/>
      <c r="Q99" s="154"/>
      <c r="R99" s="154"/>
      <c r="S99" s="154"/>
      <c r="T99" s="154"/>
      <c r="U99" s="154"/>
      <c r="V99" s="154"/>
      <c r="W99" s="154"/>
      <c r="X99" s="154"/>
      <c r="Y99" s="154"/>
      <c r="Z99" s="154"/>
      <c r="AA99" s="154"/>
    </row>
    <row r="100" spans="1:27" x14ac:dyDescent="0.25">
      <c r="A100" s="154"/>
      <c r="B100" s="154"/>
      <c r="C100" s="154"/>
      <c r="D100" s="154"/>
      <c r="E100" s="154"/>
      <c r="F100" s="154"/>
      <c r="G100" s="154"/>
      <c r="H100" s="154"/>
      <c r="I100" s="154"/>
      <c r="J100" s="154"/>
      <c r="K100" s="154"/>
      <c r="L100" s="154"/>
      <c r="M100" s="154"/>
      <c r="N100" s="154"/>
      <c r="O100" s="154"/>
      <c r="P100" s="154"/>
      <c r="Q100" s="154"/>
      <c r="R100" s="154"/>
      <c r="S100" s="154"/>
      <c r="T100" s="154"/>
      <c r="U100" s="154"/>
      <c r="V100" s="154"/>
      <c r="W100" s="154"/>
      <c r="X100" s="154"/>
      <c r="Y100" s="154"/>
      <c r="Z100" s="154"/>
      <c r="AA100" s="154"/>
    </row>
  </sheetData>
  <mergeCells count="14">
    <mergeCell ref="Z1:Z2"/>
    <mergeCell ref="AA1:AA2"/>
    <mergeCell ref="P1:P2"/>
    <mergeCell ref="Q1:Q2"/>
    <mergeCell ref="R1:S1"/>
    <mergeCell ref="T1:U1"/>
    <mergeCell ref="V1:W1"/>
    <mergeCell ref="X1:Y1"/>
    <mergeCell ref="F1:O1"/>
    <mergeCell ref="A1:A2"/>
    <mergeCell ref="B1:B2"/>
    <mergeCell ref="C1:C2"/>
    <mergeCell ref="D1:D2"/>
    <mergeCell ref="E1:E2"/>
  </mergeCells>
  <conditionalFormatting sqref="E1:E100">
    <cfRule type="cellIs" dxfId="1" priority="1" operator="lessThan">
      <formula>0</formula>
    </cfRule>
    <cfRule type="cellIs" dxfId="0" priority="2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B65"/>
  <sheetViews>
    <sheetView topLeftCell="A37" workbookViewId="0">
      <selection activeCell="B66" sqref="B66"/>
    </sheetView>
  </sheetViews>
  <sheetFormatPr defaultColWidth="9.140625" defaultRowHeight="15" x14ac:dyDescent="0.25"/>
  <cols>
    <col min="1" max="1" width="3.140625" style="97" bestFit="1" customWidth="1"/>
    <col min="2" max="2" width="152" style="97" bestFit="1" customWidth="1"/>
    <col min="3" max="16384" width="9.140625" style="97"/>
  </cols>
  <sheetData>
    <row r="1" spans="1:2" x14ac:dyDescent="0.25">
      <c r="A1" s="107" t="s">
        <v>100</v>
      </c>
      <c r="B1" s="107" t="s">
        <v>97</v>
      </c>
    </row>
    <row r="2" spans="1:2" x14ac:dyDescent="0.25">
      <c r="A2" s="106">
        <v>1</v>
      </c>
      <c r="B2" s="106" t="s">
        <v>81</v>
      </c>
    </row>
    <row r="3" spans="1:2" x14ac:dyDescent="0.25">
      <c r="A3" s="106">
        <v>2</v>
      </c>
      <c r="B3" s="106" t="s">
        <v>83</v>
      </c>
    </row>
    <row r="4" spans="1:2" x14ac:dyDescent="0.25">
      <c r="A4" s="106">
        <v>3</v>
      </c>
      <c r="B4" s="106" t="s">
        <v>31</v>
      </c>
    </row>
    <row r="5" spans="1:2" x14ac:dyDescent="0.25">
      <c r="A5" s="106">
        <v>4</v>
      </c>
      <c r="B5" s="106" t="s">
        <v>77</v>
      </c>
    </row>
    <row r="6" spans="1:2" x14ac:dyDescent="0.25">
      <c r="A6" s="106">
        <v>5</v>
      </c>
      <c r="B6" s="106" t="s">
        <v>73</v>
      </c>
    </row>
    <row r="7" spans="1:2" x14ac:dyDescent="0.25">
      <c r="A7" s="106">
        <v>6</v>
      </c>
      <c r="B7" s="106" t="s">
        <v>78</v>
      </c>
    </row>
    <row r="8" spans="1:2" x14ac:dyDescent="0.25">
      <c r="A8" s="106">
        <v>7</v>
      </c>
      <c r="B8" s="106" t="s">
        <v>88</v>
      </c>
    </row>
    <row r="9" spans="1:2" x14ac:dyDescent="0.25">
      <c r="A9" s="106">
        <v>8</v>
      </c>
      <c r="B9" s="106" t="s">
        <v>85</v>
      </c>
    </row>
    <row r="10" spans="1:2" x14ac:dyDescent="0.25">
      <c r="A10" s="106">
        <v>9</v>
      </c>
      <c r="B10" s="106" t="s">
        <v>41</v>
      </c>
    </row>
    <row r="11" spans="1:2" x14ac:dyDescent="0.25">
      <c r="A11" s="106">
        <v>10</v>
      </c>
      <c r="B11" s="106" t="s">
        <v>79</v>
      </c>
    </row>
    <row r="12" spans="1:2" x14ac:dyDescent="0.25">
      <c r="A12" s="106">
        <v>11</v>
      </c>
      <c r="B12" s="106" t="s">
        <v>80</v>
      </c>
    </row>
    <row r="13" spans="1:2" x14ac:dyDescent="0.25">
      <c r="A13" s="106">
        <v>12</v>
      </c>
      <c r="B13" s="106" t="s">
        <v>74</v>
      </c>
    </row>
    <row r="14" spans="1:2" x14ac:dyDescent="0.25">
      <c r="A14" s="106">
        <v>13</v>
      </c>
      <c r="B14" s="106" t="s">
        <v>86</v>
      </c>
    </row>
    <row r="15" spans="1:2" x14ac:dyDescent="0.25">
      <c r="A15" s="106">
        <v>14</v>
      </c>
      <c r="B15" s="106" t="s">
        <v>44</v>
      </c>
    </row>
    <row r="16" spans="1:2" x14ac:dyDescent="0.25">
      <c r="A16" s="106">
        <v>15</v>
      </c>
      <c r="B16" s="106" t="s">
        <v>72</v>
      </c>
    </row>
    <row r="17" spans="1:2" x14ac:dyDescent="0.25">
      <c r="A17" s="106">
        <v>16</v>
      </c>
      <c r="B17" s="106" t="s">
        <v>51</v>
      </c>
    </row>
    <row r="18" spans="1:2" x14ac:dyDescent="0.25">
      <c r="A18" s="106">
        <v>17</v>
      </c>
      <c r="B18" s="106" t="s">
        <v>49</v>
      </c>
    </row>
    <row r="19" spans="1:2" x14ac:dyDescent="0.25">
      <c r="A19" s="106">
        <v>18</v>
      </c>
      <c r="B19" s="106" t="s">
        <v>42</v>
      </c>
    </row>
    <row r="20" spans="1:2" x14ac:dyDescent="0.25">
      <c r="A20" s="106">
        <v>19</v>
      </c>
      <c r="B20" s="106" t="s">
        <v>69</v>
      </c>
    </row>
    <row r="21" spans="1:2" x14ac:dyDescent="0.25">
      <c r="A21" s="106">
        <v>20</v>
      </c>
      <c r="B21" s="106" t="s">
        <v>82</v>
      </c>
    </row>
    <row r="22" spans="1:2" x14ac:dyDescent="0.25">
      <c r="A22" s="106">
        <v>21</v>
      </c>
      <c r="B22" s="106" t="s">
        <v>67</v>
      </c>
    </row>
    <row r="23" spans="1:2" x14ac:dyDescent="0.25">
      <c r="A23" s="106">
        <v>22</v>
      </c>
      <c r="B23" s="106" t="s">
        <v>48</v>
      </c>
    </row>
    <row r="24" spans="1:2" x14ac:dyDescent="0.25">
      <c r="A24" s="106">
        <v>23</v>
      </c>
      <c r="B24" s="106" t="s">
        <v>98</v>
      </c>
    </row>
    <row r="25" spans="1:2" x14ac:dyDescent="0.25">
      <c r="A25" s="106">
        <v>24</v>
      </c>
      <c r="B25" s="106" t="s">
        <v>36</v>
      </c>
    </row>
    <row r="26" spans="1:2" x14ac:dyDescent="0.25">
      <c r="A26" s="106">
        <v>25</v>
      </c>
      <c r="B26" s="106" t="s">
        <v>87</v>
      </c>
    </row>
    <row r="27" spans="1:2" x14ac:dyDescent="0.25">
      <c r="A27" s="106">
        <v>26</v>
      </c>
      <c r="B27" s="106" t="s">
        <v>76</v>
      </c>
    </row>
    <row r="28" spans="1:2" x14ac:dyDescent="0.25">
      <c r="A28" s="106">
        <v>27</v>
      </c>
      <c r="B28" s="106" t="s">
        <v>53</v>
      </c>
    </row>
    <row r="29" spans="1:2" x14ac:dyDescent="0.25">
      <c r="A29" s="106">
        <v>28</v>
      </c>
      <c r="B29" s="106" t="s">
        <v>43</v>
      </c>
    </row>
    <row r="30" spans="1:2" x14ac:dyDescent="0.25">
      <c r="A30" s="106">
        <v>29</v>
      </c>
      <c r="B30" s="106" t="s">
        <v>47</v>
      </c>
    </row>
    <row r="31" spans="1:2" x14ac:dyDescent="0.25">
      <c r="A31" s="106">
        <v>30</v>
      </c>
      <c r="B31" s="106" t="s">
        <v>54</v>
      </c>
    </row>
    <row r="32" spans="1:2" x14ac:dyDescent="0.25">
      <c r="A32" s="106">
        <v>31</v>
      </c>
      <c r="B32" s="106" t="s">
        <v>46</v>
      </c>
    </row>
    <row r="33" spans="1:2" x14ac:dyDescent="0.25">
      <c r="A33" s="106">
        <v>32</v>
      </c>
      <c r="B33" s="106" t="s">
        <v>35</v>
      </c>
    </row>
    <row r="34" spans="1:2" x14ac:dyDescent="0.25">
      <c r="A34" s="106">
        <v>33</v>
      </c>
      <c r="B34" s="106" t="s">
        <v>57</v>
      </c>
    </row>
    <row r="35" spans="1:2" x14ac:dyDescent="0.25">
      <c r="A35" s="106">
        <v>34</v>
      </c>
      <c r="B35" s="106" t="s">
        <v>50</v>
      </c>
    </row>
    <row r="36" spans="1:2" x14ac:dyDescent="0.25">
      <c r="A36" s="106">
        <v>35</v>
      </c>
      <c r="B36" s="106" t="s">
        <v>45</v>
      </c>
    </row>
    <row r="37" spans="1:2" x14ac:dyDescent="0.25">
      <c r="A37" s="106">
        <v>36</v>
      </c>
      <c r="B37" s="106" t="s">
        <v>40</v>
      </c>
    </row>
    <row r="38" spans="1:2" x14ac:dyDescent="0.25">
      <c r="A38" s="106">
        <v>37</v>
      </c>
      <c r="B38" s="106" t="s">
        <v>99</v>
      </c>
    </row>
    <row r="39" spans="1:2" x14ac:dyDescent="0.25">
      <c r="A39" s="106">
        <v>38</v>
      </c>
      <c r="B39" s="106" t="s">
        <v>62</v>
      </c>
    </row>
    <row r="40" spans="1:2" x14ac:dyDescent="0.25">
      <c r="A40" s="106">
        <v>39</v>
      </c>
      <c r="B40" s="106" t="s">
        <v>84</v>
      </c>
    </row>
    <row r="41" spans="1:2" x14ac:dyDescent="0.25">
      <c r="A41" s="106">
        <v>40</v>
      </c>
      <c r="B41" s="106" t="s">
        <v>39</v>
      </c>
    </row>
    <row r="42" spans="1:2" x14ac:dyDescent="0.25">
      <c r="A42" s="106">
        <v>41</v>
      </c>
      <c r="B42" s="106" t="s">
        <v>65</v>
      </c>
    </row>
    <row r="43" spans="1:2" x14ac:dyDescent="0.25">
      <c r="A43" s="106">
        <v>42</v>
      </c>
      <c r="B43" s="106" t="s">
        <v>70</v>
      </c>
    </row>
    <row r="44" spans="1:2" x14ac:dyDescent="0.25">
      <c r="A44" s="106">
        <v>43</v>
      </c>
      <c r="B44" s="106" t="s">
        <v>38</v>
      </c>
    </row>
    <row r="45" spans="1:2" x14ac:dyDescent="0.25">
      <c r="A45" s="106">
        <v>44</v>
      </c>
      <c r="B45" s="106" t="s">
        <v>75</v>
      </c>
    </row>
    <row r="46" spans="1:2" x14ac:dyDescent="0.25">
      <c r="A46" s="106">
        <v>45</v>
      </c>
      <c r="B46" s="106" t="s">
        <v>61</v>
      </c>
    </row>
    <row r="47" spans="1:2" x14ac:dyDescent="0.25">
      <c r="A47" s="106">
        <v>46</v>
      </c>
      <c r="B47" s="106" t="s">
        <v>66</v>
      </c>
    </row>
    <row r="48" spans="1:2" x14ac:dyDescent="0.25">
      <c r="A48" s="106">
        <v>47</v>
      </c>
      <c r="B48" s="106" t="s">
        <v>64</v>
      </c>
    </row>
    <row r="49" spans="1:2" x14ac:dyDescent="0.25">
      <c r="A49" s="106">
        <v>48</v>
      </c>
      <c r="B49" s="106" t="s">
        <v>32</v>
      </c>
    </row>
    <row r="50" spans="1:2" x14ac:dyDescent="0.25">
      <c r="A50" s="106">
        <v>49</v>
      </c>
      <c r="B50" s="106" t="s">
        <v>96</v>
      </c>
    </row>
    <row r="51" spans="1:2" x14ac:dyDescent="0.25">
      <c r="A51" s="106">
        <v>50</v>
      </c>
      <c r="B51" s="106" t="s">
        <v>52</v>
      </c>
    </row>
    <row r="52" spans="1:2" x14ac:dyDescent="0.25">
      <c r="A52" s="106">
        <v>51</v>
      </c>
      <c r="B52" s="106" t="s">
        <v>37</v>
      </c>
    </row>
    <row r="53" spans="1:2" x14ac:dyDescent="0.25">
      <c r="A53" s="106">
        <v>52</v>
      </c>
      <c r="B53" s="106" t="s">
        <v>34</v>
      </c>
    </row>
    <row r="54" spans="1:2" x14ac:dyDescent="0.25">
      <c r="A54" s="106">
        <v>53</v>
      </c>
      <c r="B54" s="106" t="s">
        <v>56</v>
      </c>
    </row>
    <row r="55" spans="1:2" x14ac:dyDescent="0.25">
      <c r="A55" s="106">
        <v>54</v>
      </c>
      <c r="B55" s="106" t="s">
        <v>55</v>
      </c>
    </row>
    <row r="56" spans="1:2" x14ac:dyDescent="0.25">
      <c r="A56" s="106">
        <v>55</v>
      </c>
      <c r="B56" s="106" t="s">
        <v>68</v>
      </c>
    </row>
    <row r="57" spans="1:2" x14ac:dyDescent="0.25">
      <c r="A57" s="106">
        <v>56</v>
      </c>
      <c r="B57" s="106" t="s">
        <v>58</v>
      </c>
    </row>
    <row r="58" spans="1:2" x14ac:dyDescent="0.25">
      <c r="A58" s="141">
        <v>57</v>
      </c>
      <c r="B58" s="141" t="s">
        <v>112</v>
      </c>
    </row>
    <row r="59" spans="1:2" x14ac:dyDescent="0.25">
      <c r="A59" s="141">
        <v>58</v>
      </c>
      <c r="B59" s="141" t="s">
        <v>111</v>
      </c>
    </row>
    <row r="60" spans="1:2" x14ac:dyDescent="0.25">
      <c r="A60" s="144">
        <v>59</v>
      </c>
      <c r="B60" s="144" t="s">
        <v>113</v>
      </c>
    </row>
    <row r="61" spans="1:2" x14ac:dyDescent="0.25">
      <c r="A61" s="153">
        <v>60</v>
      </c>
      <c r="B61" s="153" t="s">
        <v>114</v>
      </c>
    </row>
    <row r="62" spans="1:2" x14ac:dyDescent="0.25">
      <c r="A62" s="161">
        <v>61</v>
      </c>
      <c r="B62" s="161" t="s">
        <v>115</v>
      </c>
    </row>
    <row r="63" spans="1:2" x14ac:dyDescent="0.25">
      <c r="A63" s="167">
        <v>62</v>
      </c>
      <c r="B63" s="167" t="s">
        <v>117</v>
      </c>
    </row>
    <row r="64" spans="1:2" x14ac:dyDescent="0.25">
      <c r="A64" s="167">
        <v>63</v>
      </c>
      <c r="B64" s="167" t="s">
        <v>118</v>
      </c>
    </row>
    <row r="65" spans="1:2" x14ac:dyDescent="0.25">
      <c r="A65" s="168">
        <v>64</v>
      </c>
      <c r="B65" s="168" t="s">
        <v>119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Свод</vt:lpstr>
      <vt:lpstr>Для заполнения</vt:lpstr>
      <vt:lpstr>Должники</vt:lpstr>
      <vt:lpstr>Пред.отч</vt:lpstr>
      <vt:lpstr>Эталон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Кулемин Игорь Андреевич</dc:creator>
  <cp:lastModifiedBy>Шарин Михаил Юрьевич</cp:lastModifiedBy>
  <cp:lastPrinted>2021-03-12T07:07:53Z</cp:lastPrinted>
  <dcterms:created xsi:type="dcterms:W3CDTF">2020-04-28T18:06:23Z</dcterms:created>
  <dcterms:modified xsi:type="dcterms:W3CDTF">2023-05-31T14:26:22Z</dcterms:modified>
</cp:coreProperties>
</file>