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00" windowHeight="8505" tabRatio="600" firstSheet="0" activeTab="1" autoFilterDateGrouping="1"/>
  </bookViews>
  <sheets>
    <sheet xmlns:r="http://schemas.openxmlformats.org/officeDocument/2006/relationships" name="Для заполнения" sheetId="1" state="visible" r:id="rId1"/>
    <sheet xmlns:r="http://schemas.openxmlformats.org/officeDocument/2006/relationships" name="Разрез по МО" sheetId="2" state="visible" r:id="rId2"/>
    <sheet xmlns:r="http://schemas.openxmlformats.org/officeDocument/2006/relationships" name="Проверка_Разрез по МО" sheetId="3" state="visible" r:id="rId3"/>
    <sheet xmlns:r="http://schemas.openxmlformats.org/officeDocument/2006/relationships" name="Вчера" sheetId="4" state="visible" r:id="rId4"/>
    <sheet xmlns:r="http://schemas.openxmlformats.org/officeDocument/2006/relationships" name="Должники" sheetId="5" state="visible" r:id="rId5"/>
  </sheets>
  <definedNames>
    <definedName name="T_96094240" localSheetId="3">Вчера!$B$4:$O$60</definedName>
    <definedName name="T_96094240" localSheetId="4">Должники!$A$2:$A$14</definedName>
    <definedName name="T_96094240" localSheetId="2">'Проверка_Разрез по МО'!$B$3:$K$59</definedName>
    <definedName name="T_96094240" localSheetId="1">'Разрез по МО'!$B$4:$O$93</definedName>
    <definedName name="TR_96094240_5716157" localSheetId="3">Вчера!$B$5:$O$5</definedName>
    <definedName name="TR_96094240_5716157" localSheetId="4">Должники!$A$3:$A$3</definedName>
    <definedName name="TR_96094240_5716157" localSheetId="2">'Проверка_Разрез по МО'!$B$4:$K$4</definedName>
    <definedName name="TR_96094240_5716158" localSheetId="3">Вчера!$B$6:$O$6</definedName>
    <definedName name="TR_96094240_5716158" localSheetId="4">Должники!$A$4:$A$4</definedName>
    <definedName name="TR_96094240_5716158" localSheetId="2">'Проверка_Разрез по МО'!$B$5:$K$5</definedName>
    <definedName name="TR_96094240_5716159" localSheetId="3">Вчера!$B$7:$O$7</definedName>
    <definedName name="TR_96094240_5716159" localSheetId="4">Должники!$A$5:$A$5</definedName>
    <definedName name="TR_96094240_5716159" localSheetId="2">'Проверка_Разрез по МО'!$B$6:$K$6</definedName>
    <definedName name="TR_96094240_5716160" localSheetId="3">Вчера!$B$8:$O$8</definedName>
    <definedName name="TR_96094240_5716160" localSheetId="4">Должники!$A$6:$A$6</definedName>
    <definedName name="TR_96094240_5716160" localSheetId="2">'Проверка_Разрез по МО'!$B$7:$K$7</definedName>
    <definedName name="TR_96094240_5716161" localSheetId="3">Вчера!$B$9:$O$9</definedName>
    <definedName name="TR_96094240_5716161" localSheetId="4">Должники!$A$7:$A$7</definedName>
    <definedName name="TR_96094240_5716161" localSheetId="2">'Проверка_Разрез по МО'!$B$8:$K$8</definedName>
    <definedName name="TR_96094240_5716162" localSheetId="3">Вчера!$B$10:$O$10</definedName>
    <definedName name="TR_96094240_5716162" localSheetId="4">Должники!$A$8:$A$8</definedName>
    <definedName name="TR_96094240_5716162" localSheetId="2">'Проверка_Разрез по МО'!$B$9:$K$9</definedName>
    <definedName name="TR_96094240_5716163" localSheetId="3">Вчера!$B$11:$O$11</definedName>
    <definedName name="TR_96094240_5716163" localSheetId="4">Должники!$A$9:$A$9</definedName>
    <definedName name="TR_96094240_5716163" localSheetId="2">'Проверка_Разрез по МО'!$B$10:$K$10</definedName>
    <definedName name="TR_96094240_5716164" localSheetId="3">Вчера!$B$12:$O$12</definedName>
    <definedName name="TR_96094240_5716164" localSheetId="4">Должники!$A$10:$A$10</definedName>
    <definedName name="TR_96094240_5716164" localSheetId="2">'Проверка_Разрез по МО'!$B$11:$K$11</definedName>
    <definedName name="TR_96094240_5716165" localSheetId="3">Вчера!$B$13:$O$13</definedName>
    <definedName name="TR_96094240_5716165" localSheetId="4">Должники!$A$11:$A$11</definedName>
    <definedName name="TR_96094240_5716165" localSheetId="2">'Проверка_Разрез по МО'!$B$12:$K$12</definedName>
    <definedName name="TR_96094240_5716166" localSheetId="3">Вчера!$B$14:$O$14</definedName>
    <definedName name="TR_96094240_5716166" localSheetId="4">Должники!$A$12:$A$12</definedName>
    <definedName name="TR_96094240_5716166" localSheetId="2">'Проверка_Разрез по МО'!$B$13:$K$13</definedName>
    <definedName name="TR_96094240_5716167" localSheetId="3">Вчера!$B$15:$O$15</definedName>
    <definedName name="TR_96094240_5716167" localSheetId="4">Должники!$A$13:$A$13</definedName>
    <definedName name="TR_96094240_5716167" localSheetId="2">'Проверка_Разрез по МО'!$B$14:$K$14</definedName>
    <definedName name="TR_96094240_5716168" localSheetId="3">Вчера!$B$16:$O$16</definedName>
    <definedName name="TR_96094240_5716168" localSheetId="4">Должники!$A$14:$A$14</definedName>
    <definedName name="TR_96094240_5716168" localSheetId="2">'Проверка_Разрез по МО'!$B$15:$K$15</definedName>
    <definedName name="TR_96094240_5716169" localSheetId="3">Вчера!$B$17:$O$17</definedName>
    <definedName name="TR_96094240_5716169" localSheetId="4">Должники!#REF!</definedName>
    <definedName name="TR_96094240_5716169" localSheetId="2">'Проверка_Разрез по МО'!$B$16:$K$16</definedName>
    <definedName name="TR_96094240_5716170" localSheetId="3">Вчера!$B$18:$O$18</definedName>
    <definedName name="TR_96094240_5716170" localSheetId="4">Должники!#REF!</definedName>
    <definedName name="TR_96094240_5716170" localSheetId="2">'Проверка_Разрез по МО'!$B$17:$K$17</definedName>
    <definedName name="TR_96094240_5716171" localSheetId="3">Вчера!$B$19:$O$19</definedName>
    <definedName name="TR_96094240_5716171" localSheetId="4">Должники!#REF!</definedName>
    <definedName name="TR_96094240_5716171" localSheetId="2">'Проверка_Разрез по МО'!$B$18:$K$18</definedName>
    <definedName name="TR_96094240_5716172" localSheetId="3">Вчера!$B$20:$O$20</definedName>
    <definedName name="TR_96094240_5716172" localSheetId="4">Должники!#REF!</definedName>
    <definedName name="TR_96094240_5716172" localSheetId="2">'Проверка_Разрез по МО'!$B$19:$K$19</definedName>
    <definedName name="TR_96094240_5716173" localSheetId="3">Вчера!$B$21:$O$21</definedName>
    <definedName name="TR_96094240_5716173" localSheetId="4">Должники!#REF!</definedName>
    <definedName name="TR_96094240_5716173" localSheetId="2">'Проверка_Разрез по МО'!$B$20:$K$20</definedName>
    <definedName name="TR_96094240_5716174" localSheetId="3">Вчера!$B$22:$O$22</definedName>
    <definedName name="TR_96094240_5716174" localSheetId="4">Должники!#REF!</definedName>
    <definedName name="TR_96094240_5716174" localSheetId="2">'Проверка_Разрез по МО'!$B$21:$K$21</definedName>
    <definedName name="TR_96094240_5716175" localSheetId="3">Вчера!$B$23:$O$23</definedName>
    <definedName name="TR_96094240_5716175" localSheetId="4">Должники!#REF!</definedName>
    <definedName name="TR_96094240_5716175" localSheetId="2">'Проверка_Разрез по МО'!$B$22:$K$22</definedName>
    <definedName name="TR_96094240_5716176" localSheetId="3">Вчера!$B$24:$O$24</definedName>
    <definedName name="TR_96094240_5716176" localSheetId="4">Должники!#REF!</definedName>
    <definedName name="TR_96094240_5716176" localSheetId="2">'Проверка_Разрез по МО'!$B$23:$K$23</definedName>
    <definedName name="TR_96094240_5716177" localSheetId="3">Вчера!$B$25:$O$25</definedName>
    <definedName name="TR_96094240_5716177" localSheetId="4">Должники!#REF!</definedName>
    <definedName name="TR_96094240_5716177" localSheetId="2">'Проверка_Разрез по МО'!$B$24:$K$24</definedName>
    <definedName name="TR_96094240_5716178" localSheetId="3">Вчера!$B$26:$O$26</definedName>
    <definedName name="TR_96094240_5716178" localSheetId="4">Должники!#REF!</definedName>
    <definedName name="TR_96094240_5716178" localSheetId="2">'Проверка_Разрез по МО'!$B$25:$K$25</definedName>
    <definedName name="TR_96094240_5716179" localSheetId="3">Вчера!$B$27:$O$27</definedName>
    <definedName name="TR_96094240_5716179" localSheetId="4">Должники!#REF!</definedName>
    <definedName name="TR_96094240_5716179" localSheetId="2">'Проверка_Разрез по МО'!$B$26:$K$26</definedName>
    <definedName name="TR_96094240_5716180" localSheetId="3">Вчера!$B$28:$O$28</definedName>
    <definedName name="TR_96094240_5716180" localSheetId="4">Должники!#REF!</definedName>
    <definedName name="TR_96094240_5716180" localSheetId="2">'Проверка_Разрез по МО'!$B$27:$K$27</definedName>
    <definedName name="TR_96094240_5716181" localSheetId="3">Вчера!$B$29:$O$29</definedName>
    <definedName name="TR_96094240_5716181" localSheetId="4">Должники!#REF!</definedName>
    <definedName name="TR_96094240_5716181" localSheetId="2">'Проверка_Разрез по МО'!$B$28:$K$28</definedName>
    <definedName name="TR_96094240_5716182" localSheetId="3">Вчера!$B$30:$O$30</definedName>
    <definedName name="TR_96094240_5716182" localSheetId="4">Должники!#REF!</definedName>
    <definedName name="TR_96094240_5716182" localSheetId="2">'Проверка_Разрез по МО'!$B$29:$K$29</definedName>
    <definedName name="TR_96094240_5716183" localSheetId="3">Вчера!$B$31:$O$31</definedName>
    <definedName name="TR_96094240_5716183" localSheetId="4">Должники!#REF!</definedName>
    <definedName name="TR_96094240_5716183" localSheetId="2">'Проверка_Разрез по МО'!$B$30:$K$30</definedName>
    <definedName name="TR_96094240_5716184" localSheetId="3">Вчера!$B$32:$O$32</definedName>
    <definedName name="TR_96094240_5716184" localSheetId="4">Должники!#REF!</definedName>
    <definedName name="TR_96094240_5716184" localSheetId="2">'Проверка_Разрез по МО'!$B$31:$K$31</definedName>
    <definedName name="TR_96094240_5716185" localSheetId="3">Вчера!$B$33:$O$33</definedName>
    <definedName name="TR_96094240_5716185" localSheetId="4">Должники!#REF!</definedName>
    <definedName name="TR_96094240_5716185" localSheetId="2">'Проверка_Разрез по МО'!$B$32:$K$32</definedName>
    <definedName name="TR_96094240_5716186" localSheetId="3">Вчера!$B$34:$O$34</definedName>
    <definedName name="TR_96094240_5716186" localSheetId="4">Должники!#REF!</definedName>
    <definedName name="TR_96094240_5716186" localSheetId="2">'Проверка_Разрез по МО'!$B$33:$K$33</definedName>
    <definedName name="TR_96094240_5716187" localSheetId="3">Вчера!$B$35:$O$35</definedName>
    <definedName name="TR_96094240_5716187" localSheetId="4">Должники!#REF!</definedName>
    <definedName name="TR_96094240_5716187" localSheetId="2">'Проверка_Разрез по МО'!$B$34:$K$34</definedName>
    <definedName name="TR_96094240_5716188" localSheetId="3">Вчера!$B$36:$O$36</definedName>
    <definedName name="TR_96094240_5716188" localSheetId="4">Должники!#REF!</definedName>
    <definedName name="TR_96094240_5716188" localSheetId="2">'Проверка_Разрез по МО'!$B$35:$K$35</definedName>
    <definedName name="TR_96094240_5716189" localSheetId="3">Вчера!$B$37:$O$37</definedName>
    <definedName name="TR_96094240_5716189" localSheetId="4">Должники!#REF!</definedName>
    <definedName name="TR_96094240_5716189" localSheetId="2">'Проверка_Разрез по МО'!$B$36:$K$36</definedName>
    <definedName name="TR_96094240_5716190" localSheetId="3">Вчера!$B$38:$O$38</definedName>
    <definedName name="TR_96094240_5716190" localSheetId="4">Должники!#REF!</definedName>
    <definedName name="TR_96094240_5716190" localSheetId="2">'Проверка_Разрез по МО'!$B$37:$K$37</definedName>
    <definedName name="TR_96094240_5716191" localSheetId="3">Вчера!$B$39:$O$39</definedName>
    <definedName name="TR_96094240_5716191" localSheetId="4">Должники!#REF!</definedName>
    <definedName name="TR_96094240_5716191" localSheetId="2">'Проверка_Разрез по МО'!$B$38:$K$38</definedName>
    <definedName name="TR_96094240_5716192" localSheetId="3">Вчера!$B$40:$O$40</definedName>
    <definedName name="TR_96094240_5716192" localSheetId="4">Должники!#REF!</definedName>
    <definedName name="TR_96094240_5716192" localSheetId="2">'Проверка_Разрез по МО'!$B$39:$K$39</definedName>
    <definedName name="TR_96094240_5716193" localSheetId="3">Вчера!$B$41:$O$41</definedName>
    <definedName name="TR_96094240_5716193" localSheetId="4">Должники!#REF!</definedName>
    <definedName name="TR_96094240_5716193" localSheetId="2">'Проверка_Разрез по МО'!$B$40:$K$40</definedName>
    <definedName name="TR_96094240_5716194" localSheetId="3">Вчера!$B$42:$O$42</definedName>
    <definedName name="TR_96094240_5716194" localSheetId="4">Должники!#REF!</definedName>
    <definedName name="TR_96094240_5716194" localSheetId="2">'Проверка_Разрез по МО'!$B$41:$K$41</definedName>
    <definedName name="TR_96094240_5716195" localSheetId="3">Вчера!$B$43:$O$43</definedName>
    <definedName name="TR_96094240_5716195" localSheetId="4">Должники!#REF!</definedName>
    <definedName name="TR_96094240_5716195" localSheetId="2">'Проверка_Разрез по МО'!$B$42:$K$42</definedName>
    <definedName name="TR_96094240_5716196" localSheetId="3">Вчера!$B$44:$O$44</definedName>
    <definedName name="TR_96094240_5716196" localSheetId="4">Должники!#REF!</definedName>
    <definedName name="TR_96094240_5716196" localSheetId="2">'Проверка_Разрез по МО'!$B$43:$K$43</definedName>
    <definedName name="TR_96094240_5716197" localSheetId="3">Вчера!$B$45:$O$45</definedName>
    <definedName name="TR_96094240_5716197" localSheetId="4">Должники!#REF!</definedName>
    <definedName name="TR_96094240_5716197" localSheetId="2">'Проверка_Разрез по МО'!$B$44:$K$44</definedName>
    <definedName name="TR_96094240_5716198" localSheetId="3">Вчера!$B$46:$O$46</definedName>
    <definedName name="TR_96094240_5716198" localSheetId="4">Должники!#REF!</definedName>
    <definedName name="TR_96094240_5716198" localSheetId="2">'Проверка_Разрез по МО'!$B$45:$K$45</definedName>
    <definedName name="TR_96094240_5716199" localSheetId="3">Вчера!$B$47:$O$47</definedName>
    <definedName name="TR_96094240_5716199" localSheetId="4">Должники!#REF!</definedName>
    <definedName name="TR_96094240_5716199" localSheetId="2">'Проверка_Разрез по МО'!$B$46:$K$46</definedName>
    <definedName name="TR_96094240_5716200" localSheetId="3">Вчера!$B$48:$O$48</definedName>
    <definedName name="TR_96094240_5716200" localSheetId="4">Должники!#REF!</definedName>
    <definedName name="TR_96094240_5716200" localSheetId="2">'Проверка_Разрез по МО'!$B$47:$K$47</definedName>
    <definedName name="TR_96094240_5716201" localSheetId="3">Вчера!$B$49:$O$49</definedName>
    <definedName name="TR_96094240_5716201" localSheetId="4">Должники!#REF!</definedName>
    <definedName name="TR_96094240_5716201" localSheetId="2">'Проверка_Разрез по МО'!$B$48:$K$48</definedName>
    <definedName name="TR_96094240_5716202" localSheetId="3">Вчера!$B$50:$O$50</definedName>
    <definedName name="TR_96094240_5716202" localSheetId="4">Должники!#REF!</definedName>
    <definedName name="TR_96094240_5716202" localSheetId="2">'Проверка_Разрез по МО'!$B$49:$K$49</definedName>
    <definedName name="TR_96094240_5716203" localSheetId="3">Вчера!$B$51:$O$51</definedName>
    <definedName name="TR_96094240_5716203" localSheetId="4">Должники!#REF!</definedName>
    <definedName name="TR_96094240_5716203" localSheetId="2">'Проверка_Разрез по МО'!$B$50:$K$50</definedName>
    <definedName name="TR_96094240_5716204" localSheetId="3">Вчера!$B$52:$O$52</definedName>
    <definedName name="TR_96094240_5716204" localSheetId="4">Должники!#REF!</definedName>
    <definedName name="TR_96094240_5716204" localSheetId="2">'Проверка_Разрез по МО'!$B$51:$K$51</definedName>
    <definedName name="TR_96094240_5716205" localSheetId="3">Вчера!$B$53:$O$53</definedName>
    <definedName name="TR_96094240_5716205" localSheetId="4">Должники!#REF!</definedName>
    <definedName name="TR_96094240_5716205" localSheetId="2">'Проверка_Разрез по МО'!$B$52:$K$52</definedName>
    <definedName name="TR_96094240_5716206" localSheetId="3">Вчера!$B$54:$O$54</definedName>
    <definedName name="TR_96094240_5716206" localSheetId="4">Должники!#REF!</definedName>
    <definedName name="TR_96094240_5716206" localSheetId="2">'Проверка_Разрез по МО'!$B$53:$K$53</definedName>
    <definedName name="TR_96094240_5716207" localSheetId="3">Вчера!$B$55:$O$55</definedName>
    <definedName name="TR_96094240_5716207" localSheetId="4">Должники!#REF!</definedName>
    <definedName name="TR_96094240_5716207" localSheetId="2">'Проверка_Разрез по МО'!$B$54:$K$54</definedName>
    <definedName name="TR_96094240_5716208" localSheetId="3">Вчера!$B$56:$O$56</definedName>
    <definedName name="TR_96094240_5716208" localSheetId="4">Должники!#REF!</definedName>
    <definedName name="TR_96094240_5716208" localSheetId="2">'Проверка_Разрез по МО'!$B$55:$K$55</definedName>
    <definedName name="TR_96094240_5716209" localSheetId="3">Вчера!$B$57:$O$57</definedName>
    <definedName name="TR_96094240_5716209" localSheetId="4">Должники!#REF!</definedName>
    <definedName name="TR_96094240_5716209" localSheetId="2">'Проверка_Разрез по МО'!$B$56:$K$56</definedName>
    <definedName name="TR_96094240_5716210" localSheetId="3">Вчера!$B$58:$O$58</definedName>
    <definedName name="TR_96094240_5716210" localSheetId="4">Должники!#REF!</definedName>
    <definedName name="TR_96094240_5716210" localSheetId="2">'Проверка_Разрез по МО'!$B$57:$K$57</definedName>
    <definedName name="TR_96094240_5716211" localSheetId="3">Вчера!$B$59:$O$59</definedName>
    <definedName name="TR_96094240_5716211" localSheetId="4">Должники!#REF!</definedName>
    <definedName name="TR_96094240_5716211" localSheetId="2">'Проверка_Разрез по МО'!$B$58:$K$58</definedName>
    <definedName name="TR_96094240_5716212" localSheetId="3">Вчера!$B$60:$O$60</definedName>
    <definedName name="TR_96094240_5716212" localSheetId="4">Должники!#REF!</definedName>
    <definedName name="TR_96094240_5716212" localSheetId="2">'Проверка_Разрез по МО'!$B$59:$K$59</definedName>
    <definedName name="TR_96094240_5718751" localSheetId="1">'Разрез по МО'!$B$5:$O$5</definedName>
    <definedName name="TR_96094240_5718752" localSheetId="1">'Разрез по МО'!$B$6:$O$6</definedName>
    <definedName name="TR_96094240_5718753" localSheetId="1">'Разрез по МО'!$B$7:$O$7</definedName>
    <definedName name="TR_96094240_5718754" localSheetId="1">'Разрез по МО'!$B$8:$O$8</definedName>
    <definedName name="TR_96094240_5718755" localSheetId="1">'Разрез по МО'!$B$9:$O$9</definedName>
    <definedName name="TR_96094240_5718756" localSheetId="1">'Разрез по МО'!$B$10:$O$10</definedName>
    <definedName name="TR_96094240_5718757" localSheetId="1">'Разрез по МО'!$B$11:$O$11</definedName>
    <definedName name="TR_96094240_5718758" localSheetId="1">'Разрез по МО'!$B$12:$O$12</definedName>
    <definedName name="TR_96094240_5718759" localSheetId="1">'Разрез по МО'!$B$13:$O$13</definedName>
    <definedName name="TR_96094240_5718760" localSheetId="1">'Разрез по МО'!$B$14:$O$14</definedName>
    <definedName name="TR_96094240_5718761" localSheetId="1">'Разрез по МО'!$B$15:$O$15</definedName>
    <definedName name="TR_96094240_5718762" localSheetId="1">'Разрез по МО'!$B$16:$O$16</definedName>
    <definedName name="TR_96094240_5718763" localSheetId="1">'Разрез по МО'!$B$17:$O$17</definedName>
    <definedName name="TR_96094240_5718764" localSheetId="1">'Разрез по МО'!$B$18:$O$18</definedName>
    <definedName name="TR_96094240_5718765" localSheetId="1">'Разрез по МО'!$B$19:$O$19</definedName>
    <definedName name="TR_96094240_5718766" localSheetId="1">'Разрез по МО'!$B$20:$O$20</definedName>
    <definedName name="TR_96094240_5718767" localSheetId="1">'Разрез по МО'!$B$21:$O$21</definedName>
    <definedName name="TR_96094240_5718768" localSheetId="1">'Разрез по МО'!$B$22:$O$22</definedName>
    <definedName name="TR_96094240_5718769" localSheetId="1">'Разрез по МО'!$B$23:$O$23</definedName>
    <definedName name="TR_96094240_5718770" localSheetId="1">'Разрез по МО'!$B$24:$O$24</definedName>
    <definedName name="TR_96094240_5718771" localSheetId="1">'Разрез по МО'!$B$25:$O$25</definedName>
    <definedName name="TR_96094240_5718772" localSheetId="1">'Разрез по МО'!$B$26:$O$26</definedName>
    <definedName name="TR_96094240_5718773" localSheetId="1">'Разрез по МО'!$B$27:$O$27</definedName>
    <definedName name="TR_96094240_5718774" localSheetId="1">'Разрез по МО'!$B$28:$O$28</definedName>
    <definedName name="TR_96094240_5718775" localSheetId="1">'Разрез по МО'!$B$29:$O$29</definedName>
    <definedName name="TR_96094240_5718776" localSheetId="1">'Разрез по МО'!$B$30:$O$30</definedName>
    <definedName name="TR_96094240_5718777" localSheetId="1">'Разрез по МО'!$B$31:$O$31</definedName>
    <definedName name="TR_96094240_5718778" localSheetId="1">'Разрез по МО'!$B$32:$O$32</definedName>
    <definedName name="TR_96094240_5718779" localSheetId="1">'Разрез по МО'!$B$33:$O$33</definedName>
    <definedName name="TR_96094240_5718780" localSheetId="1">'Разрез по МО'!$B$34:$O$34</definedName>
    <definedName name="TR_96094240_5718781" localSheetId="1">'Разрез по МО'!$B$35:$O$35</definedName>
    <definedName name="TR_96094240_5718782" localSheetId="1">'Разрез по МО'!$B$36:$O$36</definedName>
    <definedName name="TR_96094240_5718783" localSheetId="1">'Разрез по МО'!$B$37:$O$37</definedName>
    <definedName name="TR_96094240_5718784" localSheetId="1">'Разрез по МО'!$B$38:$O$38</definedName>
    <definedName name="TR_96094240_5718785" localSheetId="1">'Разрез по МО'!$B$39:$O$39</definedName>
    <definedName name="TR_96094240_5718786" localSheetId="1">'Разрез по МО'!$B$40:$O$40</definedName>
    <definedName name="TR_96094240_5718787" localSheetId="1">'Разрез по МО'!$B$41:$O$41</definedName>
    <definedName name="TR_96094240_5718788" localSheetId="1">'Разрез по МО'!$B$42:$O$42</definedName>
    <definedName name="TR_96094240_5718789" localSheetId="1">'Разрез по МО'!$B$43:$O$43</definedName>
    <definedName name="TR_96094240_5718790" localSheetId="1">'Разрез по МО'!$B$44:$O$44</definedName>
    <definedName name="TR_96094240_5718791" localSheetId="1">'Разрез по МО'!$B$45:$O$45</definedName>
    <definedName name="TR_96094240_5718792" localSheetId="1">'Разрез по МО'!$B$46:$O$46</definedName>
    <definedName name="TR_96094240_5718793" localSheetId="1">'Разрез по МО'!$B$47:$O$47</definedName>
    <definedName name="TR_96094240_5718794" localSheetId="1">'Разрез по МО'!$B$48:$O$48</definedName>
    <definedName name="TR_96094240_5718795" localSheetId="1">'Разрез по МО'!$B$49:$O$49</definedName>
    <definedName name="TR_96094240_5718796" localSheetId="1">'Разрез по МО'!$B$50:$O$50</definedName>
    <definedName name="TR_96094240_5718797" localSheetId="1">'Разрез по МО'!$B$51:$O$51</definedName>
    <definedName name="TR_96094240_5718798" localSheetId="1">'Разрез по МО'!$B$52:$O$52</definedName>
    <definedName name="TR_96094240_5718799" localSheetId="1">'Разрез по МО'!$B$53:$O$53</definedName>
    <definedName name="TR_96094240_5718800" localSheetId="1">'Разрез по МО'!$B$54:$O$54</definedName>
    <definedName name="TR_96094240_5718801" localSheetId="1">'Разрез по МО'!$B$55:$O$55</definedName>
    <definedName name="TR_96094240_5718802" localSheetId="1">'Разрез по МО'!$B$56:$O$56</definedName>
    <definedName name="TR_96094240_5718803" localSheetId="1">'Разрез по МО'!$B$57:$O$57</definedName>
    <definedName name="TR_96094240_5718804" localSheetId="1">'Разрез по МО'!$B$58:$O$58</definedName>
    <definedName name="TR_96094240_5718805" localSheetId="1">'Разрез по МО'!$B$59:$O$59</definedName>
    <definedName name="TR_96094240_5718806" localSheetId="1">'Разрез по МО'!$B$60:$O$60</definedName>
    <definedName name="TR_96094240_5718807" localSheetId="1">'Разрез по МО'!$B$61:$O$61</definedName>
    <definedName name="TR_96094240_5718808" localSheetId="1">'Разрез по МО'!$B$62:$O$62</definedName>
    <definedName name="TR_96094240_5718809" localSheetId="1">'Разрез по МО'!$B$63:$O$63</definedName>
    <definedName name="TR_96094240_5718810" localSheetId="1">'Разрез по МО'!$B$64:$O$64</definedName>
    <definedName name="TR_96094240_5718811" localSheetId="1">'Разрез по МО'!$B$65:$O$65</definedName>
    <definedName name="TR_96094240_5718812" localSheetId="1">'Разрез по МО'!$B$66:$O$66</definedName>
    <definedName name="TR_96094240_5718813" localSheetId="1">'Разрез по МО'!$B$67:$O$67</definedName>
    <definedName name="TR_96094240_5718814" localSheetId="1">'Разрез по МО'!$B$68:$O$68</definedName>
    <definedName name="TR_96094240_5718815" localSheetId="1">'Разрез по МО'!$B$69:$O$69</definedName>
    <definedName name="TR_96094240_5718816" localSheetId="1">'Разрез по МО'!$B$70:$O$70</definedName>
    <definedName name="TR_96094240_5718817" localSheetId="1">'Разрез по МО'!$B$71:$O$71</definedName>
    <definedName name="TR_96094240_5718818" localSheetId="1">'Разрез по МО'!$B$72:$O$72</definedName>
    <definedName name="TR_96094240_5718819" localSheetId="1">'Разрез по МО'!$B$73:$O$73</definedName>
    <definedName name="TR_96094240_5718820" localSheetId="1">'Разрез по МО'!$B$74:$O$74</definedName>
    <definedName name="TR_96094240_5718821" localSheetId="1">'Разрез по МО'!$B$75:$O$75</definedName>
    <definedName name="TR_96094240_5718822" localSheetId="1">'Разрез по МО'!$B$76:$O$76</definedName>
    <definedName name="TR_96094240_5718823" localSheetId="1">'Разрез по МО'!$B$77:$O$77</definedName>
    <definedName name="TR_96094240_5718824" localSheetId="1">'Разрез по МО'!$B$78:$O$78</definedName>
    <definedName name="TR_96094240_5718825" localSheetId="1">'Разрез по МО'!$B$79:$O$79</definedName>
    <definedName name="TR_96094240_5718826" localSheetId="1">'Разрез по МО'!$B$80:$O$80</definedName>
    <definedName name="TR_96094240_5718827" localSheetId="1">'Разрез по МО'!$B$81:$O$81</definedName>
    <definedName name="TR_96094240_5718828" localSheetId="1">'Разрез по МО'!$B$82:$O$82</definedName>
    <definedName name="TR_96094240_5718829" localSheetId="1">'Разрез по МО'!$B$83:$O$83</definedName>
    <definedName name="TR_96094240_5718830" localSheetId="1">'Разрез по МО'!$B$84:$O$84</definedName>
    <definedName name="TR_96094240_5718831" localSheetId="1">'Разрез по МО'!$B$85:$O$85</definedName>
    <definedName name="TR_96094240_5718832" localSheetId="1">'Разрез по МО'!$B$86:$O$86</definedName>
    <definedName name="TR_96094240_5718833" localSheetId="1">'Разрез по МО'!$B$87:$O$87</definedName>
    <definedName name="TR_96094240_5718834" localSheetId="1">'Разрез по МО'!$B$88:$O$88</definedName>
    <definedName name="TR_96094240_5718835" localSheetId="1">'Разрез по МО'!$B$89:$O$89</definedName>
    <definedName name="TR_96094240_5718836" localSheetId="1">'Разрез по МО'!$B$90:$O$90</definedName>
    <definedName name="TR_96094240_5718837" localSheetId="1">'Разрез по МО'!$B$91:$O$91</definedName>
    <definedName name="TR_96094240_5718838" localSheetId="1">'Разрез по МО'!$B$92:$O$92</definedName>
    <definedName name="TR_96094240_5718839" localSheetId="1">'Разрез по МО'!$B$93:$O$93</definedName>
    <definedName name="TT_96094240_5716156_96094258" localSheetId="3">Вчера!$B$4:$O$4</definedName>
    <definedName name="TT_96094240_5716156_96094258" localSheetId="4">Должники!$A$2:$A$2</definedName>
    <definedName name="TT_96094240_5716156_96094258" localSheetId="2">'Проверка_Разрез по МО'!$B$3:$K$3</definedName>
    <definedName name="TT_96094240_5718750_96094258" localSheetId="1">'Разрез по МО'!$B$4:$O$4</definedName>
    <definedName name="_xlnm._FilterDatabase" localSheetId="4" hidden="1">'Должники'!$A$1:$C$199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sz val="12"/>
    </font>
    <font>
      <name val="Tahoma"/>
      <charset val="204"/>
      <family val="2"/>
      <color indexed="81"/>
      <sz val="9"/>
    </font>
    <font>
      <name val="Times New Roman"/>
      <charset val="204"/>
      <family val="1"/>
      <b val="1"/>
      <color theme="1"/>
      <sz val="11"/>
    </font>
    <font>
      <name val="Calibri"/>
      <charset val="204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2" borderId="1" applyAlignment="1" pivotButton="0" quotePrefix="0" xfId="0">
      <alignment horizontal="center" vertical="center"/>
    </xf>
    <xf numFmtId="0" fontId="0" fillId="0" borderId="1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1" fillId="4" borderId="1" applyAlignment="1" pivotButton="0" quotePrefix="0" xfId="0">
      <alignment horizontal="center" vertical="center" wrapText="1"/>
    </xf>
    <xf numFmtId="0" fontId="0" fillId="5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3" fontId="6" fillId="0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3" fontId="0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 wrapText="1"/>
    </xf>
    <xf numFmtId="3" fontId="5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/>
    </xf>
    <xf numFmtId="0" fontId="5" fillId="0" borderId="1" applyAlignment="1" pivotButton="0" quotePrefix="0" xfId="1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5" pivotButton="0" quotePrefix="0" xfId="0"/>
  </cellXfs>
  <cellStyles count="2">
    <cellStyle name="Обычный" xfId="0" builtinId="0"/>
    <cellStyle name="Обычный 2" xfId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\ Борисов Николай</author>
  </authors>
  <commentList>
    <comment ref="K4" authorId="0" shapeId="0">
      <text>
        <t>43_covid_09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/>
  </sheetPr>
  <dimension ref="A1:O5"/>
  <sheetViews>
    <sheetView topLeftCell="B1" zoomScaleNormal="100" workbookViewId="0">
      <selection activeCell="B1" sqref="B1:B2"/>
    </sheetView>
  </sheetViews>
  <sheetFormatPr baseColWidth="8" defaultColWidth="27.28515625" defaultRowHeight="15"/>
  <cols>
    <col hidden="1" width="9.140625" customWidth="1" style="24" min="1" max="1"/>
    <col width="10.7109375" customWidth="1" style="24" min="2" max="2"/>
    <col width="38.42578125" bestFit="1" customWidth="1" style="24" min="3" max="3"/>
    <col width="30.7109375" customWidth="1" style="24" min="4" max="4"/>
    <col width="26.7109375" customWidth="1" style="24" min="5" max="5"/>
    <col hidden="1" width="27.28515625" customWidth="1" style="24" min="6" max="6"/>
    <col width="26.7109375" customWidth="1" style="24" min="7" max="8"/>
    <col hidden="1" width="27.28515625" customWidth="1" style="24" min="9" max="9"/>
    <col width="26.7109375" customWidth="1" style="24" min="10" max="10"/>
    <col hidden="1" width="27.28515625" customWidth="1" style="24" min="11" max="11"/>
    <col width="26.7109375" customWidth="1" style="24" min="12" max="12"/>
    <col hidden="1" width="27.28515625" customWidth="1" style="24" min="13" max="13"/>
    <col width="26.7109375" customWidth="1" style="24" min="14" max="15"/>
    <col width="27.28515625" customWidth="1" style="24" min="16" max="256"/>
    <col width="27.28515625" customWidth="1" style="24" min="257" max="257"/>
    <col width="33.42578125" customWidth="1" style="24" min="258" max="258"/>
    <col width="54.42578125" customWidth="1" style="24" min="259" max="259"/>
    <col width="27.28515625" customWidth="1" style="24" min="260" max="261"/>
    <col width="27.28515625" customWidth="1" style="24" min="262" max="262"/>
    <col width="27.28515625" customWidth="1" style="24" min="263" max="264"/>
    <col width="27.28515625" customWidth="1" style="24" min="265" max="265"/>
    <col width="27.28515625" customWidth="1" style="24" min="266" max="266"/>
    <col width="27.28515625" customWidth="1" style="24" min="267" max="267"/>
    <col width="27.28515625" customWidth="1" style="24" min="268" max="268"/>
    <col width="27.28515625" customWidth="1" style="24" min="269" max="269"/>
    <col width="27.28515625" customWidth="1" style="24" min="270" max="512"/>
    <col width="27.28515625" customWidth="1" style="24" min="513" max="513"/>
    <col width="33.42578125" customWidth="1" style="24" min="514" max="514"/>
    <col width="54.42578125" customWidth="1" style="24" min="515" max="515"/>
    <col width="27.28515625" customWidth="1" style="24" min="516" max="517"/>
    <col width="27.28515625" customWidth="1" style="24" min="518" max="518"/>
    <col width="27.28515625" customWidth="1" style="24" min="519" max="520"/>
    <col width="27.28515625" customWidth="1" style="24" min="521" max="521"/>
    <col width="27.28515625" customWidth="1" style="24" min="522" max="522"/>
    <col width="27.28515625" customWidth="1" style="24" min="523" max="523"/>
    <col width="27.28515625" customWidth="1" style="24" min="524" max="524"/>
    <col width="27.28515625" customWidth="1" style="24" min="525" max="525"/>
    <col width="27.28515625" customWidth="1" style="24" min="526" max="768"/>
    <col width="27.28515625" customWidth="1" style="24" min="769" max="769"/>
    <col width="33.42578125" customWidth="1" style="24" min="770" max="770"/>
    <col width="54.42578125" customWidth="1" style="24" min="771" max="771"/>
    <col width="27.28515625" customWidth="1" style="24" min="772" max="773"/>
    <col width="27.28515625" customWidth="1" style="24" min="774" max="774"/>
    <col width="27.28515625" customWidth="1" style="24" min="775" max="776"/>
    <col width="27.28515625" customWidth="1" style="24" min="777" max="777"/>
    <col width="27.28515625" customWidth="1" style="24" min="778" max="778"/>
    <col width="27.28515625" customWidth="1" style="24" min="779" max="779"/>
    <col width="27.28515625" customWidth="1" style="24" min="780" max="780"/>
    <col width="27.28515625" customWidth="1" style="24" min="781" max="781"/>
    <col width="27.28515625" customWidth="1" style="24" min="782" max="1024"/>
    <col width="27.28515625" customWidth="1" style="24" min="1025" max="1025"/>
    <col width="33.42578125" customWidth="1" style="24" min="1026" max="1026"/>
    <col width="54.42578125" customWidth="1" style="24" min="1027" max="1027"/>
    <col width="27.28515625" customWidth="1" style="24" min="1028" max="1029"/>
    <col width="27.28515625" customWidth="1" style="24" min="1030" max="1030"/>
    <col width="27.28515625" customWidth="1" style="24" min="1031" max="1032"/>
    <col width="27.28515625" customWidth="1" style="24" min="1033" max="1033"/>
    <col width="27.28515625" customWidth="1" style="24" min="1034" max="1034"/>
    <col width="27.28515625" customWidth="1" style="24" min="1035" max="1035"/>
    <col width="27.28515625" customWidth="1" style="24" min="1036" max="1036"/>
    <col width="27.28515625" customWidth="1" style="24" min="1037" max="1037"/>
    <col width="27.28515625" customWidth="1" style="24" min="1038" max="1280"/>
    <col width="27.28515625" customWidth="1" style="24" min="1281" max="1281"/>
    <col width="33.42578125" customWidth="1" style="24" min="1282" max="1282"/>
    <col width="54.42578125" customWidth="1" style="24" min="1283" max="1283"/>
    <col width="27.28515625" customWidth="1" style="24" min="1284" max="1285"/>
    <col width="27.28515625" customWidth="1" style="24" min="1286" max="1286"/>
    <col width="27.28515625" customWidth="1" style="24" min="1287" max="1288"/>
    <col width="27.28515625" customWidth="1" style="24" min="1289" max="1289"/>
    <col width="27.28515625" customWidth="1" style="24" min="1290" max="1290"/>
    <col width="27.28515625" customWidth="1" style="24" min="1291" max="1291"/>
    <col width="27.28515625" customWidth="1" style="24" min="1292" max="1292"/>
    <col width="27.28515625" customWidth="1" style="24" min="1293" max="1293"/>
    <col width="27.28515625" customWidth="1" style="24" min="1294" max="1536"/>
    <col width="27.28515625" customWidth="1" style="24" min="1537" max="1537"/>
    <col width="33.42578125" customWidth="1" style="24" min="1538" max="1538"/>
    <col width="54.42578125" customWidth="1" style="24" min="1539" max="1539"/>
    <col width="27.28515625" customWidth="1" style="24" min="1540" max="1541"/>
    <col width="27.28515625" customWidth="1" style="24" min="1542" max="1542"/>
    <col width="27.28515625" customWidth="1" style="24" min="1543" max="1544"/>
    <col width="27.28515625" customWidth="1" style="24" min="1545" max="1545"/>
    <col width="27.28515625" customWidth="1" style="24" min="1546" max="1546"/>
    <col width="27.28515625" customWidth="1" style="24" min="1547" max="1547"/>
    <col width="27.28515625" customWidth="1" style="24" min="1548" max="1548"/>
    <col width="27.28515625" customWidth="1" style="24" min="1549" max="1549"/>
    <col width="27.28515625" customWidth="1" style="24" min="1550" max="1792"/>
    <col width="27.28515625" customWidth="1" style="24" min="1793" max="1793"/>
    <col width="33.42578125" customWidth="1" style="24" min="1794" max="1794"/>
    <col width="54.42578125" customWidth="1" style="24" min="1795" max="1795"/>
    <col width="27.28515625" customWidth="1" style="24" min="1796" max="1797"/>
    <col width="27.28515625" customWidth="1" style="24" min="1798" max="1798"/>
    <col width="27.28515625" customWidth="1" style="24" min="1799" max="1800"/>
    <col width="27.28515625" customWidth="1" style="24" min="1801" max="1801"/>
    <col width="27.28515625" customWidth="1" style="24" min="1802" max="1802"/>
    <col width="27.28515625" customWidth="1" style="24" min="1803" max="1803"/>
    <col width="27.28515625" customWidth="1" style="24" min="1804" max="1804"/>
    <col width="27.28515625" customWidth="1" style="24" min="1805" max="1805"/>
    <col width="27.28515625" customWidth="1" style="24" min="1806" max="2048"/>
    <col width="27.28515625" customWidth="1" style="24" min="2049" max="2049"/>
    <col width="33.42578125" customWidth="1" style="24" min="2050" max="2050"/>
    <col width="54.42578125" customWidth="1" style="24" min="2051" max="2051"/>
    <col width="27.28515625" customWidth="1" style="24" min="2052" max="2053"/>
    <col width="27.28515625" customWidth="1" style="24" min="2054" max="2054"/>
    <col width="27.28515625" customWidth="1" style="24" min="2055" max="2056"/>
    <col width="27.28515625" customWidth="1" style="24" min="2057" max="2057"/>
    <col width="27.28515625" customWidth="1" style="24" min="2058" max="2058"/>
    <col width="27.28515625" customWidth="1" style="24" min="2059" max="2059"/>
    <col width="27.28515625" customWidth="1" style="24" min="2060" max="2060"/>
    <col width="27.28515625" customWidth="1" style="24" min="2061" max="2061"/>
    <col width="27.28515625" customWidth="1" style="24" min="2062" max="2304"/>
    <col width="27.28515625" customWidth="1" style="24" min="2305" max="2305"/>
    <col width="33.42578125" customWidth="1" style="24" min="2306" max="2306"/>
    <col width="54.42578125" customWidth="1" style="24" min="2307" max="2307"/>
    <col width="27.28515625" customWidth="1" style="24" min="2308" max="2309"/>
    <col width="27.28515625" customWidth="1" style="24" min="2310" max="2310"/>
    <col width="27.28515625" customWidth="1" style="24" min="2311" max="2312"/>
    <col width="27.28515625" customWidth="1" style="24" min="2313" max="2313"/>
    <col width="27.28515625" customWidth="1" style="24" min="2314" max="2314"/>
    <col width="27.28515625" customWidth="1" style="24" min="2315" max="2315"/>
    <col width="27.28515625" customWidth="1" style="24" min="2316" max="2316"/>
    <col width="27.28515625" customWidth="1" style="24" min="2317" max="2317"/>
    <col width="27.28515625" customWidth="1" style="24" min="2318" max="2560"/>
    <col width="27.28515625" customWidth="1" style="24" min="2561" max="2561"/>
    <col width="33.42578125" customWidth="1" style="24" min="2562" max="2562"/>
    <col width="54.42578125" customWidth="1" style="24" min="2563" max="2563"/>
    <col width="27.28515625" customWidth="1" style="24" min="2564" max="2565"/>
    <col width="27.28515625" customWidth="1" style="24" min="2566" max="2566"/>
    <col width="27.28515625" customWidth="1" style="24" min="2567" max="2568"/>
    <col width="27.28515625" customWidth="1" style="24" min="2569" max="2569"/>
    <col width="27.28515625" customWidth="1" style="24" min="2570" max="2570"/>
    <col width="27.28515625" customWidth="1" style="24" min="2571" max="2571"/>
    <col width="27.28515625" customWidth="1" style="24" min="2572" max="2572"/>
    <col width="27.28515625" customWidth="1" style="24" min="2573" max="2573"/>
    <col width="27.28515625" customWidth="1" style="24" min="2574" max="2816"/>
    <col width="27.28515625" customWidth="1" style="24" min="2817" max="2817"/>
    <col width="33.42578125" customWidth="1" style="24" min="2818" max="2818"/>
    <col width="54.42578125" customWidth="1" style="24" min="2819" max="2819"/>
    <col width="27.28515625" customWidth="1" style="24" min="2820" max="2821"/>
    <col width="27.28515625" customWidth="1" style="24" min="2822" max="2822"/>
    <col width="27.28515625" customWidth="1" style="24" min="2823" max="2824"/>
    <col width="27.28515625" customWidth="1" style="24" min="2825" max="2825"/>
    <col width="27.28515625" customWidth="1" style="24" min="2826" max="2826"/>
    <col width="27.28515625" customWidth="1" style="24" min="2827" max="2827"/>
    <col width="27.28515625" customWidth="1" style="24" min="2828" max="2828"/>
    <col width="27.28515625" customWidth="1" style="24" min="2829" max="2829"/>
    <col width="27.28515625" customWidth="1" style="24" min="2830" max="3072"/>
    <col width="27.28515625" customWidth="1" style="24" min="3073" max="3073"/>
    <col width="33.42578125" customWidth="1" style="24" min="3074" max="3074"/>
    <col width="54.42578125" customWidth="1" style="24" min="3075" max="3075"/>
    <col width="27.28515625" customWidth="1" style="24" min="3076" max="3077"/>
    <col width="27.28515625" customWidth="1" style="24" min="3078" max="3078"/>
    <col width="27.28515625" customWidth="1" style="24" min="3079" max="3080"/>
    <col width="27.28515625" customWidth="1" style="24" min="3081" max="3081"/>
    <col width="27.28515625" customWidth="1" style="24" min="3082" max="3082"/>
    <col width="27.28515625" customWidth="1" style="24" min="3083" max="3083"/>
    <col width="27.28515625" customWidth="1" style="24" min="3084" max="3084"/>
    <col width="27.28515625" customWidth="1" style="24" min="3085" max="3085"/>
    <col width="27.28515625" customWidth="1" style="24" min="3086" max="3328"/>
    <col width="27.28515625" customWidth="1" style="24" min="3329" max="3329"/>
    <col width="33.42578125" customWidth="1" style="24" min="3330" max="3330"/>
    <col width="54.42578125" customWidth="1" style="24" min="3331" max="3331"/>
    <col width="27.28515625" customWidth="1" style="24" min="3332" max="3333"/>
    <col width="27.28515625" customWidth="1" style="24" min="3334" max="3334"/>
    <col width="27.28515625" customWidth="1" style="24" min="3335" max="3336"/>
    <col width="27.28515625" customWidth="1" style="24" min="3337" max="3337"/>
    <col width="27.28515625" customWidth="1" style="24" min="3338" max="3338"/>
    <col width="27.28515625" customWidth="1" style="24" min="3339" max="3339"/>
    <col width="27.28515625" customWidth="1" style="24" min="3340" max="3340"/>
    <col width="27.28515625" customWidth="1" style="24" min="3341" max="3341"/>
    <col width="27.28515625" customWidth="1" style="24" min="3342" max="3584"/>
    <col width="27.28515625" customWidth="1" style="24" min="3585" max="3585"/>
    <col width="33.42578125" customWidth="1" style="24" min="3586" max="3586"/>
    <col width="54.42578125" customWidth="1" style="24" min="3587" max="3587"/>
    <col width="27.28515625" customWidth="1" style="24" min="3588" max="3589"/>
    <col width="27.28515625" customWidth="1" style="24" min="3590" max="3590"/>
    <col width="27.28515625" customWidth="1" style="24" min="3591" max="3592"/>
    <col width="27.28515625" customWidth="1" style="24" min="3593" max="3593"/>
    <col width="27.28515625" customWidth="1" style="24" min="3594" max="3594"/>
    <col width="27.28515625" customWidth="1" style="24" min="3595" max="3595"/>
    <col width="27.28515625" customWidth="1" style="24" min="3596" max="3596"/>
    <col width="27.28515625" customWidth="1" style="24" min="3597" max="3597"/>
    <col width="27.28515625" customWidth="1" style="24" min="3598" max="3840"/>
    <col width="27.28515625" customWidth="1" style="24" min="3841" max="3841"/>
    <col width="33.42578125" customWidth="1" style="24" min="3842" max="3842"/>
    <col width="54.42578125" customWidth="1" style="24" min="3843" max="3843"/>
    <col width="27.28515625" customWidth="1" style="24" min="3844" max="3845"/>
    <col width="27.28515625" customWidth="1" style="24" min="3846" max="3846"/>
    <col width="27.28515625" customWidth="1" style="24" min="3847" max="3848"/>
    <col width="27.28515625" customWidth="1" style="24" min="3849" max="3849"/>
    <col width="27.28515625" customWidth="1" style="24" min="3850" max="3850"/>
    <col width="27.28515625" customWidth="1" style="24" min="3851" max="3851"/>
    <col width="27.28515625" customWidth="1" style="24" min="3852" max="3852"/>
    <col width="27.28515625" customWidth="1" style="24" min="3853" max="3853"/>
    <col width="27.28515625" customWidth="1" style="24" min="3854" max="4096"/>
    <col width="27.28515625" customWidth="1" style="24" min="4097" max="4097"/>
    <col width="33.42578125" customWidth="1" style="24" min="4098" max="4098"/>
    <col width="54.42578125" customWidth="1" style="24" min="4099" max="4099"/>
    <col width="27.28515625" customWidth="1" style="24" min="4100" max="4101"/>
    <col width="27.28515625" customWidth="1" style="24" min="4102" max="4102"/>
    <col width="27.28515625" customWidth="1" style="24" min="4103" max="4104"/>
    <col width="27.28515625" customWidth="1" style="24" min="4105" max="4105"/>
    <col width="27.28515625" customWidth="1" style="24" min="4106" max="4106"/>
    <col width="27.28515625" customWidth="1" style="24" min="4107" max="4107"/>
    <col width="27.28515625" customWidth="1" style="24" min="4108" max="4108"/>
    <col width="27.28515625" customWidth="1" style="24" min="4109" max="4109"/>
    <col width="27.28515625" customWidth="1" style="24" min="4110" max="4352"/>
    <col width="27.28515625" customWidth="1" style="24" min="4353" max="4353"/>
    <col width="33.42578125" customWidth="1" style="24" min="4354" max="4354"/>
    <col width="54.42578125" customWidth="1" style="24" min="4355" max="4355"/>
    <col width="27.28515625" customWidth="1" style="24" min="4356" max="4357"/>
    <col width="27.28515625" customWidth="1" style="24" min="4358" max="4358"/>
    <col width="27.28515625" customWidth="1" style="24" min="4359" max="4360"/>
    <col width="27.28515625" customWidth="1" style="24" min="4361" max="4361"/>
    <col width="27.28515625" customWidth="1" style="24" min="4362" max="4362"/>
    <col width="27.28515625" customWidth="1" style="24" min="4363" max="4363"/>
    <col width="27.28515625" customWidth="1" style="24" min="4364" max="4364"/>
    <col width="27.28515625" customWidth="1" style="24" min="4365" max="4365"/>
    <col width="27.28515625" customWidth="1" style="24" min="4366" max="4608"/>
    <col width="27.28515625" customWidth="1" style="24" min="4609" max="4609"/>
    <col width="33.42578125" customWidth="1" style="24" min="4610" max="4610"/>
    <col width="54.42578125" customWidth="1" style="24" min="4611" max="4611"/>
    <col width="27.28515625" customWidth="1" style="24" min="4612" max="4613"/>
    <col width="27.28515625" customWidth="1" style="24" min="4614" max="4614"/>
    <col width="27.28515625" customWidth="1" style="24" min="4615" max="4616"/>
    <col width="27.28515625" customWidth="1" style="24" min="4617" max="4617"/>
    <col width="27.28515625" customWidth="1" style="24" min="4618" max="4618"/>
    <col width="27.28515625" customWidth="1" style="24" min="4619" max="4619"/>
    <col width="27.28515625" customWidth="1" style="24" min="4620" max="4620"/>
    <col width="27.28515625" customWidth="1" style="24" min="4621" max="4621"/>
    <col width="27.28515625" customWidth="1" style="24" min="4622" max="4864"/>
    <col width="27.28515625" customWidth="1" style="24" min="4865" max="4865"/>
    <col width="33.42578125" customWidth="1" style="24" min="4866" max="4866"/>
    <col width="54.42578125" customWidth="1" style="24" min="4867" max="4867"/>
    <col width="27.28515625" customWidth="1" style="24" min="4868" max="4869"/>
    <col width="27.28515625" customWidth="1" style="24" min="4870" max="4870"/>
    <col width="27.28515625" customWidth="1" style="24" min="4871" max="4872"/>
    <col width="27.28515625" customWidth="1" style="24" min="4873" max="4873"/>
    <col width="27.28515625" customWidth="1" style="24" min="4874" max="4874"/>
    <col width="27.28515625" customWidth="1" style="24" min="4875" max="4875"/>
    <col width="27.28515625" customWidth="1" style="24" min="4876" max="4876"/>
    <col width="27.28515625" customWidth="1" style="24" min="4877" max="4877"/>
    <col width="27.28515625" customWidth="1" style="24" min="4878" max="5120"/>
    <col width="27.28515625" customWidth="1" style="24" min="5121" max="5121"/>
    <col width="33.42578125" customWidth="1" style="24" min="5122" max="5122"/>
    <col width="54.42578125" customWidth="1" style="24" min="5123" max="5123"/>
    <col width="27.28515625" customWidth="1" style="24" min="5124" max="5125"/>
    <col width="27.28515625" customWidth="1" style="24" min="5126" max="5126"/>
    <col width="27.28515625" customWidth="1" style="24" min="5127" max="5128"/>
    <col width="27.28515625" customWidth="1" style="24" min="5129" max="5129"/>
    <col width="27.28515625" customWidth="1" style="24" min="5130" max="5130"/>
    <col width="27.28515625" customWidth="1" style="24" min="5131" max="5131"/>
    <col width="27.28515625" customWidth="1" style="24" min="5132" max="5132"/>
    <col width="27.28515625" customWidth="1" style="24" min="5133" max="5133"/>
    <col width="27.28515625" customWidth="1" style="24" min="5134" max="5376"/>
    <col width="27.28515625" customWidth="1" style="24" min="5377" max="5377"/>
    <col width="33.42578125" customWidth="1" style="24" min="5378" max="5378"/>
    <col width="54.42578125" customWidth="1" style="24" min="5379" max="5379"/>
    <col width="27.28515625" customWidth="1" style="24" min="5380" max="5381"/>
    <col width="27.28515625" customWidth="1" style="24" min="5382" max="5382"/>
    <col width="27.28515625" customWidth="1" style="24" min="5383" max="5384"/>
    <col width="27.28515625" customWidth="1" style="24" min="5385" max="5385"/>
    <col width="27.28515625" customWidth="1" style="24" min="5386" max="5386"/>
    <col width="27.28515625" customWidth="1" style="24" min="5387" max="5387"/>
    <col width="27.28515625" customWidth="1" style="24" min="5388" max="5388"/>
    <col width="27.28515625" customWidth="1" style="24" min="5389" max="5389"/>
    <col width="27.28515625" customWidth="1" style="24" min="5390" max="5632"/>
    <col width="27.28515625" customWidth="1" style="24" min="5633" max="5633"/>
    <col width="33.42578125" customWidth="1" style="24" min="5634" max="5634"/>
    <col width="54.42578125" customWidth="1" style="24" min="5635" max="5635"/>
    <col width="27.28515625" customWidth="1" style="24" min="5636" max="5637"/>
    <col width="27.28515625" customWidth="1" style="24" min="5638" max="5638"/>
    <col width="27.28515625" customWidth="1" style="24" min="5639" max="5640"/>
    <col width="27.28515625" customWidth="1" style="24" min="5641" max="5641"/>
    <col width="27.28515625" customWidth="1" style="24" min="5642" max="5642"/>
    <col width="27.28515625" customWidth="1" style="24" min="5643" max="5643"/>
    <col width="27.28515625" customWidth="1" style="24" min="5644" max="5644"/>
    <col width="27.28515625" customWidth="1" style="24" min="5645" max="5645"/>
    <col width="27.28515625" customWidth="1" style="24" min="5646" max="5888"/>
    <col width="27.28515625" customWidth="1" style="24" min="5889" max="5889"/>
    <col width="33.42578125" customWidth="1" style="24" min="5890" max="5890"/>
    <col width="54.42578125" customWidth="1" style="24" min="5891" max="5891"/>
    <col width="27.28515625" customWidth="1" style="24" min="5892" max="5893"/>
    <col width="27.28515625" customWidth="1" style="24" min="5894" max="5894"/>
    <col width="27.28515625" customWidth="1" style="24" min="5895" max="5896"/>
    <col width="27.28515625" customWidth="1" style="24" min="5897" max="5897"/>
    <col width="27.28515625" customWidth="1" style="24" min="5898" max="5898"/>
    <col width="27.28515625" customWidth="1" style="24" min="5899" max="5899"/>
    <col width="27.28515625" customWidth="1" style="24" min="5900" max="5900"/>
    <col width="27.28515625" customWidth="1" style="24" min="5901" max="5901"/>
    <col width="27.28515625" customWidth="1" style="24" min="5902" max="6144"/>
    <col width="27.28515625" customWidth="1" style="24" min="6145" max="6145"/>
    <col width="33.42578125" customWidth="1" style="24" min="6146" max="6146"/>
    <col width="54.42578125" customWidth="1" style="24" min="6147" max="6147"/>
    <col width="27.28515625" customWidth="1" style="24" min="6148" max="6149"/>
    <col width="27.28515625" customWidth="1" style="24" min="6150" max="6150"/>
    <col width="27.28515625" customWidth="1" style="24" min="6151" max="6152"/>
    <col width="27.28515625" customWidth="1" style="24" min="6153" max="6153"/>
    <col width="27.28515625" customWidth="1" style="24" min="6154" max="6154"/>
    <col width="27.28515625" customWidth="1" style="24" min="6155" max="6155"/>
    <col width="27.28515625" customWidth="1" style="24" min="6156" max="6156"/>
    <col width="27.28515625" customWidth="1" style="24" min="6157" max="6157"/>
    <col width="27.28515625" customWidth="1" style="24" min="6158" max="6400"/>
    <col width="27.28515625" customWidth="1" style="24" min="6401" max="6401"/>
    <col width="33.42578125" customWidth="1" style="24" min="6402" max="6402"/>
    <col width="54.42578125" customWidth="1" style="24" min="6403" max="6403"/>
    <col width="27.28515625" customWidth="1" style="24" min="6404" max="6405"/>
    <col width="27.28515625" customWidth="1" style="24" min="6406" max="6406"/>
    <col width="27.28515625" customWidth="1" style="24" min="6407" max="6408"/>
    <col width="27.28515625" customWidth="1" style="24" min="6409" max="6409"/>
    <col width="27.28515625" customWidth="1" style="24" min="6410" max="6410"/>
    <col width="27.28515625" customWidth="1" style="24" min="6411" max="6411"/>
    <col width="27.28515625" customWidth="1" style="24" min="6412" max="6412"/>
    <col width="27.28515625" customWidth="1" style="24" min="6413" max="6413"/>
    <col width="27.28515625" customWidth="1" style="24" min="6414" max="6656"/>
    <col width="27.28515625" customWidth="1" style="24" min="6657" max="6657"/>
    <col width="33.42578125" customWidth="1" style="24" min="6658" max="6658"/>
    <col width="54.42578125" customWidth="1" style="24" min="6659" max="6659"/>
    <col width="27.28515625" customWidth="1" style="24" min="6660" max="6661"/>
    <col width="27.28515625" customWidth="1" style="24" min="6662" max="6662"/>
    <col width="27.28515625" customWidth="1" style="24" min="6663" max="6664"/>
    <col width="27.28515625" customWidth="1" style="24" min="6665" max="6665"/>
    <col width="27.28515625" customWidth="1" style="24" min="6666" max="6666"/>
    <col width="27.28515625" customWidth="1" style="24" min="6667" max="6667"/>
    <col width="27.28515625" customWidth="1" style="24" min="6668" max="6668"/>
    <col width="27.28515625" customWidth="1" style="24" min="6669" max="6669"/>
    <col width="27.28515625" customWidth="1" style="24" min="6670" max="6912"/>
    <col width="27.28515625" customWidth="1" style="24" min="6913" max="6913"/>
    <col width="33.42578125" customWidth="1" style="24" min="6914" max="6914"/>
    <col width="54.42578125" customWidth="1" style="24" min="6915" max="6915"/>
    <col width="27.28515625" customWidth="1" style="24" min="6916" max="6917"/>
    <col width="27.28515625" customWidth="1" style="24" min="6918" max="6918"/>
    <col width="27.28515625" customWidth="1" style="24" min="6919" max="6920"/>
    <col width="27.28515625" customWidth="1" style="24" min="6921" max="6921"/>
    <col width="27.28515625" customWidth="1" style="24" min="6922" max="6922"/>
    <col width="27.28515625" customWidth="1" style="24" min="6923" max="6923"/>
    <col width="27.28515625" customWidth="1" style="24" min="6924" max="6924"/>
    <col width="27.28515625" customWidth="1" style="24" min="6925" max="6925"/>
    <col width="27.28515625" customWidth="1" style="24" min="6926" max="7168"/>
    <col width="27.28515625" customWidth="1" style="24" min="7169" max="7169"/>
    <col width="33.42578125" customWidth="1" style="24" min="7170" max="7170"/>
    <col width="54.42578125" customWidth="1" style="24" min="7171" max="7171"/>
    <col width="27.28515625" customWidth="1" style="24" min="7172" max="7173"/>
    <col width="27.28515625" customWidth="1" style="24" min="7174" max="7174"/>
    <col width="27.28515625" customWidth="1" style="24" min="7175" max="7176"/>
    <col width="27.28515625" customWidth="1" style="24" min="7177" max="7177"/>
    <col width="27.28515625" customWidth="1" style="24" min="7178" max="7178"/>
    <col width="27.28515625" customWidth="1" style="24" min="7179" max="7179"/>
    <col width="27.28515625" customWidth="1" style="24" min="7180" max="7180"/>
    <col width="27.28515625" customWidth="1" style="24" min="7181" max="7181"/>
    <col width="27.28515625" customWidth="1" style="24" min="7182" max="7424"/>
    <col width="27.28515625" customWidth="1" style="24" min="7425" max="7425"/>
    <col width="33.42578125" customWidth="1" style="24" min="7426" max="7426"/>
    <col width="54.42578125" customWidth="1" style="24" min="7427" max="7427"/>
    <col width="27.28515625" customWidth="1" style="24" min="7428" max="7429"/>
    <col width="27.28515625" customWidth="1" style="24" min="7430" max="7430"/>
    <col width="27.28515625" customWidth="1" style="24" min="7431" max="7432"/>
    <col width="27.28515625" customWidth="1" style="24" min="7433" max="7433"/>
    <col width="27.28515625" customWidth="1" style="24" min="7434" max="7434"/>
    <col width="27.28515625" customWidth="1" style="24" min="7435" max="7435"/>
    <col width="27.28515625" customWidth="1" style="24" min="7436" max="7436"/>
    <col width="27.28515625" customWidth="1" style="24" min="7437" max="7437"/>
    <col width="27.28515625" customWidth="1" style="24" min="7438" max="7680"/>
    <col width="27.28515625" customWidth="1" style="24" min="7681" max="7681"/>
    <col width="33.42578125" customWidth="1" style="24" min="7682" max="7682"/>
    <col width="54.42578125" customWidth="1" style="24" min="7683" max="7683"/>
    <col width="27.28515625" customWidth="1" style="24" min="7684" max="7685"/>
    <col width="27.28515625" customWidth="1" style="24" min="7686" max="7686"/>
    <col width="27.28515625" customWidth="1" style="24" min="7687" max="7688"/>
    <col width="27.28515625" customWidth="1" style="24" min="7689" max="7689"/>
    <col width="27.28515625" customWidth="1" style="24" min="7690" max="7690"/>
    <col width="27.28515625" customWidth="1" style="24" min="7691" max="7691"/>
    <col width="27.28515625" customWidth="1" style="24" min="7692" max="7692"/>
    <col width="27.28515625" customWidth="1" style="24" min="7693" max="7693"/>
    <col width="27.28515625" customWidth="1" style="24" min="7694" max="7936"/>
    <col width="27.28515625" customWidth="1" style="24" min="7937" max="7937"/>
    <col width="33.42578125" customWidth="1" style="24" min="7938" max="7938"/>
    <col width="54.42578125" customWidth="1" style="24" min="7939" max="7939"/>
    <col width="27.28515625" customWidth="1" style="24" min="7940" max="7941"/>
    <col width="27.28515625" customWidth="1" style="24" min="7942" max="7942"/>
    <col width="27.28515625" customWidth="1" style="24" min="7943" max="7944"/>
    <col width="27.28515625" customWidth="1" style="24" min="7945" max="7945"/>
    <col width="27.28515625" customWidth="1" style="24" min="7946" max="7946"/>
    <col width="27.28515625" customWidth="1" style="24" min="7947" max="7947"/>
    <col width="27.28515625" customWidth="1" style="24" min="7948" max="7948"/>
    <col width="27.28515625" customWidth="1" style="24" min="7949" max="7949"/>
    <col width="27.28515625" customWidth="1" style="24" min="7950" max="8192"/>
    <col width="27.28515625" customWidth="1" style="24" min="8193" max="8193"/>
    <col width="33.42578125" customWidth="1" style="24" min="8194" max="8194"/>
    <col width="54.42578125" customWidth="1" style="24" min="8195" max="8195"/>
    <col width="27.28515625" customWidth="1" style="24" min="8196" max="8197"/>
    <col width="27.28515625" customWidth="1" style="24" min="8198" max="8198"/>
    <col width="27.28515625" customWidth="1" style="24" min="8199" max="8200"/>
    <col width="27.28515625" customWidth="1" style="24" min="8201" max="8201"/>
    <col width="27.28515625" customWidth="1" style="24" min="8202" max="8202"/>
    <col width="27.28515625" customWidth="1" style="24" min="8203" max="8203"/>
    <col width="27.28515625" customWidth="1" style="24" min="8204" max="8204"/>
    <col width="27.28515625" customWidth="1" style="24" min="8205" max="8205"/>
    <col width="27.28515625" customWidth="1" style="24" min="8206" max="8448"/>
    <col width="27.28515625" customWidth="1" style="24" min="8449" max="8449"/>
    <col width="33.42578125" customWidth="1" style="24" min="8450" max="8450"/>
    <col width="54.42578125" customWidth="1" style="24" min="8451" max="8451"/>
    <col width="27.28515625" customWidth="1" style="24" min="8452" max="8453"/>
    <col width="27.28515625" customWidth="1" style="24" min="8454" max="8454"/>
    <col width="27.28515625" customWidth="1" style="24" min="8455" max="8456"/>
    <col width="27.28515625" customWidth="1" style="24" min="8457" max="8457"/>
    <col width="27.28515625" customWidth="1" style="24" min="8458" max="8458"/>
    <col width="27.28515625" customWidth="1" style="24" min="8459" max="8459"/>
    <col width="27.28515625" customWidth="1" style="24" min="8460" max="8460"/>
    <col width="27.28515625" customWidth="1" style="24" min="8461" max="8461"/>
    <col width="27.28515625" customWidth="1" style="24" min="8462" max="8704"/>
    <col width="27.28515625" customWidth="1" style="24" min="8705" max="8705"/>
    <col width="33.42578125" customWidth="1" style="24" min="8706" max="8706"/>
    <col width="54.42578125" customWidth="1" style="24" min="8707" max="8707"/>
    <col width="27.28515625" customWidth="1" style="24" min="8708" max="8709"/>
    <col width="27.28515625" customWidth="1" style="24" min="8710" max="8710"/>
    <col width="27.28515625" customWidth="1" style="24" min="8711" max="8712"/>
    <col width="27.28515625" customWidth="1" style="24" min="8713" max="8713"/>
    <col width="27.28515625" customWidth="1" style="24" min="8714" max="8714"/>
    <col width="27.28515625" customWidth="1" style="24" min="8715" max="8715"/>
    <col width="27.28515625" customWidth="1" style="24" min="8716" max="8716"/>
    <col width="27.28515625" customWidth="1" style="24" min="8717" max="8717"/>
    <col width="27.28515625" customWidth="1" style="24" min="8718" max="8960"/>
    <col width="27.28515625" customWidth="1" style="24" min="8961" max="8961"/>
    <col width="33.42578125" customWidth="1" style="24" min="8962" max="8962"/>
    <col width="54.42578125" customWidth="1" style="24" min="8963" max="8963"/>
    <col width="27.28515625" customWidth="1" style="24" min="8964" max="8965"/>
    <col width="27.28515625" customWidth="1" style="24" min="8966" max="8966"/>
    <col width="27.28515625" customWidth="1" style="24" min="8967" max="8968"/>
    <col width="27.28515625" customWidth="1" style="24" min="8969" max="8969"/>
    <col width="27.28515625" customWidth="1" style="24" min="8970" max="8970"/>
    <col width="27.28515625" customWidth="1" style="24" min="8971" max="8971"/>
    <col width="27.28515625" customWidth="1" style="24" min="8972" max="8972"/>
    <col width="27.28515625" customWidth="1" style="24" min="8973" max="8973"/>
    <col width="27.28515625" customWidth="1" style="24" min="8974" max="9216"/>
    <col width="27.28515625" customWidth="1" style="24" min="9217" max="9217"/>
    <col width="33.42578125" customWidth="1" style="24" min="9218" max="9218"/>
    <col width="54.42578125" customWidth="1" style="24" min="9219" max="9219"/>
    <col width="27.28515625" customWidth="1" style="24" min="9220" max="9221"/>
    <col width="27.28515625" customWidth="1" style="24" min="9222" max="9222"/>
    <col width="27.28515625" customWidth="1" style="24" min="9223" max="9224"/>
    <col width="27.28515625" customWidth="1" style="24" min="9225" max="9225"/>
    <col width="27.28515625" customWidth="1" style="24" min="9226" max="9226"/>
    <col width="27.28515625" customWidth="1" style="24" min="9227" max="9227"/>
    <col width="27.28515625" customWidth="1" style="24" min="9228" max="9228"/>
    <col width="27.28515625" customWidth="1" style="24" min="9229" max="9229"/>
    <col width="27.28515625" customWidth="1" style="24" min="9230" max="9472"/>
    <col width="27.28515625" customWidth="1" style="24" min="9473" max="9473"/>
    <col width="33.42578125" customWidth="1" style="24" min="9474" max="9474"/>
    <col width="54.42578125" customWidth="1" style="24" min="9475" max="9475"/>
    <col width="27.28515625" customWidth="1" style="24" min="9476" max="9477"/>
    <col width="27.28515625" customWidth="1" style="24" min="9478" max="9478"/>
    <col width="27.28515625" customWidth="1" style="24" min="9479" max="9480"/>
    <col width="27.28515625" customWidth="1" style="24" min="9481" max="9481"/>
    <col width="27.28515625" customWidth="1" style="24" min="9482" max="9482"/>
    <col width="27.28515625" customWidth="1" style="24" min="9483" max="9483"/>
    <col width="27.28515625" customWidth="1" style="24" min="9484" max="9484"/>
    <col width="27.28515625" customWidth="1" style="24" min="9485" max="9485"/>
    <col width="27.28515625" customWidth="1" style="24" min="9486" max="9728"/>
    <col width="27.28515625" customWidth="1" style="24" min="9729" max="9729"/>
    <col width="33.42578125" customWidth="1" style="24" min="9730" max="9730"/>
    <col width="54.42578125" customWidth="1" style="24" min="9731" max="9731"/>
    <col width="27.28515625" customWidth="1" style="24" min="9732" max="9733"/>
    <col width="27.28515625" customWidth="1" style="24" min="9734" max="9734"/>
    <col width="27.28515625" customWidth="1" style="24" min="9735" max="9736"/>
    <col width="27.28515625" customWidth="1" style="24" min="9737" max="9737"/>
    <col width="27.28515625" customWidth="1" style="24" min="9738" max="9738"/>
    <col width="27.28515625" customWidth="1" style="24" min="9739" max="9739"/>
    <col width="27.28515625" customWidth="1" style="24" min="9740" max="9740"/>
    <col width="27.28515625" customWidth="1" style="24" min="9741" max="9741"/>
    <col width="27.28515625" customWidth="1" style="24" min="9742" max="9984"/>
    <col width="27.28515625" customWidth="1" style="24" min="9985" max="9985"/>
    <col width="33.42578125" customWidth="1" style="24" min="9986" max="9986"/>
    <col width="54.42578125" customWidth="1" style="24" min="9987" max="9987"/>
    <col width="27.28515625" customWidth="1" style="24" min="9988" max="9989"/>
    <col width="27.28515625" customWidth="1" style="24" min="9990" max="9990"/>
    <col width="27.28515625" customWidth="1" style="24" min="9991" max="9992"/>
    <col width="27.28515625" customWidth="1" style="24" min="9993" max="9993"/>
    <col width="27.28515625" customWidth="1" style="24" min="9994" max="9994"/>
    <col width="27.28515625" customWidth="1" style="24" min="9995" max="9995"/>
    <col width="27.28515625" customWidth="1" style="24" min="9996" max="9996"/>
    <col width="27.28515625" customWidth="1" style="24" min="9997" max="9997"/>
    <col width="27.28515625" customWidth="1" style="24" min="9998" max="10240"/>
    <col width="27.28515625" customWidth="1" style="24" min="10241" max="10241"/>
    <col width="33.42578125" customWidth="1" style="24" min="10242" max="10242"/>
    <col width="54.42578125" customWidth="1" style="24" min="10243" max="10243"/>
    <col width="27.28515625" customWidth="1" style="24" min="10244" max="10245"/>
    <col width="27.28515625" customWidth="1" style="24" min="10246" max="10246"/>
    <col width="27.28515625" customWidth="1" style="24" min="10247" max="10248"/>
    <col width="27.28515625" customWidth="1" style="24" min="10249" max="10249"/>
    <col width="27.28515625" customWidth="1" style="24" min="10250" max="10250"/>
    <col width="27.28515625" customWidth="1" style="24" min="10251" max="10251"/>
    <col width="27.28515625" customWidth="1" style="24" min="10252" max="10252"/>
    <col width="27.28515625" customWidth="1" style="24" min="10253" max="10253"/>
    <col width="27.28515625" customWidth="1" style="24" min="10254" max="10496"/>
    <col width="27.28515625" customWidth="1" style="24" min="10497" max="10497"/>
    <col width="33.42578125" customWidth="1" style="24" min="10498" max="10498"/>
    <col width="54.42578125" customWidth="1" style="24" min="10499" max="10499"/>
    <col width="27.28515625" customWidth="1" style="24" min="10500" max="10501"/>
    <col width="27.28515625" customWidth="1" style="24" min="10502" max="10502"/>
    <col width="27.28515625" customWidth="1" style="24" min="10503" max="10504"/>
    <col width="27.28515625" customWidth="1" style="24" min="10505" max="10505"/>
    <col width="27.28515625" customWidth="1" style="24" min="10506" max="10506"/>
    <col width="27.28515625" customWidth="1" style="24" min="10507" max="10507"/>
    <col width="27.28515625" customWidth="1" style="24" min="10508" max="10508"/>
    <col width="27.28515625" customWidth="1" style="24" min="10509" max="10509"/>
    <col width="27.28515625" customWidth="1" style="24" min="10510" max="10752"/>
    <col width="27.28515625" customWidth="1" style="24" min="10753" max="10753"/>
    <col width="33.42578125" customWidth="1" style="24" min="10754" max="10754"/>
    <col width="54.42578125" customWidth="1" style="24" min="10755" max="10755"/>
    <col width="27.28515625" customWidth="1" style="24" min="10756" max="10757"/>
    <col width="27.28515625" customWidth="1" style="24" min="10758" max="10758"/>
    <col width="27.28515625" customWidth="1" style="24" min="10759" max="10760"/>
    <col width="27.28515625" customWidth="1" style="24" min="10761" max="10761"/>
    <col width="27.28515625" customWidth="1" style="24" min="10762" max="10762"/>
    <col width="27.28515625" customWidth="1" style="24" min="10763" max="10763"/>
    <col width="27.28515625" customWidth="1" style="24" min="10764" max="10764"/>
    <col width="27.28515625" customWidth="1" style="24" min="10765" max="10765"/>
    <col width="27.28515625" customWidth="1" style="24" min="10766" max="11008"/>
    <col width="27.28515625" customWidth="1" style="24" min="11009" max="11009"/>
    <col width="33.42578125" customWidth="1" style="24" min="11010" max="11010"/>
    <col width="54.42578125" customWidth="1" style="24" min="11011" max="11011"/>
    <col width="27.28515625" customWidth="1" style="24" min="11012" max="11013"/>
    <col width="27.28515625" customWidth="1" style="24" min="11014" max="11014"/>
    <col width="27.28515625" customWidth="1" style="24" min="11015" max="11016"/>
    <col width="27.28515625" customWidth="1" style="24" min="11017" max="11017"/>
    <col width="27.28515625" customWidth="1" style="24" min="11018" max="11018"/>
    <col width="27.28515625" customWidth="1" style="24" min="11019" max="11019"/>
    <col width="27.28515625" customWidth="1" style="24" min="11020" max="11020"/>
    <col width="27.28515625" customWidth="1" style="24" min="11021" max="11021"/>
    <col width="27.28515625" customWidth="1" style="24" min="11022" max="11264"/>
    <col width="27.28515625" customWidth="1" style="24" min="11265" max="11265"/>
    <col width="33.42578125" customWidth="1" style="24" min="11266" max="11266"/>
    <col width="54.42578125" customWidth="1" style="24" min="11267" max="11267"/>
    <col width="27.28515625" customWidth="1" style="24" min="11268" max="11269"/>
    <col width="27.28515625" customWidth="1" style="24" min="11270" max="11270"/>
    <col width="27.28515625" customWidth="1" style="24" min="11271" max="11272"/>
    <col width="27.28515625" customWidth="1" style="24" min="11273" max="11273"/>
    <col width="27.28515625" customWidth="1" style="24" min="11274" max="11274"/>
    <col width="27.28515625" customWidth="1" style="24" min="11275" max="11275"/>
    <col width="27.28515625" customWidth="1" style="24" min="11276" max="11276"/>
    <col width="27.28515625" customWidth="1" style="24" min="11277" max="11277"/>
    <col width="27.28515625" customWidth="1" style="24" min="11278" max="11520"/>
    <col width="27.28515625" customWidth="1" style="24" min="11521" max="11521"/>
    <col width="33.42578125" customWidth="1" style="24" min="11522" max="11522"/>
    <col width="54.42578125" customWidth="1" style="24" min="11523" max="11523"/>
    <col width="27.28515625" customWidth="1" style="24" min="11524" max="11525"/>
    <col width="27.28515625" customWidth="1" style="24" min="11526" max="11526"/>
    <col width="27.28515625" customWidth="1" style="24" min="11527" max="11528"/>
    <col width="27.28515625" customWidth="1" style="24" min="11529" max="11529"/>
    <col width="27.28515625" customWidth="1" style="24" min="11530" max="11530"/>
    <col width="27.28515625" customWidth="1" style="24" min="11531" max="11531"/>
    <col width="27.28515625" customWidth="1" style="24" min="11532" max="11532"/>
    <col width="27.28515625" customWidth="1" style="24" min="11533" max="11533"/>
    <col width="27.28515625" customWidth="1" style="24" min="11534" max="11776"/>
    <col width="27.28515625" customWidth="1" style="24" min="11777" max="11777"/>
    <col width="33.42578125" customWidth="1" style="24" min="11778" max="11778"/>
    <col width="54.42578125" customWidth="1" style="24" min="11779" max="11779"/>
    <col width="27.28515625" customWidth="1" style="24" min="11780" max="11781"/>
    <col width="27.28515625" customWidth="1" style="24" min="11782" max="11782"/>
    <col width="27.28515625" customWidth="1" style="24" min="11783" max="11784"/>
    <col width="27.28515625" customWidth="1" style="24" min="11785" max="11785"/>
    <col width="27.28515625" customWidth="1" style="24" min="11786" max="11786"/>
    <col width="27.28515625" customWidth="1" style="24" min="11787" max="11787"/>
    <col width="27.28515625" customWidth="1" style="24" min="11788" max="11788"/>
    <col width="27.28515625" customWidth="1" style="24" min="11789" max="11789"/>
    <col width="27.28515625" customWidth="1" style="24" min="11790" max="12032"/>
    <col width="27.28515625" customWidth="1" style="24" min="12033" max="12033"/>
    <col width="33.42578125" customWidth="1" style="24" min="12034" max="12034"/>
    <col width="54.42578125" customWidth="1" style="24" min="12035" max="12035"/>
    <col width="27.28515625" customWidth="1" style="24" min="12036" max="12037"/>
    <col width="27.28515625" customWidth="1" style="24" min="12038" max="12038"/>
    <col width="27.28515625" customWidth="1" style="24" min="12039" max="12040"/>
    <col width="27.28515625" customWidth="1" style="24" min="12041" max="12041"/>
    <col width="27.28515625" customWidth="1" style="24" min="12042" max="12042"/>
    <col width="27.28515625" customWidth="1" style="24" min="12043" max="12043"/>
    <col width="27.28515625" customWidth="1" style="24" min="12044" max="12044"/>
    <col width="27.28515625" customWidth="1" style="24" min="12045" max="12045"/>
    <col width="27.28515625" customWidth="1" style="24" min="12046" max="12288"/>
    <col width="27.28515625" customWidth="1" style="24" min="12289" max="12289"/>
    <col width="33.42578125" customWidth="1" style="24" min="12290" max="12290"/>
    <col width="54.42578125" customWidth="1" style="24" min="12291" max="12291"/>
    <col width="27.28515625" customWidth="1" style="24" min="12292" max="12293"/>
    <col width="27.28515625" customWidth="1" style="24" min="12294" max="12294"/>
    <col width="27.28515625" customWidth="1" style="24" min="12295" max="12296"/>
    <col width="27.28515625" customWidth="1" style="24" min="12297" max="12297"/>
    <col width="27.28515625" customWidth="1" style="24" min="12298" max="12298"/>
    <col width="27.28515625" customWidth="1" style="24" min="12299" max="12299"/>
    <col width="27.28515625" customWidth="1" style="24" min="12300" max="12300"/>
    <col width="27.28515625" customWidth="1" style="24" min="12301" max="12301"/>
    <col width="27.28515625" customWidth="1" style="24" min="12302" max="12544"/>
    <col width="27.28515625" customWidth="1" style="24" min="12545" max="12545"/>
    <col width="33.42578125" customWidth="1" style="24" min="12546" max="12546"/>
    <col width="54.42578125" customWidth="1" style="24" min="12547" max="12547"/>
    <col width="27.28515625" customWidth="1" style="24" min="12548" max="12549"/>
    <col width="27.28515625" customWidth="1" style="24" min="12550" max="12550"/>
    <col width="27.28515625" customWidth="1" style="24" min="12551" max="12552"/>
    <col width="27.28515625" customWidth="1" style="24" min="12553" max="12553"/>
    <col width="27.28515625" customWidth="1" style="24" min="12554" max="12554"/>
    <col width="27.28515625" customWidth="1" style="24" min="12555" max="12555"/>
    <col width="27.28515625" customWidth="1" style="24" min="12556" max="12556"/>
    <col width="27.28515625" customWidth="1" style="24" min="12557" max="12557"/>
    <col width="27.28515625" customWidth="1" style="24" min="12558" max="12800"/>
    <col width="27.28515625" customWidth="1" style="24" min="12801" max="12801"/>
    <col width="33.42578125" customWidth="1" style="24" min="12802" max="12802"/>
    <col width="54.42578125" customWidth="1" style="24" min="12803" max="12803"/>
    <col width="27.28515625" customWidth="1" style="24" min="12804" max="12805"/>
    <col width="27.28515625" customWidth="1" style="24" min="12806" max="12806"/>
    <col width="27.28515625" customWidth="1" style="24" min="12807" max="12808"/>
    <col width="27.28515625" customWidth="1" style="24" min="12809" max="12809"/>
    <col width="27.28515625" customWidth="1" style="24" min="12810" max="12810"/>
    <col width="27.28515625" customWidth="1" style="24" min="12811" max="12811"/>
    <col width="27.28515625" customWidth="1" style="24" min="12812" max="12812"/>
    <col width="27.28515625" customWidth="1" style="24" min="12813" max="12813"/>
    <col width="27.28515625" customWidth="1" style="24" min="12814" max="13056"/>
    <col width="27.28515625" customWidth="1" style="24" min="13057" max="13057"/>
    <col width="33.42578125" customWidth="1" style="24" min="13058" max="13058"/>
    <col width="54.42578125" customWidth="1" style="24" min="13059" max="13059"/>
    <col width="27.28515625" customWidth="1" style="24" min="13060" max="13061"/>
    <col width="27.28515625" customWidth="1" style="24" min="13062" max="13062"/>
    <col width="27.28515625" customWidth="1" style="24" min="13063" max="13064"/>
    <col width="27.28515625" customWidth="1" style="24" min="13065" max="13065"/>
    <col width="27.28515625" customWidth="1" style="24" min="13066" max="13066"/>
    <col width="27.28515625" customWidth="1" style="24" min="13067" max="13067"/>
    <col width="27.28515625" customWidth="1" style="24" min="13068" max="13068"/>
    <col width="27.28515625" customWidth="1" style="24" min="13069" max="13069"/>
    <col width="27.28515625" customWidth="1" style="24" min="13070" max="13312"/>
    <col width="27.28515625" customWidth="1" style="24" min="13313" max="13313"/>
    <col width="33.42578125" customWidth="1" style="24" min="13314" max="13314"/>
    <col width="54.42578125" customWidth="1" style="24" min="13315" max="13315"/>
    <col width="27.28515625" customWidth="1" style="24" min="13316" max="13317"/>
    <col width="27.28515625" customWidth="1" style="24" min="13318" max="13318"/>
    <col width="27.28515625" customWidth="1" style="24" min="13319" max="13320"/>
    <col width="27.28515625" customWidth="1" style="24" min="13321" max="13321"/>
    <col width="27.28515625" customWidth="1" style="24" min="13322" max="13322"/>
    <col width="27.28515625" customWidth="1" style="24" min="13323" max="13323"/>
    <col width="27.28515625" customWidth="1" style="24" min="13324" max="13324"/>
    <col width="27.28515625" customWidth="1" style="24" min="13325" max="13325"/>
    <col width="27.28515625" customWidth="1" style="24" min="13326" max="13568"/>
    <col width="27.28515625" customWidth="1" style="24" min="13569" max="13569"/>
    <col width="33.42578125" customWidth="1" style="24" min="13570" max="13570"/>
    <col width="54.42578125" customWidth="1" style="24" min="13571" max="13571"/>
    <col width="27.28515625" customWidth="1" style="24" min="13572" max="13573"/>
    <col width="27.28515625" customWidth="1" style="24" min="13574" max="13574"/>
    <col width="27.28515625" customWidth="1" style="24" min="13575" max="13576"/>
    <col width="27.28515625" customWidth="1" style="24" min="13577" max="13577"/>
    <col width="27.28515625" customWidth="1" style="24" min="13578" max="13578"/>
    <col width="27.28515625" customWidth="1" style="24" min="13579" max="13579"/>
    <col width="27.28515625" customWidth="1" style="24" min="13580" max="13580"/>
    <col width="27.28515625" customWidth="1" style="24" min="13581" max="13581"/>
    <col width="27.28515625" customWidth="1" style="24" min="13582" max="13824"/>
    <col width="27.28515625" customWidth="1" style="24" min="13825" max="13825"/>
    <col width="33.42578125" customWidth="1" style="24" min="13826" max="13826"/>
    <col width="54.42578125" customWidth="1" style="24" min="13827" max="13827"/>
    <col width="27.28515625" customWidth="1" style="24" min="13828" max="13829"/>
    <col width="27.28515625" customWidth="1" style="24" min="13830" max="13830"/>
    <col width="27.28515625" customWidth="1" style="24" min="13831" max="13832"/>
    <col width="27.28515625" customWidth="1" style="24" min="13833" max="13833"/>
    <col width="27.28515625" customWidth="1" style="24" min="13834" max="13834"/>
    <col width="27.28515625" customWidth="1" style="24" min="13835" max="13835"/>
    <col width="27.28515625" customWidth="1" style="24" min="13836" max="13836"/>
    <col width="27.28515625" customWidth="1" style="24" min="13837" max="13837"/>
    <col width="27.28515625" customWidth="1" style="24" min="13838" max="14080"/>
    <col width="27.28515625" customWidth="1" style="24" min="14081" max="14081"/>
    <col width="33.42578125" customWidth="1" style="24" min="14082" max="14082"/>
    <col width="54.42578125" customWidth="1" style="24" min="14083" max="14083"/>
    <col width="27.28515625" customWidth="1" style="24" min="14084" max="14085"/>
    <col width="27.28515625" customWidth="1" style="24" min="14086" max="14086"/>
    <col width="27.28515625" customWidth="1" style="24" min="14087" max="14088"/>
    <col width="27.28515625" customWidth="1" style="24" min="14089" max="14089"/>
    <col width="27.28515625" customWidth="1" style="24" min="14090" max="14090"/>
    <col width="27.28515625" customWidth="1" style="24" min="14091" max="14091"/>
    <col width="27.28515625" customWidth="1" style="24" min="14092" max="14092"/>
    <col width="27.28515625" customWidth="1" style="24" min="14093" max="14093"/>
    <col width="27.28515625" customWidth="1" style="24" min="14094" max="14336"/>
    <col width="27.28515625" customWidth="1" style="24" min="14337" max="14337"/>
    <col width="33.42578125" customWidth="1" style="24" min="14338" max="14338"/>
    <col width="54.42578125" customWidth="1" style="24" min="14339" max="14339"/>
    <col width="27.28515625" customWidth="1" style="24" min="14340" max="14341"/>
    <col width="27.28515625" customWidth="1" style="24" min="14342" max="14342"/>
    <col width="27.28515625" customWidth="1" style="24" min="14343" max="14344"/>
    <col width="27.28515625" customWidth="1" style="24" min="14345" max="14345"/>
    <col width="27.28515625" customWidth="1" style="24" min="14346" max="14346"/>
    <col width="27.28515625" customWidth="1" style="24" min="14347" max="14347"/>
    <col width="27.28515625" customWidth="1" style="24" min="14348" max="14348"/>
    <col width="27.28515625" customWidth="1" style="24" min="14349" max="14349"/>
    <col width="27.28515625" customWidth="1" style="24" min="14350" max="14592"/>
    <col width="27.28515625" customWidth="1" style="24" min="14593" max="14593"/>
    <col width="33.42578125" customWidth="1" style="24" min="14594" max="14594"/>
    <col width="54.42578125" customWidth="1" style="24" min="14595" max="14595"/>
    <col width="27.28515625" customWidth="1" style="24" min="14596" max="14597"/>
    <col width="27.28515625" customWidth="1" style="24" min="14598" max="14598"/>
    <col width="27.28515625" customWidth="1" style="24" min="14599" max="14600"/>
    <col width="27.28515625" customWidth="1" style="24" min="14601" max="14601"/>
    <col width="27.28515625" customWidth="1" style="24" min="14602" max="14602"/>
    <col width="27.28515625" customWidth="1" style="24" min="14603" max="14603"/>
    <col width="27.28515625" customWidth="1" style="24" min="14604" max="14604"/>
    <col width="27.28515625" customWidth="1" style="24" min="14605" max="14605"/>
    <col width="27.28515625" customWidth="1" style="24" min="14606" max="14848"/>
    <col width="27.28515625" customWidth="1" style="24" min="14849" max="14849"/>
    <col width="33.42578125" customWidth="1" style="24" min="14850" max="14850"/>
    <col width="54.42578125" customWidth="1" style="24" min="14851" max="14851"/>
    <col width="27.28515625" customWidth="1" style="24" min="14852" max="14853"/>
    <col width="27.28515625" customWidth="1" style="24" min="14854" max="14854"/>
    <col width="27.28515625" customWidth="1" style="24" min="14855" max="14856"/>
    <col width="27.28515625" customWidth="1" style="24" min="14857" max="14857"/>
    <col width="27.28515625" customWidth="1" style="24" min="14858" max="14858"/>
    <col width="27.28515625" customWidth="1" style="24" min="14859" max="14859"/>
    <col width="27.28515625" customWidth="1" style="24" min="14860" max="14860"/>
    <col width="27.28515625" customWidth="1" style="24" min="14861" max="14861"/>
    <col width="27.28515625" customWidth="1" style="24" min="14862" max="15104"/>
    <col width="27.28515625" customWidth="1" style="24" min="15105" max="15105"/>
    <col width="33.42578125" customWidth="1" style="24" min="15106" max="15106"/>
    <col width="54.42578125" customWidth="1" style="24" min="15107" max="15107"/>
    <col width="27.28515625" customWidth="1" style="24" min="15108" max="15109"/>
    <col width="27.28515625" customWidth="1" style="24" min="15110" max="15110"/>
    <col width="27.28515625" customWidth="1" style="24" min="15111" max="15112"/>
    <col width="27.28515625" customWidth="1" style="24" min="15113" max="15113"/>
    <col width="27.28515625" customWidth="1" style="24" min="15114" max="15114"/>
    <col width="27.28515625" customWidth="1" style="24" min="15115" max="15115"/>
    <col width="27.28515625" customWidth="1" style="24" min="15116" max="15116"/>
    <col width="27.28515625" customWidth="1" style="24" min="15117" max="15117"/>
    <col width="27.28515625" customWidth="1" style="24" min="15118" max="15360"/>
    <col width="27.28515625" customWidth="1" style="24" min="15361" max="15361"/>
    <col width="33.42578125" customWidth="1" style="24" min="15362" max="15362"/>
    <col width="54.42578125" customWidth="1" style="24" min="15363" max="15363"/>
    <col width="27.28515625" customWidth="1" style="24" min="15364" max="15365"/>
    <col width="27.28515625" customWidth="1" style="24" min="15366" max="15366"/>
    <col width="27.28515625" customWidth="1" style="24" min="15367" max="15368"/>
    <col width="27.28515625" customWidth="1" style="24" min="15369" max="15369"/>
    <col width="27.28515625" customWidth="1" style="24" min="15370" max="15370"/>
    <col width="27.28515625" customWidth="1" style="24" min="15371" max="15371"/>
    <col width="27.28515625" customWidth="1" style="24" min="15372" max="15372"/>
    <col width="27.28515625" customWidth="1" style="24" min="15373" max="15373"/>
    <col width="27.28515625" customWidth="1" style="24" min="15374" max="15616"/>
    <col width="27.28515625" customWidth="1" style="24" min="15617" max="15617"/>
    <col width="33.42578125" customWidth="1" style="24" min="15618" max="15618"/>
    <col width="54.42578125" customWidth="1" style="24" min="15619" max="15619"/>
    <col width="27.28515625" customWidth="1" style="24" min="15620" max="15621"/>
    <col width="27.28515625" customWidth="1" style="24" min="15622" max="15622"/>
    <col width="27.28515625" customWidth="1" style="24" min="15623" max="15624"/>
    <col width="27.28515625" customWidth="1" style="24" min="15625" max="15625"/>
    <col width="27.28515625" customWidth="1" style="24" min="15626" max="15626"/>
    <col width="27.28515625" customWidth="1" style="24" min="15627" max="15627"/>
    <col width="27.28515625" customWidth="1" style="24" min="15628" max="15628"/>
    <col width="27.28515625" customWidth="1" style="24" min="15629" max="15629"/>
    <col width="27.28515625" customWidth="1" style="24" min="15630" max="15872"/>
    <col width="27.28515625" customWidth="1" style="24" min="15873" max="15873"/>
    <col width="33.42578125" customWidth="1" style="24" min="15874" max="15874"/>
    <col width="54.42578125" customWidth="1" style="24" min="15875" max="15875"/>
    <col width="27.28515625" customWidth="1" style="24" min="15876" max="15877"/>
    <col width="27.28515625" customWidth="1" style="24" min="15878" max="15878"/>
    <col width="27.28515625" customWidth="1" style="24" min="15879" max="15880"/>
    <col width="27.28515625" customWidth="1" style="24" min="15881" max="15881"/>
    <col width="27.28515625" customWidth="1" style="24" min="15882" max="15882"/>
    <col width="27.28515625" customWidth="1" style="24" min="15883" max="15883"/>
    <col width="27.28515625" customWidth="1" style="24" min="15884" max="15884"/>
    <col width="27.28515625" customWidth="1" style="24" min="15885" max="15885"/>
    <col width="27.28515625" customWidth="1" style="24" min="15886" max="16128"/>
    <col width="27.28515625" customWidth="1" style="24" min="16129" max="16129"/>
    <col width="33.42578125" customWidth="1" style="24" min="16130" max="16130"/>
    <col width="54.42578125" customWidth="1" style="24" min="16131" max="16131"/>
    <col width="27.28515625" customWidth="1" style="24" min="16132" max="16133"/>
    <col width="27.28515625" customWidth="1" style="24" min="16134" max="16134"/>
    <col width="27.28515625" customWidth="1" style="24" min="16135" max="16136"/>
    <col width="27.28515625" customWidth="1" style="24" min="16137" max="16137"/>
    <col width="27.28515625" customWidth="1" style="24" min="16138" max="16138"/>
    <col width="27.28515625" customWidth="1" style="24" min="16139" max="16139"/>
    <col width="27.28515625" customWidth="1" style="24" min="16140" max="16140"/>
    <col width="27.28515625" customWidth="1" style="24" min="16141" max="16141"/>
    <col width="27.28515625" customWidth="1" style="24" min="16142" max="16384"/>
  </cols>
  <sheetData>
    <row r="1">
      <c r="A1" s="41" t="inlineStr">
        <is>
          <t>№ п/п</t>
        </is>
      </c>
      <c r="B1" s="44" t="inlineStr">
        <is>
          <t>Район</t>
        </is>
      </c>
      <c r="C1" s="38" t="inlineStr">
        <is>
          <t>Наименование медицинской организации</t>
        </is>
      </c>
      <c r="D1" s="38" t="inlineStr">
        <is>
          <t>Количество сотрудников медицинской организации, всего чел. (все сотрудники вне зависимости от должности, кроме совместителей)
(для заполнения)</t>
        </is>
      </c>
      <c r="E1" s="38" t="inlineStr">
        <is>
          <t>Вакцинировано (1-ый компонент), чел</t>
        </is>
      </c>
      <c r="F1" s="48" t="n"/>
      <c r="G1" s="49" t="n"/>
      <c r="H1" s="38" t="inlineStr">
        <is>
          <t>Вакцинировано (2-ой компонент), чел</t>
        </is>
      </c>
      <c r="I1" s="48" t="n"/>
      <c r="J1" s="49" t="n"/>
      <c r="K1" s="44" t="inlineStr">
        <is>
          <t>Примечание</t>
        </is>
      </c>
      <c r="L1" s="38" t="inlineStr">
        <is>
          <t>Количество переболевших, чел 
(по дате выздоровления)</t>
        </is>
      </c>
      <c r="M1" s="48" t="n"/>
      <c r="N1" s="49" t="n"/>
      <c r="O1" s="40" t="inlineStr">
        <is>
          <t>Желающие вакцинироваться, чел
(на дату отчета)</t>
        </is>
      </c>
    </row>
    <row r="2" ht="80.09999999999999" customHeight="1" s="8">
      <c r="A2" s="50" t="n"/>
      <c r="B2" s="50" t="n"/>
      <c r="C2" s="50" t="n"/>
      <c r="D2" s="50" t="n"/>
      <c r="E2" s="38" t="inlineStr">
        <is>
          <t>Нарастающий итог (расчётное)</t>
        </is>
      </c>
      <c r="F2" s="38" t="n"/>
      <c r="G2" s="38" t="inlineStr">
        <is>
          <t>Отчётный период ежедневно
(для заполнения)</t>
        </is>
      </c>
      <c r="H2" s="38" t="inlineStr">
        <is>
          <t>Нарастающий итог (расчётное)</t>
        </is>
      </c>
      <c r="I2" s="38" t="n"/>
      <c r="J2" s="38" t="inlineStr">
        <is>
          <t>Отчётный период ежедневно
(для заполнения)</t>
        </is>
      </c>
      <c r="K2" s="50" t="n"/>
      <c r="L2" s="38" t="inlineStr">
        <is>
          <t>Нарастающий итог (расчётное)</t>
        </is>
      </c>
      <c r="M2" s="39" t="n"/>
      <c r="N2" s="39" t="inlineStr">
        <is>
          <t>Отчётный период ежедневно
(для заполнения)</t>
        </is>
      </c>
      <c r="O2" s="50" t="n"/>
    </row>
    <row r="3">
      <c r="A3" s="41" t="n">
        <v>1</v>
      </c>
      <c r="B3" s="44" t="n">
        <v>2</v>
      </c>
      <c r="C3" s="41" t="n">
        <v>3</v>
      </c>
      <c r="D3" s="44" t="n">
        <v>4</v>
      </c>
      <c r="E3" s="41" t="n">
        <v>5</v>
      </c>
      <c r="F3" s="41" t="n"/>
      <c r="G3" s="44" t="n">
        <v>6</v>
      </c>
      <c r="H3" s="41" t="n">
        <v>7</v>
      </c>
      <c r="I3" s="41" t="n"/>
      <c r="J3" s="44" t="n">
        <v>8</v>
      </c>
      <c r="K3" s="41" t="n">
        <v>9</v>
      </c>
      <c r="L3" s="41" t="n">
        <v>9</v>
      </c>
      <c r="M3" s="41" t="n"/>
      <c r="N3" s="44" t="n">
        <v>10</v>
      </c>
      <c r="O3" s="41" t="n">
        <v>11</v>
      </c>
    </row>
    <row r="4">
      <c r="A4" s="41">
        <f>ROW()-3</f>
        <v/>
      </c>
      <c r="B4" s="3" t="n"/>
      <c r="C4" s="3" t="n"/>
      <c r="D4" s="23">
        <f>'Разрез по МО'!D4-D5</f>
        <v/>
      </c>
      <c r="E4" s="23">
        <f>'Разрез по МО'!E4-E5</f>
        <v/>
      </c>
      <c r="F4" s="23">
        <f>'Разрез по МО'!F4-F5</f>
        <v/>
      </c>
      <c r="G4" s="23">
        <f>'Разрез по МО'!G4-G5</f>
        <v/>
      </c>
      <c r="H4" s="23">
        <f>'Разрез по МО'!H4-H5</f>
        <v/>
      </c>
      <c r="I4" s="23">
        <f>'Разрез по МО'!I4-I5</f>
        <v/>
      </c>
      <c r="J4" s="23">
        <f>'Разрез по МО'!J4-J5</f>
        <v/>
      </c>
      <c r="K4" s="23">
        <f>'Разрез по МО'!K4-K5</f>
        <v/>
      </c>
      <c r="L4" s="23">
        <f>'Разрез по МО'!L4-L5</f>
        <v/>
      </c>
      <c r="M4" s="23">
        <f>'Разрез по МО'!M4-M5</f>
        <v/>
      </c>
      <c r="N4" s="23">
        <f>'Разрез по МО'!N4-N5</f>
        <v/>
      </c>
      <c r="O4" s="23">
        <f>'Разрез по МО'!O4-O5</f>
        <v/>
      </c>
    </row>
    <row r="5">
      <c r="B5" s="25" t="n"/>
      <c r="C5" s="25" t="inlineStr">
        <is>
          <t>Комитет по здравоохранению</t>
        </is>
      </c>
      <c r="D5" s="26">
        <f>VLOOKUP($C$5,'Разрез по МО'!$C$5:$O$500,2,0)</f>
        <v/>
      </c>
      <c r="E5" s="26">
        <f>VLOOKUP($C$5,'Разрез по МО'!$C$5:$O$500,3,0)</f>
        <v/>
      </c>
      <c r="F5" s="26">
        <f>VLOOKUP($C$5,'Разрез по МО'!$C$5:$O$500,4,0)</f>
        <v/>
      </c>
      <c r="G5" s="26">
        <f>VLOOKUP($C$5,'Разрез по МО'!$C$5:$O$500,5,0)</f>
        <v/>
      </c>
      <c r="H5" s="26">
        <f>VLOOKUP($C$5,'Разрез по МО'!$C$5:$O$500,6,0)</f>
        <v/>
      </c>
      <c r="I5" s="26">
        <f>VLOOKUP($C$5,'Разрез по МО'!$C$5:$O$500,7,0)</f>
        <v/>
      </c>
      <c r="J5" s="26">
        <f>VLOOKUP($C$5,'Разрез по МО'!$C$5:$O$500,8,0)</f>
        <v/>
      </c>
      <c r="K5" s="26">
        <f>VLOOKUP($C$5,'Разрез по МО'!$C$5:$O$500,9,0)</f>
        <v/>
      </c>
      <c r="L5" s="26">
        <f>VLOOKUP($C$5,'Разрез по МО'!$C$5:$O$500,10,0)</f>
        <v/>
      </c>
      <c r="M5" s="26">
        <f>VLOOKUP($C$5,'Разрез по МО'!$C$5:$O$500,11,0)</f>
        <v/>
      </c>
      <c r="N5" s="26">
        <f>VLOOKUP($C$5,'Разрез по МО'!$C$5:$O$500,12,0)</f>
        <v/>
      </c>
      <c r="O5" s="26">
        <f>VLOOKUP($C$5,'Разрез по МО'!$C$5:$O$500,13,0)</f>
        <v/>
      </c>
    </row>
  </sheetData>
  <mergeCells count="9">
    <mergeCell ref="K1:K2"/>
    <mergeCell ref="L1:N1"/>
    <mergeCell ref="O1:O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Лист1">
    <outlinePr summaryBelow="1" summaryRight="1"/>
    <pageSetUpPr/>
  </sheetPr>
  <dimension ref="A1:O130"/>
  <sheetViews>
    <sheetView tabSelected="1" zoomScale="85" zoomScaleNormal="85" workbookViewId="0">
      <selection activeCell="A5" sqref="A5"/>
    </sheetView>
  </sheetViews>
  <sheetFormatPr baseColWidth="8" defaultColWidth="27.28515625" defaultRowHeight="15"/>
  <cols>
    <col width="5.7109375" customWidth="1" style="8" min="1" max="1"/>
    <col width="25.7109375" customWidth="1" style="8" min="2" max="2"/>
    <col width="110.7109375" customWidth="1" style="8" min="3" max="3"/>
    <col width="20.7109375" customWidth="1" style="8" min="5" max="5"/>
    <col hidden="1" width="20.7109375" customWidth="1" style="8" min="6" max="6"/>
    <col width="20.7109375" customWidth="1" style="8" min="7" max="8"/>
    <col hidden="1" width="20.7109375" customWidth="1" style="8" min="9" max="9"/>
    <col width="20.7109375" customWidth="1" style="8" min="10" max="10"/>
    <col hidden="1" width="20.7109375" customWidth="1" style="8" min="11" max="11"/>
    <col width="20.7109375" customWidth="1" style="8" min="12" max="12"/>
    <col hidden="1" width="20.7109375" customWidth="1" style="8" min="13" max="13"/>
    <col width="20.7109375" customWidth="1" style="8" min="14" max="15"/>
    <col width="9.140625" customWidth="1" style="8" min="257" max="257"/>
    <col width="33.42578125" customWidth="1" style="8" min="258" max="258"/>
    <col width="54.42578125" customWidth="1" style="8" min="259" max="259"/>
    <col width="27.28515625" customWidth="1" style="8" min="262" max="262"/>
    <col width="27.28515625" customWidth="1" style="8" min="265" max="265"/>
    <col width="27.28515625" customWidth="1" style="8" min="267" max="267"/>
    <col width="27.28515625" customWidth="1" style="8" min="269" max="269"/>
    <col width="9.140625" customWidth="1" style="8" min="513" max="513"/>
    <col width="33.42578125" customWidth="1" style="8" min="514" max="514"/>
    <col width="54.42578125" customWidth="1" style="8" min="515" max="515"/>
    <col width="27.28515625" customWidth="1" style="8" min="518" max="518"/>
    <col width="27.28515625" customWidth="1" style="8" min="521" max="521"/>
    <col width="27.28515625" customWidth="1" style="8" min="523" max="523"/>
    <col width="27.28515625" customWidth="1" style="8" min="525" max="525"/>
    <col width="9.140625" customWidth="1" style="8" min="769" max="769"/>
    <col width="33.42578125" customWidth="1" style="8" min="770" max="770"/>
    <col width="54.42578125" customWidth="1" style="8" min="771" max="771"/>
    <col width="27.28515625" customWidth="1" style="8" min="774" max="774"/>
    <col width="27.28515625" customWidth="1" style="8" min="777" max="777"/>
    <col width="27.28515625" customWidth="1" style="8" min="779" max="779"/>
    <col width="27.28515625" customWidth="1" style="8" min="781" max="781"/>
    <col width="9.140625" customWidth="1" style="8" min="1025" max="1025"/>
    <col width="33.42578125" customWidth="1" style="8" min="1026" max="1026"/>
    <col width="54.42578125" customWidth="1" style="8" min="1027" max="1027"/>
    <col width="27.28515625" customWidth="1" style="8" min="1030" max="1030"/>
    <col width="27.28515625" customWidth="1" style="8" min="1033" max="1033"/>
    <col width="27.28515625" customWidth="1" style="8" min="1035" max="1035"/>
    <col width="27.28515625" customWidth="1" style="8" min="1037" max="1037"/>
    <col width="9.140625" customWidth="1" style="8" min="1281" max="1281"/>
    <col width="33.42578125" customWidth="1" style="8" min="1282" max="1282"/>
    <col width="54.42578125" customWidth="1" style="8" min="1283" max="1283"/>
    <col width="27.28515625" customWidth="1" style="8" min="1286" max="1286"/>
    <col width="27.28515625" customWidth="1" style="8" min="1289" max="1289"/>
    <col width="27.28515625" customWidth="1" style="8" min="1291" max="1291"/>
    <col width="27.28515625" customWidth="1" style="8" min="1293" max="1293"/>
    <col width="9.140625" customWidth="1" style="8" min="1537" max="1537"/>
    <col width="33.42578125" customWidth="1" style="8" min="1538" max="1538"/>
    <col width="54.42578125" customWidth="1" style="8" min="1539" max="1539"/>
    <col width="27.28515625" customWidth="1" style="8" min="1542" max="1542"/>
    <col width="27.28515625" customWidth="1" style="8" min="1545" max="1545"/>
    <col width="27.28515625" customWidth="1" style="8" min="1547" max="1547"/>
    <col width="27.28515625" customWidth="1" style="8" min="1549" max="1549"/>
    <col width="9.140625" customWidth="1" style="8" min="1793" max="1793"/>
    <col width="33.42578125" customWidth="1" style="8" min="1794" max="1794"/>
    <col width="54.42578125" customWidth="1" style="8" min="1795" max="1795"/>
    <col width="27.28515625" customWidth="1" style="8" min="1798" max="1798"/>
    <col width="27.28515625" customWidth="1" style="8" min="1801" max="1801"/>
    <col width="27.28515625" customWidth="1" style="8" min="1803" max="1803"/>
    <col width="27.28515625" customWidth="1" style="8" min="1805" max="1805"/>
    <col width="9.140625" customWidth="1" style="8" min="2049" max="2049"/>
    <col width="33.42578125" customWidth="1" style="8" min="2050" max="2050"/>
    <col width="54.42578125" customWidth="1" style="8" min="2051" max="2051"/>
    <col width="27.28515625" customWidth="1" style="8" min="2054" max="2054"/>
    <col width="27.28515625" customWidth="1" style="8" min="2057" max="2057"/>
    <col width="27.28515625" customWidth="1" style="8" min="2059" max="2059"/>
    <col width="27.28515625" customWidth="1" style="8" min="2061" max="2061"/>
    <col width="9.140625" customWidth="1" style="8" min="2305" max="2305"/>
    <col width="33.42578125" customWidth="1" style="8" min="2306" max="2306"/>
    <col width="54.42578125" customWidth="1" style="8" min="2307" max="2307"/>
    <col width="27.28515625" customWidth="1" style="8" min="2310" max="2310"/>
    <col width="27.28515625" customWidth="1" style="8" min="2313" max="2313"/>
    <col width="27.28515625" customWidth="1" style="8" min="2315" max="2315"/>
    <col width="27.28515625" customWidth="1" style="8" min="2317" max="2317"/>
    <col width="9.140625" customWidth="1" style="8" min="2561" max="2561"/>
    <col width="33.42578125" customWidth="1" style="8" min="2562" max="2562"/>
    <col width="54.42578125" customWidth="1" style="8" min="2563" max="2563"/>
    <col width="27.28515625" customWidth="1" style="8" min="2566" max="2566"/>
    <col width="27.28515625" customWidth="1" style="8" min="2569" max="2569"/>
    <col width="27.28515625" customWidth="1" style="8" min="2571" max="2571"/>
    <col width="27.28515625" customWidth="1" style="8" min="2573" max="2573"/>
    <col width="9.140625" customWidth="1" style="8" min="2817" max="2817"/>
    <col width="33.42578125" customWidth="1" style="8" min="2818" max="2818"/>
    <col width="54.42578125" customWidth="1" style="8" min="2819" max="2819"/>
    <col width="27.28515625" customWidth="1" style="8" min="2822" max="2822"/>
    <col width="27.28515625" customWidth="1" style="8" min="2825" max="2825"/>
    <col width="27.28515625" customWidth="1" style="8" min="2827" max="2827"/>
    <col width="27.28515625" customWidth="1" style="8" min="2829" max="2829"/>
    <col width="9.140625" customWidth="1" style="8" min="3073" max="3073"/>
    <col width="33.42578125" customWidth="1" style="8" min="3074" max="3074"/>
    <col width="54.42578125" customWidth="1" style="8" min="3075" max="3075"/>
    <col width="27.28515625" customWidth="1" style="8" min="3078" max="3078"/>
    <col width="27.28515625" customWidth="1" style="8" min="3081" max="3081"/>
    <col width="27.28515625" customWidth="1" style="8" min="3083" max="3083"/>
    <col width="27.28515625" customWidth="1" style="8" min="3085" max="3085"/>
    <col width="9.140625" customWidth="1" style="8" min="3329" max="3329"/>
    <col width="33.42578125" customWidth="1" style="8" min="3330" max="3330"/>
    <col width="54.42578125" customWidth="1" style="8" min="3331" max="3331"/>
    <col width="27.28515625" customWidth="1" style="8" min="3334" max="3334"/>
    <col width="27.28515625" customWidth="1" style="8" min="3337" max="3337"/>
    <col width="27.28515625" customWidth="1" style="8" min="3339" max="3339"/>
    <col width="27.28515625" customWidth="1" style="8" min="3341" max="3341"/>
    <col width="9.140625" customWidth="1" style="8" min="3585" max="3585"/>
    <col width="33.42578125" customWidth="1" style="8" min="3586" max="3586"/>
    <col width="54.42578125" customWidth="1" style="8" min="3587" max="3587"/>
    <col width="27.28515625" customWidth="1" style="8" min="3590" max="3590"/>
    <col width="27.28515625" customWidth="1" style="8" min="3593" max="3593"/>
    <col width="27.28515625" customWidth="1" style="8" min="3595" max="3595"/>
    <col width="27.28515625" customWidth="1" style="8" min="3597" max="3597"/>
    <col width="9.140625" customWidth="1" style="8" min="3841" max="3841"/>
    <col width="33.42578125" customWidth="1" style="8" min="3842" max="3842"/>
    <col width="54.42578125" customWidth="1" style="8" min="3843" max="3843"/>
    <col width="27.28515625" customWidth="1" style="8" min="3846" max="3846"/>
    <col width="27.28515625" customWidth="1" style="8" min="3849" max="3849"/>
    <col width="27.28515625" customWidth="1" style="8" min="3851" max="3851"/>
    <col width="27.28515625" customWidth="1" style="8" min="3853" max="3853"/>
    <col width="9.140625" customWidth="1" style="8" min="4097" max="4097"/>
    <col width="33.42578125" customWidth="1" style="8" min="4098" max="4098"/>
    <col width="54.42578125" customWidth="1" style="8" min="4099" max="4099"/>
    <col width="27.28515625" customWidth="1" style="8" min="4102" max="4102"/>
    <col width="27.28515625" customWidth="1" style="8" min="4105" max="4105"/>
    <col width="27.28515625" customWidth="1" style="8" min="4107" max="4107"/>
    <col width="27.28515625" customWidth="1" style="8" min="4109" max="4109"/>
    <col width="9.140625" customWidth="1" style="8" min="4353" max="4353"/>
    <col width="33.42578125" customWidth="1" style="8" min="4354" max="4354"/>
    <col width="54.42578125" customWidth="1" style="8" min="4355" max="4355"/>
    <col width="27.28515625" customWidth="1" style="8" min="4358" max="4358"/>
    <col width="27.28515625" customWidth="1" style="8" min="4361" max="4361"/>
    <col width="27.28515625" customWidth="1" style="8" min="4363" max="4363"/>
    <col width="27.28515625" customWidth="1" style="8" min="4365" max="4365"/>
    <col width="9.140625" customWidth="1" style="8" min="4609" max="4609"/>
    <col width="33.42578125" customWidth="1" style="8" min="4610" max="4610"/>
    <col width="54.42578125" customWidth="1" style="8" min="4611" max="4611"/>
    <col width="27.28515625" customWidth="1" style="8" min="4614" max="4614"/>
    <col width="27.28515625" customWidth="1" style="8" min="4617" max="4617"/>
    <col width="27.28515625" customWidth="1" style="8" min="4619" max="4619"/>
    <col width="27.28515625" customWidth="1" style="8" min="4621" max="4621"/>
    <col width="9.140625" customWidth="1" style="8" min="4865" max="4865"/>
    <col width="33.42578125" customWidth="1" style="8" min="4866" max="4866"/>
    <col width="54.42578125" customWidth="1" style="8" min="4867" max="4867"/>
    <col width="27.28515625" customWidth="1" style="8" min="4870" max="4870"/>
    <col width="27.28515625" customWidth="1" style="8" min="4873" max="4873"/>
    <col width="27.28515625" customWidth="1" style="8" min="4875" max="4875"/>
    <col width="27.28515625" customWidth="1" style="8" min="4877" max="4877"/>
    <col width="9.140625" customWidth="1" style="8" min="5121" max="5121"/>
    <col width="33.42578125" customWidth="1" style="8" min="5122" max="5122"/>
    <col width="54.42578125" customWidth="1" style="8" min="5123" max="5123"/>
    <col width="27.28515625" customWidth="1" style="8" min="5126" max="5126"/>
    <col width="27.28515625" customWidth="1" style="8" min="5129" max="5129"/>
    <col width="27.28515625" customWidth="1" style="8" min="5131" max="5131"/>
    <col width="27.28515625" customWidth="1" style="8" min="5133" max="5133"/>
    <col width="9.140625" customWidth="1" style="8" min="5377" max="5377"/>
    <col width="33.42578125" customWidth="1" style="8" min="5378" max="5378"/>
    <col width="54.42578125" customWidth="1" style="8" min="5379" max="5379"/>
    <col width="27.28515625" customWidth="1" style="8" min="5382" max="5382"/>
    <col width="27.28515625" customWidth="1" style="8" min="5385" max="5385"/>
    <col width="27.28515625" customWidth="1" style="8" min="5387" max="5387"/>
    <col width="27.28515625" customWidth="1" style="8" min="5389" max="5389"/>
    <col width="9.140625" customWidth="1" style="8" min="5633" max="5633"/>
    <col width="33.42578125" customWidth="1" style="8" min="5634" max="5634"/>
    <col width="54.42578125" customWidth="1" style="8" min="5635" max="5635"/>
    <col width="27.28515625" customWidth="1" style="8" min="5638" max="5638"/>
    <col width="27.28515625" customWidth="1" style="8" min="5641" max="5641"/>
    <col width="27.28515625" customWidth="1" style="8" min="5643" max="5643"/>
    <col width="27.28515625" customWidth="1" style="8" min="5645" max="5645"/>
    <col width="9.140625" customWidth="1" style="8" min="5889" max="5889"/>
    <col width="33.42578125" customWidth="1" style="8" min="5890" max="5890"/>
    <col width="54.42578125" customWidth="1" style="8" min="5891" max="5891"/>
    <col width="27.28515625" customWidth="1" style="8" min="5894" max="5894"/>
    <col width="27.28515625" customWidth="1" style="8" min="5897" max="5897"/>
    <col width="27.28515625" customWidth="1" style="8" min="5899" max="5899"/>
    <col width="27.28515625" customWidth="1" style="8" min="5901" max="5901"/>
    <col width="9.140625" customWidth="1" style="8" min="6145" max="6145"/>
    <col width="33.42578125" customWidth="1" style="8" min="6146" max="6146"/>
    <col width="54.42578125" customWidth="1" style="8" min="6147" max="6147"/>
    <col width="27.28515625" customWidth="1" style="8" min="6150" max="6150"/>
    <col width="27.28515625" customWidth="1" style="8" min="6153" max="6153"/>
    <col width="27.28515625" customWidth="1" style="8" min="6155" max="6155"/>
    <col width="27.28515625" customWidth="1" style="8" min="6157" max="6157"/>
    <col width="9.140625" customWidth="1" style="8" min="6401" max="6401"/>
    <col width="33.42578125" customWidth="1" style="8" min="6402" max="6402"/>
    <col width="54.42578125" customWidth="1" style="8" min="6403" max="6403"/>
    <col width="27.28515625" customWidth="1" style="8" min="6406" max="6406"/>
    <col width="27.28515625" customWidth="1" style="8" min="6409" max="6409"/>
    <col width="27.28515625" customWidth="1" style="8" min="6411" max="6411"/>
    <col width="27.28515625" customWidth="1" style="8" min="6413" max="6413"/>
    <col width="9.140625" customWidth="1" style="8" min="6657" max="6657"/>
    <col width="33.42578125" customWidth="1" style="8" min="6658" max="6658"/>
    <col width="54.42578125" customWidth="1" style="8" min="6659" max="6659"/>
    <col width="27.28515625" customWidth="1" style="8" min="6662" max="6662"/>
    <col width="27.28515625" customWidth="1" style="8" min="6665" max="6665"/>
    <col width="27.28515625" customWidth="1" style="8" min="6667" max="6667"/>
    <col width="27.28515625" customWidth="1" style="8" min="6669" max="6669"/>
    <col width="9.140625" customWidth="1" style="8" min="6913" max="6913"/>
    <col width="33.42578125" customWidth="1" style="8" min="6914" max="6914"/>
    <col width="54.42578125" customWidth="1" style="8" min="6915" max="6915"/>
    <col width="27.28515625" customWidth="1" style="8" min="6918" max="6918"/>
    <col width="27.28515625" customWidth="1" style="8" min="6921" max="6921"/>
    <col width="27.28515625" customWidth="1" style="8" min="6923" max="6923"/>
    <col width="27.28515625" customWidth="1" style="8" min="6925" max="6925"/>
    <col width="9.140625" customWidth="1" style="8" min="7169" max="7169"/>
    <col width="33.42578125" customWidth="1" style="8" min="7170" max="7170"/>
    <col width="54.42578125" customWidth="1" style="8" min="7171" max="7171"/>
    <col width="27.28515625" customWidth="1" style="8" min="7174" max="7174"/>
    <col width="27.28515625" customWidth="1" style="8" min="7177" max="7177"/>
    <col width="27.28515625" customWidth="1" style="8" min="7179" max="7179"/>
    <col width="27.28515625" customWidth="1" style="8" min="7181" max="7181"/>
    <col width="9.140625" customWidth="1" style="8" min="7425" max="7425"/>
    <col width="33.42578125" customWidth="1" style="8" min="7426" max="7426"/>
    <col width="54.42578125" customWidth="1" style="8" min="7427" max="7427"/>
    <col width="27.28515625" customWidth="1" style="8" min="7430" max="7430"/>
    <col width="27.28515625" customWidth="1" style="8" min="7433" max="7433"/>
    <col width="27.28515625" customWidth="1" style="8" min="7435" max="7435"/>
    <col width="27.28515625" customWidth="1" style="8" min="7437" max="7437"/>
    <col width="9.140625" customWidth="1" style="8" min="7681" max="7681"/>
    <col width="33.42578125" customWidth="1" style="8" min="7682" max="7682"/>
    <col width="54.42578125" customWidth="1" style="8" min="7683" max="7683"/>
    <col width="27.28515625" customWidth="1" style="8" min="7686" max="7686"/>
    <col width="27.28515625" customWidth="1" style="8" min="7689" max="7689"/>
    <col width="27.28515625" customWidth="1" style="8" min="7691" max="7691"/>
    <col width="27.28515625" customWidth="1" style="8" min="7693" max="7693"/>
    <col width="9.140625" customWidth="1" style="8" min="7937" max="7937"/>
    <col width="33.42578125" customWidth="1" style="8" min="7938" max="7938"/>
    <col width="54.42578125" customWidth="1" style="8" min="7939" max="7939"/>
    <col width="27.28515625" customWidth="1" style="8" min="7942" max="7942"/>
    <col width="27.28515625" customWidth="1" style="8" min="7945" max="7945"/>
    <col width="27.28515625" customWidth="1" style="8" min="7947" max="7947"/>
    <col width="27.28515625" customWidth="1" style="8" min="7949" max="7949"/>
    <col width="9.140625" customWidth="1" style="8" min="8193" max="8193"/>
    <col width="33.42578125" customWidth="1" style="8" min="8194" max="8194"/>
    <col width="54.42578125" customWidth="1" style="8" min="8195" max="8195"/>
    <col width="27.28515625" customWidth="1" style="8" min="8198" max="8198"/>
    <col width="27.28515625" customWidth="1" style="8" min="8201" max="8201"/>
    <col width="27.28515625" customWidth="1" style="8" min="8203" max="8203"/>
    <col width="27.28515625" customWidth="1" style="8" min="8205" max="8205"/>
    <col width="9.140625" customWidth="1" style="8" min="8449" max="8449"/>
    <col width="33.42578125" customWidth="1" style="8" min="8450" max="8450"/>
    <col width="54.42578125" customWidth="1" style="8" min="8451" max="8451"/>
    <col width="27.28515625" customWidth="1" style="8" min="8454" max="8454"/>
    <col width="27.28515625" customWidth="1" style="8" min="8457" max="8457"/>
    <col width="27.28515625" customWidth="1" style="8" min="8459" max="8459"/>
    <col width="27.28515625" customWidth="1" style="8" min="8461" max="8461"/>
    <col width="9.140625" customWidth="1" style="8" min="8705" max="8705"/>
    <col width="33.42578125" customWidth="1" style="8" min="8706" max="8706"/>
    <col width="54.42578125" customWidth="1" style="8" min="8707" max="8707"/>
    <col width="27.28515625" customWidth="1" style="8" min="8710" max="8710"/>
    <col width="27.28515625" customWidth="1" style="8" min="8713" max="8713"/>
    <col width="27.28515625" customWidth="1" style="8" min="8715" max="8715"/>
    <col width="27.28515625" customWidth="1" style="8" min="8717" max="8717"/>
    <col width="9.140625" customWidth="1" style="8" min="8961" max="8961"/>
    <col width="33.42578125" customWidth="1" style="8" min="8962" max="8962"/>
    <col width="54.42578125" customWidth="1" style="8" min="8963" max="8963"/>
    <col width="27.28515625" customWidth="1" style="8" min="8966" max="8966"/>
    <col width="27.28515625" customWidth="1" style="8" min="8969" max="8969"/>
    <col width="27.28515625" customWidth="1" style="8" min="8971" max="8971"/>
    <col width="27.28515625" customWidth="1" style="8" min="8973" max="8973"/>
    <col width="9.140625" customWidth="1" style="8" min="9217" max="9217"/>
    <col width="33.42578125" customWidth="1" style="8" min="9218" max="9218"/>
    <col width="54.42578125" customWidth="1" style="8" min="9219" max="9219"/>
    <col width="27.28515625" customWidth="1" style="8" min="9222" max="9222"/>
    <col width="27.28515625" customWidth="1" style="8" min="9225" max="9225"/>
    <col width="27.28515625" customWidth="1" style="8" min="9227" max="9227"/>
    <col width="27.28515625" customWidth="1" style="8" min="9229" max="9229"/>
    <col width="9.140625" customWidth="1" style="8" min="9473" max="9473"/>
    <col width="33.42578125" customWidth="1" style="8" min="9474" max="9474"/>
    <col width="54.42578125" customWidth="1" style="8" min="9475" max="9475"/>
    <col width="27.28515625" customWidth="1" style="8" min="9478" max="9478"/>
    <col width="27.28515625" customWidth="1" style="8" min="9481" max="9481"/>
    <col width="27.28515625" customWidth="1" style="8" min="9483" max="9483"/>
    <col width="27.28515625" customWidth="1" style="8" min="9485" max="9485"/>
    <col width="9.140625" customWidth="1" style="8" min="9729" max="9729"/>
    <col width="33.42578125" customWidth="1" style="8" min="9730" max="9730"/>
    <col width="54.42578125" customWidth="1" style="8" min="9731" max="9731"/>
    <col width="27.28515625" customWidth="1" style="8" min="9734" max="9734"/>
    <col width="27.28515625" customWidth="1" style="8" min="9737" max="9737"/>
    <col width="27.28515625" customWidth="1" style="8" min="9739" max="9739"/>
    <col width="27.28515625" customWidth="1" style="8" min="9741" max="9741"/>
    <col width="9.140625" customWidth="1" style="8" min="9985" max="9985"/>
    <col width="33.42578125" customWidth="1" style="8" min="9986" max="9986"/>
    <col width="54.42578125" customWidth="1" style="8" min="9987" max="9987"/>
    <col width="27.28515625" customWidth="1" style="8" min="9990" max="9990"/>
    <col width="27.28515625" customWidth="1" style="8" min="9993" max="9993"/>
    <col width="27.28515625" customWidth="1" style="8" min="9995" max="9995"/>
    <col width="27.28515625" customWidth="1" style="8" min="9997" max="9997"/>
    <col width="9.140625" customWidth="1" style="8" min="10241" max="10241"/>
    <col width="33.42578125" customWidth="1" style="8" min="10242" max="10242"/>
    <col width="54.42578125" customWidth="1" style="8" min="10243" max="10243"/>
    <col width="27.28515625" customWidth="1" style="8" min="10246" max="10246"/>
    <col width="27.28515625" customWidth="1" style="8" min="10249" max="10249"/>
    <col width="27.28515625" customWidth="1" style="8" min="10251" max="10251"/>
    <col width="27.28515625" customWidth="1" style="8" min="10253" max="10253"/>
    <col width="9.140625" customWidth="1" style="8" min="10497" max="10497"/>
    <col width="33.42578125" customWidth="1" style="8" min="10498" max="10498"/>
    <col width="54.42578125" customWidth="1" style="8" min="10499" max="10499"/>
    <col width="27.28515625" customWidth="1" style="8" min="10502" max="10502"/>
    <col width="27.28515625" customWidth="1" style="8" min="10505" max="10505"/>
    <col width="27.28515625" customWidth="1" style="8" min="10507" max="10507"/>
    <col width="27.28515625" customWidth="1" style="8" min="10509" max="10509"/>
    <col width="9.140625" customWidth="1" style="8" min="10753" max="10753"/>
    <col width="33.42578125" customWidth="1" style="8" min="10754" max="10754"/>
    <col width="54.42578125" customWidth="1" style="8" min="10755" max="10755"/>
    <col width="27.28515625" customWidth="1" style="8" min="10758" max="10758"/>
    <col width="27.28515625" customWidth="1" style="8" min="10761" max="10761"/>
    <col width="27.28515625" customWidth="1" style="8" min="10763" max="10763"/>
    <col width="27.28515625" customWidth="1" style="8" min="10765" max="10765"/>
    <col width="9.140625" customWidth="1" style="8" min="11009" max="11009"/>
    <col width="33.42578125" customWidth="1" style="8" min="11010" max="11010"/>
    <col width="54.42578125" customWidth="1" style="8" min="11011" max="11011"/>
    <col width="27.28515625" customWidth="1" style="8" min="11014" max="11014"/>
    <col width="27.28515625" customWidth="1" style="8" min="11017" max="11017"/>
    <col width="27.28515625" customWidth="1" style="8" min="11019" max="11019"/>
    <col width="27.28515625" customWidth="1" style="8" min="11021" max="11021"/>
    <col width="9.140625" customWidth="1" style="8" min="11265" max="11265"/>
    <col width="33.42578125" customWidth="1" style="8" min="11266" max="11266"/>
    <col width="54.42578125" customWidth="1" style="8" min="11267" max="11267"/>
    <col width="27.28515625" customWidth="1" style="8" min="11270" max="11270"/>
    <col width="27.28515625" customWidth="1" style="8" min="11273" max="11273"/>
    <col width="27.28515625" customWidth="1" style="8" min="11275" max="11275"/>
    <col width="27.28515625" customWidth="1" style="8" min="11277" max="11277"/>
    <col width="9.140625" customWidth="1" style="8" min="11521" max="11521"/>
    <col width="33.42578125" customWidth="1" style="8" min="11522" max="11522"/>
    <col width="54.42578125" customWidth="1" style="8" min="11523" max="11523"/>
    <col width="27.28515625" customWidth="1" style="8" min="11526" max="11526"/>
    <col width="27.28515625" customWidth="1" style="8" min="11529" max="11529"/>
    <col width="27.28515625" customWidth="1" style="8" min="11531" max="11531"/>
    <col width="27.28515625" customWidth="1" style="8" min="11533" max="11533"/>
    <col width="9.140625" customWidth="1" style="8" min="11777" max="11777"/>
    <col width="33.42578125" customWidth="1" style="8" min="11778" max="11778"/>
    <col width="54.42578125" customWidth="1" style="8" min="11779" max="11779"/>
    <col width="27.28515625" customWidth="1" style="8" min="11782" max="11782"/>
    <col width="27.28515625" customWidth="1" style="8" min="11785" max="11785"/>
    <col width="27.28515625" customWidth="1" style="8" min="11787" max="11787"/>
    <col width="27.28515625" customWidth="1" style="8" min="11789" max="11789"/>
    <col width="9.140625" customWidth="1" style="8" min="12033" max="12033"/>
    <col width="33.42578125" customWidth="1" style="8" min="12034" max="12034"/>
    <col width="54.42578125" customWidth="1" style="8" min="12035" max="12035"/>
    <col width="27.28515625" customWidth="1" style="8" min="12038" max="12038"/>
    <col width="27.28515625" customWidth="1" style="8" min="12041" max="12041"/>
    <col width="27.28515625" customWidth="1" style="8" min="12043" max="12043"/>
    <col width="27.28515625" customWidth="1" style="8" min="12045" max="12045"/>
    <col width="9.140625" customWidth="1" style="8" min="12289" max="12289"/>
    <col width="33.42578125" customWidth="1" style="8" min="12290" max="12290"/>
    <col width="54.42578125" customWidth="1" style="8" min="12291" max="12291"/>
    <col width="27.28515625" customWidth="1" style="8" min="12294" max="12294"/>
    <col width="27.28515625" customWidth="1" style="8" min="12297" max="12297"/>
    <col width="27.28515625" customWidth="1" style="8" min="12299" max="12299"/>
    <col width="27.28515625" customWidth="1" style="8" min="12301" max="12301"/>
    <col width="9.140625" customWidth="1" style="8" min="12545" max="12545"/>
    <col width="33.42578125" customWidth="1" style="8" min="12546" max="12546"/>
    <col width="54.42578125" customWidth="1" style="8" min="12547" max="12547"/>
    <col width="27.28515625" customWidth="1" style="8" min="12550" max="12550"/>
    <col width="27.28515625" customWidth="1" style="8" min="12553" max="12553"/>
    <col width="27.28515625" customWidth="1" style="8" min="12555" max="12555"/>
    <col width="27.28515625" customWidth="1" style="8" min="12557" max="12557"/>
    <col width="9.140625" customWidth="1" style="8" min="12801" max="12801"/>
    <col width="33.42578125" customWidth="1" style="8" min="12802" max="12802"/>
    <col width="54.42578125" customWidth="1" style="8" min="12803" max="12803"/>
    <col width="27.28515625" customWidth="1" style="8" min="12806" max="12806"/>
    <col width="27.28515625" customWidth="1" style="8" min="12809" max="12809"/>
    <col width="27.28515625" customWidth="1" style="8" min="12811" max="12811"/>
    <col width="27.28515625" customWidth="1" style="8" min="12813" max="12813"/>
    <col width="9.140625" customWidth="1" style="8" min="13057" max="13057"/>
    <col width="33.42578125" customWidth="1" style="8" min="13058" max="13058"/>
    <col width="54.42578125" customWidth="1" style="8" min="13059" max="13059"/>
    <col width="27.28515625" customWidth="1" style="8" min="13062" max="13062"/>
    <col width="27.28515625" customWidth="1" style="8" min="13065" max="13065"/>
    <col width="27.28515625" customWidth="1" style="8" min="13067" max="13067"/>
    <col width="27.28515625" customWidth="1" style="8" min="13069" max="13069"/>
    <col width="9.140625" customWidth="1" style="8" min="13313" max="13313"/>
    <col width="33.42578125" customWidth="1" style="8" min="13314" max="13314"/>
    <col width="54.42578125" customWidth="1" style="8" min="13315" max="13315"/>
    <col width="27.28515625" customWidth="1" style="8" min="13318" max="13318"/>
    <col width="27.28515625" customWidth="1" style="8" min="13321" max="13321"/>
    <col width="27.28515625" customWidth="1" style="8" min="13323" max="13323"/>
    <col width="27.28515625" customWidth="1" style="8" min="13325" max="13325"/>
    <col width="9.140625" customWidth="1" style="8" min="13569" max="13569"/>
    <col width="33.42578125" customWidth="1" style="8" min="13570" max="13570"/>
    <col width="54.42578125" customWidth="1" style="8" min="13571" max="13571"/>
    <col width="27.28515625" customWidth="1" style="8" min="13574" max="13574"/>
    <col width="27.28515625" customWidth="1" style="8" min="13577" max="13577"/>
    <col width="27.28515625" customWidth="1" style="8" min="13579" max="13579"/>
    <col width="27.28515625" customWidth="1" style="8" min="13581" max="13581"/>
    <col width="9.140625" customWidth="1" style="8" min="13825" max="13825"/>
    <col width="33.42578125" customWidth="1" style="8" min="13826" max="13826"/>
    <col width="54.42578125" customWidth="1" style="8" min="13827" max="13827"/>
    <col width="27.28515625" customWidth="1" style="8" min="13830" max="13830"/>
    <col width="27.28515625" customWidth="1" style="8" min="13833" max="13833"/>
    <col width="27.28515625" customWidth="1" style="8" min="13835" max="13835"/>
    <col width="27.28515625" customWidth="1" style="8" min="13837" max="13837"/>
    <col width="9.140625" customWidth="1" style="8" min="14081" max="14081"/>
    <col width="33.42578125" customWidth="1" style="8" min="14082" max="14082"/>
    <col width="54.42578125" customWidth="1" style="8" min="14083" max="14083"/>
    <col width="27.28515625" customWidth="1" style="8" min="14086" max="14086"/>
    <col width="27.28515625" customWidth="1" style="8" min="14089" max="14089"/>
    <col width="27.28515625" customWidth="1" style="8" min="14091" max="14091"/>
    <col width="27.28515625" customWidth="1" style="8" min="14093" max="14093"/>
    <col width="9.140625" customWidth="1" style="8" min="14337" max="14337"/>
    <col width="33.42578125" customWidth="1" style="8" min="14338" max="14338"/>
    <col width="54.42578125" customWidth="1" style="8" min="14339" max="14339"/>
    <col width="27.28515625" customWidth="1" style="8" min="14342" max="14342"/>
    <col width="27.28515625" customWidth="1" style="8" min="14345" max="14345"/>
    <col width="27.28515625" customWidth="1" style="8" min="14347" max="14347"/>
    <col width="27.28515625" customWidth="1" style="8" min="14349" max="14349"/>
    <col width="9.140625" customWidth="1" style="8" min="14593" max="14593"/>
    <col width="33.42578125" customWidth="1" style="8" min="14594" max="14594"/>
    <col width="54.42578125" customWidth="1" style="8" min="14595" max="14595"/>
    <col width="27.28515625" customWidth="1" style="8" min="14598" max="14598"/>
    <col width="27.28515625" customWidth="1" style="8" min="14601" max="14601"/>
    <col width="27.28515625" customWidth="1" style="8" min="14603" max="14603"/>
    <col width="27.28515625" customWidth="1" style="8" min="14605" max="14605"/>
    <col width="9.140625" customWidth="1" style="8" min="14849" max="14849"/>
    <col width="33.42578125" customWidth="1" style="8" min="14850" max="14850"/>
    <col width="54.42578125" customWidth="1" style="8" min="14851" max="14851"/>
    <col width="27.28515625" customWidth="1" style="8" min="14854" max="14854"/>
    <col width="27.28515625" customWidth="1" style="8" min="14857" max="14857"/>
    <col width="27.28515625" customWidth="1" style="8" min="14859" max="14859"/>
    <col width="27.28515625" customWidth="1" style="8" min="14861" max="14861"/>
    <col width="9.140625" customWidth="1" style="8" min="15105" max="15105"/>
    <col width="33.42578125" customWidth="1" style="8" min="15106" max="15106"/>
    <col width="54.42578125" customWidth="1" style="8" min="15107" max="15107"/>
    <col width="27.28515625" customWidth="1" style="8" min="15110" max="15110"/>
    <col width="27.28515625" customWidth="1" style="8" min="15113" max="15113"/>
    <col width="27.28515625" customWidth="1" style="8" min="15115" max="15115"/>
    <col width="27.28515625" customWidth="1" style="8" min="15117" max="15117"/>
    <col width="9.140625" customWidth="1" style="8" min="15361" max="15361"/>
    <col width="33.42578125" customWidth="1" style="8" min="15362" max="15362"/>
    <col width="54.42578125" customWidth="1" style="8" min="15363" max="15363"/>
    <col width="27.28515625" customWidth="1" style="8" min="15366" max="15366"/>
    <col width="27.28515625" customWidth="1" style="8" min="15369" max="15369"/>
    <col width="27.28515625" customWidth="1" style="8" min="15371" max="15371"/>
    <col width="27.28515625" customWidth="1" style="8" min="15373" max="15373"/>
    <col width="9.140625" customWidth="1" style="8" min="15617" max="15617"/>
    <col width="33.42578125" customWidth="1" style="8" min="15618" max="15618"/>
    <col width="54.42578125" customWidth="1" style="8" min="15619" max="15619"/>
    <col width="27.28515625" customWidth="1" style="8" min="15622" max="15622"/>
    <col width="27.28515625" customWidth="1" style="8" min="15625" max="15625"/>
    <col width="27.28515625" customWidth="1" style="8" min="15627" max="15627"/>
    <col width="27.28515625" customWidth="1" style="8" min="15629" max="15629"/>
    <col width="9.140625" customWidth="1" style="8" min="15873" max="15873"/>
    <col width="33.42578125" customWidth="1" style="8" min="15874" max="15874"/>
    <col width="54.42578125" customWidth="1" style="8" min="15875" max="15875"/>
    <col width="27.28515625" customWidth="1" style="8" min="15878" max="15878"/>
    <col width="27.28515625" customWidth="1" style="8" min="15881" max="15881"/>
    <col width="27.28515625" customWidth="1" style="8" min="15883" max="15883"/>
    <col width="27.28515625" customWidth="1" style="8" min="15885" max="15885"/>
    <col width="9.140625" customWidth="1" style="8" min="16129" max="16129"/>
    <col width="33.42578125" customWidth="1" style="8" min="16130" max="16130"/>
    <col width="54.42578125" customWidth="1" style="8" min="16131" max="16131"/>
    <col width="27.28515625" customWidth="1" style="8" min="16134" max="16134"/>
    <col width="27.28515625" customWidth="1" style="8" min="16137" max="16137"/>
    <col width="27.28515625" customWidth="1" style="8" min="16139" max="16139"/>
    <col width="27.28515625" customWidth="1" style="8" min="16141" max="16141"/>
  </cols>
  <sheetData>
    <row r="1">
      <c r="A1" s="41" t="inlineStr">
        <is>
          <t>№ п/п</t>
        </is>
      </c>
      <c r="B1" s="44" t="inlineStr">
        <is>
          <t>Район</t>
        </is>
      </c>
      <c r="C1" s="38" t="inlineStr">
        <is>
          <t>Наименование медицинской организации</t>
        </is>
      </c>
      <c r="D1" s="38" t="inlineStr">
        <is>
          <t>Количество сотрудников медицинской организации, всего чел. (все сотрудники вне зависимости от должности, кроме совместителей)
(для заполнения)</t>
        </is>
      </c>
      <c r="E1" s="38" t="inlineStr">
        <is>
          <t>Вакцинировано (1-ый компонент), чел</t>
        </is>
      </c>
      <c r="F1" s="48" t="n"/>
      <c r="G1" s="49" t="n"/>
      <c r="H1" s="38" t="inlineStr">
        <is>
          <t>Вакцинировано (2-ой компонент), чел</t>
        </is>
      </c>
      <c r="I1" s="48" t="n"/>
      <c r="J1" s="49" t="n"/>
      <c r="K1" s="44" t="inlineStr">
        <is>
          <t>Примечание</t>
        </is>
      </c>
      <c r="L1" s="38" t="inlineStr">
        <is>
          <t>Количество переболевших, чел 
(по дате выздоровления)</t>
        </is>
      </c>
      <c r="M1" s="48" t="n"/>
      <c r="N1" s="49" t="n"/>
      <c r="O1" s="40" t="inlineStr">
        <is>
          <t>Желающие вакцинироваться, чел
(на дату отчета)</t>
        </is>
      </c>
    </row>
    <row r="2" ht="108.75" customHeight="1" s="8">
      <c r="A2" s="50" t="n"/>
      <c r="B2" s="50" t="n"/>
      <c r="C2" s="50" t="n"/>
      <c r="D2" s="50" t="n"/>
      <c r="E2" s="38" t="inlineStr">
        <is>
          <t>Нарастающий итог (расчётное)</t>
        </is>
      </c>
      <c r="F2" s="38" t="n"/>
      <c r="G2" s="38" t="inlineStr">
        <is>
          <t>Отчётный период ежедневно
(для заполнения)</t>
        </is>
      </c>
      <c r="H2" s="38" t="inlineStr">
        <is>
          <t>Нарастающий итог (расчётное)</t>
        </is>
      </c>
      <c r="I2" s="38" t="n"/>
      <c r="J2" s="38" t="inlineStr">
        <is>
          <t>Отчётный период ежедневно
(для заполнения)</t>
        </is>
      </c>
      <c r="K2" s="50" t="n"/>
      <c r="L2" s="38" t="inlineStr">
        <is>
          <t>Нарастающий итог (расчётное)</t>
        </is>
      </c>
      <c r="M2" s="39" t="n"/>
      <c r="N2" s="39" t="inlineStr">
        <is>
          <t>Отчётный период ежедневно
(для заполнения)</t>
        </is>
      </c>
      <c r="O2" s="50" t="n"/>
    </row>
    <row r="3">
      <c r="A3" s="41" t="n">
        <v>1</v>
      </c>
      <c r="B3" s="44" t="n">
        <v>2</v>
      </c>
      <c r="C3" s="41" t="n">
        <v>3</v>
      </c>
      <c r="D3" s="44" t="n">
        <v>4</v>
      </c>
      <c r="E3" s="41" t="n">
        <v>5</v>
      </c>
      <c r="F3" s="41" t="n"/>
      <c r="G3" s="44" t="n">
        <v>6</v>
      </c>
      <c r="H3" s="41" t="n">
        <v>7</v>
      </c>
      <c r="I3" s="41" t="n"/>
      <c r="J3" s="44" t="n">
        <v>8</v>
      </c>
      <c r="K3" s="41" t="n">
        <v>9</v>
      </c>
      <c r="L3" s="41" t="n">
        <v>9</v>
      </c>
      <c r="M3" s="41" t="n"/>
      <c r="N3" s="44" t="n">
        <v>10</v>
      </c>
      <c r="O3" s="41" t="n">
        <v>11</v>
      </c>
    </row>
    <row r="4">
      <c r="A4" s="41" t="inlineStr">
        <is>
          <t>-</t>
        </is>
      </c>
      <c r="B4" s="5" t="n"/>
      <c r="C4" s="6" t="n"/>
      <c r="D4" s="5">
        <f>SUM(D5:D500)</f>
        <v/>
      </c>
      <c r="E4" s="5">
        <f>SUM(E5:E500)</f>
        <v/>
      </c>
      <c r="F4" s="5">
        <f>SUM(F5:F500)</f>
        <v/>
      </c>
      <c r="G4" s="5">
        <f>SUM(G5:G500)</f>
        <v/>
      </c>
      <c r="H4" s="5">
        <f>SUM(H5:H500)</f>
        <v/>
      </c>
      <c r="I4" s="5">
        <f>SUM(I5:I500)</f>
        <v/>
      </c>
      <c r="J4" s="5">
        <f>SUM(J5:J500)</f>
        <v/>
      </c>
      <c r="K4" s="5">
        <f>SUM(K5:K500)</f>
        <v/>
      </c>
      <c r="L4" s="5">
        <f>SUM(L5:L500)</f>
        <v/>
      </c>
      <c r="M4" s="5">
        <f>SUM(M5:M500)</f>
        <v/>
      </c>
      <c r="N4" s="5">
        <f>SUM(N5:N500)</f>
        <v/>
      </c>
      <c r="O4" s="5">
        <f>SUM(O5:O500)</f>
        <v/>
      </c>
    </row>
    <row r="5">
      <c r="A5" s="41" t="n">
        <v>1</v>
      </c>
      <c r="B5" s="3" t="inlineStr">
        <is>
          <t>Калининский район</t>
        </is>
      </c>
      <c r="C5" s="3" t="inlineStr">
        <is>
          <t>СПБ ГБПОУ "АК"</t>
        </is>
      </c>
      <c r="D5" s="2" t="n">
        <v>131</v>
      </c>
      <c r="E5" s="3" t="n">
        <v>25</v>
      </c>
      <c r="F5" s="2" t="n">
        <v>25</v>
      </c>
      <c r="G5" s="2" t="n">
        <v>0</v>
      </c>
      <c r="H5" s="3" t="n">
        <v>25</v>
      </c>
      <c r="I5" s="2" t="n">
        <v>25</v>
      </c>
      <c r="J5" s="2" t="n"/>
      <c r="K5" s="2" t="n"/>
      <c r="L5" s="3" t="n">
        <v>0</v>
      </c>
      <c r="M5" s="2" t="n">
        <v>0</v>
      </c>
      <c r="N5" s="2" t="n"/>
      <c r="O5" s="2" t="n"/>
    </row>
    <row r="6">
      <c r="A6" s="41" t="n">
        <v>2</v>
      </c>
      <c r="B6" s="3" t="inlineStr">
        <is>
          <t>Калининский район</t>
        </is>
      </c>
      <c r="C6" s="3" t="inlineStr">
        <is>
          <t>СПБ ГБПОУ "Фельдшерский колледж"</t>
        </is>
      </c>
      <c r="D6" s="2" t="n">
        <v>126</v>
      </c>
      <c r="E6" s="3" t="n">
        <v>20</v>
      </c>
      <c r="F6" s="2" t="n">
        <v>20</v>
      </c>
      <c r="G6" s="2" t="n">
        <v>0</v>
      </c>
      <c r="H6" s="3" t="n">
        <v>20</v>
      </c>
      <c r="I6" s="2" t="n">
        <v>20</v>
      </c>
      <c r="J6" s="2" t="n">
        <v>0</v>
      </c>
      <c r="K6" s="2" t="n"/>
      <c r="L6" s="3" t="n">
        <v>26</v>
      </c>
      <c r="M6" s="2" t="n">
        <v>26</v>
      </c>
      <c r="N6" s="2" t="n">
        <v>0</v>
      </c>
      <c r="O6" s="2" t="n">
        <v>3</v>
      </c>
    </row>
    <row r="7">
      <c r="A7" s="41" t="n">
        <v>3</v>
      </c>
      <c r="B7" s="3" t="inlineStr">
        <is>
          <t>Петроградский район</t>
        </is>
      </c>
      <c r="C7" s="3" t="inlineStr">
        <is>
          <t>СПб ГБУЗ "Городская больница №9"</t>
        </is>
      </c>
      <c r="D7" s="2" t="n">
        <v>279</v>
      </c>
      <c r="E7" s="3" t="n">
        <v>19</v>
      </c>
      <c r="F7" s="2" t="n">
        <v>18</v>
      </c>
      <c r="G7" s="2" t="n">
        <v>1</v>
      </c>
      <c r="H7" s="3" t="n">
        <v>17</v>
      </c>
      <c r="I7" s="2" t="n">
        <v>17</v>
      </c>
      <c r="J7" s="2" t="n">
        <v>0</v>
      </c>
      <c r="K7" s="2" t="n"/>
      <c r="L7" s="3" t="n">
        <v>93</v>
      </c>
      <c r="M7" s="2" t="n">
        <v>93</v>
      </c>
      <c r="N7" s="2" t="n">
        <v>0</v>
      </c>
      <c r="O7" s="2" t="n">
        <v>0</v>
      </c>
    </row>
    <row r="8">
      <c r="A8" s="41" t="n">
        <v>4</v>
      </c>
      <c r="B8" s="3" t="inlineStr">
        <is>
          <t>Невский район</t>
        </is>
      </c>
      <c r="C8" s="3" t="inlineStr">
        <is>
          <t>СПб ГБУЗ "Госпиталь для ветеранов войн"</t>
        </is>
      </c>
      <c r="D8" s="2" t="n">
        <v>1803</v>
      </c>
      <c r="E8" s="3" t="n">
        <v>89</v>
      </c>
      <c r="F8" s="2" t="n">
        <v>89</v>
      </c>
      <c r="G8" s="2" t="n">
        <v>0</v>
      </c>
      <c r="H8" s="3" t="n">
        <v>80</v>
      </c>
      <c r="I8" s="2" t="n">
        <v>80</v>
      </c>
      <c r="J8" s="2" t="n">
        <v>0</v>
      </c>
      <c r="K8" s="2" t="n"/>
      <c r="L8" s="3" t="n">
        <v>810</v>
      </c>
      <c r="M8" s="2" t="n">
        <v>810</v>
      </c>
      <c r="N8" s="2" t="n">
        <v>0</v>
      </c>
      <c r="O8" s="2" t="n">
        <v>0</v>
      </c>
    </row>
    <row r="9">
      <c r="A9" s="41" t="n">
        <v>5</v>
      </c>
      <c r="B9" s="3" t="inlineStr">
        <is>
          <t>Адмиралтейский район</t>
        </is>
      </c>
      <c r="C9" s="3" t="inlineStr">
        <is>
          <t>СПб ГБУЗ "Городской гериатрический медико-социальный центр"</t>
        </is>
      </c>
      <c r="D9" s="2" t="n">
        <v>484</v>
      </c>
      <c r="E9" s="3" t="n">
        <v>41</v>
      </c>
      <c r="F9" s="2" t="n">
        <v>41</v>
      </c>
      <c r="G9" s="2" t="n">
        <v>0</v>
      </c>
      <c r="H9" s="3" t="n">
        <v>35</v>
      </c>
      <c r="I9" s="2" t="n">
        <v>35</v>
      </c>
      <c r="J9" s="2" t="n">
        <v>0</v>
      </c>
      <c r="K9" s="2" t="n"/>
      <c r="L9" s="3" t="n">
        <v>199</v>
      </c>
      <c r="M9" s="2" t="n">
        <v>199</v>
      </c>
      <c r="N9" s="2" t="n">
        <v>0</v>
      </c>
      <c r="O9" s="2" t="n">
        <v>1</v>
      </c>
    </row>
    <row r="10">
      <c r="A10" s="41" t="n">
        <v>6</v>
      </c>
      <c r="B10" s="3" t="inlineStr">
        <is>
          <t>Калининский район</t>
        </is>
      </c>
      <c r="C10" s="3" t="inlineStr">
        <is>
          <t>СПб ГБУЗ "Санкт-Петербургская городская дезинфекционная станция"</t>
        </is>
      </c>
      <c r="D10" s="2" t="n">
        <v>59</v>
      </c>
      <c r="E10" s="3" t="n">
        <v>2</v>
      </c>
      <c r="F10" s="2" t="n">
        <v>2</v>
      </c>
      <c r="G10" s="2" t="n">
        <v>0</v>
      </c>
      <c r="H10" s="3" t="n">
        <v>2</v>
      </c>
      <c r="I10" s="2" t="n">
        <v>2</v>
      </c>
      <c r="J10" s="2" t="n"/>
      <c r="K10" s="2" t="n"/>
      <c r="L10" s="3" t="n">
        <v>0</v>
      </c>
      <c r="M10" s="2" t="n"/>
      <c r="N10" s="2" t="n"/>
      <c r="O10" s="2" t="n"/>
    </row>
    <row r="11">
      <c r="A11" s="41" t="n">
        <v>7</v>
      </c>
      <c r="B11" s="3" t="inlineStr">
        <is>
          <t>Центральный район</t>
        </is>
      </c>
      <c r="C11" s="3" t="inlineStr">
        <is>
          <t>СПб ГБУЗ "Городская Мариинская больница"</t>
        </is>
      </c>
      <c r="D11" s="2" t="n">
        <v>1996</v>
      </c>
      <c r="E11" s="3" t="n">
        <v>68</v>
      </c>
      <c r="F11" s="2" t="n">
        <v>67</v>
      </c>
      <c r="G11" s="2" t="n">
        <v>1</v>
      </c>
      <c r="H11" s="3" t="n">
        <v>35</v>
      </c>
      <c r="I11" s="2" t="n">
        <v>34</v>
      </c>
      <c r="J11" s="2" t="n">
        <v>1</v>
      </c>
      <c r="K11" s="2" t="n"/>
      <c r="L11" s="3" t="n">
        <v>21</v>
      </c>
      <c r="M11" s="2" t="n">
        <v>20</v>
      </c>
      <c r="N11" s="2" t="n">
        <v>1</v>
      </c>
      <c r="O11" s="2" t="n">
        <v>2</v>
      </c>
    </row>
    <row r="12">
      <c r="A12" s="41" t="n">
        <v>8</v>
      </c>
      <c r="B12" s="3" t="inlineStr">
        <is>
          <t>Василеостровский район</t>
        </is>
      </c>
      <c r="C12" s="3" t="inlineStr">
        <is>
          <t>СПб ГБУЗ "Городская наркологическая больница"</t>
        </is>
      </c>
      <c r="D12" s="2" t="n">
        <v>656</v>
      </c>
      <c r="E12" s="3" t="n">
        <v>35</v>
      </c>
      <c r="F12" s="2" t="n">
        <v>35</v>
      </c>
      <c r="G12" s="2" t="n">
        <v>0</v>
      </c>
      <c r="H12" s="3" t="n">
        <v>32</v>
      </c>
      <c r="I12" s="2" t="n">
        <v>30</v>
      </c>
      <c r="J12" s="2" t="n">
        <v>2</v>
      </c>
      <c r="K12" s="2" t="n"/>
      <c r="L12" s="3" t="n">
        <v>86</v>
      </c>
      <c r="M12" s="2" t="n">
        <v>86</v>
      </c>
      <c r="N12" s="2" t="n">
        <v>0</v>
      </c>
      <c r="O12" s="2" t="n">
        <v>3</v>
      </c>
    </row>
    <row r="13">
      <c r="A13" s="41" t="n">
        <v>9</v>
      </c>
      <c r="B13" s="3" t="inlineStr">
        <is>
          <t>Василеостровский район</t>
        </is>
      </c>
      <c r="C13" s="3" t="inlineStr">
        <is>
          <t>СПб ГБУЗ "Городская Покровская больница"</t>
        </is>
      </c>
      <c r="D13" s="2" t="n">
        <v>1012</v>
      </c>
      <c r="E13" s="3" t="n">
        <v>147</v>
      </c>
      <c r="F13" s="2" t="n">
        <v>147</v>
      </c>
      <c r="G13" s="2" t="n">
        <v>0</v>
      </c>
      <c r="H13" s="3" t="n">
        <v>168</v>
      </c>
      <c r="I13" s="2" t="n">
        <v>168</v>
      </c>
      <c r="J13" s="2" t="n">
        <v>0</v>
      </c>
      <c r="K13" s="2" t="n"/>
      <c r="L13" s="3" t="n">
        <v>3074</v>
      </c>
      <c r="M13" s="2" t="n">
        <v>3074</v>
      </c>
      <c r="N13" s="2" t="n">
        <v>0</v>
      </c>
      <c r="O13" s="2" t="n">
        <v>0</v>
      </c>
    </row>
    <row r="14">
      <c r="A14" s="41" t="n">
        <v>10</v>
      </c>
      <c r="B14" s="3" t="inlineStr">
        <is>
          <t>Центральный район</t>
        </is>
      </c>
      <c r="C14" s="3" t="inlineStr">
        <is>
          <t>СПб ГБУЗ "Диагностический Центр №7" (глазной) для взрослого и детского населения</t>
        </is>
      </c>
      <c r="D14" s="2" t="n">
        <v>385</v>
      </c>
      <c r="E14" s="3" t="n">
        <v>34</v>
      </c>
      <c r="F14" s="2" t="n">
        <v>33</v>
      </c>
      <c r="G14" s="2" t="n">
        <v>1</v>
      </c>
      <c r="H14" s="3" t="n">
        <v>9</v>
      </c>
      <c r="I14" s="2" t="n">
        <v>8</v>
      </c>
      <c r="J14" s="2" t="n">
        <v>1</v>
      </c>
      <c r="K14" s="2" t="n"/>
      <c r="L14" s="3" t="n">
        <v>0</v>
      </c>
      <c r="M14" s="2" t="n">
        <v>0</v>
      </c>
      <c r="N14" s="2" t="n"/>
      <c r="O14" s="2" t="n">
        <v>16</v>
      </c>
    </row>
    <row r="15">
      <c r="A15" s="41" t="n">
        <v>11</v>
      </c>
      <c r="B15" s="3" t="inlineStr">
        <is>
          <t>Кировский район</t>
        </is>
      </c>
      <c r="C15" s="3" t="inlineStr">
        <is>
          <t>СПб ГБОУ СПО "Медицинский колледж №1"</t>
        </is>
      </c>
      <c r="D15" s="2" t="n">
        <v>159</v>
      </c>
      <c r="E15" s="3" t="n">
        <v>21</v>
      </c>
      <c r="F15" s="2" t="n">
        <v>19</v>
      </c>
      <c r="G15" s="2" t="n">
        <v>2</v>
      </c>
      <c r="H15" s="3" t="n">
        <v>15</v>
      </c>
      <c r="I15" s="2" t="n">
        <v>15</v>
      </c>
      <c r="J15" s="2" t="n">
        <v>0</v>
      </c>
      <c r="K15" s="2" t="n"/>
      <c r="L15" s="3" t="n">
        <v>31</v>
      </c>
      <c r="M15" s="2" t="n">
        <v>31</v>
      </c>
      <c r="N15" s="2" t="n">
        <v>0</v>
      </c>
      <c r="O15" s="2" t="n">
        <v>44</v>
      </c>
    </row>
    <row r="16">
      <c r="A16" s="41" t="n">
        <v>12</v>
      </c>
      <c r="B16" s="3" t="inlineStr">
        <is>
          <t>Красносельский район</t>
        </is>
      </c>
      <c r="C16" s="3" t="inlineStr">
        <is>
          <t>СПб ГБОУ СПО "Медицинский колледж №2"</t>
        </is>
      </c>
      <c r="D16" s="2" t="n">
        <v>171</v>
      </c>
      <c r="E16" s="3" t="n">
        <v>17</v>
      </c>
      <c r="F16" s="2" t="n">
        <v>17</v>
      </c>
      <c r="G16" s="2" t="n">
        <v>0</v>
      </c>
      <c r="H16" s="3" t="n">
        <v>16</v>
      </c>
      <c r="I16" s="2" t="n">
        <v>16</v>
      </c>
      <c r="J16" s="2" t="n">
        <v>0</v>
      </c>
      <c r="K16" s="2" t="n"/>
      <c r="L16" s="3" t="n">
        <v>58</v>
      </c>
      <c r="M16" s="2" t="n">
        <v>58</v>
      </c>
      <c r="N16" s="2" t="n">
        <v>0</v>
      </c>
      <c r="O16" s="2" t="n">
        <v>30</v>
      </c>
    </row>
    <row r="17">
      <c r="A17" s="41" t="n">
        <v>13</v>
      </c>
      <c r="B17" s="3" t="inlineStr">
        <is>
          <t>Выборгский район</t>
        </is>
      </c>
      <c r="C17" s="3" t="inlineStr">
        <is>
          <t>СПб ГБОУ СПО "Медицинский колледж №3"</t>
        </is>
      </c>
      <c r="D17" s="2" t="n">
        <v>152</v>
      </c>
      <c r="E17" s="3" t="n">
        <v>28</v>
      </c>
      <c r="F17" s="2" t="n">
        <v>28</v>
      </c>
      <c r="G17" s="2" t="n">
        <v>0</v>
      </c>
      <c r="H17" s="3" t="n">
        <v>28</v>
      </c>
      <c r="I17" s="2" t="n">
        <v>28</v>
      </c>
      <c r="J17" s="2" t="n">
        <v>0</v>
      </c>
      <c r="K17" s="2" t="n"/>
      <c r="L17" s="3" t="n">
        <v>21</v>
      </c>
      <c r="M17" s="2" t="n">
        <v>21</v>
      </c>
      <c r="N17" s="2" t="n">
        <v>0</v>
      </c>
      <c r="O17" s="2" t="n">
        <v>11</v>
      </c>
    </row>
    <row r="18">
      <c r="A18" s="41" t="n">
        <v>14</v>
      </c>
      <c r="B18" s="3" t="inlineStr">
        <is>
          <t>Фрунзенский район</t>
        </is>
      </c>
      <c r="C18" s="3" t="inlineStr">
        <is>
          <t>СПБ ГБПОУ "МТ №2"</t>
        </is>
      </c>
      <c r="D18" s="2" t="n">
        <v>89</v>
      </c>
      <c r="E18" s="3" t="n">
        <v>76</v>
      </c>
      <c r="F18" s="2" t="n">
        <v>76</v>
      </c>
      <c r="G18" s="2" t="n">
        <v>0</v>
      </c>
      <c r="H18" s="3" t="n">
        <v>66</v>
      </c>
      <c r="I18" s="2" t="n">
        <v>66</v>
      </c>
      <c r="J18" s="2" t="n">
        <v>0</v>
      </c>
      <c r="K18" s="2" t="n"/>
      <c r="L18" s="3" t="n">
        <v>44</v>
      </c>
      <c r="M18" s="2" t="n">
        <v>44</v>
      </c>
      <c r="N18" s="2" t="n">
        <v>0</v>
      </c>
      <c r="O18" s="2" t="n">
        <v>0</v>
      </c>
    </row>
    <row r="19">
      <c r="A19" s="41" t="n">
        <v>15</v>
      </c>
      <c r="B19" s="3" t="inlineStr">
        <is>
          <t>Приморский район</t>
        </is>
      </c>
      <c r="C19" s="3" t="inlineStr">
        <is>
          <t>СПб ГБПОУ "Медицинский техникум №9"</t>
        </is>
      </c>
      <c r="D19" s="2" t="n">
        <v>101</v>
      </c>
      <c r="E19" s="3" t="n">
        <v>0</v>
      </c>
      <c r="F19" s="2" t="n">
        <v>0</v>
      </c>
      <c r="G19" s="2" t="n">
        <v>0</v>
      </c>
      <c r="H19" s="3" t="n">
        <v>8</v>
      </c>
      <c r="I19" s="2" t="n">
        <v>8</v>
      </c>
      <c r="J19" s="2" t="n">
        <v>0</v>
      </c>
      <c r="K19" s="2" t="n"/>
      <c r="L19" s="3" t="n">
        <v>0</v>
      </c>
      <c r="M19" s="2" t="n">
        <v>0</v>
      </c>
      <c r="N19" s="2" t="n">
        <v>0</v>
      </c>
      <c r="O19" s="2" t="n">
        <v>0</v>
      </c>
    </row>
    <row r="20">
      <c r="A20" s="41" t="n">
        <v>16</v>
      </c>
      <c r="B20" s="3" t="inlineStr">
        <is>
          <t>Василеостровский район</t>
        </is>
      </c>
      <c r="C20" s="3" t="inlineStr">
        <is>
          <t>СПб ГБУЗ "Родильный дом №1 (специализированный)"</t>
        </is>
      </c>
      <c r="D20" s="2" t="n">
        <v>265</v>
      </c>
      <c r="E20" s="3" t="n">
        <v>11</v>
      </c>
      <c r="F20" s="2" t="n">
        <v>9</v>
      </c>
      <c r="G20" s="2" t="n">
        <v>2</v>
      </c>
      <c r="H20" s="3" t="n">
        <v>10</v>
      </c>
      <c r="I20" s="2" t="n">
        <v>9</v>
      </c>
      <c r="J20" s="2" t="n">
        <v>1</v>
      </c>
      <c r="K20" s="2" t="n"/>
      <c r="L20" s="3" t="n">
        <v>45</v>
      </c>
      <c r="M20" s="2" t="n">
        <v>45</v>
      </c>
      <c r="N20" s="2" t="n">
        <v>0</v>
      </c>
      <c r="O20" s="2" t="n">
        <v>9</v>
      </c>
    </row>
    <row r="21">
      <c r="A21" s="41" t="n">
        <v>17</v>
      </c>
      <c r="B21" s="3" t="inlineStr">
        <is>
          <t>Центральный район</t>
        </is>
      </c>
      <c r="C21" s="3" t="inlineStr">
        <is>
          <t>СПб ГБУЗ "Родильный дом №6 им. проф. В.Ф.Снегирева"</t>
        </is>
      </c>
      <c r="D21" s="2" t="n">
        <v>256</v>
      </c>
      <c r="E21" s="3" t="n">
        <v>8</v>
      </c>
      <c r="F21" s="2" t="n">
        <v>8</v>
      </c>
      <c r="G21" s="2" t="n">
        <v>0</v>
      </c>
      <c r="H21" s="3" t="n">
        <v>8</v>
      </c>
      <c r="I21" s="2" t="n">
        <v>8</v>
      </c>
      <c r="J21" s="2" t="n">
        <v>0</v>
      </c>
      <c r="K21" s="2" t="n"/>
      <c r="L21" s="3" t="n">
        <v>41</v>
      </c>
      <c r="M21" s="2" t="n">
        <v>41</v>
      </c>
      <c r="N21" s="2" t="n">
        <v>0</v>
      </c>
      <c r="O21" s="2" t="n">
        <v>0</v>
      </c>
    </row>
    <row r="22">
      <c r="A22" s="41" t="n">
        <v>18</v>
      </c>
      <c r="B22" s="3" t="inlineStr">
        <is>
          <t>Московский район</t>
        </is>
      </c>
      <c r="C22" s="3" t="inlineStr">
        <is>
          <t>СПб ГБУЗ "Родильный дом №9"</t>
        </is>
      </c>
      <c r="D22" s="2" t="n">
        <v>387</v>
      </c>
      <c r="E22" s="3" t="n">
        <v>49</v>
      </c>
      <c r="F22" s="2" t="n">
        <v>49</v>
      </c>
      <c r="G22" s="2" t="n">
        <v>0</v>
      </c>
      <c r="H22" s="3" t="n">
        <v>35</v>
      </c>
      <c r="I22" s="2" t="n">
        <v>35</v>
      </c>
      <c r="J22" s="2" t="n"/>
      <c r="K22" s="2" t="n"/>
      <c r="L22" s="3" t="n">
        <v>0</v>
      </c>
      <c r="M22" s="2" t="n">
        <v>0</v>
      </c>
      <c r="N22" s="2" t="n"/>
      <c r="O22" s="2" t="n"/>
    </row>
    <row r="23">
      <c r="A23" s="41" t="n">
        <v>19</v>
      </c>
      <c r="B23" s="3" t="inlineStr">
        <is>
          <t>Пушкинский район</t>
        </is>
      </c>
      <c r="C23" s="3" t="inlineStr">
        <is>
          <t>СПб ГБУЗ "Туберкулезная больница №8"</t>
        </is>
      </c>
      <c r="D23" s="2" t="n">
        <v>173</v>
      </c>
      <c r="E23" s="3" t="n">
        <v>76</v>
      </c>
      <c r="F23" s="2" t="n">
        <v>76</v>
      </c>
      <c r="G23" s="2" t="n">
        <v>0</v>
      </c>
      <c r="H23" s="3" t="n">
        <v>76</v>
      </c>
      <c r="I23" s="2" t="n">
        <v>76</v>
      </c>
      <c r="J23" s="2" t="n">
        <v>0</v>
      </c>
      <c r="K23" s="2" t="n"/>
      <c r="L23" s="3" t="n">
        <v>152</v>
      </c>
      <c r="M23" s="2" t="n">
        <v>152</v>
      </c>
      <c r="N23" s="2" t="n">
        <v>0</v>
      </c>
      <c r="O23" s="2" t="n">
        <v>0</v>
      </c>
    </row>
    <row r="24">
      <c r="A24" s="41" t="n">
        <v>20</v>
      </c>
      <c r="B24" s="3" t="inlineStr">
        <is>
          <t>Красногвардейский район</t>
        </is>
      </c>
      <c r="C24" s="3" t="inlineStr">
        <is>
          <t>СПб ГБУЗ "Бюро судебно-медицинской экспертизы"</t>
        </is>
      </c>
      <c r="D24" s="2" t="n">
        <v>471</v>
      </c>
      <c r="E24" s="3" t="n">
        <v>80</v>
      </c>
      <c r="F24" s="2" t="n">
        <v>80</v>
      </c>
      <c r="G24" s="2" t="n">
        <v>0</v>
      </c>
      <c r="H24" s="3" t="n">
        <v>51</v>
      </c>
      <c r="I24" s="2" t="n">
        <v>51</v>
      </c>
      <c r="J24" s="2" t="n">
        <v>0</v>
      </c>
      <c r="K24" s="2" t="n"/>
      <c r="L24" s="3" t="n">
        <v>150</v>
      </c>
      <c r="M24" s="2" t="n">
        <v>150</v>
      </c>
      <c r="N24" s="2" t="n">
        <v>0</v>
      </c>
      <c r="O24" s="2" t="n">
        <v>0</v>
      </c>
    </row>
    <row r="25">
      <c r="A25" s="41" t="n">
        <v>21</v>
      </c>
      <c r="B25" s="3" t="inlineStr">
        <is>
          <t>Кировский район</t>
        </is>
      </c>
      <c r="C25" s="3" t="inlineStr">
        <is>
          <t>СПб ГБУЗ "Городская больница №14"</t>
        </is>
      </c>
      <c r="D25" s="2" t="n">
        <v>344</v>
      </c>
      <c r="E25" s="3" t="n">
        <v>34</v>
      </c>
      <c r="F25" s="2" t="n">
        <v>34</v>
      </c>
      <c r="G25" s="2" t="n">
        <v>0</v>
      </c>
      <c r="H25" s="3" t="n">
        <v>34</v>
      </c>
      <c r="I25" s="2" t="n">
        <v>34</v>
      </c>
      <c r="J25" s="2" t="n">
        <v>0</v>
      </c>
      <c r="K25" s="2" t="n"/>
      <c r="L25" s="3" t="n">
        <v>296</v>
      </c>
      <c r="M25" s="2" t="n">
        <v>296</v>
      </c>
      <c r="N25" s="2" t="n">
        <v>0</v>
      </c>
      <c r="O25" s="2" t="n">
        <v>0</v>
      </c>
    </row>
    <row r="26">
      <c r="A26" s="41" t="n">
        <v>22</v>
      </c>
      <c r="B26" s="3" t="inlineStr">
        <is>
          <t>Красносельский район</t>
        </is>
      </c>
      <c r="C26" s="3" t="inlineStr">
        <is>
          <t>СПб ГБУЗ "Городская больница №15"</t>
        </is>
      </c>
      <c r="D26" s="2" t="n">
        <v>1200</v>
      </c>
      <c r="E26" s="3" t="n">
        <v>163</v>
      </c>
      <c r="F26" s="2" t="n">
        <v>162</v>
      </c>
      <c r="G26" s="2" t="n">
        <v>1</v>
      </c>
      <c r="H26" s="3" t="n">
        <v>84</v>
      </c>
      <c r="I26" s="2" t="n">
        <v>84</v>
      </c>
      <c r="J26" s="2" t="n">
        <v>0</v>
      </c>
      <c r="K26" s="2" t="n"/>
      <c r="L26" s="3" t="n">
        <v>4</v>
      </c>
      <c r="M26" s="2" t="n">
        <v>3</v>
      </c>
      <c r="N26" s="2" t="n">
        <v>1</v>
      </c>
      <c r="O26" s="2" t="n">
        <v>8</v>
      </c>
    </row>
    <row r="27">
      <c r="A27" s="41" t="n">
        <v>23</v>
      </c>
      <c r="B27" s="3" t="inlineStr">
        <is>
          <t>Московский район</t>
        </is>
      </c>
      <c r="C27" s="3" t="inlineStr">
        <is>
          <t>СПб ГБУЗ "Городская больница №26"</t>
        </is>
      </c>
      <c r="D27" s="2" t="n">
        <v>1711</v>
      </c>
      <c r="E27" s="3" t="n">
        <v>55</v>
      </c>
      <c r="F27" s="2" t="n">
        <v>55</v>
      </c>
      <c r="G27" s="2" t="n">
        <v>0</v>
      </c>
      <c r="H27" s="3" t="n">
        <v>47</v>
      </c>
      <c r="I27" s="2" t="n">
        <v>46</v>
      </c>
      <c r="J27" s="2" t="n">
        <v>1</v>
      </c>
      <c r="K27" s="2" t="n"/>
      <c r="L27" s="3" t="n">
        <v>19</v>
      </c>
      <c r="M27" s="2" t="n">
        <v>19</v>
      </c>
      <c r="N27" s="2" t="n">
        <v>0</v>
      </c>
      <c r="O27" s="2" t="n">
        <v>3</v>
      </c>
    </row>
    <row r="28">
      <c r="A28" s="41" t="n">
        <v>24</v>
      </c>
      <c r="B28" s="3" t="inlineStr">
        <is>
          <t>Адмиралтейский район</t>
        </is>
      </c>
      <c r="C28" s="3" t="inlineStr">
        <is>
          <t>СПб ГБУЗ "Городская больница №28 "Максимилиановская"</t>
        </is>
      </c>
      <c r="D28" s="2" t="n">
        <v>419</v>
      </c>
      <c r="E28" s="3" t="n">
        <v>27</v>
      </c>
      <c r="F28" s="2" t="n">
        <v>27</v>
      </c>
      <c r="G28" s="2" t="n">
        <v>0</v>
      </c>
      <c r="H28" s="3" t="n">
        <v>23</v>
      </c>
      <c r="I28" s="2" t="n">
        <v>23</v>
      </c>
      <c r="J28" s="2" t="n"/>
      <c r="K28" s="2" t="n"/>
      <c r="L28" s="3" t="n">
        <v>253</v>
      </c>
      <c r="M28" s="2" t="n">
        <v>253</v>
      </c>
      <c r="N28" s="2" t="n"/>
      <c r="O28" s="2" t="n"/>
    </row>
    <row r="29">
      <c r="A29" s="41" t="n">
        <v>25</v>
      </c>
      <c r="B29" s="3" t="inlineStr">
        <is>
          <t>Центральный район</t>
        </is>
      </c>
      <c r="C29" s="3" t="inlineStr">
        <is>
          <t>СПб ГБУЗ "Городской врачебно-физкультурный диспансер"</t>
        </is>
      </c>
      <c r="D29" s="2" t="n">
        <v>152</v>
      </c>
      <c r="E29" s="3" t="n">
        <v>20</v>
      </c>
      <c r="F29" s="2" t="n">
        <v>20</v>
      </c>
      <c r="G29" s="2" t="n">
        <v>0</v>
      </c>
      <c r="H29" s="3" t="n">
        <v>19</v>
      </c>
      <c r="I29" s="2" t="n">
        <v>19</v>
      </c>
      <c r="J29" s="2" t="n">
        <v>0</v>
      </c>
      <c r="K29" s="2" t="n"/>
      <c r="L29" s="3" t="n">
        <v>3</v>
      </c>
      <c r="M29" s="2" t="n">
        <v>3</v>
      </c>
      <c r="N29" s="2" t="n">
        <v>0</v>
      </c>
      <c r="O29" s="2" t="n">
        <v>0</v>
      </c>
    </row>
    <row r="30">
      <c r="A30" s="41" t="n">
        <v>26</v>
      </c>
      <c r="B30" s="3" t="inlineStr">
        <is>
          <t>Петроградский район</t>
        </is>
      </c>
      <c r="C30" s="3" t="inlineStr">
        <is>
          <t>СПб ГБУЗ "Городской клинический онкологический диспансер"</t>
        </is>
      </c>
      <c r="D30" s="2" t="n">
        <v>1244</v>
      </c>
      <c r="E30" s="3" t="n">
        <v>205</v>
      </c>
      <c r="F30" s="2" t="n">
        <v>205</v>
      </c>
      <c r="G30" s="2" t="n">
        <v>0</v>
      </c>
      <c r="H30" s="3" t="n">
        <v>165</v>
      </c>
      <c r="I30" s="2" t="n">
        <v>165</v>
      </c>
      <c r="J30" s="2" t="n">
        <v>0</v>
      </c>
      <c r="K30" s="2" t="n"/>
      <c r="L30" s="3" t="n">
        <v>666</v>
      </c>
      <c r="M30" s="2" t="n">
        <v>666</v>
      </c>
      <c r="N30" s="2" t="n">
        <v>0</v>
      </c>
      <c r="O30" s="2" t="n">
        <v>2</v>
      </c>
    </row>
    <row r="31">
      <c r="A31" s="41" t="n">
        <v>27</v>
      </c>
      <c r="B31" s="3" t="inlineStr">
        <is>
          <t>Выборгский район</t>
        </is>
      </c>
      <c r="C31" s="3" t="inlineStr">
        <is>
          <t>СПб ГБУЗ "Городская многопрофильная больница №2"</t>
        </is>
      </c>
      <c r="D31" s="2" t="n">
        <v>1630</v>
      </c>
      <c r="E31" s="3" t="n">
        <v>178</v>
      </c>
      <c r="F31" s="2" t="n">
        <v>176</v>
      </c>
      <c r="G31" s="2" t="n">
        <v>2</v>
      </c>
      <c r="H31" s="3" t="n">
        <v>71</v>
      </c>
      <c r="I31" s="2" t="n">
        <v>69</v>
      </c>
      <c r="J31" s="2" t="n">
        <v>2</v>
      </c>
      <c r="K31" s="2" t="n"/>
      <c r="L31" s="3" t="n">
        <v>831</v>
      </c>
      <c r="M31" s="2" t="n">
        <v>830</v>
      </c>
      <c r="N31" s="2" t="n">
        <v>1</v>
      </c>
      <c r="O31" s="2" t="n">
        <v>2</v>
      </c>
    </row>
    <row r="32">
      <c r="A32" s="41" t="n">
        <v>28</v>
      </c>
      <c r="B32" s="3" t="inlineStr">
        <is>
          <t>Центральный район</t>
        </is>
      </c>
      <c r="C32" s="3" t="inlineStr">
        <is>
          <t>СПб ГАУЗ "Городская поликлиника №40"</t>
        </is>
      </c>
      <c r="D32" s="2" t="n">
        <v>167</v>
      </c>
      <c r="E32" s="3" t="n">
        <v>8</v>
      </c>
      <c r="F32" s="2" t="n">
        <v>8</v>
      </c>
      <c r="G32" s="2" t="n">
        <v>0</v>
      </c>
      <c r="H32" s="3" t="n">
        <v>8</v>
      </c>
      <c r="I32" s="2" t="n">
        <v>8</v>
      </c>
      <c r="J32" s="2" t="n">
        <v>0</v>
      </c>
      <c r="K32" s="2" t="n"/>
      <c r="L32" s="3" t="n">
        <v>0</v>
      </c>
      <c r="M32" s="2" t="n">
        <v>0</v>
      </c>
      <c r="N32" s="2" t="n">
        <v>0</v>
      </c>
      <c r="O32" s="2" t="n">
        <v>0</v>
      </c>
    </row>
    <row r="33">
      <c r="A33" s="41" t="n">
        <v>29</v>
      </c>
      <c r="B33" s="3" t="inlineStr">
        <is>
          <t>Адмиралтейский район</t>
        </is>
      </c>
      <c r="C33" s="3" t="inlineStr">
        <is>
          <t>СПб ГАУЗ "Городская поликлиника №81"</t>
        </is>
      </c>
      <c r="D33" s="2" t="n">
        <v>77</v>
      </c>
      <c r="E33" s="3" t="n">
        <v>9</v>
      </c>
      <c r="F33" s="2" t="n">
        <v>9</v>
      </c>
      <c r="G33" s="2" t="n">
        <v>0</v>
      </c>
      <c r="H33" s="3" t="n">
        <v>10</v>
      </c>
      <c r="I33" s="2" t="n">
        <v>10</v>
      </c>
      <c r="J33" s="2" t="n">
        <v>0</v>
      </c>
      <c r="K33" s="2" t="n"/>
      <c r="L33" s="3" t="n">
        <v>45</v>
      </c>
      <c r="M33" s="2" t="n">
        <v>45</v>
      </c>
      <c r="N33" s="2" t="n">
        <v>0</v>
      </c>
      <c r="O33" s="2" t="n">
        <v>1</v>
      </c>
    </row>
    <row r="34">
      <c r="A34" s="41" t="n">
        <v>30</v>
      </c>
      <c r="B34" s="3" t="inlineStr">
        <is>
          <t>Петроградский район</t>
        </is>
      </c>
      <c r="C34" s="3" t="inlineStr">
        <is>
          <t>СПб ГАУЗ "Городская поликлиника №83"</t>
        </is>
      </c>
      <c r="D34" s="2" t="n">
        <v>145</v>
      </c>
      <c r="E34" s="3" t="n">
        <v>34</v>
      </c>
      <c r="F34" s="2" t="n">
        <v>34</v>
      </c>
      <c r="G34" s="2" t="n">
        <v>0</v>
      </c>
      <c r="H34" s="3" t="n">
        <v>33</v>
      </c>
      <c r="I34" s="2" t="n">
        <v>33</v>
      </c>
      <c r="J34" s="2" t="n"/>
      <c r="K34" s="2" t="n"/>
      <c r="L34" s="3" t="n">
        <v>1</v>
      </c>
      <c r="M34" s="2" t="n">
        <v>1</v>
      </c>
      <c r="N34" s="2" t="n"/>
      <c r="O34" s="2" t="n"/>
    </row>
    <row r="35">
      <c r="A35" s="41" t="n">
        <v>31</v>
      </c>
      <c r="B35" s="3" t="inlineStr">
        <is>
          <t>Выборгский район</t>
        </is>
      </c>
      <c r="C35" s="3" t="inlineStr">
        <is>
          <t>СПб ГБУЗ "Городское патологоанатомическое бюро"</t>
        </is>
      </c>
      <c r="D35" s="2" t="n">
        <v>242</v>
      </c>
      <c r="E35" s="3" t="n">
        <v>28</v>
      </c>
      <c r="F35" s="2" t="n">
        <v>28</v>
      </c>
      <c r="G35" s="2" t="n">
        <v>0</v>
      </c>
      <c r="H35" s="3" t="n">
        <v>53</v>
      </c>
      <c r="I35" s="2" t="n">
        <v>53</v>
      </c>
      <c r="J35" s="2" t="n"/>
      <c r="K35" s="2" t="n"/>
      <c r="L35" s="3" t="n">
        <v>189</v>
      </c>
      <c r="M35" s="2" t="n">
        <v>189</v>
      </c>
      <c r="N35" s="2" t="n"/>
      <c r="O35" s="2" t="n"/>
    </row>
    <row r="36">
      <c r="A36" s="41" t="n">
        <v>32</v>
      </c>
      <c r="B36" s="3" t="inlineStr">
        <is>
          <t>Приморский район</t>
        </is>
      </c>
      <c r="C36" s="3" t="inlineStr">
        <is>
          <t>СПб ГКУЗ "Городская психиатрическая больница №3 им.И.И.Скворцова-Степанова"</t>
        </is>
      </c>
      <c r="D36" s="2" t="n">
        <v>1397</v>
      </c>
      <c r="E36" s="3" t="n">
        <v>36</v>
      </c>
      <c r="F36" s="2" t="n">
        <v>36</v>
      </c>
      <c r="G36" s="2" t="n">
        <v>0</v>
      </c>
      <c r="H36" s="3" t="n">
        <v>84</v>
      </c>
      <c r="I36" s="2" t="n">
        <v>84</v>
      </c>
      <c r="J36" s="2" t="n">
        <v>0</v>
      </c>
      <c r="K36" s="2" t="n"/>
      <c r="L36" s="3" t="n">
        <v>564</v>
      </c>
      <c r="M36" s="2" t="n">
        <v>564</v>
      </c>
      <c r="N36" s="2" t="n">
        <v>0</v>
      </c>
      <c r="O36" s="2" t="n">
        <v>20</v>
      </c>
    </row>
    <row r="37">
      <c r="A37" s="41" t="n">
        <v>33</v>
      </c>
      <c r="B37" s="3" t="inlineStr">
        <is>
          <t>Центральный район</t>
        </is>
      </c>
      <c r="C37" s="3" t="inlineStr">
        <is>
          <t>СПб ГКУЗ "Городская психиатрическая больница №6 (стационар с диспансером)"</t>
        </is>
      </c>
      <c r="D37" s="2" t="n">
        <v>552</v>
      </c>
      <c r="E37" s="3" t="n">
        <v>76</v>
      </c>
      <c r="F37" s="2" t="n">
        <v>76</v>
      </c>
      <c r="G37" s="2" t="n">
        <v>0</v>
      </c>
      <c r="H37" s="3" t="n">
        <v>56</v>
      </c>
      <c r="I37" s="2" t="n">
        <v>56</v>
      </c>
      <c r="J37" s="2" t="n">
        <v>0</v>
      </c>
      <c r="K37" s="2" t="n"/>
      <c r="L37" s="3" t="n">
        <v>126</v>
      </c>
      <c r="M37" s="2" t="n">
        <v>125</v>
      </c>
      <c r="N37" s="2" t="n">
        <v>1</v>
      </c>
      <c r="O37" s="2" t="n">
        <v>18</v>
      </c>
    </row>
    <row r="38">
      <c r="A38" s="41" t="n">
        <v>34</v>
      </c>
      <c r="B38" s="3" t="inlineStr">
        <is>
          <t>Василеостровский район</t>
        </is>
      </c>
      <c r="C38" s="3" t="inlineStr">
        <is>
          <t>СПб ГБУЗ "Городская психиатрическая больница №7 им.акад.И.П.Павлова"</t>
        </is>
      </c>
      <c r="D38" s="2" t="n">
        <v>220</v>
      </c>
      <c r="E38" s="3" t="n">
        <v>13</v>
      </c>
      <c r="F38" s="2" t="n">
        <v>13</v>
      </c>
      <c r="G38" s="2" t="n">
        <v>0</v>
      </c>
      <c r="H38" s="3" t="n">
        <v>10</v>
      </c>
      <c r="I38" s="2" t="n">
        <v>10</v>
      </c>
      <c r="J38" s="2" t="n">
        <v>0</v>
      </c>
      <c r="K38" s="2" t="n"/>
      <c r="L38" s="3" t="n">
        <v>38</v>
      </c>
      <c r="M38" s="2" t="n">
        <v>38</v>
      </c>
      <c r="N38" s="2" t="n">
        <v>0</v>
      </c>
      <c r="O38" s="2" t="n">
        <v>8</v>
      </c>
    </row>
    <row r="39">
      <c r="A39" s="41" t="n">
        <v>35</v>
      </c>
      <c r="B39" s="3" t="inlineStr">
        <is>
          <t>Московский район</t>
        </is>
      </c>
      <c r="C39" s="3" t="inlineStr">
        <is>
          <t>СПб ГБУЗ "Городской противотуберкулезный диспансер"</t>
        </is>
      </c>
      <c r="D39" s="2" t="n">
        <v>483</v>
      </c>
      <c r="E39" s="3" t="n">
        <v>15</v>
      </c>
      <c r="F39" s="2" t="n">
        <v>14</v>
      </c>
      <c r="G39" s="2" t="n">
        <v>1</v>
      </c>
      <c r="H39" s="3" t="n">
        <v>12</v>
      </c>
      <c r="I39" s="2" t="n">
        <v>12</v>
      </c>
      <c r="J39" s="2" t="n">
        <v>0</v>
      </c>
      <c r="K39" s="2" t="n"/>
      <c r="L39" s="3" t="n">
        <v>75</v>
      </c>
      <c r="M39" s="2" t="n">
        <v>75</v>
      </c>
      <c r="N39" s="2" t="n">
        <v>0</v>
      </c>
      <c r="O39" s="2" t="n">
        <v>1</v>
      </c>
    </row>
    <row r="40">
      <c r="A40" s="41" t="n">
        <v>36</v>
      </c>
      <c r="B40" s="3" t="inlineStr">
        <is>
          <t>Невский район</t>
        </is>
      </c>
      <c r="C40" s="3" t="inlineStr">
        <is>
          <t>СПб ГБУЗ "ГПЦ №1"</t>
        </is>
      </c>
      <c r="D40" s="2" t="n">
        <v>416</v>
      </c>
      <c r="E40" s="3" t="n">
        <v>58</v>
      </c>
      <c r="F40" s="2" t="n">
        <v>58</v>
      </c>
      <c r="G40" s="2" t="n">
        <v>0</v>
      </c>
      <c r="H40" s="3" t="n">
        <v>57</v>
      </c>
      <c r="I40" s="2" t="n">
        <v>57</v>
      </c>
      <c r="J40" s="2" t="n">
        <v>0</v>
      </c>
      <c r="K40" s="2" t="n"/>
      <c r="L40" s="3" t="n">
        <v>97</v>
      </c>
      <c r="M40" s="2" t="n">
        <v>96</v>
      </c>
      <c r="N40" s="2" t="n">
        <v>1</v>
      </c>
      <c r="O40" s="2" t="n">
        <v>3</v>
      </c>
    </row>
    <row r="41">
      <c r="A41" s="41" t="n">
        <v>37</v>
      </c>
      <c r="B41" s="3" t="inlineStr">
        <is>
          <t>Московский район</t>
        </is>
      </c>
      <c r="C41" s="3" t="inlineStr">
        <is>
          <t>СПб ГКУЗ "Городская станция переливания крови"</t>
        </is>
      </c>
      <c r="D41" s="2" t="n">
        <v>235</v>
      </c>
      <c r="E41" s="3" t="n">
        <v>23</v>
      </c>
      <c r="F41" s="2" t="n">
        <v>23</v>
      </c>
      <c r="G41" s="2" t="n">
        <v>0</v>
      </c>
      <c r="H41" s="3" t="n">
        <v>13</v>
      </c>
      <c r="I41" s="2" t="n">
        <v>13</v>
      </c>
      <c r="J41" s="2" t="n">
        <v>0</v>
      </c>
      <c r="K41" s="2" t="n"/>
      <c r="L41" s="3" t="n">
        <v>44</v>
      </c>
      <c r="M41" s="2" t="n">
        <v>44</v>
      </c>
      <c r="N41" s="2" t="n">
        <v>0</v>
      </c>
      <c r="O41" s="2" t="n">
        <v>47</v>
      </c>
    </row>
    <row r="42">
      <c r="A42" s="41" t="n">
        <v>38</v>
      </c>
      <c r="B42" s="3" t="inlineStr">
        <is>
          <t>Выборгский район</t>
        </is>
      </c>
      <c r="C42" s="3" t="inlineStr">
        <is>
          <t>СПб ГБУЗ "Городская туберкулезная больница №2"</t>
        </is>
      </c>
      <c r="D42" s="2" t="n">
        <v>355</v>
      </c>
      <c r="E42" s="3" t="n">
        <v>84</v>
      </c>
      <c r="F42" s="2" t="n">
        <v>84</v>
      </c>
      <c r="G42" s="2" t="n">
        <v>0</v>
      </c>
      <c r="H42" s="3" t="n">
        <v>25</v>
      </c>
      <c r="I42" s="2" t="n">
        <v>25</v>
      </c>
      <c r="J42" s="2" t="n"/>
      <c r="K42" s="2" t="n"/>
      <c r="L42" s="3" t="n">
        <v>94</v>
      </c>
      <c r="M42" s="2" t="n">
        <v>94</v>
      </c>
      <c r="N42" s="2" t="n"/>
      <c r="O42" s="2" t="n"/>
    </row>
    <row r="43">
      <c r="A43" s="41" t="n">
        <v>39</v>
      </c>
      <c r="B43" s="3" t="inlineStr">
        <is>
          <t>Центральный район</t>
        </is>
      </c>
      <c r="C43" s="3" t="inlineStr">
        <is>
          <t>СПб ГКУЗ "Городской центр медицинской профилактики"</t>
        </is>
      </c>
      <c r="D43" s="2" t="n">
        <v>59</v>
      </c>
      <c r="E43" s="3" t="n">
        <v>5</v>
      </c>
      <c r="F43" s="2" t="n">
        <v>5</v>
      </c>
      <c r="G43" s="2" t="n">
        <v>0</v>
      </c>
      <c r="H43" s="3" t="n">
        <v>5</v>
      </c>
      <c r="I43" s="2" t="n">
        <v>5</v>
      </c>
      <c r="J43" s="2" t="n">
        <v>0</v>
      </c>
      <c r="K43" s="2" t="n"/>
      <c r="L43" s="3" t="n">
        <v>0</v>
      </c>
      <c r="M43" s="2" t="n">
        <v>0</v>
      </c>
      <c r="N43" s="2" t="n">
        <v>0</v>
      </c>
      <c r="O43" s="2" t="n">
        <v>0</v>
      </c>
    </row>
    <row r="44">
      <c r="A44" s="41" t="n">
        <v>40</v>
      </c>
      <c r="B44" s="3" t="inlineStr">
        <is>
          <t>Красносельский район</t>
        </is>
      </c>
      <c r="C44" s="3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D44" s="2" t="n">
        <v>1701</v>
      </c>
      <c r="E44" s="3" t="n">
        <v>200</v>
      </c>
      <c r="F44" s="2" t="n">
        <v>200</v>
      </c>
      <c r="G44" s="2" t="n">
        <v>0</v>
      </c>
      <c r="H44" s="3" t="n">
        <v>139</v>
      </c>
      <c r="I44" s="2" t="n">
        <v>139</v>
      </c>
      <c r="J44" s="2" t="n"/>
      <c r="K44" s="2" t="n"/>
      <c r="L44" s="3" t="n">
        <v>414</v>
      </c>
      <c r="M44" s="2" t="n">
        <v>414</v>
      </c>
      <c r="N44" s="2" t="n"/>
      <c r="O44" s="2" t="n"/>
    </row>
    <row r="45">
      <c r="A45" s="41" t="n">
        <v>41</v>
      </c>
      <c r="B45" s="3" t="inlineStr">
        <is>
          <t>Выборгский район</t>
        </is>
      </c>
      <c r="C45" s="3" t="inlineStr">
        <is>
          <t>СПБ ГКУЗ "ДГСЦ"</t>
        </is>
      </c>
      <c r="D45" s="2" t="n">
        <v>72</v>
      </c>
      <c r="E45" s="3" t="n">
        <v>8</v>
      </c>
      <c r="F45" s="2" t="n">
        <v>8</v>
      </c>
      <c r="G45" s="2" t="n">
        <v>0</v>
      </c>
      <c r="H45" s="3" t="n">
        <v>6</v>
      </c>
      <c r="I45" s="2" t="n">
        <v>4</v>
      </c>
      <c r="J45" s="2" t="n">
        <v>2</v>
      </c>
      <c r="K45" s="2" t="n"/>
      <c r="L45" s="3" t="n">
        <v>0</v>
      </c>
      <c r="M45" s="2" t="n">
        <v>0</v>
      </c>
      <c r="N45" s="2" t="n">
        <v>0</v>
      </c>
      <c r="O45" s="2" t="n">
        <v>0</v>
      </c>
    </row>
    <row r="46">
      <c r="A46" s="41" t="n">
        <v>42</v>
      </c>
      <c r="B46" s="3" t="inlineStr">
        <is>
          <t>Василеостровский район</t>
        </is>
      </c>
      <c r="C46" s="3" t="inlineStr">
        <is>
          <t>СПб ГБУЗ "Детская инфекционная больница №3"</t>
        </is>
      </c>
      <c r="D46" s="2" t="n">
        <v>239</v>
      </c>
      <c r="E46" s="3" t="n">
        <v>23</v>
      </c>
      <c r="F46" s="2" t="n">
        <v>23</v>
      </c>
      <c r="G46" s="2" t="n">
        <v>0</v>
      </c>
      <c r="H46" s="3" t="n">
        <v>23</v>
      </c>
      <c r="I46" s="2" t="n">
        <v>23</v>
      </c>
      <c r="J46" s="2" t="n"/>
      <c r="K46" s="2" t="n"/>
      <c r="L46" s="3" t="n">
        <v>76</v>
      </c>
      <c r="M46" s="2" t="n">
        <v>76</v>
      </c>
      <c r="N46" s="2" t="n"/>
      <c r="O46" s="2" t="n"/>
    </row>
    <row r="47">
      <c r="A47" s="41" t="n">
        <v>43</v>
      </c>
      <c r="B47" s="3" t="inlineStr">
        <is>
          <t>Курортный район</t>
        </is>
      </c>
      <c r="C47" s="3" t="inlineStr">
        <is>
          <t>СПб ГБУЗ "Детский санаторий - РЦ "Детские Дюны"</t>
        </is>
      </c>
      <c r="D47" s="2" t="n">
        <v>384</v>
      </c>
      <c r="E47" s="3" t="n">
        <v>14</v>
      </c>
      <c r="F47" s="2" t="n">
        <v>13</v>
      </c>
      <c r="G47" s="2" t="n">
        <v>1</v>
      </c>
      <c r="H47" s="3" t="n">
        <v>4</v>
      </c>
      <c r="I47" s="2" t="n">
        <v>4</v>
      </c>
      <c r="J47" s="2" t="n">
        <v>0</v>
      </c>
      <c r="K47" s="2" t="n"/>
      <c r="L47" s="3" t="n">
        <v>2</v>
      </c>
      <c r="M47" s="2" t="n">
        <v>2</v>
      </c>
      <c r="N47" s="2" t="n">
        <v>0</v>
      </c>
      <c r="O47" s="2" t="n">
        <v>2</v>
      </c>
    </row>
    <row r="48">
      <c r="A48" s="41" t="n">
        <v>44</v>
      </c>
      <c r="B48" s="3" t="inlineStr">
        <is>
          <t>Фрунзенский район</t>
        </is>
      </c>
      <c r="C48" s="3" t="inlineStr">
        <is>
          <t>СПБ ГБУЗ КДЦД</t>
        </is>
      </c>
      <c r="D48" s="2" t="n">
        <v>306</v>
      </c>
      <c r="E48" s="3" t="n">
        <v>39</v>
      </c>
      <c r="F48" s="2" t="n">
        <v>39</v>
      </c>
      <c r="G48" s="2" t="n">
        <v>0</v>
      </c>
      <c r="H48" s="3" t="n">
        <v>32</v>
      </c>
      <c r="I48" s="2" t="n">
        <v>32</v>
      </c>
      <c r="J48" s="2" t="n"/>
      <c r="K48" s="2" t="n"/>
      <c r="L48" s="3" t="n">
        <v>165</v>
      </c>
      <c r="M48" s="2" t="n">
        <v>165</v>
      </c>
      <c r="N48" s="2" t="n"/>
      <c r="O48" s="2" t="n"/>
    </row>
    <row r="49">
      <c r="A49" s="41" t="n">
        <v>45</v>
      </c>
      <c r="B49" s="3" t="inlineStr">
        <is>
          <t>Калининский район</t>
        </is>
      </c>
      <c r="C49" s="3" t="inlineStr">
        <is>
          <t>СПб ГБУЗ "Клиническая больница Святителя Луки"</t>
        </is>
      </c>
      <c r="D49" s="2" t="n">
        <v>496</v>
      </c>
      <c r="E49" s="3" t="n">
        <v>90</v>
      </c>
      <c r="F49" s="2" t="n">
        <v>90</v>
      </c>
      <c r="G49" s="2" t="n">
        <v>0</v>
      </c>
      <c r="H49" s="3" t="n">
        <v>77</v>
      </c>
      <c r="I49" s="2" t="n">
        <v>77</v>
      </c>
      <c r="J49" s="2" t="n">
        <v>0</v>
      </c>
      <c r="K49" s="2" t="n"/>
      <c r="L49" s="3" t="n">
        <v>107</v>
      </c>
      <c r="M49" s="2" t="n">
        <v>107</v>
      </c>
      <c r="N49" s="2" t="n">
        <v>0</v>
      </c>
      <c r="O49" s="2" t="n">
        <v>0</v>
      </c>
    </row>
    <row r="50">
      <c r="A50" s="41" t="n">
        <v>46</v>
      </c>
      <c r="B50" s="3" t="inlineStr">
        <is>
          <t>Адмиралтейский район</t>
        </is>
      </c>
      <c r="C50" s="3" t="inlineStr">
        <is>
          <t>СПб ГБУЗ "Медицинский информационно-аналитический центр"</t>
        </is>
      </c>
      <c r="D50" s="2" t="n">
        <v>287</v>
      </c>
      <c r="E50" s="3" t="n">
        <v>31</v>
      </c>
      <c r="F50" s="2" t="n">
        <v>31</v>
      </c>
      <c r="G50" s="2" t="n">
        <v>0</v>
      </c>
      <c r="H50" s="3" t="n">
        <v>22</v>
      </c>
      <c r="I50" s="2" t="n">
        <v>22</v>
      </c>
      <c r="J50" s="2" t="n">
        <v>0</v>
      </c>
      <c r="K50" s="2" t="n"/>
      <c r="L50" s="3" t="n">
        <v>56</v>
      </c>
      <c r="M50" s="2" t="n">
        <v>56</v>
      </c>
      <c r="N50" s="2" t="n">
        <v>0</v>
      </c>
      <c r="O50" s="2" t="n">
        <v>13</v>
      </c>
    </row>
    <row r="51">
      <c r="A51" s="41" t="n">
        <v>47</v>
      </c>
      <c r="B51" s="3" t="inlineStr">
        <is>
          <t>Пушкинский район</t>
        </is>
      </c>
      <c r="C51" s="3" t="inlineStr">
        <is>
          <t>СПб ГБУЗ "Пушкинский противотуберкулезный диспансер"</t>
        </is>
      </c>
      <c r="D51" s="2" t="n">
        <v>166</v>
      </c>
      <c r="E51" s="3" t="n">
        <v>40</v>
      </c>
      <c r="F51" s="2" t="n">
        <v>40</v>
      </c>
      <c r="G51" s="2" t="n">
        <v>0</v>
      </c>
      <c r="H51" s="3" t="n">
        <v>35</v>
      </c>
      <c r="I51" s="2" t="n">
        <v>35</v>
      </c>
      <c r="J51" s="2" t="n"/>
      <c r="K51" s="2" t="n"/>
      <c r="L51" s="3" t="n">
        <v>111</v>
      </c>
      <c r="M51" s="2" t="n">
        <v>111</v>
      </c>
      <c r="N51" s="2" t="n"/>
      <c r="O51" s="2" t="n"/>
    </row>
    <row r="52">
      <c r="A52" s="41" t="n">
        <v>48</v>
      </c>
      <c r="B52" s="3" t="inlineStr">
        <is>
          <t>Василеостровский район</t>
        </is>
      </c>
      <c r="C52" s="3" t="inlineStr">
        <is>
          <t>СПб ГБУЗ "Противотуберкулезный диспансер №2"</t>
        </is>
      </c>
      <c r="D52" s="2" t="n">
        <v>57</v>
      </c>
      <c r="E52" s="3" t="n">
        <v>0</v>
      </c>
      <c r="F52" s="2" t="n">
        <v>0</v>
      </c>
      <c r="G52" s="2" t="n">
        <v>0</v>
      </c>
      <c r="H52" s="3" t="n">
        <v>0</v>
      </c>
      <c r="I52" s="2" t="n">
        <v>0</v>
      </c>
      <c r="J52" s="2" t="n">
        <v>0</v>
      </c>
      <c r="K52" s="2" t="n"/>
      <c r="L52" s="3" t="n">
        <v>16</v>
      </c>
      <c r="M52" s="2" t="n">
        <v>16</v>
      </c>
      <c r="N52" s="2" t="n">
        <v>0</v>
      </c>
      <c r="O52" s="2" t="n">
        <v>7</v>
      </c>
    </row>
    <row r="53">
      <c r="A53" s="41" t="n">
        <v>49</v>
      </c>
      <c r="B53" s="3" t="inlineStr">
        <is>
          <t>Колпинский район</t>
        </is>
      </c>
      <c r="C53" s="3" t="inlineStr">
        <is>
          <t>СПб ГБУЗ "Противотуберкулезный диспансер №4"</t>
        </is>
      </c>
      <c r="D53" s="2" t="n">
        <v>61</v>
      </c>
      <c r="E53" s="3" t="n">
        <v>0</v>
      </c>
      <c r="F53" s="2" t="n">
        <v>0</v>
      </c>
      <c r="G53" s="2" t="n">
        <v>0</v>
      </c>
      <c r="H53" s="3" t="n">
        <v>0</v>
      </c>
      <c r="I53" s="2" t="n">
        <v>0</v>
      </c>
      <c r="J53" s="2" t="n"/>
      <c r="K53" s="2" t="n"/>
      <c r="L53" s="3" t="n">
        <v>12</v>
      </c>
      <c r="M53" s="2" t="n">
        <v>12</v>
      </c>
      <c r="N53" s="2" t="n"/>
      <c r="O53" s="2" t="n"/>
    </row>
    <row r="54">
      <c r="A54" s="41" t="n">
        <v>50</v>
      </c>
      <c r="B54" s="3" t="inlineStr">
        <is>
          <t>Красногвардейский район</t>
        </is>
      </c>
      <c r="C54" s="3" t="inlineStr">
        <is>
          <t>СПб ГБУЗ "Противотуберкулезный диспансер №5"</t>
        </is>
      </c>
      <c r="D54" s="2" t="n">
        <v>182</v>
      </c>
      <c r="E54" s="3" t="n">
        <v>12</v>
      </c>
      <c r="F54" s="2" t="n">
        <v>12</v>
      </c>
      <c r="G54" s="2" t="n">
        <v>0</v>
      </c>
      <c r="H54" s="3" t="n">
        <v>12</v>
      </c>
      <c r="I54" s="2" t="n">
        <v>12</v>
      </c>
      <c r="J54" s="2" t="n">
        <v>0</v>
      </c>
      <c r="K54" s="2" t="n"/>
      <c r="L54" s="3" t="n">
        <v>74</v>
      </c>
      <c r="M54" s="2" t="n">
        <v>74</v>
      </c>
      <c r="N54" s="2" t="n">
        <v>0</v>
      </c>
      <c r="O54" s="2" t="n">
        <v>2</v>
      </c>
    </row>
    <row r="55">
      <c r="A55" s="41" t="n">
        <v>51</v>
      </c>
      <c r="B55" s="3" t="inlineStr">
        <is>
          <t>Центральный район</t>
        </is>
      </c>
      <c r="C55" s="3" t="inlineStr">
        <is>
          <t>СПб ГБУЗ "Противотуберкулезный диспансер №8"</t>
        </is>
      </c>
      <c r="D55" s="2" t="n">
        <v>57</v>
      </c>
      <c r="E55" s="3" t="n">
        <v>8</v>
      </c>
      <c r="F55" s="2" t="n">
        <v>8</v>
      </c>
      <c r="G55" s="2" t="n">
        <v>0</v>
      </c>
      <c r="H55" s="3" t="n">
        <v>8</v>
      </c>
      <c r="I55" s="2" t="n">
        <v>8</v>
      </c>
      <c r="J55" s="2" t="n">
        <v>0</v>
      </c>
      <c r="K55" s="2" t="n"/>
      <c r="L55" s="3" t="n">
        <v>7</v>
      </c>
      <c r="M55" s="2" t="n">
        <v>7</v>
      </c>
      <c r="N55" s="2" t="n">
        <v>0</v>
      </c>
      <c r="O55" s="2" t="n">
        <v>0</v>
      </c>
    </row>
    <row r="56">
      <c r="A56" s="41" t="n">
        <v>52</v>
      </c>
      <c r="B56" s="3" t="inlineStr">
        <is>
          <t>Красносельский район</t>
        </is>
      </c>
      <c r="C56" s="3" t="inlineStr">
        <is>
          <t>СПб ГБУЗ "Родильный дом №10"</t>
        </is>
      </c>
      <c r="D56" s="2" t="n">
        <v>460</v>
      </c>
      <c r="E56" s="3" t="n">
        <v>134</v>
      </c>
      <c r="F56" s="2" t="n">
        <v>134</v>
      </c>
      <c r="G56" s="2" t="n">
        <v>0</v>
      </c>
      <c r="H56" s="3" t="n">
        <v>122</v>
      </c>
      <c r="I56" s="2" t="n">
        <v>122</v>
      </c>
      <c r="J56" s="2" t="n"/>
      <c r="K56" s="2" t="n"/>
      <c r="L56" s="3" t="n">
        <v>162</v>
      </c>
      <c r="M56" s="2" t="n">
        <v>162</v>
      </c>
      <c r="N56" s="2" t="n"/>
      <c r="O56" s="2" t="n"/>
    </row>
    <row r="57">
      <c r="A57" s="41" t="n">
        <v>53</v>
      </c>
      <c r="B57" s="3" t="inlineStr">
        <is>
          <t>Центральный район</t>
        </is>
      </c>
      <c r="C57" s="3" t="inlineStr">
        <is>
          <t>СПб ГБУЗ "Родильный дом №13"</t>
        </is>
      </c>
      <c r="D57" s="2" t="n">
        <v>202</v>
      </c>
      <c r="E57" s="3" t="n">
        <v>23</v>
      </c>
      <c r="F57" s="2" t="n">
        <v>23</v>
      </c>
      <c r="G57" s="2" t="n">
        <v>0</v>
      </c>
      <c r="H57" s="3" t="n">
        <v>20</v>
      </c>
      <c r="I57" s="2" t="n">
        <v>20</v>
      </c>
      <c r="J57" s="2" t="n"/>
      <c r="K57" s="2" t="n"/>
      <c r="L57" s="3" t="n">
        <v>0</v>
      </c>
      <c r="M57" s="2" t="n">
        <v>0</v>
      </c>
      <c r="N57" s="2" t="n"/>
      <c r="O57" s="2" t="n"/>
    </row>
    <row r="58">
      <c r="A58" s="41" t="n">
        <v>54</v>
      </c>
      <c r="B58" s="3" t="inlineStr">
        <is>
          <t>Фрунзенский район</t>
        </is>
      </c>
      <c r="C58" s="3" t="inlineStr">
        <is>
          <t>СПб ГБУЗ "Родильный дом №16"</t>
        </is>
      </c>
      <c r="D58" s="2" t="n">
        <v>371</v>
      </c>
      <c r="E58" s="3" t="n">
        <v>3</v>
      </c>
      <c r="F58" s="2" t="n">
        <v>3</v>
      </c>
      <c r="G58" s="2" t="n">
        <v>0</v>
      </c>
      <c r="H58" s="3" t="n">
        <v>23</v>
      </c>
      <c r="I58" s="2" t="n">
        <v>23</v>
      </c>
      <c r="J58" s="2" t="n"/>
      <c r="K58" s="2" t="n"/>
      <c r="L58" s="3" t="n">
        <v>135</v>
      </c>
      <c r="M58" s="2" t="n">
        <v>135</v>
      </c>
      <c r="N58" s="2" t="n"/>
      <c r="O58" s="2" t="n"/>
    </row>
    <row r="59">
      <c r="A59" s="41" t="n">
        <v>55</v>
      </c>
      <c r="B59" s="3" t="inlineStr">
        <is>
          <t>Невский район</t>
        </is>
      </c>
      <c r="C59" s="3" t="inlineStr">
        <is>
          <t>СПб ГБУЗ "Родильный дом №17"</t>
        </is>
      </c>
      <c r="D59" s="2" t="n">
        <v>223</v>
      </c>
      <c r="E59" s="3" t="n">
        <v>18</v>
      </c>
      <c r="F59" s="2" t="n">
        <v>18</v>
      </c>
      <c r="G59" s="2" t="n">
        <v>0</v>
      </c>
      <c r="H59" s="3" t="n">
        <v>16</v>
      </c>
      <c r="I59" s="2" t="n">
        <v>16</v>
      </c>
      <c r="J59" s="2" t="n">
        <v>0</v>
      </c>
      <c r="K59" s="2" t="n"/>
      <c r="L59" s="3" t="n">
        <v>35</v>
      </c>
      <c r="M59" s="2" t="n">
        <v>35</v>
      </c>
      <c r="N59" s="2" t="n">
        <v>0</v>
      </c>
      <c r="O59" s="2" t="n">
        <v>1</v>
      </c>
    </row>
    <row r="60">
      <c r="A60" s="41" t="n">
        <v>56</v>
      </c>
      <c r="B60" s="3" t="inlineStr">
        <is>
          <t>Адмиралтейский район</t>
        </is>
      </c>
      <c r="C60" s="3" t="inlineStr">
        <is>
          <t>СПб ГБУЗ "Центр по профилактике и борьбе со СПИД и инфекционными заболеваниями"</t>
        </is>
      </c>
      <c r="D60" s="2" t="n">
        <v>480</v>
      </c>
      <c r="E60" s="3" t="n">
        <v>5</v>
      </c>
      <c r="F60" s="2" t="n">
        <v>5</v>
      </c>
      <c r="G60" s="2" t="n">
        <v>0</v>
      </c>
      <c r="H60" s="3" t="n">
        <v>6</v>
      </c>
      <c r="I60" s="2" t="n">
        <v>6</v>
      </c>
      <c r="J60" s="2" t="n">
        <v>0</v>
      </c>
      <c r="K60" s="2" t="n"/>
      <c r="L60" s="3" t="n">
        <v>0</v>
      </c>
      <c r="M60" s="2" t="n">
        <v>0</v>
      </c>
      <c r="N60" s="2" t="n">
        <v>0</v>
      </c>
      <c r="O60" s="2" t="n">
        <v>0</v>
      </c>
    </row>
    <row r="61">
      <c r="A61" s="41" t="n">
        <v>57</v>
      </c>
      <c r="B61" s="3" t="inlineStr">
        <is>
          <t>Адмиралтейский район</t>
        </is>
      </c>
      <c r="C61" s="3" t="inlineStr">
        <is>
          <t>СПб ГБУЗ "Городская детская стоматологическая поликлиника №6"</t>
        </is>
      </c>
      <c r="D61" s="2" t="n">
        <v>66</v>
      </c>
      <c r="E61" s="3" t="n">
        <v>23</v>
      </c>
      <c r="F61" s="2" t="n">
        <v>23</v>
      </c>
      <c r="G61" s="2" t="n">
        <v>0</v>
      </c>
      <c r="H61" s="3" t="n">
        <v>22</v>
      </c>
      <c r="I61" s="2" t="n">
        <v>22</v>
      </c>
      <c r="J61" s="2" t="n">
        <v>0</v>
      </c>
      <c r="K61" s="2" t="n"/>
      <c r="L61" s="3" t="n">
        <v>20</v>
      </c>
      <c r="M61" s="2" t="n">
        <v>20</v>
      </c>
      <c r="N61" s="2" t="n">
        <v>0</v>
      </c>
      <c r="O61" s="2" t="n">
        <v>0</v>
      </c>
    </row>
    <row r="62">
      <c r="A62" s="41" t="n">
        <v>58</v>
      </c>
      <c r="B62" s="3" t="inlineStr">
        <is>
          <t>Петроградский район</t>
        </is>
      </c>
      <c r="C62" s="3" t="inlineStr">
        <is>
          <t>СПб ГБУЗ "Городская клиническая больница №31"</t>
        </is>
      </c>
      <c r="D62" s="2" t="n">
        <v>830</v>
      </c>
      <c r="E62" s="3" t="n">
        <v>2</v>
      </c>
      <c r="F62" s="2" t="n">
        <v>2</v>
      </c>
      <c r="G62" s="2" t="n">
        <v>0</v>
      </c>
      <c r="H62" s="3" t="n">
        <v>0</v>
      </c>
      <c r="I62" s="2" t="n">
        <v>0</v>
      </c>
      <c r="J62" s="2" t="n"/>
      <c r="K62" s="2" t="n"/>
      <c r="L62" s="3" t="n">
        <v>0</v>
      </c>
      <c r="M62" s="2" t="n"/>
      <c r="N62" s="2" t="n"/>
      <c r="O62" s="2" t="n"/>
    </row>
    <row r="63">
      <c r="A63" s="41" t="n">
        <v>59</v>
      </c>
      <c r="B63" s="3" t="inlineStr">
        <is>
          <t>Выборгский район</t>
        </is>
      </c>
      <c r="C63" s="3" t="inlineStr">
        <is>
          <t>СПб ГБУЗ "Городской консультативно-диагностический центр №1"</t>
        </is>
      </c>
      <c r="D63" s="2" t="n">
        <v>542</v>
      </c>
      <c r="E63" s="3" t="n">
        <v>39</v>
      </c>
      <c r="F63" s="2" t="n">
        <v>39</v>
      </c>
      <c r="G63" s="2" t="n">
        <v>0</v>
      </c>
      <c r="H63" s="3" t="n">
        <v>28</v>
      </c>
      <c r="I63" s="2" t="n">
        <v>28</v>
      </c>
      <c r="J63" s="2" t="n">
        <v>0</v>
      </c>
      <c r="K63" s="2" t="n"/>
      <c r="L63" s="3" t="n">
        <v>52</v>
      </c>
      <c r="M63" s="2" t="n">
        <v>52</v>
      </c>
      <c r="N63" s="2" t="n">
        <v>0</v>
      </c>
      <c r="O63" s="2" t="n">
        <v>1</v>
      </c>
    </row>
    <row r="64">
      <c r="A64" s="41" t="n">
        <v>60</v>
      </c>
      <c r="B64" s="3" t="inlineStr">
        <is>
          <t>Приморский район</t>
        </is>
      </c>
      <c r="C64" s="3" t="inlineStr">
        <is>
          <t>СПб ГБУЗ "Городская стоматологическая поликлиника №33"</t>
        </is>
      </c>
      <c r="D64" s="2" t="n">
        <v>389</v>
      </c>
      <c r="E64" s="3" t="n">
        <v>32</v>
      </c>
      <c r="F64" s="2" t="n">
        <v>32</v>
      </c>
      <c r="G64" s="2" t="n">
        <v>0</v>
      </c>
      <c r="H64" s="3" t="n">
        <v>21</v>
      </c>
      <c r="I64" s="2" t="n">
        <v>21</v>
      </c>
      <c r="J64" s="2" t="n">
        <v>0</v>
      </c>
      <c r="K64" s="2" t="n"/>
      <c r="L64" s="3" t="n">
        <v>66</v>
      </c>
      <c r="M64" s="2" t="n">
        <v>66</v>
      </c>
      <c r="N64" s="2" t="n">
        <v>0</v>
      </c>
      <c r="O64" s="2" t="n">
        <v>1</v>
      </c>
    </row>
    <row r="65">
      <c r="A65" s="41" t="n">
        <v>61</v>
      </c>
      <c r="B65" s="3" t="inlineStr">
        <is>
          <t>Центральный район</t>
        </is>
      </c>
      <c r="C65" s="3" t="inlineStr">
        <is>
          <t>СПб ГБУЗ "Городская станция скорой медицинской помощи"</t>
        </is>
      </c>
      <c r="D65" s="2" t="n">
        <v>2088</v>
      </c>
      <c r="E65" s="3" t="n">
        <v>540</v>
      </c>
      <c r="F65" s="2" t="n">
        <v>540</v>
      </c>
      <c r="G65" s="2" t="n">
        <v>0</v>
      </c>
      <c r="H65" s="3" t="n">
        <v>294</v>
      </c>
      <c r="I65" s="2" t="n">
        <v>280</v>
      </c>
      <c r="J65" s="2" t="n">
        <v>14</v>
      </c>
      <c r="K65" s="2" t="n"/>
      <c r="L65" s="3" t="n">
        <v>22</v>
      </c>
      <c r="M65" s="2" t="n">
        <v>21</v>
      </c>
      <c r="N65" s="2" t="n">
        <v>1</v>
      </c>
      <c r="O65" s="2" t="n">
        <v>98</v>
      </c>
    </row>
    <row r="66">
      <c r="A66" s="41" t="n">
        <v>62</v>
      </c>
      <c r="B66" s="3" t="inlineStr">
        <is>
          <t>Адмиралтейский район</t>
        </is>
      </c>
      <c r="C66" s="3" t="inlineStr">
        <is>
          <t>СПб ГБУЗ "Детская городская больница №17 Святителя Николая Чудотворца"</t>
        </is>
      </c>
      <c r="D66" s="2" t="n">
        <v>321</v>
      </c>
      <c r="E66" s="3" t="n">
        <v>27</v>
      </c>
      <c r="F66" s="2" t="n">
        <v>27</v>
      </c>
      <c r="G66" s="2" t="n">
        <v>0</v>
      </c>
      <c r="H66" s="3" t="n">
        <v>22</v>
      </c>
      <c r="I66" s="2" t="n">
        <v>22</v>
      </c>
      <c r="J66" s="2" t="n">
        <v>0</v>
      </c>
      <c r="K66" s="2" t="n"/>
      <c r="L66" s="3" t="n">
        <v>52</v>
      </c>
      <c r="M66" s="2" t="n">
        <v>52</v>
      </c>
      <c r="N66" s="2" t="n">
        <v>0</v>
      </c>
      <c r="O66" s="2" t="n">
        <v>3</v>
      </c>
    </row>
    <row r="67">
      <c r="A67" s="41" t="n">
        <v>63</v>
      </c>
      <c r="B67" s="3" t="inlineStr">
        <is>
          <t>Адмиралтейский район</t>
        </is>
      </c>
      <c r="C67" s="3" t="inlineStr">
        <is>
          <t>СПб ГБУЗ "Клиническая ревматологическая больница №25"</t>
        </is>
      </c>
      <c r="D67" s="2" t="n">
        <v>265</v>
      </c>
      <c r="E67" s="3" t="n">
        <v>26</v>
      </c>
      <c r="F67" s="2" t="n">
        <v>25</v>
      </c>
      <c r="G67" s="2" t="n">
        <v>1</v>
      </c>
      <c r="H67" s="3" t="n">
        <v>25</v>
      </c>
      <c r="I67" s="2" t="n">
        <v>25</v>
      </c>
      <c r="J67" s="2" t="n">
        <v>0</v>
      </c>
      <c r="K67" s="2" t="n"/>
      <c r="L67" s="3" t="n">
        <v>232</v>
      </c>
      <c r="M67" s="2" t="n">
        <v>232</v>
      </c>
      <c r="N67" s="2" t="n">
        <v>0</v>
      </c>
      <c r="O67" s="2" t="n">
        <v>7</v>
      </c>
    </row>
    <row r="68">
      <c r="A68" s="41" t="n">
        <v>64</v>
      </c>
      <c r="B68" s="3" t="inlineStr">
        <is>
          <t>Выборгский район</t>
        </is>
      </c>
      <c r="C68" s="3" t="inlineStr">
        <is>
          <t>СПб ГБУЗ "Детская городская больница Святой Ольги"</t>
        </is>
      </c>
      <c r="D68" s="2" t="n">
        <v>520</v>
      </c>
      <c r="E68" s="3" t="n">
        <v>71</v>
      </c>
      <c r="F68" s="2" t="n">
        <v>70</v>
      </c>
      <c r="G68" s="2" t="n">
        <v>1</v>
      </c>
      <c r="H68" s="3" t="n">
        <v>60</v>
      </c>
      <c r="I68" s="2" t="n">
        <v>60</v>
      </c>
      <c r="J68" s="2" t="n">
        <v>0</v>
      </c>
      <c r="K68" s="2" t="n"/>
      <c r="L68" s="3" t="n">
        <v>177</v>
      </c>
      <c r="M68" s="2" t="n">
        <v>176</v>
      </c>
      <c r="N68" s="2" t="n">
        <v>1</v>
      </c>
      <c r="O68" s="2" t="n"/>
    </row>
    <row r="69">
      <c r="A69" s="41" t="n">
        <v>65</v>
      </c>
      <c r="B69" s="3" t="inlineStr">
        <is>
          <t>Центральный район</t>
        </is>
      </c>
      <c r="C69" s="3" t="inlineStr">
        <is>
          <t>СПб ГАУЗ "Поликлиника городская стоматологическая №22"</t>
        </is>
      </c>
      <c r="D69" s="2" t="n">
        <v>168</v>
      </c>
      <c r="E69" s="3" t="n">
        <v>12</v>
      </c>
      <c r="F69" s="2" t="n">
        <v>11</v>
      </c>
      <c r="G69" s="2" t="n">
        <v>1</v>
      </c>
      <c r="H69" s="3" t="n">
        <v>7</v>
      </c>
      <c r="I69" s="2" t="n">
        <v>7</v>
      </c>
      <c r="J69" s="2" t="n">
        <v>0</v>
      </c>
      <c r="K69" s="2" t="n"/>
      <c r="L69" s="3" t="n">
        <v>30</v>
      </c>
      <c r="M69" s="2" t="n">
        <v>30</v>
      </c>
      <c r="N69" s="2" t="n">
        <v>0</v>
      </c>
      <c r="O69" s="2" t="n">
        <v>3</v>
      </c>
    </row>
    <row r="70">
      <c r="A70" s="41" t="n">
        <v>66</v>
      </c>
      <c r="B70" s="3" t="inlineStr">
        <is>
          <t>Выборгский район</t>
        </is>
      </c>
      <c r="C70" s="3" t="inlineStr">
        <is>
          <t>СПб ГБУЗ "Противотуберкулезный диспансер №11"</t>
        </is>
      </c>
      <c r="D70" s="2" t="n">
        <v>100</v>
      </c>
      <c r="E70" s="3" t="n">
        <v>33</v>
      </c>
      <c r="F70" s="2" t="n">
        <v>33</v>
      </c>
      <c r="G70" s="2" t="n">
        <v>0</v>
      </c>
      <c r="H70" s="3" t="n">
        <v>33</v>
      </c>
      <c r="I70" s="2" t="n">
        <v>33</v>
      </c>
      <c r="J70" s="2" t="n"/>
      <c r="K70" s="2" t="n"/>
      <c r="L70" s="3" t="n">
        <v>9</v>
      </c>
      <c r="M70" s="2" t="n">
        <v>9</v>
      </c>
      <c r="N70" s="2" t="n"/>
      <c r="O70" s="2" t="n"/>
    </row>
    <row r="71">
      <c r="A71" s="41" t="n">
        <v>67</v>
      </c>
      <c r="B71" s="3" t="inlineStr">
        <is>
          <t>Адмиралтейский район</t>
        </is>
      </c>
      <c r="C71" s="3" t="inlineStr">
        <is>
          <t>СПб ГБУЗ "Противотуберкулезный диспансер №12"</t>
        </is>
      </c>
      <c r="D71" s="2" t="n">
        <v>95</v>
      </c>
      <c r="E71" s="3" t="n">
        <v>4</v>
      </c>
      <c r="F71" s="2" t="n">
        <v>4</v>
      </c>
      <c r="G71" s="2" t="n">
        <v>0</v>
      </c>
      <c r="H71" s="3" t="n">
        <v>2</v>
      </c>
      <c r="I71" s="2" t="n">
        <v>2</v>
      </c>
      <c r="J71" s="2" t="n"/>
      <c r="K71" s="2" t="n"/>
      <c r="L71" s="3" t="n">
        <v>52</v>
      </c>
      <c r="M71" s="2" t="n">
        <v>52</v>
      </c>
      <c r="N71" s="2" t="n"/>
      <c r="O71" s="2" t="n"/>
    </row>
    <row r="72">
      <c r="A72" s="41" t="n">
        <v>68</v>
      </c>
      <c r="B72" s="3" t="inlineStr">
        <is>
          <t>Невский район</t>
        </is>
      </c>
      <c r="C72" s="3" t="inlineStr">
        <is>
          <t>СПб ГБУЗ "Противотуберкулезный диспансер №14"</t>
        </is>
      </c>
      <c r="D72" s="2" t="n">
        <v>85</v>
      </c>
      <c r="E72" s="3" t="n">
        <v>3</v>
      </c>
      <c r="F72" s="2" t="n">
        <v>3</v>
      </c>
      <c r="G72" s="2" t="n">
        <v>0</v>
      </c>
      <c r="H72" s="3" t="n">
        <v>2</v>
      </c>
      <c r="I72" s="2" t="n">
        <v>2</v>
      </c>
      <c r="J72" s="2" t="n">
        <v>0</v>
      </c>
      <c r="K72" s="2" t="n"/>
      <c r="L72" s="3" t="n">
        <v>18</v>
      </c>
      <c r="M72" s="2" t="n">
        <v>18</v>
      </c>
      <c r="N72" s="2" t="n">
        <v>0</v>
      </c>
      <c r="O72" s="2" t="n">
        <v>0</v>
      </c>
    </row>
    <row r="73">
      <c r="A73" s="41" t="n">
        <v>69</v>
      </c>
      <c r="B73" s="3" t="inlineStr">
        <is>
          <t>Красносельский район</t>
        </is>
      </c>
      <c r="C73" s="3" t="inlineStr">
        <is>
          <t>СПб ГБУЗ "Противотуберкулезный диспансер №15"</t>
        </is>
      </c>
      <c r="D73" s="2" t="n">
        <v>82</v>
      </c>
      <c r="E73" s="3" t="n">
        <v>8</v>
      </c>
      <c r="F73" s="2" t="n">
        <v>8</v>
      </c>
      <c r="G73" s="2" t="n">
        <v>0</v>
      </c>
      <c r="H73" s="3" t="n">
        <v>7</v>
      </c>
      <c r="I73" s="2" t="n">
        <v>7</v>
      </c>
      <c r="J73" s="2" t="n">
        <v>0</v>
      </c>
      <c r="K73" s="2" t="n"/>
      <c r="L73" s="3" t="n">
        <v>8</v>
      </c>
      <c r="M73" s="2" t="n">
        <v>8</v>
      </c>
      <c r="N73" s="2" t="n">
        <v>0</v>
      </c>
      <c r="O73" s="2" t="n">
        <v>0</v>
      </c>
    </row>
    <row r="74">
      <c r="A74" s="41" t="n">
        <v>70</v>
      </c>
      <c r="B74" s="3" t="inlineStr">
        <is>
          <t>Кировский район</t>
        </is>
      </c>
      <c r="C74" s="3" t="inlineStr">
        <is>
          <t>СПб ГБУЗ "Противотуберкулезный диспансер №16"</t>
        </is>
      </c>
      <c r="D74" s="2" t="n">
        <v>108</v>
      </c>
      <c r="E74" s="3" t="n">
        <v>16</v>
      </c>
      <c r="F74" s="2" t="n">
        <v>16</v>
      </c>
      <c r="G74" s="2" t="n">
        <v>0</v>
      </c>
      <c r="H74" s="3" t="n">
        <v>8</v>
      </c>
      <c r="I74" s="2" t="n">
        <v>8</v>
      </c>
      <c r="J74" s="2" t="n"/>
      <c r="K74" s="2" t="n"/>
      <c r="L74" s="3" t="n">
        <v>49</v>
      </c>
      <c r="M74" s="2" t="n">
        <v>49</v>
      </c>
      <c r="N74" s="2" t="n"/>
      <c r="O74" s="2" t="n"/>
    </row>
    <row r="75">
      <c r="A75" s="41" t="n">
        <v>71</v>
      </c>
      <c r="B75" s="3" t="inlineStr">
        <is>
          <t>Центральный район</t>
        </is>
      </c>
      <c r="C75" s="3" t="inlineStr">
        <is>
          <t>СПб ГБУЗ "Противотуберкулезный диспансер №17"</t>
        </is>
      </c>
      <c r="D75" s="2" t="n">
        <v>92</v>
      </c>
      <c r="E75" s="3" t="n">
        <v>35</v>
      </c>
      <c r="F75" s="2" t="n">
        <v>35</v>
      </c>
      <c r="G75" s="2" t="n">
        <v>0</v>
      </c>
      <c r="H75" s="3" t="n">
        <v>30</v>
      </c>
      <c r="I75" s="2" t="n">
        <v>30</v>
      </c>
      <c r="J75" s="2" t="n"/>
      <c r="K75" s="2" t="n"/>
      <c r="L75" s="3" t="n">
        <v>86</v>
      </c>
      <c r="M75" s="2" t="n">
        <v>86</v>
      </c>
      <c r="N75" s="2" t="n"/>
      <c r="O75" s="2" t="n"/>
    </row>
    <row r="76">
      <c r="A76" s="41" t="n">
        <v>72</v>
      </c>
      <c r="B76" s="3" t="inlineStr">
        <is>
          <t>Калининский район</t>
        </is>
      </c>
      <c r="C76" s="3" t="inlineStr">
        <is>
          <t>СПб ГБУЗ "Центр планирования семьи и репродукции"</t>
        </is>
      </c>
      <c r="D76" s="2" t="n">
        <v>173</v>
      </c>
      <c r="E76" s="3" t="n">
        <v>38</v>
      </c>
      <c r="F76" s="2" t="n">
        <v>38</v>
      </c>
      <c r="G76" s="2" t="n">
        <v>0</v>
      </c>
      <c r="H76" s="3" t="n">
        <v>36</v>
      </c>
      <c r="I76" s="2" t="n">
        <v>36</v>
      </c>
      <c r="J76" s="2" t="n">
        <v>0</v>
      </c>
      <c r="K76" s="2" t="n"/>
      <c r="L76" s="3" t="n">
        <v>33</v>
      </c>
      <c r="M76" s="2" t="n">
        <v>33</v>
      </c>
      <c r="N76" s="2" t="n">
        <v>0</v>
      </c>
      <c r="O76" s="2" t="n">
        <v>0</v>
      </c>
    </row>
    <row r="77">
      <c r="A77" s="41" t="n">
        <v>73</v>
      </c>
      <c r="B77" s="3" t="inlineStr">
        <is>
          <t>Фрунзенский район</t>
        </is>
      </c>
      <c r="C77" s="3" t="inlineStr">
        <is>
          <t>СПб ГБУЗ "Городской кожно-венерологический диспансер"</t>
        </is>
      </c>
      <c r="D77" s="2" t="n">
        <v>235</v>
      </c>
      <c r="E77" s="3" t="n">
        <v>34</v>
      </c>
      <c r="F77" s="2" t="n">
        <v>34</v>
      </c>
      <c r="G77" s="2" t="n">
        <v>0</v>
      </c>
      <c r="H77" s="3" t="n">
        <v>34</v>
      </c>
      <c r="I77" s="2" t="n">
        <v>34</v>
      </c>
      <c r="J77" s="2" t="n">
        <v>0</v>
      </c>
      <c r="K77" s="2" t="n"/>
      <c r="L77" s="3" t="n">
        <v>65</v>
      </c>
      <c r="M77" s="2" t="n">
        <v>65</v>
      </c>
      <c r="N77" s="2" t="n">
        <v>0</v>
      </c>
      <c r="O77" s="2" t="n">
        <v>0</v>
      </c>
    </row>
    <row r="78">
      <c r="A78" s="41" t="n">
        <v>74</v>
      </c>
      <c r="B78" s="3" t="inlineStr">
        <is>
          <t>Пушкинский район</t>
        </is>
      </c>
      <c r="C78" s="3" t="inlineStr">
        <is>
          <t>СПб ГКУЗ Детский туберкулезный санаторий "Дружба"</t>
        </is>
      </c>
      <c r="D78" s="2" t="n">
        <v>107</v>
      </c>
      <c r="E78" s="3" t="n">
        <v>38</v>
      </c>
      <c r="F78" s="2" t="n">
        <v>38</v>
      </c>
      <c r="G78" s="2" t="n">
        <v>0</v>
      </c>
      <c r="H78" s="3" t="n">
        <v>32</v>
      </c>
      <c r="I78" s="2" t="n">
        <v>32</v>
      </c>
      <c r="J78" s="2" t="n"/>
      <c r="K78" s="2" t="n"/>
      <c r="L78" s="3" t="n">
        <v>3</v>
      </c>
      <c r="M78" s="2" t="n">
        <v>3</v>
      </c>
      <c r="N78" s="2" t="n"/>
      <c r="O78" s="2" t="n"/>
    </row>
    <row r="79">
      <c r="A79" s="41" t="n">
        <v>75</v>
      </c>
      <c r="B79" s="3" t="inlineStr">
        <is>
          <t>Петродворцовый район</t>
        </is>
      </c>
      <c r="C79" s="3" t="inlineStr">
        <is>
          <t>СПб ГБУЗ ВЦДОиТ "Огонек"</t>
        </is>
      </c>
      <c r="D79" s="2" t="n">
        <v>224</v>
      </c>
      <c r="E79" s="3" t="n">
        <v>1</v>
      </c>
      <c r="F79" s="2" t="n">
        <v>1</v>
      </c>
      <c r="G79" s="2" t="n">
        <v>0</v>
      </c>
      <c r="H79" s="3" t="n">
        <v>15</v>
      </c>
      <c r="I79" s="2" t="n">
        <v>15</v>
      </c>
      <c r="J79" s="2" t="n">
        <v>0</v>
      </c>
      <c r="K79" s="2" t="n"/>
      <c r="L79" s="3" t="n">
        <v>29</v>
      </c>
      <c r="M79" s="2" t="n">
        <v>29</v>
      </c>
      <c r="N79" s="2" t="n">
        <v>0</v>
      </c>
      <c r="O79" s="2" t="n">
        <v>0</v>
      </c>
    </row>
    <row r="80">
      <c r="A80" s="41" t="n">
        <v>76</v>
      </c>
      <c r="B80" s="3" t="inlineStr">
        <is>
          <t>Курортный район</t>
        </is>
      </c>
      <c r="C80" s="3" t="inlineStr">
        <is>
          <t>СПб ГБУЗ Детский санаторий "Пионер" (психоневрологический)</t>
        </is>
      </c>
      <c r="D80" s="2" t="n">
        <v>110</v>
      </c>
      <c r="E80" s="3" t="n">
        <v>2</v>
      </c>
      <c r="F80" s="2" t="n">
        <v>2</v>
      </c>
      <c r="G80" s="2" t="n">
        <v>0</v>
      </c>
      <c r="H80" s="3" t="n">
        <v>0</v>
      </c>
      <c r="I80" s="2" t="n">
        <v>0</v>
      </c>
      <c r="J80" s="2" t="n">
        <v>0</v>
      </c>
      <c r="K80" s="2" t="n"/>
      <c r="L80" s="3" t="n">
        <v>0</v>
      </c>
      <c r="M80" s="2" t="n">
        <v>0</v>
      </c>
      <c r="N80" s="2" t="n">
        <v>0</v>
      </c>
      <c r="O80" s="2" t="n">
        <v>1</v>
      </c>
    </row>
    <row r="81">
      <c r="A81" s="41" t="n">
        <v>77</v>
      </c>
      <c r="B81" s="3" t="n"/>
      <c r="C81" s="3" t="inlineStr">
        <is>
          <t>СПБ ГКУЗ ОТ МЦ "Резерв"</t>
        </is>
      </c>
      <c r="D81" s="2" t="n">
        <v>128</v>
      </c>
      <c r="E81" s="3" t="n">
        <v>6</v>
      </c>
      <c r="F81" s="2" t="n">
        <v>6</v>
      </c>
      <c r="G81" s="2" t="n">
        <v>0</v>
      </c>
      <c r="H81" s="3" t="n">
        <v>3</v>
      </c>
      <c r="I81" s="2" t="n">
        <v>3</v>
      </c>
      <c r="J81" s="2" t="n">
        <v>0</v>
      </c>
      <c r="K81" s="2" t="n"/>
      <c r="L81" s="3" t="n">
        <v>0</v>
      </c>
      <c r="M81" s="2" t="n">
        <v>0</v>
      </c>
      <c r="N81" s="2" t="n">
        <v>0</v>
      </c>
      <c r="O81" s="2" t="n">
        <v>3</v>
      </c>
    </row>
    <row r="82">
      <c r="A82" s="41" t="n">
        <v>78</v>
      </c>
      <c r="B82" s="3" t="inlineStr">
        <is>
          <t>Адмиралтейский район</t>
        </is>
      </c>
      <c r="C82" s="3" t="inlineStr">
        <is>
          <t>СПб ГБУЗ ГКДЦ "Ювента"</t>
        </is>
      </c>
      <c r="D82" s="2" t="n">
        <v>130</v>
      </c>
      <c r="E82" s="3" t="n">
        <v>14</v>
      </c>
      <c r="F82" s="2" t="n">
        <v>12</v>
      </c>
      <c r="G82" s="2" t="n">
        <v>2</v>
      </c>
      <c r="H82" s="3" t="n">
        <v>9</v>
      </c>
      <c r="I82" s="2" t="n">
        <v>8</v>
      </c>
      <c r="J82" s="2" t="n">
        <v>1</v>
      </c>
      <c r="K82" s="2" t="n"/>
      <c r="L82" s="3" t="n">
        <v>54</v>
      </c>
      <c r="M82" s="2" t="n">
        <v>54</v>
      </c>
      <c r="N82" s="2" t="n">
        <v>0</v>
      </c>
      <c r="O82" s="2" t="n">
        <v>4</v>
      </c>
    </row>
    <row r="83">
      <c r="A83" s="41" t="n">
        <v>79</v>
      </c>
      <c r="B83" s="3" t="n"/>
      <c r="C83" s="3" t="inlineStr">
        <is>
          <t>СПб ГКУЗ Детский санаторий "Березка"</t>
        </is>
      </c>
      <c r="D83" s="2" t="n">
        <v>145</v>
      </c>
      <c r="E83" s="3" t="n">
        <v>20</v>
      </c>
      <c r="F83" s="2" t="n">
        <v>20</v>
      </c>
      <c r="G83" s="2" t="n">
        <v>0</v>
      </c>
      <c r="H83" s="3" t="n">
        <v>13</v>
      </c>
      <c r="I83" s="2" t="n">
        <v>13</v>
      </c>
      <c r="J83" s="2" t="n">
        <v>0</v>
      </c>
      <c r="K83" s="2" t="n"/>
      <c r="L83" s="3" t="n">
        <v>24</v>
      </c>
      <c r="M83" s="2" t="n">
        <v>24</v>
      </c>
      <c r="N83" s="2" t="n">
        <v>0</v>
      </c>
      <c r="O83" s="2" t="n"/>
    </row>
    <row r="84">
      <c r="A84" s="41" t="n">
        <v>80</v>
      </c>
      <c r="B84" s="3" t="inlineStr">
        <is>
          <t>Центральный район</t>
        </is>
      </c>
      <c r="C84" s="3" t="inlineStr">
        <is>
          <t>СПб ГБУЗ "Клиническая инфекционная больница им. С.П. Боткина"</t>
        </is>
      </c>
      <c r="D84" s="2" t="n">
        <v>2654</v>
      </c>
      <c r="E84" s="3" t="n">
        <v>138</v>
      </c>
      <c r="F84" s="2" t="n">
        <v>136</v>
      </c>
      <c r="G84" s="2" t="n">
        <v>2</v>
      </c>
      <c r="H84" s="3" t="n">
        <v>120</v>
      </c>
      <c r="I84" s="2" t="n">
        <v>120</v>
      </c>
      <c r="J84" s="2" t="n">
        <v>0</v>
      </c>
      <c r="K84" s="2" t="n"/>
      <c r="L84" s="3" t="n">
        <v>1090</v>
      </c>
      <c r="M84" s="2" t="n">
        <v>1086</v>
      </c>
      <c r="N84" s="2" t="n">
        <v>4</v>
      </c>
      <c r="O84" s="2" t="n">
        <v>0</v>
      </c>
    </row>
    <row r="85">
      <c r="A85" s="41" t="n">
        <v>81</v>
      </c>
      <c r="B85" s="3" t="inlineStr">
        <is>
          <t>Выборгский район</t>
        </is>
      </c>
      <c r="C85" s="3" t="inlineStr">
        <is>
          <t>СПб ГБУЗ "Городская больница Святого Великомученика Георгия"</t>
        </is>
      </c>
      <c r="D85" s="2" t="n">
        <v>930</v>
      </c>
      <c r="E85" s="3" t="n">
        <v>81</v>
      </c>
      <c r="F85" s="2" t="n">
        <v>81</v>
      </c>
      <c r="G85" s="2" t="n">
        <v>0</v>
      </c>
      <c r="H85" s="3" t="n">
        <v>76</v>
      </c>
      <c r="I85" s="2" t="n">
        <v>76</v>
      </c>
      <c r="J85" s="2" t="n">
        <v>0</v>
      </c>
      <c r="K85" s="2" t="n"/>
      <c r="L85" s="3" t="n">
        <v>550</v>
      </c>
      <c r="M85" s="2" t="n">
        <v>548</v>
      </c>
      <c r="N85" s="2" t="n">
        <v>2</v>
      </c>
      <c r="O85" s="2" t="n">
        <v>1</v>
      </c>
    </row>
    <row r="86">
      <c r="A86" s="41" t="n">
        <v>82</v>
      </c>
      <c r="B86" s="3" t="inlineStr">
        <is>
          <t>Московский район</t>
        </is>
      </c>
      <c r="C86" s="3" t="inlineStr">
        <is>
          <t>СПб ГКУЗ "ГЦВЛДПН"</t>
        </is>
      </c>
      <c r="D86" s="2" t="n">
        <v>92</v>
      </c>
      <c r="E86" s="3" t="n">
        <v>4</v>
      </c>
      <c r="F86" s="2" t="n">
        <v>4</v>
      </c>
      <c r="G86" s="2" t="n">
        <v>0</v>
      </c>
      <c r="H86" s="3" t="n">
        <v>2</v>
      </c>
      <c r="I86" s="2" t="n">
        <v>2</v>
      </c>
      <c r="J86" s="2" t="n"/>
      <c r="K86" s="2" t="n"/>
      <c r="L86" s="3" t="n">
        <v>0</v>
      </c>
      <c r="M86" s="2" t="n">
        <v>0</v>
      </c>
      <c r="N86" s="2" t="n"/>
      <c r="O86" s="2" t="n"/>
    </row>
    <row r="87">
      <c r="A87" s="41" t="n">
        <v>83</v>
      </c>
      <c r="B87" s="3" t="inlineStr">
        <is>
          <t>Центральный район</t>
        </is>
      </c>
      <c r="C87" s="3" t="inlineStr">
        <is>
          <t>СПБ ГКУ "Дирекция по Закупкам Комитета по здравоохранению"</t>
        </is>
      </c>
      <c r="D87" s="2" t="n">
        <v>34</v>
      </c>
      <c r="E87" s="3" t="n">
        <v>1</v>
      </c>
      <c r="F87" s="2" t="n">
        <v>1</v>
      </c>
      <c r="G87" s="2" t="n">
        <v>0</v>
      </c>
      <c r="H87" s="3" t="n">
        <v>4</v>
      </c>
      <c r="I87" s="2" t="n">
        <v>4</v>
      </c>
      <c r="J87" s="2" t="n">
        <v>0</v>
      </c>
      <c r="K87" s="2" t="n"/>
      <c r="L87" s="3" t="n">
        <v>2</v>
      </c>
      <c r="M87" s="2" t="n">
        <v>2</v>
      </c>
      <c r="N87" s="2" t="n">
        <v>0</v>
      </c>
      <c r="O87" s="2" t="n">
        <v>0</v>
      </c>
    </row>
    <row r="88">
      <c r="A88" s="41" t="n">
        <v>84</v>
      </c>
      <c r="B88" s="3" t="n"/>
      <c r="C88" s="3" t="inlineStr">
        <is>
          <t>СПб ГБУЗ "Психиатрическая больница №1 им.П.П.Кащенко"</t>
        </is>
      </c>
      <c r="D88" s="2" t="n">
        <v>1495</v>
      </c>
      <c r="E88" s="3" t="n">
        <v>188</v>
      </c>
      <c r="F88" s="2" t="n">
        <v>188</v>
      </c>
      <c r="G88" s="2" t="n">
        <v>0</v>
      </c>
      <c r="H88" s="3" t="n">
        <v>124</v>
      </c>
      <c r="I88" s="2" t="n">
        <v>124</v>
      </c>
      <c r="J88" s="2" t="n"/>
      <c r="K88" s="2" t="n"/>
      <c r="L88" s="3" t="n">
        <v>4</v>
      </c>
      <c r="M88" s="2" t="n">
        <v>4</v>
      </c>
      <c r="N88" s="2" t="n"/>
      <c r="O88" s="2" t="n"/>
    </row>
    <row r="89">
      <c r="A89" s="41" t="n">
        <v>85</v>
      </c>
      <c r="B89" s="3" t="inlineStr">
        <is>
          <t>Петроградский район</t>
        </is>
      </c>
      <c r="C89" s="3" t="inlineStr">
        <is>
          <t>СПб ГКУЗ Центр восстановительного лечения "Детская психиатрия" имени С.С. Мнухина</t>
        </is>
      </c>
      <c r="D89" s="2" t="n">
        <v>774</v>
      </c>
      <c r="E89" s="3" t="n">
        <v>24</v>
      </c>
      <c r="F89" s="2" t="n">
        <v>23</v>
      </c>
      <c r="G89" s="2" t="n">
        <v>1</v>
      </c>
      <c r="H89" s="3" t="n">
        <v>26</v>
      </c>
      <c r="I89" s="2" t="n">
        <v>21</v>
      </c>
      <c r="J89" s="2" t="n">
        <v>5</v>
      </c>
      <c r="K89" s="2" t="n"/>
      <c r="L89" s="3" t="n">
        <v>95</v>
      </c>
      <c r="M89" s="2" t="n">
        <v>95</v>
      </c>
      <c r="N89" s="2" t="n">
        <v>0</v>
      </c>
      <c r="O89" s="2" t="n">
        <v>0</v>
      </c>
    </row>
    <row r="90">
      <c r="A90" s="41" t="n">
        <v>86</v>
      </c>
      <c r="B90" s="3" t="inlineStr">
        <is>
          <t>Приморский район</t>
        </is>
      </c>
      <c r="C90" s="3" t="inlineStr">
        <is>
          <t>СПб ГБУЗ "Межрайонный Петроградско-Приморский противотуберкулезный диспансер №3"</t>
        </is>
      </c>
      <c r="D90" s="2" t="n">
        <v>116</v>
      </c>
      <c r="E90" s="3" t="n">
        <v>8</v>
      </c>
      <c r="F90" s="2" t="n">
        <v>8</v>
      </c>
      <c r="G90" s="2" t="n">
        <v>0</v>
      </c>
      <c r="H90" s="3" t="n">
        <v>7</v>
      </c>
      <c r="I90" s="2" t="n">
        <v>7</v>
      </c>
      <c r="J90" s="2" t="n">
        <v>0</v>
      </c>
      <c r="K90" s="2" t="n"/>
      <c r="L90" s="3" t="n">
        <v>29</v>
      </c>
      <c r="M90" s="2" t="n">
        <v>29</v>
      </c>
      <c r="N90" s="2" t="n">
        <v>0</v>
      </c>
      <c r="O90" s="2" t="n">
        <v>10</v>
      </c>
    </row>
    <row r="91">
      <c r="A91" s="41" t="n">
        <v>87</v>
      </c>
      <c r="B91" s="3" t="inlineStr">
        <is>
          <t>Адмиралтейский район</t>
        </is>
      </c>
      <c r="C91" s="3" t="inlineStr">
        <is>
          <t>СПб ГКУЗ "Психиатрическая больница Святого Николая Чудотворца"</t>
        </is>
      </c>
      <c r="D91" s="2" t="n">
        <v>698</v>
      </c>
      <c r="E91" s="3" t="n">
        <v>26</v>
      </c>
      <c r="F91" s="2" t="n">
        <v>26</v>
      </c>
      <c r="G91" s="2" t="n">
        <v>0</v>
      </c>
      <c r="H91" s="3" t="n">
        <v>24</v>
      </c>
      <c r="I91" s="2" t="n">
        <v>24</v>
      </c>
      <c r="J91" s="2" t="n">
        <v>0</v>
      </c>
      <c r="K91" s="2" t="n"/>
      <c r="L91" s="3" t="n">
        <v>574</v>
      </c>
      <c r="M91" s="2" t="n">
        <v>574</v>
      </c>
      <c r="N91" s="2" t="n">
        <v>0</v>
      </c>
      <c r="O91" s="2" t="n">
        <v>16</v>
      </c>
    </row>
    <row r="92">
      <c r="A92" s="41" t="n">
        <v>88</v>
      </c>
      <c r="B92" s="3" t="inlineStr">
        <is>
          <t>Пушкинский район</t>
        </is>
      </c>
      <c r="C92" s="3" t="inlineStr">
        <is>
          <t>СПб ГБУЗ "Городская больница №38 им. Н.А.Семашко"</t>
        </is>
      </c>
      <c r="D92" s="2" t="n">
        <v>945</v>
      </c>
      <c r="E92" s="3" t="n">
        <v>231</v>
      </c>
      <c r="F92" s="2" t="n">
        <v>231</v>
      </c>
      <c r="G92" s="2" t="n">
        <v>0</v>
      </c>
      <c r="H92" s="3" t="n">
        <v>211</v>
      </c>
      <c r="I92" s="2" t="n">
        <v>204</v>
      </c>
      <c r="J92" s="2" t="n">
        <v>7</v>
      </c>
      <c r="K92" s="2" t="n"/>
      <c r="L92" s="3" t="n">
        <v>132</v>
      </c>
      <c r="M92" s="2" t="n">
        <v>128</v>
      </c>
      <c r="N92" s="2" t="n">
        <v>4</v>
      </c>
      <c r="O92" s="2" t="n">
        <v>5</v>
      </c>
    </row>
    <row r="93">
      <c r="A93" s="41" t="n">
        <v>89</v>
      </c>
      <c r="B93" s="3" t="inlineStr">
        <is>
          <t>Кировский район</t>
        </is>
      </c>
      <c r="C93" s="3" t="inlineStr">
        <is>
          <t>СПБ ГБУЗ "СЗЦККЛС"</t>
        </is>
      </c>
      <c r="D93" s="2" t="n">
        <v>51</v>
      </c>
      <c r="E93" s="3" t="n">
        <v>3</v>
      </c>
      <c r="F93" s="2" t="n">
        <v>3</v>
      </c>
      <c r="G93" s="2" t="n">
        <v>0</v>
      </c>
      <c r="H93" s="3" t="n">
        <v>1</v>
      </c>
      <c r="I93" s="2" t="n">
        <v>1</v>
      </c>
      <c r="J93" s="2" t="n">
        <v>0</v>
      </c>
      <c r="K93" s="2" t="n"/>
      <c r="L93" s="3" t="n">
        <v>0</v>
      </c>
      <c r="M93" s="2" t="n">
        <v>0</v>
      </c>
      <c r="N93" s="2" t="n">
        <v>0</v>
      </c>
      <c r="O93" s="2" t="n">
        <v>1</v>
      </c>
    </row>
    <row r="94">
      <c r="A94" s="41" t="n">
        <v>90</v>
      </c>
      <c r="B94" s="3" t="inlineStr">
        <is>
          <t>Колпинский район</t>
        </is>
      </c>
      <c r="C94" s="3" t="inlineStr">
        <is>
          <t>СПб ГКУЗ "Хоспис №2"</t>
        </is>
      </c>
      <c r="D94" s="2" t="n">
        <v>69</v>
      </c>
      <c r="E94" s="3" t="n">
        <v>2</v>
      </c>
      <c r="F94" s="2" t="n">
        <v>2</v>
      </c>
      <c r="G94" s="2" t="n">
        <v>0</v>
      </c>
      <c r="H94" s="3" t="n">
        <v>0</v>
      </c>
      <c r="I94" s="2" t="n">
        <v>0</v>
      </c>
      <c r="J94" s="2" t="n">
        <v>0</v>
      </c>
      <c r="K94" s="2" t="n"/>
      <c r="L94" s="3" t="n">
        <v>8</v>
      </c>
      <c r="M94" s="2" t="n">
        <v>8</v>
      </c>
      <c r="N94" s="2" t="n">
        <v>0</v>
      </c>
      <c r="O94" s="2" t="n">
        <v>0</v>
      </c>
    </row>
    <row r="95">
      <c r="A95" s="41" t="n">
        <v>91</v>
      </c>
      <c r="B95" s="3" t="inlineStr">
        <is>
          <t>Центральный район</t>
        </is>
      </c>
      <c r="C95" s="3" t="inlineStr">
        <is>
          <t>СПБ ГБУ ДПО "ЦПО СМП"</t>
        </is>
      </c>
      <c r="D95" s="2" t="n">
        <v>92</v>
      </c>
      <c r="E95" s="3" t="n">
        <v>10</v>
      </c>
      <c r="F95" s="2" t="n">
        <v>10</v>
      </c>
      <c r="G95" s="2" t="n">
        <v>0</v>
      </c>
      <c r="H95" s="3" t="n">
        <v>8</v>
      </c>
      <c r="I95" s="2" t="n">
        <v>8</v>
      </c>
      <c r="J95" s="2" t="n">
        <v>0</v>
      </c>
      <c r="K95" s="2" t="n"/>
      <c r="L95" s="3" t="n">
        <v>0</v>
      </c>
      <c r="M95" s="2" t="n">
        <v>0</v>
      </c>
      <c r="N95" s="2" t="n">
        <v>0</v>
      </c>
      <c r="O95" s="2" t="n">
        <v>0</v>
      </c>
    </row>
    <row r="96">
      <c r="A96" s="41" t="n">
        <v>92</v>
      </c>
      <c r="B96" s="3" t="inlineStr">
        <is>
          <t>Курортный район</t>
        </is>
      </c>
      <c r="C96" s="3" t="inlineStr">
        <is>
          <t>СПб ГБУЗ Детский психоневрологический санаторий "Комарово"</t>
        </is>
      </c>
      <c r="D96" s="2" t="n">
        <v>168</v>
      </c>
      <c r="E96" s="3" t="n">
        <v>1</v>
      </c>
      <c r="F96" s="2" t="n">
        <v>1</v>
      </c>
      <c r="G96" s="2" t="n">
        <v>0</v>
      </c>
      <c r="H96" s="3" t="n">
        <v>2</v>
      </c>
      <c r="I96" s="2" t="n">
        <v>2</v>
      </c>
      <c r="J96" s="2" t="n">
        <v>0</v>
      </c>
      <c r="K96" s="2" t="n"/>
      <c r="L96" s="3" t="n">
        <v>111</v>
      </c>
      <c r="M96" s="2" t="n">
        <v>111</v>
      </c>
      <c r="N96" s="2" t="n">
        <v>0</v>
      </c>
      <c r="O96" s="2" t="n">
        <v>0</v>
      </c>
    </row>
    <row r="97">
      <c r="A97" s="41" t="n">
        <v>93</v>
      </c>
      <c r="B97" s="3" t="inlineStr">
        <is>
          <t>Центральный район</t>
        </is>
      </c>
      <c r="C97" s="3" t="inlineStr">
        <is>
          <t>КОМИТЕТ ПО ЗДРАВООХРАНЕНИЮ</t>
        </is>
      </c>
      <c r="D97" s="2" t="n">
        <v>166</v>
      </c>
      <c r="E97" s="3" t="n">
        <v>27</v>
      </c>
      <c r="F97" s="2" t="n">
        <v>25</v>
      </c>
      <c r="G97" s="2" t="n">
        <v>2</v>
      </c>
      <c r="H97" s="3" t="n">
        <v>13</v>
      </c>
      <c r="I97" s="2" t="n">
        <v>12</v>
      </c>
      <c r="J97" s="2" t="n">
        <v>1</v>
      </c>
      <c r="K97" s="2" t="n"/>
      <c r="L97" s="3" t="n">
        <v>64</v>
      </c>
      <c r="M97" s="2" t="n">
        <v>64</v>
      </c>
      <c r="N97" s="2" t="n">
        <v>0</v>
      </c>
      <c r="O97" s="2" t="n">
        <v>3</v>
      </c>
    </row>
    <row r="98">
      <c r="A98" s="41" t="n">
        <v>94</v>
      </c>
      <c r="B98" s="3" t="inlineStr">
        <is>
          <t>Центральный район</t>
        </is>
      </c>
      <c r="C98" s="3" t="inlineStr">
        <is>
          <t>СПБ ГБУЗ "ДГМКЦ ВМТ им. К.А. Раухфуса"</t>
        </is>
      </c>
      <c r="D98" s="2" t="n">
        <v>786</v>
      </c>
      <c r="E98" s="3" t="n">
        <v>643</v>
      </c>
      <c r="F98" s="2" t="n">
        <v>643</v>
      </c>
      <c r="G98" s="2" t="n">
        <v>0</v>
      </c>
      <c r="H98" s="3" t="n">
        <v>607</v>
      </c>
      <c r="I98" s="2" t="n">
        <v>607</v>
      </c>
      <c r="J98" s="2" t="n">
        <v>0</v>
      </c>
      <c r="K98" s="2" t="n"/>
      <c r="L98" s="3" t="n">
        <v>2268</v>
      </c>
      <c r="M98" s="2" t="n">
        <v>2268</v>
      </c>
      <c r="N98" s="2" t="n">
        <v>0</v>
      </c>
      <c r="O98" s="2" t="n">
        <v>5</v>
      </c>
    </row>
    <row r="99">
      <c r="A99" s="41" t="n">
        <v>95</v>
      </c>
      <c r="B99" s="3" t="inlineStr">
        <is>
          <t>Фрунзенский район</t>
        </is>
      </c>
      <c r="C99" s="3" t="inlineStr">
        <is>
          <t>СПб ГБУЗ "Детская городская клиническая больница №5 имени Нила Федоровича Филатова"</t>
        </is>
      </c>
      <c r="D99" s="2" t="n">
        <v>852</v>
      </c>
      <c r="E99" s="3" t="n">
        <v>99</v>
      </c>
      <c r="F99" s="2" t="n">
        <v>99</v>
      </c>
      <c r="G99" s="2" t="n">
        <v>0</v>
      </c>
      <c r="H99" s="3" t="n">
        <v>91</v>
      </c>
      <c r="I99" s="2" t="n">
        <v>91</v>
      </c>
      <c r="J99" s="2" t="n">
        <v>0</v>
      </c>
      <c r="K99" s="2" t="n"/>
      <c r="L99" s="3" t="n">
        <v>330</v>
      </c>
      <c r="M99" s="2" t="n">
        <v>330</v>
      </c>
      <c r="N99" s="2" t="n">
        <v>0</v>
      </c>
      <c r="O99" s="2" t="n">
        <v>0</v>
      </c>
    </row>
    <row r="100">
      <c r="A100" s="41" t="n">
        <v>96</v>
      </c>
      <c r="B100" s="3" t="inlineStr">
        <is>
          <t>Московский район</t>
        </is>
      </c>
      <c r="C100" s="3" t="inlineStr">
        <is>
          <t>СПб ГБПОУ "МК им. В.М. Бехтерева"</t>
        </is>
      </c>
      <c r="D100" s="2" t="n"/>
      <c r="E100" s="3" t="n">
        <v>0</v>
      </c>
      <c r="F100" s="2" t="n">
        <v>0</v>
      </c>
      <c r="G100" s="2" t="n">
        <v>0</v>
      </c>
      <c r="H100" s="3" t="n">
        <v>0</v>
      </c>
      <c r="I100" s="2" t="n"/>
      <c r="J100" s="2" t="n"/>
      <c r="K100" s="2" t="n"/>
      <c r="L100" s="3" t="n">
        <v>0</v>
      </c>
      <c r="M100" s="2" t="n"/>
      <c r="N100" s="2" t="n"/>
      <c r="O100" s="2" t="n"/>
    </row>
    <row r="101">
      <c r="A101" s="41" t="n">
        <v>97</v>
      </c>
      <c r="B101" s="3" t="inlineStr">
        <is>
          <t>Курортный район</t>
        </is>
      </c>
      <c r="C101" s="3" t="inlineStr">
        <is>
          <t>СПб ГКУЗ Детский санаторий "Жемчужина"</t>
        </is>
      </c>
      <c r="D101" s="2" t="n">
        <v>174</v>
      </c>
      <c r="E101" s="3" t="n">
        <v>6</v>
      </c>
      <c r="F101" s="2" t="n">
        <v>6</v>
      </c>
      <c r="G101" s="2" t="n">
        <v>0</v>
      </c>
      <c r="H101" s="3" t="n">
        <v>4</v>
      </c>
      <c r="I101" s="2" t="n">
        <v>3</v>
      </c>
      <c r="J101" s="2" t="n">
        <v>1</v>
      </c>
      <c r="K101" s="2" t="n"/>
      <c r="L101" s="3" t="n">
        <v>35</v>
      </c>
      <c r="M101" s="2" t="n">
        <v>35</v>
      </c>
      <c r="N101" s="2" t="n">
        <v>0</v>
      </c>
      <c r="O101" s="2" t="n">
        <v>16</v>
      </c>
    </row>
    <row r="102">
      <c r="A102" s="41" t="n">
        <v>98</v>
      </c>
      <c r="B102" s="3" t="inlineStr">
        <is>
          <t>Курортный район</t>
        </is>
      </c>
      <c r="C102" s="3" t="inlineStr">
        <is>
          <t>СПб ГБУЗ Детский санаторий "Звездочка"</t>
        </is>
      </c>
      <c r="D102" s="2" t="n">
        <v>69</v>
      </c>
      <c r="E102" s="3" t="n">
        <v>4</v>
      </c>
      <c r="F102" s="2" t="n">
        <v>4</v>
      </c>
      <c r="G102" s="2" t="n">
        <v>0</v>
      </c>
      <c r="H102" s="3" t="n">
        <v>2</v>
      </c>
      <c r="I102" s="2" t="n">
        <v>2</v>
      </c>
      <c r="J102" s="2" t="n">
        <v>0</v>
      </c>
      <c r="K102" s="2" t="n"/>
      <c r="L102" s="3" t="n">
        <v>8</v>
      </c>
      <c r="M102" s="2" t="n">
        <v>8</v>
      </c>
      <c r="N102" s="2" t="n">
        <v>0</v>
      </c>
      <c r="O102" s="2" t="n">
        <v>0</v>
      </c>
    </row>
    <row r="103">
      <c r="A103" s="41" t="n">
        <v>99</v>
      </c>
      <c r="B103" s="3" t="inlineStr">
        <is>
          <t>Василеостровский район</t>
        </is>
      </c>
      <c r="C103" s="3" t="inlineStr">
        <is>
          <t>СПб ГБУЗ "ДГБ №2 святой Марии Магдалины"</t>
        </is>
      </c>
      <c r="D103" s="2" t="n">
        <v>595</v>
      </c>
      <c r="E103" s="3" t="n">
        <v>94</v>
      </c>
      <c r="F103" s="2" t="n">
        <v>94</v>
      </c>
      <c r="G103" s="2" t="n">
        <v>0</v>
      </c>
      <c r="H103" s="3" t="n">
        <v>72</v>
      </c>
      <c r="I103" s="2" t="n">
        <v>72</v>
      </c>
      <c r="J103" s="2" t="n">
        <v>0</v>
      </c>
      <c r="K103" s="2" t="n"/>
      <c r="L103" s="3" t="n">
        <v>318</v>
      </c>
      <c r="M103" s="2" t="n">
        <v>318</v>
      </c>
      <c r="N103" s="2" t="n">
        <v>0</v>
      </c>
      <c r="O103" s="2" t="n">
        <v>2</v>
      </c>
    </row>
    <row r="104">
      <c r="A104" s="41" t="n">
        <v>100</v>
      </c>
      <c r="B104" s="3" t="inlineStr">
        <is>
          <t>Курортный район</t>
        </is>
      </c>
      <c r="C104" s="3" t="inlineStr">
        <is>
          <t>СПб ГБУЗ Детский санаторий "Солнечное"</t>
        </is>
      </c>
      <c r="D104" s="2" t="n">
        <v>390</v>
      </c>
      <c r="E104" s="3" t="n">
        <v>7</v>
      </c>
      <c r="F104" s="2" t="n">
        <v>7</v>
      </c>
      <c r="G104" s="2" t="n">
        <v>0</v>
      </c>
      <c r="H104" s="3" t="n">
        <v>5</v>
      </c>
      <c r="I104" s="2" t="n">
        <v>5</v>
      </c>
      <c r="J104" s="2" t="n"/>
      <c r="K104" s="2" t="n"/>
      <c r="L104" s="3" t="n">
        <v>73</v>
      </c>
      <c r="M104" s="2" t="n">
        <v>73</v>
      </c>
      <c r="N104" s="2" t="n"/>
      <c r="O104" s="2" t="n"/>
    </row>
    <row r="105">
      <c r="A105" s="41" t="n">
        <v>101</v>
      </c>
      <c r="B105" s="3" t="n"/>
      <c r="C105" s="3" t="inlineStr">
        <is>
          <t>СПб ГАУЗ "Санаторий "Белые ночи"</t>
        </is>
      </c>
      <c r="D105" s="2" t="n">
        <v>0</v>
      </c>
      <c r="E105" s="3" t="n">
        <v>0</v>
      </c>
      <c r="F105" s="2" t="n">
        <v>0</v>
      </c>
      <c r="G105" s="2" t="n">
        <v>0</v>
      </c>
      <c r="H105" s="3" t="n">
        <v>0</v>
      </c>
      <c r="I105" s="2" t="n"/>
      <c r="J105" s="2" t="n"/>
      <c r="K105" s="2" t="n"/>
      <c r="L105" s="3" t="n">
        <v>0</v>
      </c>
      <c r="M105" s="2" t="n"/>
      <c r="N105" s="2" t="n"/>
      <c r="O105" s="2" t="n"/>
    </row>
    <row r="106">
      <c r="A106" s="41" t="n">
        <v>102</v>
      </c>
      <c r="B106" s="3" t="inlineStr">
        <is>
          <t>Адмиралтейский район</t>
        </is>
      </c>
      <c r="C106" s="3" t="inlineStr">
        <is>
          <t>СПБ ГБУЗ "Введенская больница"</t>
        </is>
      </c>
      <c r="D106" s="2" t="n">
        <v>206</v>
      </c>
      <c r="E106" s="3" t="n">
        <v>4</v>
      </c>
      <c r="F106" s="2" t="n">
        <v>4</v>
      </c>
      <c r="G106" s="2" t="n">
        <v>0</v>
      </c>
      <c r="H106" s="3" t="n">
        <v>4</v>
      </c>
      <c r="I106" s="2" t="n">
        <v>4</v>
      </c>
      <c r="J106" s="2" t="n">
        <v>0</v>
      </c>
      <c r="K106" s="2" t="n"/>
      <c r="L106" s="3" t="n">
        <v>90</v>
      </c>
      <c r="M106" s="2" t="n">
        <v>90</v>
      </c>
      <c r="N106" s="2" t="n">
        <v>0</v>
      </c>
      <c r="O106" s="2" t="n">
        <v>0</v>
      </c>
    </row>
    <row r="107">
      <c r="A107" s="41" t="n">
        <v>103</v>
      </c>
      <c r="B107" s="3" t="inlineStr">
        <is>
          <t>Фрунзенский район</t>
        </is>
      </c>
      <c r="C107" s="3" t="inlineStr">
        <is>
          <t>ГБУ СПб НИИ СП им. И.И. Джанелидзе</t>
        </is>
      </c>
      <c r="D107" s="2" t="n">
        <v>2115</v>
      </c>
      <c r="E107" s="3" t="n">
        <v>88</v>
      </c>
      <c r="F107" s="2" t="n">
        <v>88</v>
      </c>
      <c r="G107" s="2" t="n">
        <v>0</v>
      </c>
      <c r="H107" s="3" t="n">
        <v>86</v>
      </c>
      <c r="I107" s="2" t="n">
        <v>84</v>
      </c>
      <c r="J107" s="2" t="n">
        <v>2</v>
      </c>
      <c r="K107" s="2" t="n"/>
      <c r="L107" s="3" t="n">
        <v>1272</v>
      </c>
      <c r="M107" s="2" t="n">
        <v>1271</v>
      </c>
      <c r="N107" s="2" t="n">
        <v>1</v>
      </c>
      <c r="O107" s="2" t="n">
        <v>0</v>
      </c>
    </row>
    <row r="108">
      <c r="A108" s="41" t="n">
        <v>104</v>
      </c>
      <c r="B108" s="3" t="inlineStr">
        <is>
          <t>Адмиралтейский район</t>
        </is>
      </c>
      <c r="C108" s="3" t="inlineStr">
        <is>
          <t>СПб ГКУЗ "Амбулатория Мариинская"</t>
        </is>
      </c>
      <c r="D108" s="2" t="n">
        <v>32</v>
      </c>
      <c r="E108" s="3" t="n">
        <v>3</v>
      </c>
      <c r="F108" s="2" t="n">
        <v>3</v>
      </c>
      <c r="G108" s="2" t="n">
        <v>0</v>
      </c>
      <c r="H108" s="3" t="n">
        <v>3</v>
      </c>
      <c r="I108" s="2" t="n">
        <v>3</v>
      </c>
      <c r="J108" s="2" t="n">
        <v>0</v>
      </c>
      <c r="K108" s="2" t="n"/>
      <c r="L108" s="3" t="n">
        <v>3</v>
      </c>
      <c r="M108" s="2" t="n">
        <v>3</v>
      </c>
      <c r="N108" s="2" t="n">
        <v>0</v>
      </c>
      <c r="O108" s="2" t="n">
        <v>0</v>
      </c>
    </row>
    <row r="109">
      <c r="A109" s="41" t="n">
        <v>105</v>
      </c>
      <c r="B109" s="3" t="inlineStr">
        <is>
          <t>Курортный район</t>
        </is>
      </c>
      <c r="C109" s="3" t="inlineStr">
        <is>
          <t>СПб ГБУЗ "КНпЦСВМП(о)"</t>
        </is>
      </c>
      <c r="D109" s="2" t="n">
        <v>1380</v>
      </c>
      <c r="E109" s="3" t="n">
        <v>180</v>
      </c>
      <c r="F109" s="2" t="n">
        <v>178</v>
      </c>
      <c r="G109" s="2" t="n">
        <v>2</v>
      </c>
      <c r="H109" s="3" t="n">
        <v>125</v>
      </c>
      <c r="I109" s="2" t="n">
        <v>125</v>
      </c>
      <c r="J109" s="2" t="n">
        <v>0</v>
      </c>
      <c r="K109" s="2" t="n"/>
      <c r="L109" s="3" t="n">
        <v>432</v>
      </c>
      <c r="M109" s="2" t="n">
        <v>432</v>
      </c>
      <c r="N109" s="2" t="n"/>
      <c r="O109" s="2" t="n">
        <v>15</v>
      </c>
    </row>
    <row r="110">
      <c r="A110" s="41" t="n">
        <v>106</v>
      </c>
      <c r="B110" s="3" t="inlineStr">
        <is>
          <t>Центральный район</t>
        </is>
      </c>
      <c r="C110" s="3" t="inlineStr">
        <is>
          <t>СПБ ГБУЗ "МЕДСАНТРАНС"</t>
        </is>
      </c>
      <c r="D110" s="2" t="n">
        <v>2629</v>
      </c>
      <c r="E110" s="3" t="n">
        <v>85</v>
      </c>
      <c r="F110" s="2" t="n">
        <v>85</v>
      </c>
      <c r="G110" s="2" t="n">
        <v>0</v>
      </c>
      <c r="H110" s="3" t="n">
        <v>32</v>
      </c>
      <c r="I110" s="2" t="n">
        <v>32</v>
      </c>
      <c r="J110" s="2" t="n">
        <v>0</v>
      </c>
      <c r="K110" s="2" t="n"/>
      <c r="L110" s="3" t="n">
        <v>610</v>
      </c>
      <c r="M110" s="2" t="n">
        <v>610</v>
      </c>
      <c r="N110" s="2" t="n">
        <v>0</v>
      </c>
      <c r="O110" s="2" t="n">
        <v>2</v>
      </c>
    </row>
    <row r="111">
      <c r="A111" s="41" t="n">
        <v>107</v>
      </c>
      <c r="B111" s="3" t="inlineStr">
        <is>
          <t>Выборгский район</t>
        </is>
      </c>
      <c r="C111" s="3" t="inlineStr">
        <is>
          <t>СПб ГКУЗ "Диагностический центр (медико-генетический)"</t>
        </is>
      </c>
      <c r="D111" s="2" t="n">
        <v>153</v>
      </c>
      <c r="E111" s="3" t="n">
        <v>15</v>
      </c>
      <c r="F111" s="2" t="n">
        <v>15</v>
      </c>
      <c r="G111" s="2" t="n">
        <v>0</v>
      </c>
      <c r="H111" s="3" t="n">
        <v>7</v>
      </c>
      <c r="I111" s="2" t="n">
        <v>7</v>
      </c>
      <c r="J111" s="2" t="n">
        <v>0</v>
      </c>
      <c r="K111" s="2" t="n"/>
      <c r="L111" s="3" t="n">
        <v>9</v>
      </c>
      <c r="M111" s="2" t="n">
        <v>8</v>
      </c>
      <c r="N111" s="2" t="n">
        <v>1</v>
      </c>
      <c r="O111" s="2" t="n">
        <v>0</v>
      </c>
    </row>
    <row r="112">
      <c r="A112" s="41" t="n">
        <v>108</v>
      </c>
      <c r="B112" s="3" t="n"/>
      <c r="C112" s="3" t="inlineStr">
        <is>
          <t>СПб ГБУЗ Городской туберкулезный санаторий "Сосновый Бор"</t>
        </is>
      </c>
      <c r="D112" s="2" t="n">
        <v>94</v>
      </c>
      <c r="E112" s="3" t="n">
        <v>2</v>
      </c>
      <c r="F112" s="2" t="n">
        <v>2</v>
      </c>
      <c r="G112" s="2" t="n">
        <v>0</v>
      </c>
      <c r="H112" s="3" t="n">
        <v>0</v>
      </c>
      <c r="I112" s="2" t="n">
        <v>0</v>
      </c>
      <c r="J112" s="2" t="n"/>
      <c r="K112" s="2" t="n"/>
      <c r="L112" s="3" t="n">
        <v>7</v>
      </c>
      <c r="M112" s="2" t="n">
        <v>7</v>
      </c>
      <c r="N112" s="2" t="n"/>
      <c r="O112" s="2" t="n"/>
    </row>
    <row r="113">
      <c r="A113" s="41" t="n">
        <v>109</v>
      </c>
      <c r="B113" s="3" t="inlineStr">
        <is>
          <t>Адмиралтейский район</t>
        </is>
      </c>
      <c r="C113" s="3" t="inlineStr">
        <is>
          <t>СПб ГБУ "Стройкомплект"</t>
        </is>
      </c>
      <c r="D113" s="2" t="n">
        <v>65</v>
      </c>
      <c r="E113" s="3" t="n">
        <v>8</v>
      </c>
      <c r="F113" s="2" t="n">
        <v>8</v>
      </c>
      <c r="G113" s="2" t="n">
        <v>0</v>
      </c>
      <c r="H113" s="3" t="n">
        <v>5</v>
      </c>
      <c r="I113" s="2" t="n">
        <v>5</v>
      </c>
      <c r="J113" s="2" t="n">
        <v>0</v>
      </c>
      <c r="K113" s="2" t="n"/>
      <c r="L113" s="3" t="n">
        <v>9</v>
      </c>
      <c r="M113" s="2" t="n">
        <v>9</v>
      </c>
      <c r="N113" s="2" t="n">
        <v>0</v>
      </c>
      <c r="O113" s="2" t="n">
        <v>3</v>
      </c>
    </row>
    <row r="114">
      <c r="A114" s="41" t="n">
        <v>110</v>
      </c>
      <c r="B114" s="3" t="inlineStr">
        <is>
          <t>Калининский район</t>
        </is>
      </c>
      <c r="C114" s="3" t="inlineStr">
        <is>
          <t>СПб ГБУЗ "Городская больница Святой преподобномученицы Елизаветы"</t>
        </is>
      </c>
      <c r="D114" s="2" t="n">
        <v>2034</v>
      </c>
      <c r="E114" s="3" t="n">
        <v>10</v>
      </c>
      <c r="F114" s="2" t="n">
        <v>9</v>
      </c>
      <c r="G114" s="2" t="n">
        <v>1</v>
      </c>
      <c r="H114" s="3" t="n">
        <v>6</v>
      </c>
      <c r="I114" s="2" t="n">
        <v>6</v>
      </c>
      <c r="J114" s="2" t="n">
        <v>0</v>
      </c>
      <c r="K114" s="2" t="n"/>
      <c r="L114" s="3" t="n">
        <v>5</v>
      </c>
      <c r="M114" s="2" t="n">
        <v>5</v>
      </c>
      <c r="N114" s="2" t="n">
        <v>0</v>
      </c>
      <c r="O114" s="2" t="n">
        <v>0</v>
      </c>
    </row>
    <row r="115">
      <c r="A115" s="41" t="n">
        <v>111</v>
      </c>
      <c r="B115" s="3" t="inlineStr">
        <is>
          <t>Невский район</t>
        </is>
      </c>
      <c r="C115" s="3" t="inlineStr">
        <is>
          <t>СПб ГБУЗ "Александровская больница"</t>
        </is>
      </c>
      <c r="D115" s="2" t="n">
        <v>1905</v>
      </c>
      <c r="E115" s="3" t="n">
        <v>145</v>
      </c>
      <c r="F115" s="2" t="n">
        <v>144</v>
      </c>
      <c r="G115" s="2" t="n">
        <v>1</v>
      </c>
      <c r="H115" s="3" t="n">
        <v>129</v>
      </c>
      <c r="I115" s="2" t="n">
        <v>129</v>
      </c>
      <c r="J115" s="2" t="n">
        <v>0</v>
      </c>
      <c r="K115" s="2" t="n"/>
      <c r="L115" s="3" t="n">
        <v>521</v>
      </c>
      <c r="M115" s="2" t="n">
        <v>521</v>
      </c>
      <c r="N115" s="2" t="n">
        <v>0</v>
      </c>
      <c r="O115" s="2" t="n">
        <v>5</v>
      </c>
    </row>
    <row r="116">
      <c r="A116" s="41" t="n">
        <v>112</v>
      </c>
      <c r="B116" s="3" t="inlineStr">
        <is>
          <t>Невский район</t>
        </is>
      </c>
      <c r="C116" s="3" t="inlineStr">
        <is>
          <t>СПб ГАУЗ "Хоспис (детский)"</t>
        </is>
      </c>
      <c r="D116" s="2" t="n">
        <v>93</v>
      </c>
      <c r="E116" s="3" t="n">
        <v>6</v>
      </c>
      <c r="F116" s="2" t="n">
        <v>6</v>
      </c>
      <c r="G116" s="2" t="n">
        <v>0</v>
      </c>
      <c r="H116" s="3" t="n">
        <v>5</v>
      </c>
      <c r="I116" s="2" t="n">
        <v>5</v>
      </c>
      <c r="J116" s="2" t="n">
        <v>0</v>
      </c>
      <c r="K116" s="2" t="n"/>
      <c r="L116" s="3" t="n">
        <v>0</v>
      </c>
      <c r="M116" s="2" t="n">
        <v>0</v>
      </c>
      <c r="N116" s="2" t="n">
        <v>0</v>
      </c>
      <c r="O116" s="2" t="n">
        <v>0</v>
      </c>
    </row>
    <row r="117">
      <c r="A117" s="41" t="n"/>
      <c r="B117" s="3" t="n"/>
      <c r="C117" s="3" t="n"/>
      <c r="D117" s="2" t="n"/>
      <c r="E117" s="3" t="n"/>
      <c r="F117" s="2" t="n"/>
      <c r="G117" s="2" t="n"/>
      <c r="H117" s="3" t="n"/>
      <c r="I117" s="2" t="n"/>
      <c r="J117" s="2" t="n"/>
      <c r="K117" s="2" t="n"/>
      <c r="L117" s="3" t="n"/>
      <c r="M117" s="2" t="n"/>
      <c r="N117" s="2" t="n"/>
      <c r="O117" s="2" t="n"/>
    </row>
    <row r="118">
      <c r="A118" s="41" t="n"/>
      <c r="B118" s="3" t="n"/>
      <c r="C118" s="3" t="n"/>
      <c r="D118" s="2" t="n"/>
      <c r="E118" s="3" t="n"/>
      <c r="F118" s="2" t="n"/>
      <c r="G118" s="2" t="n"/>
      <c r="H118" s="3" t="n"/>
      <c r="I118" s="2" t="n"/>
      <c r="J118" s="2" t="n"/>
      <c r="K118" s="2" t="n"/>
      <c r="L118" s="3" t="n"/>
      <c r="M118" s="2" t="n"/>
      <c r="N118" s="2" t="n"/>
      <c r="O118" s="2" t="n"/>
    </row>
    <row r="119">
      <c r="A119" s="41" t="n"/>
      <c r="B119" s="3" t="n"/>
      <c r="C119" s="3" t="n"/>
      <c r="D119" s="2" t="n"/>
      <c r="E119" s="3" t="n"/>
      <c r="F119" s="2" t="n"/>
      <c r="G119" s="2" t="n"/>
      <c r="H119" s="3" t="n"/>
      <c r="I119" s="2" t="n"/>
      <c r="J119" s="2" t="n"/>
      <c r="K119" s="2" t="n"/>
      <c r="L119" s="3" t="n"/>
      <c r="M119" s="2" t="n"/>
      <c r="N119" s="2" t="n"/>
      <c r="O119" s="2" t="n"/>
    </row>
    <row r="120">
      <c r="A120" s="41" t="n"/>
      <c r="B120" s="3" t="n"/>
      <c r="C120" s="3" t="n"/>
      <c r="D120" s="2" t="n"/>
      <c r="E120" s="3" t="n"/>
      <c r="F120" s="2" t="n"/>
      <c r="G120" s="2" t="n"/>
      <c r="H120" s="3" t="n"/>
      <c r="I120" s="2" t="n"/>
      <c r="J120" s="2" t="n"/>
      <c r="K120" s="2" t="n"/>
      <c r="L120" s="3" t="n"/>
      <c r="M120" s="2" t="n"/>
      <c r="N120" s="2" t="n"/>
      <c r="O120" s="2" t="n"/>
    </row>
    <row r="121">
      <c r="A121" s="41" t="n"/>
      <c r="B121" s="3" t="n"/>
      <c r="C121" s="3" t="n"/>
      <c r="D121" s="2" t="n"/>
      <c r="E121" s="3" t="n"/>
      <c r="F121" s="2" t="n"/>
      <c r="G121" s="2" t="n"/>
      <c r="H121" s="3" t="n"/>
      <c r="I121" s="2" t="n"/>
      <c r="J121" s="2" t="n"/>
      <c r="K121" s="2" t="n"/>
      <c r="L121" s="3" t="n"/>
      <c r="M121" s="2" t="n"/>
      <c r="N121" s="2" t="n"/>
      <c r="O121" s="2" t="n"/>
    </row>
    <row r="122">
      <c r="A122" s="41" t="n"/>
      <c r="B122" s="3" t="n"/>
      <c r="C122" s="3" t="n"/>
      <c r="D122" s="2" t="n"/>
      <c r="E122" s="3" t="n"/>
      <c r="F122" s="2" t="n"/>
      <c r="G122" s="2" t="n"/>
      <c r="H122" s="3" t="n"/>
      <c r="I122" s="2" t="n"/>
      <c r="J122" s="2" t="n"/>
      <c r="K122" s="2" t="n"/>
      <c r="L122" s="3" t="n"/>
      <c r="M122" s="2" t="n"/>
      <c r="N122" s="2" t="n"/>
      <c r="O122" s="2" t="n"/>
    </row>
    <row r="123">
      <c r="A123" s="41" t="n"/>
      <c r="B123" s="3" t="n"/>
      <c r="C123" s="3" t="n"/>
      <c r="D123" s="2" t="n"/>
      <c r="E123" s="3" t="n"/>
      <c r="F123" s="2" t="n"/>
      <c r="G123" s="2" t="n"/>
      <c r="H123" s="3" t="n"/>
      <c r="I123" s="2" t="n"/>
      <c r="J123" s="2" t="n"/>
      <c r="K123" s="2" t="n"/>
      <c r="L123" s="3" t="n"/>
      <c r="M123" s="2" t="n"/>
      <c r="N123" s="2" t="n"/>
      <c r="O123" s="2" t="n"/>
    </row>
    <row r="124">
      <c r="A124" s="41" t="n"/>
      <c r="B124" s="3" t="n"/>
      <c r="C124" s="3" t="n"/>
      <c r="D124" s="2" t="n"/>
      <c r="E124" s="3" t="n"/>
      <c r="F124" s="2" t="n"/>
      <c r="G124" s="2" t="n"/>
      <c r="H124" s="3" t="n"/>
      <c r="I124" s="2" t="n"/>
      <c r="J124" s="2" t="n"/>
      <c r="K124" s="2" t="n"/>
      <c r="L124" s="3" t="n"/>
      <c r="M124" s="2" t="n"/>
      <c r="N124" s="2" t="n"/>
      <c r="O124" s="2" t="n"/>
    </row>
    <row r="125">
      <c r="A125" s="41" t="n"/>
      <c r="B125" s="3" t="n"/>
      <c r="C125" s="3" t="n"/>
      <c r="D125" s="2" t="n"/>
      <c r="E125" s="3" t="n"/>
      <c r="F125" s="2" t="n"/>
      <c r="G125" s="2" t="n"/>
      <c r="H125" s="3" t="n"/>
      <c r="I125" s="2" t="n"/>
      <c r="J125" s="2" t="n"/>
      <c r="K125" s="2" t="n"/>
      <c r="L125" s="3" t="n"/>
      <c r="M125" s="2" t="n"/>
      <c r="N125" s="2" t="n"/>
      <c r="O125" s="2" t="n"/>
    </row>
    <row r="126">
      <c r="A126" s="41" t="n"/>
      <c r="B126" s="3" t="n"/>
      <c r="C126" s="3" t="n"/>
      <c r="D126" s="2" t="n"/>
      <c r="E126" s="3" t="n"/>
      <c r="F126" s="2" t="n"/>
      <c r="G126" s="2" t="n"/>
      <c r="H126" s="3" t="n"/>
      <c r="I126" s="2" t="n"/>
      <c r="J126" s="2" t="n"/>
      <c r="K126" s="2" t="n"/>
      <c r="L126" s="3" t="n"/>
      <c r="M126" s="2" t="n"/>
      <c r="N126" s="2" t="n"/>
      <c r="O126" s="2" t="n"/>
    </row>
    <row r="127">
      <c r="A127" s="41" t="n"/>
      <c r="B127" s="3" t="n"/>
      <c r="C127" s="3" t="n"/>
      <c r="D127" s="2" t="n"/>
      <c r="E127" s="3" t="n"/>
      <c r="F127" s="2" t="n"/>
      <c r="G127" s="2" t="n"/>
      <c r="H127" s="3" t="n"/>
      <c r="I127" s="2" t="n"/>
      <c r="J127" s="2" t="n"/>
      <c r="K127" s="2" t="n"/>
      <c r="L127" s="3" t="n"/>
      <c r="M127" s="2" t="n"/>
      <c r="N127" s="2" t="n"/>
      <c r="O127" s="2" t="n"/>
    </row>
    <row r="128">
      <c r="A128" s="41" t="n"/>
      <c r="B128" s="3" t="n"/>
      <c r="C128" s="3" t="n"/>
      <c r="D128" s="2" t="n"/>
      <c r="E128" s="3" t="n"/>
      <c r="F128" s="2" t="n"/>
      <c r="G128" s="2" t="n"/>
      <c r="H128" s="3" t="n"/>
      <c r="I128" s="2" t="n"/>
      <c r="J128" s="2" t="n"/>
      <c r="K128" s="2" t="n"/>
      <c r="L128" s="3" t="n"/>
      <c r="M128" s="2" t="n"/>
      <c r="N128" s="2" t="n"/>
      <c r="O128" s="2" t="n"/>
    </row>
    <row r="129">
      <c r="A129" s="41" t="n"/>
      <c r="B129" s="3" t="n"/>
      <c r="C129" s="3" t="n"/>
      <c r="D129" s="2" t="n"/>
      <c r="E129" s="3" t="n"/>
      <c r="F129" s="2" t="n"/>
      <c r="G129" s="2" t="n"/>
      <c r="H129" s="3" t="n"/>
      <c r="I129" s="2" t="n"/>
      <c r="J129" s="2" t="n"/>
      <c r="K129" s="2" t="n"/>
      <c r="L129" s="3" t="n"/>
      <c r="M129" s="2" t="n"/>
      <c r="N129" s="2" t="n"/>
      <c r="O129" s="2" t="n"/>
    </row>
    <row r="130">
      <c r="A130" s="41" t="n"/>
      <c r="B130" s="3" t="n"/>
      <c r="C130" s="3" t="n"/>
      <c r="D130" s="2" t="n"/>
      <c r="E130" s="3" t="n"/>
      <c r="F130" s="2" t="n"/>
      <c r="G130" s="2" t="n"/>
      <c r="H130" s="3" t="n"/>
      <c r="I130" s="2" t="n"/>
      <c r="J130" s="2" t="n"/>
      <c r="K130" s="2" t="n"/>
      <c r="L130" s="3" t="n"/>
      <c r="M130" s="2" t="n"/>
      <c r="N130" s="2" t="n"/>
      <c r="O130" s="2" t="n"/>
    </row>
  </sheetData>
  <mergeCells count="9">
    <mergeCell ref="K1:K2"/>
    <mergeCell ref="L1:N1"/>
    <mergeCell ref="O1:O2"/>
    <mergeCell ref="A1:A2"/>
    <mergeCell ref="B1:B2"/>
    <mergeCell ref="C1:C2"/>
    <mergeCell ref="D1:D2"/>
    <mergeCell ref="E1:G1"/>
    <mergeCell ref="H1:J1"/>
  </mergeCells>
  <conditionalFormatting sqref="C1:C4">
    <cfRule type="duplicateValues" priority="1" dxfId="0"/>
    <cfRule type="duplicateValues" priority="2" dxfId="0"/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O203"/>
  <sheetViews>
    <sheetView zoomScale="85" zoomScaleNormal="85" workbookViewId="0">
      <pane ySplit="3" topLeftCell="A4" activePane="bottomLeft" state="frozen"/>
      <selection pane="bottomLeft" activeCell="A1" sqref="A1:A2"/>
    </sheetView>
  </sheetViews>
  <sheetFormatPr baseColWidth="8" defaultColWidth="27.28515625" defaultRowHeight="15"/>
  <cols>
    <col width="9.140625" customWidth="1" style="8" min="1" max="1"/>
    <col hidden="1" width="33.42578125" customWidth="1" style="8" min="2" max="2"/>
    <col width="110.7109375" customWidth="1" style="22" min="3" max="3"/>
    <col width="23.7109375" customWidth="1" style="8" min="4" max="4"/>
    <col width="15.7109375" customWidth="1" style="8" min="5" max="10"/>
    <col width="17.7109375" customWidth="1" style="8" min="11" max="11"/>
    <col width="1.7109375" customWidth="1" style="11" min="12" max="12"/>
    <col width="16.7109375" customWidth="1" style="8" min="13" max="15"/>
    <col width="27.28515625" customWidth="1" style="8" min="16" max="252"/>
    <col width="9.140625" customWidth="1" style="8" min="253" max="253"/>
    <col width="33.42578125" customWidth="1" style="8" min="254" max="254"/>
    <col width="54.42578125" customWidth="1" style="8" min="255" max="255"/>
    <col width="27.28515625" customWidth="1" style="8" min="256" max="257"/>
    <col hidden="1" width="13" customWidth="1" style="8" min="258" max="258"/>
    <col width="27.28515625" customWidth="1" style="8" min="259" max="260"/>
    <col hidden="1" width="13" customWidth="1" style="8" min="261" max="261"/>
    <col width="27.28515625" customWidth="1" style="8" min="262" max="262"/>
    <col hidden="1" width="13" customWidth="1" style="8" min="263" max="263"/>
    <col width="27.28515625" customWidth="1" style="8" min="264" max="264"/>
    <col hidden="1" width="13" customWidth="1" style="8" min="265" max="265"/>
    <col width="27.28515625" customWidth="1" style="8" min="266" max="508"/>
    <col width="9.140625" customWidth="1" style="8" min="509" max="509"/>
    <col width="33.42578125" customWidth="1" style="8" min="510" max="510"/>
    <col width="54.42578125" customWidth="1" style="8" min="511" max="511"/>
    <col width="27.28515625" customWidth="1" style="8" min="512" max="513"/>
    <col hidden="1" width="13" customWidth="1" style="8" min="514" max="514"/>
    <col width="27.28515625" customWidth="1" style="8" min="515" max="516"/>
    <col hidden="1" width="13" customWidth="1" style="8" min="517" max="517"/>
    <col width="27.28515625" customWidth="1" style="8" min="518" max="518"/>
    <col hidden="1" width="13" customWidth="1" style="8" min="519" max="519"/>
    <col width="27.28515625" customWidth="1" style="8" min="520" max="520"/>
    <col hidden="1" width="13" customWidth="1" style="8" min="521" max="521"/>
    <col width="27.28515625" customWidth="1" style="8" min="522" max="764"/>
    <col width="9.140625" customWidth="1" style="8" min="765" max="765"/>
    <col width="33.42578125" customWidth="1" style="8" min="766" max="766"/>
    <col width="54.42578125" customWidth="1" style="8" min="767" max="767"/>
    <col width="27.28515625" customWidth="1" style="8" min="768" max="769"/>
    <col hidden="1" width="13" customWidth="1" style="8" min="770" max="770"/>
    <col width="27.28515625" customWidth="1" style="8" min="771" max="772"/>
    <col hidden="1" width="13" customWidth="1" style="8" min="773" max="773"/>
    <col width="27.28515625" customWidth="1" style="8" min="774" max="774"/>
    <col hidden="1" width="13" customWidth="1" style="8" min="775" max="775"/>
    <col width="27.28515625" customWidth="1" style="8" min="776" max="776"/>
    <col hidden="1" width="13" customWidth="1" style="8" min="777" max="777"/>
    <col width="27.28515625" customWidth="1" style="8" min="778" max="1020"/>
    <col width="9.140625" customWidth="1" style="8" min="1021" max="1021"/>
    <col width="33.42578125" customWidth="1" style="8" min="1022" max="1022"/>
    <col width="54.42578125" customWidth="1" style="8" min="1023" max="1023"/>
    <col width="27.28515625" customWidth="1" style="8" min="1024" max="1025"/>
    <col hidden="1" width="13" customWidth="1" style="8" min="1026" max="1026"/>
    <col width="27.28515625" customWidth="1" style="8" min="1027" max="1028"/>
    <col hidden="1" width="13" customWidth="1" style="8" min="1029" max="1029"/>
    <col width="27.28515625" customWidth="1" style="8" min="1030" max="1030"/>
    <col hidden="1" width="13" customWidth="1" style="8" min="1031" max="1031"/>
    <col width="27.28515625" customWidth="1" style="8" min="1032" max="1032"/>
    <col hidden="1" width="13" customWidth="1" style="8" min="1033" max="1033"/>
    <col width="27.28515625" customWidth="1" style="8" min="1034" max="1276"/>
    <col width="9.140625" customWidth="1" style="8" min="1277" max="1277"/>
    <col width="33.42578125" customWidth="1" style="8" min="1278" max="1278"/>
    <col width="54.42578125" customWidth="1" style="8" min="1279" max="1279"/>
    <col width="27.28515625" customWidth="1" style="8" min="1280" max="1281"/>
    <col hidden="1" width="13" customWidth="1" style="8" min="1282" max="1282"/>
    <col width="27.28515625" customWidth="1" style="8" min="1283" max="1284"/>
    <col hidden="1" width="13" customWidth="1" style="8" min="1285" max="1285"/>
    <col width="27.28515625" customWidth="1" style="8" min="1286" max="1286"/>
    <col hidden="1" width="13" customWidth="1" style="8" min="1287" max="1287"/>
    <col width="27.28515625" customWidth="1" style="8" min="1288" max="1288"/>
    <col hidden="1" width="13" customWidth="1" style="8" min="1289" max="1289"/>
    <col width="27.28515625" customWidth="1" style="8" min="1290" max="1532"/>
    <col width="9.140625" customWidth="1" style="8" min="1533" max="1533"/>
    <col width="33.42578125" customWidth="1" style="8" min="1534" max="1534"/>
    <col width="54.42578125" customWidth="1" style="8" min="1535" max="1535"/>
    <col width="27.28515625" customWidth="1" style="8" min="1536" max="1537"/>
    <col hidden="1" width="13" customWidth="1" style="8" min="1538" max="1538"/>
    <col width="27.28515625" customWidth="1" style="8" min="1539" max="1540"/>
    <col hidden="1" width="13" customWidth="1" style="8" min="1541" max="1541"/>
    <col width="27.28515625" customWidth="1" style="8" min="1542" max="1542"/>
    <col hidden="1" width="13" customWidth="1" style="8" min="1543" max="1543"/>
    <col width="27.28515625" customWidth="1" style="8" min="1544" max="1544"/>
    <col hidden="1" width="13" customWidth="1" style="8" min="1545" max="1545"/>
    <col width="27.28515625" customWidth="1" style="8" min="1546" max="1788"/>
    <col width="9.140625" customWidth="1" style="8" min="1789" max="1789"/>
    <col width="33.42578125" customWidth="1" style="8" min="1790" max="1790"/>
    <col width="54.42578125" customWidth="1" style="8" min="1791" max="1791"/>
    <col width="27.28515625" customWidth="1" style="8" min="1792" max="1793"/>
    <col hidden="1" width="13" customWidth="1" style="8" min="1794" max="1794"/>
    <col width="27.28515625" customWidth="1" style="8" min="1795" max="1796"/>
    <col hidden="1" width="13" customWidth="1" style="8" min="1797" max="1797"/>
    <col width="27.28515625" customWidth="1" style="8" min="1798" max="1798"/>
    <col hidden="1" width="13" customWidth="1" style="8" min="1799" max="1799"/>
    <col width="27.28515625" customWidth="1" style="8" min="1800" max="1800"/>
    <col hidden="1" width="13" customWidth="1" style="8" min="1801" max="1801"/>
    <col width="27.28515625" customWidth="1" style="8" min="1802" max="2044"/>
    <col width="9.140625" customWidth="1" style="8" min="2045" max="2045"/>
    <col width="33.42578125" customWidth="1" style="8" min="2046" max="2046"/>
    <col width="54.42578125" customWidth="1" style="8" min="2047" max="2047"/>
    <col width="27.28515625" customWidth="1" style="8" min="2048" max="2049"/>
    <col hidden="1" width="13" customWidth="1" style="8" min="2050" max="2050"/>
    <col width="27.28515625" customWidth="1" style="8" min="2051" max="2052"/>
    <col hidden="1" width="13" customWidth="1" style="8" min="2053" max="2053"/>
    <col width="27.28515625" customWidth="1" style="8" min="2054" max="2054"/>
    <col hidden="1" width="13" customWidth="1" style="8" min="2055" max="2055"/>
    <col width="27.28515625" customWidth="1" style="8" min="2056" max="2056"/>
    <col hidden="1" width="13" customWidth="1" style="8" min="2057" max="2057"/>
    <col width="27.28515625" customWidth="1" style="8" min="2058" max="2300"/>
    <col width="9.140625" customWidth="1" style="8" min="2301" max="2301"/>
    <col width="33.42578125" customWidth="1" style="8" min="2302" max="2302"/>
    <col width="54.42578125" customWidth="1" style="8" min="2303" max="2303"/>
    <col width="27.28515625" customWidth="1" style="8" min="2304" max="2305"/>
    <col hidden="1" width="13" customWidth="1" style="8" min="2306" max="2306"/>
    <col width="27.28515625" customWidth="1" style="8" min="2307" max="2308"/>
    <col hidden="1" width="13" customWidth="1" style="8" min="2309" max="2309"/>
    <col width="27.28515625" customWidth="1" style="8" min="2310" max="2310"/>
    <col hidden="1" width="13" customWidth="1" style="8" min="2311" max="2311"/>
    <col width="27.28515625" customWidth="1" style="8" min="2312" max="2312"/>
    <col hidden="1" width="13" customWidth="1" style="8" min="2313" max="2313"/>
    <col width="27.28515625" customWidth="1" style="8" min="2314" max="2556"/>
    <col width="9.140625" customWidth="1" style="8" min="2557" max="2557"/>
    <col width="33.42578125" customWidth="1" style="8" min="2558" max="2558"/>
    <col width="54.42578125" customWidth="1" style="8" min="2559" max="2559"/>
    <col width="27.28515625" customWidth="1" style="8" min="2560" max="2561"/>
    <col hidden="1" width="13" customWidth="1" style="8" min="2562" max="2562"/>
    <col width="27.28515625" customWidth="1" style="8" min="2563" max="2564"/>
    <col hidden="1" width="13" customWidth="1" style="8" min="2565" max="2565"/>
    <col width="27.28515625" customWidth="1" style="8" min="2566" max="2566"/>
    <col hidden="1" width="13" customWidth="1" style="8" min="2567" max="2567"/>
    <col width="27.28515625" customWidth="1" style="8" min="2568" max="2568"/>
    <col hidden="1" width="13" customWidth="1" style="8" min="2569" max="2569"/>
    <col width="27.28515625" customWidth="1" style="8" min="2570" max="2812"/>
    <col width="9.140625" customWidth="1" style="8" min="2813" max="2813"/>
    <col width="33.42578125" customWidth="1" style="8" min="2814" max="2814"/>
    <col width="54.42578125" customWidth="1" style="8" min="2815" max="2815"/>
    <col width="27.28515625" customWidth="1" style="8" min="2816" max="2817"/>
    <col hidden="1" width="13" customWidth="1" style="8" min="2818" max="2818"/>
    <col width="27.28515625" customWidth="1" style="8" min="2819" max="2820"/>
    <col hidden="1" width="13" customWidth="1" style="8" min="2821" max="2821"/>
    <col width="27.28515625" customWidth="1" style="8" min="2822" max="2822"/>
    <col hidden="1" width="13" customWidth="1" style="8" min="2823" max="2823"/>
    <col width="27.28515625" customWidth="1" style="8" min="2824" max="2824"/>
    <col hidden="1" width="13" customWidth="1" style="8" min="2825" max="2825"/>
    <col width="27.28515625" customWidth="1" style="8" min="2826" max="3068"/>
    <col width="9.140625" customWidth="1" style="8" min="3069" max="3069"/>
    <col width="33.42578125" customWidth="1" style="8" min="3070" max="3070"/>
    <col width="54.42578125" customWidth="1" style="8" min="3071" max="3071"/>
    <col width="27.28515625" customWidth="1" style="8" min="3072" max="3073"/>
    <col hidden="1" width="13" customWidth="1" style="8" min="3074" max="3074"/>
    <col width="27.28515625" customWidth="1" style="8" min="3075" max="3076"/>
    <col hidden="1" width="13" customWidth="1" style="8" min="3077" max="3077"/>
    <col width="27.28515625" customWidth="1" style="8" min="3078" max="3078"/>
    <col hidden="1" width="13" customWidth="1" style="8" min="3079" max="3079"/>
    <col width="27.28515625" customWidth="1" style="8" min="3080" max="3080"/>
    <col hidden="1" width="13" customWidth="1" style="8" min="3081" max="3081"/>
    <col width="27.28515625" customWidth="1" style="8" min="3082" max="3324"/>
    <col width="9.140625" customWidth="1" style="8" min="3325" max="3325"/>
    <col width="33.42578125" customWidth="1" style="8" min="3326" max="3326"/>
    <col width="54.42578125" customWidth="1" style="8" min="3327" max="3327"/>
    <col width="27.28515625" customWidth="1" style="8" min="3328" max="3329"/>
    <col hidden="1" width="13" customWidth="1" style="8" min="3330" max="3330"/>
    <col width="27.28515625" customWidth="1" style="8" min="3331" max="3332"/>
    <col hidden="1" width="13" customWidth="1" style="8" min="3333" max="3333"/>
    <col width="27.28515625" customWidth="1" style="8" min="3334" max="3334"/>
    <col hidden="1" width="13" customWidth="1" style="8" min="3335" max="3335"/>
    <col width="27.28515625" customWidth="1" style="8" min="3336" max="3336"/>
    <col hidden="1" width="13" customWidth="1" style="8" min="3337" max="3337"/>
    <col width="27.28515625" customWidth="1" style="8" min="3338" max="3580"/>
    <col width="9.140625" customWidth="1" style="8" min="3581" max="3581"/>
    <col width="33.42578125" customWidth="1" style="8" min="3582" max="3582"/>
    <col width="54.42578125" customWidth="1" style="8" min="3583" max="3583"/>
    <col width="27.28515625" customWidth="1" style="8" min="3584" max="3585"/>
    <col hidden="1" width="13" customWidth="1" style="8" min="3586" max="3586"/>
    <col width="27.28515625" customWidth="1" style="8" min="3587" max="3588"/>
    <col hidden="1" width="13" customWidth="1" style="8" min="3589" max="3589"/>
    <col width="27.28515625" customWidth="1" style="8" min="3590" max="3590"/>
    <col hidden="1" width="13" customWidth="1" style="8" min="3591" max="3591"/>
    <col width="27.28515625" customWidth="1" style="8" min="3592" max="3592"/>
    <col hidden="1" width="13" customWidth="1" style="8" min="3593" max="3593"/>
    <col width="27.28515625" customWidth="1" style="8" min="3594" max="3836"/>
    <col width="9.140625" customWidth="1" style="8" min="3837" max="3837"/>
    <col width="33.42578125" customWidth="1" style="8" min="3838" max="3838"/>
    <col width="54.42578125" customWidth="1" style="8" min="3839" max="3839"/>
    <col width="27.28515625" customWidth="1" style="8" min="3840" max="3841"/>
    <col hidden="1" width="13" customWidth="1" style="8" min="3842" max="3842"/>
    <col width="27.28515625" customWidth="1" style="8" min="3843" max="3844"/>
    <col hidden="1" width="13" customWidth="1" style="8" min="3845" max="3845"/>
    <col width="27.28515625" customWidth="1" style="8" min="3846" max="3846"/>
    <col hidden="1" width="13" customWidth="1" style="8" min="3847" max="3847"/>
    <col width="27.28515625" customWidth="1" style="8" min="3848" max="3848"/>
    <col hidden="1" width="13" customWidth="1" style="8" min="3849" max="3849"/>
    <col width="27.28515625" customWidth="1" style="8" min="3850" max="4092"/>
    <col width="9.140625" customWidth="1" style="8" min="4093" max="4093"/>
    <col width="33.42578125" customWidth="1" style="8" min="4094" max="4094"/>
    <col width="54.42578125" customWidth="1" style="8" min="4095" max="4095"/>
    <col width="27.28515625" customWidth="1" style="8" min="4096" max="4097"/>
    <col hidden="1" width="13" customWidth="1" style="8" min="4098" max="4098"/>
    <col width="27.28515625" customWidth="1" style="8" min="4099" max="4100"/>
    <col hidden="1" width="13" customWidth="1" style="8" min="4101" max="4101"/>
    <col width="27.28515625" customWidth="1" style="8" min="4102" max="4102"/>
    <col hidden="1" width="13" customWidth="1" style="8" min="4103" max="4103"/>
    <col width="27.28515625" customWidth="1" style="8" min="4104" max="4104"/>
    <col hidden="1" width="13" customWidth="1" style="8" min="4105" max="4105"/>
    <col width="27.28515625" customWidth="1" style="8" min="4106" max="4348"/>
    <col width="9.140625" customWidth="1" style="8" min="4349" max="4349"/>
    <col width="33.42578125" customWidth="1" style="8" min="4350" max="4350"/>
    <col width="54.42578125" customWidth="1" style="8" min="4351" max="4351"/>
    <col width="27.28515625" customWidth="1" style="8" min="4352" max="4353"/>
    <col hidden="1" width="13" customWidth="1" style="8" min="4354" max="4354"/>
    <col width="27.28515625" customWidth="1" style="8" min="4355" max="4356"/>
    <col hidden="1" width="13" customWidth="1" style="8" min="4357" max="4357"/>
    <col width="27.28515625" customWidth="1" style="8" min="4358" max="4358"/>
    <col hidden="1" width="13" customWidth="1" style="8" min="4359" max="4359"/>
    <col width="27.28515625" customWidth="1" style="8" min="4360" max="4360"/>
    <col hidden="1" width="13" customWidth="1" style="8" min="4361" max="4361"/>
    <col width="27.28515625" customWidth="1" style="8" min="4362" max="4604"/>
    <col width="9.140625" customWidth="1" style="8" min="4605" max="4605"/>
    <col width="33.42578125" customWidth="1" style="8" min="4606" max="4606"/>
    <col width="54.42578125" customWidth="1" style="8" min="4607" max="4607"/>
    <col width="27.28515625" customWidth="1" style="8" min="4608" max="4609"/>
    <col hidden="1" width="13" customWidth="1" style="8" min="4610" max="4610"/>
    <col width="27.28515625" customWidth="1" style="8" min="4611" max="4612"/>
    <col hidden="1" width="13" customWidth="1" style="8" min="4613" max="4613"/>
    <col width="27.28515625" customWidth="1" style="8" min="4614" max="4614"/>
    <col hidden="1" width="13" customWidth="1" style="8" min="4615" max="4615"/>
    <col width="27.28515625" customWidth="1" style="8" min="4616" max="4616"/>
    <col hidden="1" width="13" customWidth="1" style="8" min="4617" max="4617"/>
    <col width="27.28515625" customWidth="1" style="8" min="4618" max="4860"/>
    <col width="9.140625" customWidth="1" style="8" min="4861" max="4861"/>
    <col width="33.42578125" customWidth="1" style="8" min="4862" max="4862"/>
    <col width="54.42578125" customWidth="1" style="8" min="4863" max="4863"/>
    <col width="27.28515625" customWidth="1" style="8" min="4864" max="4865"/>
    <col hidden="1" width="13" customWidth="1" style="8" min="4866" max="4866"/>
    <col width="27.28515625" customWidth="1" style="8" min="4867" max="4868"/>
    <col hidden="1" width="13" customWidth="1" style="8" min="4869" max="4869"/>
    <col width="27.28515625" customWidth="1" style="8" min="4870" max="4870"/>
    <col hidden="1" width="13" customWidth="1" style="8" min="4871" max="4871"/>
    <col width="27.28515625" customWidth="1" style="8" min="4872" max="4872"/>
    <col hidden="1" width="13" customWidth="1" style="8" min="4873" max="4873"/>
    <col width="27.28515625" customWidth="1" style="8" min="4874" max="5116"/>
    <col width="9.140625" customWidth="1" style="8" min="5117" max="5117"/>
    <col width="33.42578125" customWidth="1" style="8" min="5118" max="5118"/>
    <col width="54.42578125" customWidth="1" style="8" min="5119" max="5119"/>
    <col width="27.28515625" customWidth="1" style="8" min="5120" max="5121"/>
    <col hidden="1" width="13" customWidth="1" style="8" min="5122" max="5122"/>
    <col width="27.28515625" customWidth="1" style="8" min="5123" max="5124"/>
    <col hidden="1" width="13" customWidth="1" style="8" min="5125" max="5125"/>
    <col width="27.28515625" customWidth="1" style="8" min="5126" max="5126"/>
    <col hidden="1" width="13" customWidth="1" style="8" min="5127" max="5127"/>
    <col width="27.28515625" customWidth="1" style="8" min="5128" max="5128"/>
    <col hidden="1" width="13" customWidth="1" style="8" min="5129" max="5129"/>
    <col width="27.28515625" customWidth="1" style="8" min="5130" max="5372"/>
    <col width="9.140625" customWidth="1" style="8" min="5373" max="5373"/>
    <col width="33.42578125" customWidth="1" style="8" min="5374" max="5374"/>
    <col width="54.42578125" customWidth="1" style="8" min="5375" max="5375"/>
    <col width="27.28515625" customWidth="1" style="8" min="5376" max="5377"/>
    <col hidden="1" width="13" customWidth="1" style="8" min="5378" max="5378"/>
    <col width="27.28515625" customWidth="1" style="8" min="5379" max="5380"/>
    <col hidden="1" width="13" customWidth="1" style="8" min="5381" max="5381"/>
    <col width="27.28515625" customWidth="1" style="8" min="5382" max="5382"/>
    <col hidden="1" width="13" customWidth="1" style="8" min="5383" max="5383"/>
    <col width="27.28515625" customWidth="1" style="8" min="5384" max="5384"/>
    <col hidden="1" width="13" customWidth="1" style="8" min="5385" max="5385"/>
    <col width="27.28515625" customWidth="1" style="8" min="5386" max="5628"/>
    <col width="9.140625" customWidth="1" style="8" min="5629" max="5629"/>
    <col width="33.42578125" customWidth="1" style="8" min="5630" max="5630"/>
    <col width="54.42578125" customWidth="1" style="8" min="5631" max="5631"/>
    <col width="27.28515625" customWidth="1" style="8" min="5632" max="5633"/>
    <col hidden="1" width="13" customWidth="1" style="8" min="5634" max="5634"/>
    <col width="27.28515625" customWidth="1" style="8" min="5635" max="5636"/>
    <col hidden="1" width="13" customWidth="1" style="8" min="5637" max="5637"/>
    <col width="27.28515625" customWidth="1" style="8" min="5638" max="5638"/>
    <col hidden="1" width="13" customWidth="1" style="8" min="5639" max="5639"/>
    <col width="27.28515625" customWidth="1" style="8" min="5640" max="5640"/>
    <col hidden="1" width="13" customWidth="1" style="8" min="5641" max="5641"/>
    <col width="27.28515625" customWidth="1" style="8" min="5642" max="5884"/>
    <col width="9.140625" customWidth="1" style="8" min="5885" max="5885"/>
    <col width="33.42578125" customWidth="1" style="8" min="5886" max="5886"/>
    <col width="54.42578125" customWidth="1" style="8" min="5887" max="5887"/>
    <col width="27.28515625" customWidth="1" style="8" min="5888" max="5889"/>
    <col hidden="1" width="13" customWidth="1" style="8" min="5890" max="5890"/>
    <col width="27.28515625" customWidth="1" style="8" min="5891" max="5892"/>
    <col hidden="1" width="13" customWidth="1" style="8" min="5893" max="5893"/>
    <col width="27.28515625" customWidth="1" style="8" min="5894" max="5894"/>
    <col hidden="1" width="13" customWidth="1" style="8" min="5895" max="5895"/>
    <col width="27.28515625" customWidth="1" style="8" min="5896" max="5896"/>
    <col hidden="1" width="13" customWidth="1" style="8" min="5897" max="5897"/>
    <col width="27.28515625" customWidth="1" style="8" min="5898" max="6140"/>
    <col width="9.140625" customWidth="1" style="8" min="6141" max="6141"/>
    <col width="33.42578125" customWidth="1" style="8" min="6142" max="6142"/>
    <col width="54.42578125" customWidth="1" style="8" min="6143" max="6143"/>
    <col width="27.28515625" customWidth="1" style="8" min="6144" max="6145"/>
    <col hidden="1" width="13" customWidth="1" style="8" min="6146" max="6146"/>
    <col width="27.28515625" customWidth="1" style="8" min="6147" max="6148"/>
    <col hidden="1" width="13" customWidth="1" style="8" min="6149" max="6149"/>
    <col width="27.28515625" customWidth="1" style="8" min="6150" max="6150"/>
    <col hidden="1" width="13" customWidth="1" style="8" min="6151" max="6151"/>
    <col width="27.28515625" customWidth="1" style="8" min="6152" max="6152"/>
    <col hidden="1" width="13" customWidth="1" style="8" min="6153" max="6153"/>
    <col width="27.28515625" customWidth="1" style="8" min="6154" max="6396"/>
    <col width="9.140625" customWidth="1" style="8" min="6397" max="6397"/>
    <col width="33.42578125" customWidth="1" style="8" min="6398" max="6398"/>
    <col width="54.42578125" customWidth="1" style="8" min="6399" max="6399"/>
    <col width="27.28515625" customWidth="1" style="8" min="6400" max="6401"/>
    <col hidden="1" width="13" customWidth="1" style="8" min="6402" max="6402"/>
    <col width="27.28515625" customWidth="1" style="8" min="6403" max="6404"/>
    <col hidden="1" width="13" customWidth="1" style="8" min="6405" max="6405"/>
    <col width="27.28515625" customWidth="1" style="8" min="6406" max="6406"/>
    <col hidden="1" width="13" customWidth="1" style="8" min="6407" max="6407"/>
    <col width="27.28515625" customWidth="1" style="8" min="6408" max="6408"/>
    <col hidden="1" width="13" customWidth="1" style="8" min="6409" max="6409"/>
    <col width="27.28515625" customWidth="1" style="8" min="6410" max="6652"/>
    <col width="9.140625" customWidth="1" style="8" min="6653" max="6653"/>
    <col width="33.42578125" customWidth="1" style="8" min="6654" max="6654"/>
    <col width="54.42578125" customWidth="1" style="8" min="6655" max="6655"/>
    <col width="27.28515625" customWidth="1" style="8" min="6656" max="6657"/>
    <col hidden="1" width="13" customWidth="1" style="8" min="6658" max="6658"/>
    <col width="27.28515625" customWidth="1" style="8" min="6659" max="6660"/>
    <col hidden="1" width="13" customWidth="1" style="8" min="6661" max="6661"/>
    <col width="27.28515625" customWidth="1" style="8" min="6662" max="6662"/>
    <col hidden="1" width="13" customWidth="1" style="8" min="6663" max="6663"/>
    <col width="27.28515625" customWidth="1" style="8" min="6664" max="6664"/>
    <col hidden="1" width="13" customWidth="1" style="8" min="6665" max="6665"/>
    <col width="27.28515625" customWidth="1" style="8" min="6666" max="6908"/>
    <col width="9.140625" customWidth="1" style="8" min="6909" max="6909"/>
    <col width="33.42578125" customWidth="1" style="8" min="6910" max="6910"/>
    <col width="54.42578125" customWidth="1" style="8" min="6911" max="6911"/>
    <col width="27.28515625" customWidth="1" style="8" min="6912" max="6913"/>
    <col hidden="1" width="13" customWidth="1" style="8" min="6914" max="6914"/>
    <col width="27.28515625" customWidth="1" style="8" min="6915" max="6916"/>
    <col hidden="1" width="13" customWidth="1" style="8" min="6917" max="6917"/>
    <col width="27.28515625" customWidth="1" style="8" min="6918" max="6918"/>
    <col hidden="1" width="13" customWidth="1" style="8" min="6919" max="6919"/>
    <col width="27.28515625" customWidth="1" style="8" min="6920" max="6920"/>
    <col hidden="1" width="13" customWidth="1" style="8" min="6921" max="6921"/>
    <col width="27.28515625" customWidth="1" style="8" min="6922" max="7164"/>
    <col width="9.140625" customWidth="1" style="8" min="7165" max="7165"/>
    <col width="33.42578125" customWidth="1" style="8" min="7166" max="7166"/>
    <col width="54.42578125" customWidth="1" style="8" min="7167" max="7167"/>
    <col width="27.28515625" customWidth="1" style="8" min="7168" max="7169"/>
    <col hidden="1" width="13" customWidth="1" style="8" min="7170" max="7170"/>
    <col width="27.28515625" customWidth="1" style="8" min="7171" max="7172"/>
    <col hidden="1" width="13" customWidth="1" style="8" min="7173" max="7173"/>
    <col width="27.28515625" customWidth="1" style="8" min="7174" max="7174"/>
    <col hidden="1" width="13" customWidth="1" style="8" min="7175" max="7175"/>
    <col width="27.28515625" customWidth="1" style="8" min="7176" max="7176"/>
    <col hidden="1" width="13" customWidth="1" style="8" min="7177" max="7177"/>
    <col width="27.28515625" customWidth="1" style="8" min="7178" max="7420"/>
    <col width="9.140625" customWidth="1" style="8" min="7421" max="7421"/>
    <col width="33.42578125" customWidth="1" style="8" min="7422" max="7422"/>
    <col width="54.42578125" customWidth="1" style="8" min="7423" max="7423"/>
    <col width="27.28515625" customWidth="1" style="8" min="7424" max="7425"/>
    <col hidden="1" width="13" customWidth="1" style="8" min="7426" max="7426"/>
    <col width="27.28515625" customWidth="1" style="8" min="7427" max="7428"/>
    <col hidden="1" width="13" customWidth="1" style="8" min="7429" max="7429"/>
    <col width="27.28515625" customWidth="1" style="8" min="7430" max="7430"/>
    <col hidden="1" width="13" customWidth="1" style="8" min="7431" max="7431"/>
    <col width="27.28515625" customWidth="1" style="8" min="7432" max="7432"/>
    <col hidden="1" width="13" customWidth="1" style="8" min="7433" max="7433"/>
    <col width="27.28515625" customWidth="1" style="8" min="7434" max="7676"/>
    <col width="9.140625" customWidth="1" style="8" min="7677" max="7677"/>
    <col width="33.42578125" customWidth="1" style="8" min="7678" max="7678"/>
    <col width="54.42578125" customWidth="1" style="8" min="7679" max="7679"/>
    <col width="27.28515625" customWidth="1" style="8" min="7680" max="7681"/>
    <col hidden="1" width="13" customWidth="1" style="8" min="7682" max="7682"/>
    <col width="27.28515625" customWidth="1" style="8" min="7683" max="7684"/>
    <col hidden="1" width="13" customWidth="1" style="8" min="7685" max="7685"/>
    <col width="27.28515625" customWidth="1" style="8" min="7686" max="7686"/>
    <col hidden="1" width="13" customWidth="1" style="8" min="7687" max="7687"/>
    <col width="27.28515625" customWidth="1" style="8" min="7688" max="7688"/>
    <col hidden="1" width="13" customWidth="1" style="8" min="7689" max="7689"/>
    <col width="27.28515625" customWidth="1" style="8" min="7690" max="7932"/>
    <col width="9.140625" customWidth="1" style="8" min="7933" max="7933"/>
    <col width="33.42578125" customWidth="1" style="8" min="7934" max="7934"/>
    <col width="54.42578125" customWidth="1" style="8" min="7935" max="7935"/>
    <col width="27.28515625" customWidth="1" style="8" min="7936" max="7937"/>
    <col hidden="1" width="13" customWidth="1" style="8" min="7938" max="7938"/>
    <col width="27.28515625" customWidth="1" style="8" min="7939" max="7940"/>
    <col hidden="1" width="13" customWidth="1" style="8" min="7941" max="7941"/>
    <col width="27.28515625" customWidth="1" style="8" min="7942" max="7942"/>
    <col hidden="1" width="13" customWidth="1" style="8" min="7943" max="7943"/>
    <col width="27.28515625" customWidth="1" style="8" min="7944" max="7944"/>
    <col hidden="1" width="13" customWidth="1" style="8" min="7945" max="7945"/>
    <col width="27.28515625" customWidth="1" style="8" min="7946" max="8188"/>
    <col width="9.140625" customWidth="1" style="8" min="8189" max="8189"/>
    <col width="33.42578125" customWidth="1" style="8" min="8190" max="8190"/>
    <col width="54.42578125" customWidth="1" style="8" min="8191" max="8191"/>
    <col width="27.28515625" customWidth="1" style="8" min="8192" max="8193"/>
    <col hidden="1" width="13" customWidth="1" style="8" min="8194" max="8194"/>
    <col width="27.28515625" customWidth="1" style="8" min="8195" max="8196"/>
    <col hidden="1" width="13" customWidth="1" style="8" min="8197" max="8197"/>
    <col width="27.28515625" customWidth="1" style="8" min="8198" max="8198"/>
    <col hidden="1" width="13" customWidth="1" style="8" min="8199" max="8199"/>
    <col width="27.28515625" customWidth="1" style="8" min="8200" max="8200"/>
    <col hidden="1" width="13" customWidth="1" style="8" min="8201" max="8201"/>
    <col width="27.28515625" customWidth="1" style="8" min="8202" max="8444"/>
    <col width="9.140625" customWidth="1" style="8" min="8445" max="8445"/>
    <col width="33.42578125" customWidth="1" style="8" min="8446" max="8446"/>
    <col width="54.42578125" customWidth="1" style="8" min="8447" max="8447"/>
    <col width="27.28515625" customWidth="1" style="8" min="8448" max="8449"/>
    <col hidden="1" width="13" customWidth="1" style="8" min="8450" max="8450"/>
    <col width="27.28515625" customWidth="1" style="8" min="8451" max="8452"/>
    <col hidden="1" width="13" customWidth="1" style="8" min="8453" max="8453"/>
    <col width="27.28515625" customWidth="1" style="8" min="8454" max="8454"/>
    <col hidden="1" width="13" customWidth="1" style="8" min="8455" max="8455"/>
    <col width="27.28515625" customWidth="1" style="8" min="8456" max="8456"/>
    <col hidden="1" width="13" customWidth="1" style="8" min="8457" max="8457"/>
    <col width="27.28515625" customWidth="1" style="8" min="8458" max="8700"/>
    <col width="9.140625" customWidth="1" style="8" min="8701" max="8701"/>
    <col width="33.42578125" customWidth="1" style="8" min="8702" max="8702"/>
    <col width="54.42578125" customWidth="1" style="8" min="8703" max="8703"/>
    <col width="27.28515625" customWidth="1" style="8" min="8704" max="8705"/>
    <col hidden="1" width="13" customWidth="1" style="8" min="8706" max="8706"/>
    <col width="27.28515625" customWidth="1" style="8" min="8707" max="8708"/>
    <col hidden="1" width="13" customWidth="1" style="8" min="8709" max="8709"/>
    <col width="27.28515625" customWidth="1" style="8" min="8710" max="8710"/>
    <col hidden="1" width="13" customWidth="1" style="8" min="8711" max="8711"/>
    <col width="27.28515625" customWidth="1" style="8" min="8712" max="8712"/>
    <col hidden="1" width="13" customWidth="1" style="8" min="8713" max="8713"/>
    <col width="27.28515625" customWidth="1" style="8" min="8714" max="8956"/>
    <col width="9.140625" customWidth="1" style="8" min="8957" max="8957"/>
    <col width="33.42578125" customWidth="1" style="8" min="8958" max="8958"/>
    <col width="54.42578125" customWidth="1" style="8" min="8959" max="8959"/>
    <col width="27.28515625" customWidth="1" style="8" min="8960" max="8961"/>
    <col hidden="1" width="13" customWidth="1" style="8" min="8962" max="8962"/>
    <col width="27.28515625" customWidth="1" style="8" min="8963" max="8964"/>
    <col hidden="1" width="13" customWidth="1" style="8" min="8965" max="8965"/>
    <col width="27.28515625" customWidth="1" style="8" min="8966" max="8966"/>
    <col hidden="1" width="13" customWidth="1" style="8" min="8967" max="8967"/>
    <col width="27.28515625" customWidth="1" style="8" min="8968" max="8968"/>
    <col hidden="1" width="13" customWidth="1" style="8" min="8969" max="8969"/>
    <col width="27.28515625" customWidth="1" style="8" min="8970" max="9212"/>
    <col width="9.140625" customWidth="1" style="8" min="9213" max="9213"/>
    <col width="33.42578125" customWidth="1" style="8" min="9214" max="9214"/>
    <col width="54.42578125" customWidth="1" style="8" min="9215" max="9215"/>
    <col width="27.28515625" customWidth="1" style="8" min="9216" max="9217"/>
    <col hidden="1" width="13" customWidth="1" style="8" min="9218" max="9218"/>
    <col width="27.28515625" customWidth="1" style="8" min="9219" max="9220"/>
    <col hidden="1" width="13" customWidth="1" style="8" min="9221" max="9221"/>
    <col width="27.28515625" customWidth="1" style="8" min="9222" max="9222"/>
    <col hidden="1" width="13" customWidth="1" style="8" min="9223" max="9223"/>
    <col width="27.28515625" customWidth="1" style="8" min="9224" max="9224"/>
    <col hidden="1" width="13" customWidth="1" style="8" min="9225" max="9225"/>
    <col width="27.28515625" customWidth="1" style="8" min="9226" max="9468"/>
    <col width="9.140625" customWidth="1" style="8" min="9469" max="9469"/>
    <col width="33.42578125" customWidth="1" style="8" min="9470" max="9470"/>
    <col width="54.42578125" customWidth="1" style="8" min="9471" max="9471"/>
    <col width="27.28515625" customWidth="1" style="8" min="9472" max="9473"/>
    <col hidden="1" width="13" customWidth="1" style="8" min="9474" max="9474"/>
    <col width="27.28515625" customWidth="1" style="8" min="9475" max="9476"/>
    <col hidden="1" width="13" customWidth="1" style="8" min="9477" max="9477"/>
    <col width="27.28515625" customWidth="1" style="8" min="9478" max="9478"/>
    <col hidden="1" width="13" customWidth="1" style="8" min="9479" max="9479"/>
    <col width="27.28515625" customWidth="1" style="8" min="9480" max="9480"/>
    <col hidden="1" width="13" customWidth="1" style="8" min="9481" max="9481"/>
    <col width="27.28515625" customWidth="1" style="8" min="9482" max="9724"/>
    <col width="9.140625" customWidth="1" style="8" min="9725" max="9725"/>
    <col width="33.42578125" customWidth="1" style="8" min="9726" max="9726"/>
    <col width="54.42578125" customWidth="1" style="8" min="9727" max="9727"/>
    <col width="27.28515625" customWidth="1" style="8" min="9728" max="9729"/>
    <col hidden="1" width="13" customWidth="1" style="8" min="9730" max="9730"/>
    <col width="27.28515625" customWidth="1" style="8" min="9731" max="9732"/>
    <col hidden="1" width="13" customWidth="1" style="8" min="9733" max="9733"/>
    <col width="27.28515625" customWidth="1" style="8" min="9734" max="9734"/>
    <col hidden="1" width="13" customWidth="1" style="8" min="9735" max="9735"/>
    <col width="27.28515625" customWidth="1" style="8" min="9736" max="9736"/>
    <col hidden="1" width="13" customWidth="1" style="8" min="9737" max="9737"/>
    <col width="27.28515625" customWidth="1" style="8" min="9738" max="9980"/>
    <col width="9.140625" customWidth="1" style="8" min="9981" max="9981"/>
    <col width="33.42578125" customWidth="1" style="8" min="9982" max="9982"/>
    <col width="54.42578125" customWidth="1" style="8" min="9983" max="9983"/>
    <col width="27.28515625" customWidth="1" style="8" min="9984" max="9985"/>
    <col hidden="1" width="13" customWidth="1" style="8" min="9986" max="9986"/>
    <col width="27.28515625" customWidth="1" style="8" min="9987" max="9988"/>
    <col hidden="1" width="13" customWidth="1" style="8" min="9989" max="9989"/>
    <col width="27.28515625" customWidth="1" style="8" min="9990" max="9990"/>
    <col hidden="1" width="13" customWidth="1" style="8" min="9991" max="9991"/>
    <col width="27.28515625" customWidth="1" style="8" min="9992" max="9992"/>
    <col hidden="1" width="13" customWidth="1" style="8" min="9993" max="9993"/>
    <col width="27.28515625" customWidth="1" style="8" min="9994" max="10236"/>
    <col width="9.140625" customWidth="1" style="8" min="10237" max="10237"/>
    <col width="33.42578125" customWidth="1" style="8" min="10238" max="10238"/>
    <col width="54.42578125" customWidth="1" style="8" min="10239" max="10239"/>
    <col width="27.28515625" customWidth="1" style="8" min="10240" max="10241"/>
    <col hidden="1" width="13" customWidth="1" style="8" min="10242" max="10242"/>
    <col width="27.28515625" customWidth="1" style="8" min="10243" max="10244"/>
    <col hidden="1" width="13" customWidth="1" style="8" min="10245" max="10245"/>
    <col width="27.28515625" customWidth="1" style="8" min="10246" max="10246"/>
    <col hidden="1" width="13" customWidth="1" style="8" min="10247" max="10247"/>
    <col width="27.28515625" customWidth="1" style="8" min="10248" max="10248"/>
    <col hidden="1" width="13" customWidth="1" style="8" min="10249" max="10249"/>
    <col width="27.28515625" customWidth="1" style="8" min="10250" max="10492"/>
    <col width="9.140625" customWidth="1" style="8" min="10493" max="10493"/>
    <col width="33.42578125" customWidth="1" style="8" min="10494" max="10494"/>
    <col width="54.42578125" customWidth="1" style="8" min="10495" max="10495"/>
    <col width="27.28515625" customWidth="1" style="8" min="10496" max="10497"/>
    <col hidden="1" width="13" customWidth="1" style="8" min="10498" max="10498"/>
    <col width="27.28515625" customWidth="1" style="8" min="10499" max="10500"/>
    <col hidden="1" width="13" customWidth="1" style="8" min="10501" max="10501"/>
    <col width="27.28515625" customWidth="1" style="8" min="10502" max="10502"/>
    <col hidden="1" width="13" customWidth="1" style="8" min="10503" max="10503"/>
    <col width="27.28515625" customWidth="1" style="8" min="10504" max="10504"/>
    <col hidden="1" width="13" customWidth="1" style="8" min="10505" max="10505"/>
    <col width="27.28515625" customWidth="1" style="8" min="10506" max="10748"/>
    <col width="9.140625" customWidth="1" style="8" min="10749" max="10749"/>
    <col width="33.42578125" customWidth="1" style="8" min="10750" max="10750"/>
    <col width="54.42578125" customWidth="1" style="8" min="10751" max="10751"/>
    <col width="27.28515625" customWidth="1" style="8" min="10752" max="10753"/>
    <col hidden="1" width="13" customWidth="1" style="8" min="10754" max="10754"/>
    <col width="27.28515625" customWidth="1" style="8" min="10755" max="10756"/>
    <col hidden="1" width="13" customWidth="1" style="8" min="10757" max="10757"/>
    <col width="27.28515625" customWidth="1" style="8" min="10758" max="10758"/>
    <col hidden="1" width="13" customWidth="1" style="8" min="10759" max="10759"/>
    <col width="27.28515625" customWidth="1" style="8" min="10760" max="10760"/>
    <col hidden="1" width="13" customWidth="1" style="8" min="10761" max="10761"/>
    <col width="27.28515625" customWidth="1" style="8" min="10762" max="11004"/>
    <col width="9.140625" customWidth="1" style="8" min="11005" max="11005"/>
    <col width="33.42578125" customWidth="1" style="8" min="11006" max="11006"/>
    <col width="54.42578125" customWidth="1" style="8" min="11007" max="11007"/>
    <col width="27.28515625" customWidth="1" style="8" min="11008" max="11009"/>
    <col hidden="1" width="13" customWidth="1" style="8" min="11010" max="11010"/>
    <col width="27.28515625" customWidth="1" style="8" min="11011" max="11012"/>
    <col hidden="1" width="13" customWidth="1" style="8" min="11013" max="11013"/>
    <col width="27.28515625" customWidth="1" style="8" min="11014" max="11014"/>
    <col hidden="1" width="13" customWidth="1" style="8" min="11015" max="11015"/>
    <col width="27.28515625" customWidth="1" style="8" min="11016" max="11016"/>
    <col hidden="1" width="13" customWidth="1" style="8" min="11017" max="11017"/>
    <col width="27.28515625" customWidth="1" style="8" min="11018" max="11260"/>
    <col width="9.140625" customWidth="1" style="8" min="11261" max="11261"/>
    <col width="33.42578125" customWidth="1" style="8" min="11262" max="11262"/>
    <col width="54.42578125" customWidth="1" style="8" min="11263" max="11263"/>
    <col width="27.28515625" customWidth="1" style="8" min="11264" max="11265"/>
    <col hidden="1" width="13" customWidth="1" style="8" min="11266" max="11266"/>
    <col width="27.28515625" customWidth="1" style="8" min="11267" max="11268"/>
    <col hidden="1" width="13" customWidth="1" style="8" min="11269" max="11269"/>
    <col width="27.28515625" customWidth="1" style="8" min="11270" max="11270"/>
    <col hidden="1" width="13" customWidth="1" style="8" min="11271" max="11271"/>
    <col width="27.28515625" customWidth="1" style="8" min="11272" max="11272"/>
    <col hidden="1" width="13" customWidth="1" style="8" min="11273" max="11273"/>
    <col width="27.28515625" customWidth="1" style="8" min="11274" max="11516"/>
    <col width="9.140625" customWidth="1" style="8" min="11517" max="11517"/>
    <col width="33.42578125" customWidth="1" style="8" min="11518" max="11518"/>
    <col width="54.42578125" customWidth="1" style="8" min="11519" max="11519"/>
    <col width="27.28515625" customWidth="1" style="8" min="11520" max="11521"/>
    <col hidden="1" width="13" customWidth="1" style="8" min="11522" max="11522"/>
    <col width="27.28515625" customWidth="1" style="8" min="11523" max="11524"/>
    <col hidden="1" width="13" customWidth="1" style="8" min="11525" max="11525"/>
    <col width="27.28515625" customWidth="1" style="8" min="11526" max="11526"/>
    <col hidden="1" width="13" customWidth="1" style="8" min="11527" max="11527"/>
    <col width="27.28515625" customWidth="1" style="8" min="11528" max="11528"/>
    <col hidden="1" width="13" customWidth="1" style="8" min="11529" max="11529"/>
    <col width="27.28515625" customWidth="1" style="8" min="11530" max="11772"/>
    <col width="9.140625" customWidth="1" style="8" min="11773" max="11773"/>
    <col width="33.42578125" customWidth="1" style="8" min="11774" max="11774"/>
    <col width="54.42578125" customWidth="1" style="8" min="11775" max="11775"/>
    <col width="27.28515625" customWidth="1" style="8" min="11776" max="11777"/>
    <col hidden="1" width="13" customWidth="1" style="8" min="11778" max="11778"/>
    <col width="27.28515625" customWidth="1" style="8" min="11779" max="11780"/>
    <col hidden="1" width="13" customWidth="1" style="8" min="11781" max="11781"/>
    <col width="27.28515625" customWidth="1" style="8" min="11782" max="11782"/>
    <col hidden="1" width="13" customWidth="1" style="8" min="11783" max="11783"/>
    <col width="27.28515625" customWidth="1" style="8" min="11784" max="11784"/>
    <col hidden="1" width="13" customWidth="1" style="8" min="11785" max="11785"/>
    <col width="27.28515625" customWidth="1" style="8" min="11786" max="12028"/>
    <col width="9.140625" customWidth="1" style="8" min="12029" max="12029"/>
    <col width="33.42578125" customWidth="1" style="8" min="12030" max="12030"/>
    <col width="54.42578125" customWidth="1" style="8" min="12031" max="12031"/>
    <col width="27.28515625" customWidth="1" style="8" min="12032" max="12033"/>
    <col hidden="1" width="13" customWidth="1" style="8" min="12034" max="12034"/>
    <col width="27.28515625" customWidth="1" style="8" min="12035" max="12036"/>
    <col hidden="1" width="13" customWidth="1" style="8" min="12037" max="12037"/>
    <col width="27.28515625" customWidth="1" style="8" min="12038" max="12038"/>
    <col hidden="1" width="13" customWidth="1" style="8" min="12039" max="12039"/>
    <col width="27.28515625" customWidth="1" style="8" min="12040" max="12040"/>
    <col hidden="1" width="13" customWidth="1" style="8" min="12041" max="12041"/>
    <col width="27.28515625" customWidth="1" style="8" min="12042" max="12284"/>
    <col width="9.140625" customWidth="1" style="8" min="12285" max="12285"/>
    <col width="33.42578125" customWidth="1" style="8" min="12286" max="12286"/>
    <col width="54.42578125" customWidth="1" style="8" min="12287" max="12287"/>
    <col width="27.28515625" customWidth="1" style="8" min="12288" max="12289"/>
    <col hidden="1" width="13" customWidth="1" style="8" min="12290" max="12290"/>
    <col width="27.28515625" customWidth="1" style="8" min="12291" max="12292"/>
    <col hidden="1" width="13" customWidth="1" style="8" min="12293" max="12293"/>
    <col width="27.28515625" customWidth="1" style="8" min="12294" max="12294"/>
    <col hidden="1" width="13" customWidth="1" style="8" min="12295" max="12295"/>
    <col width="27.28515625" customWidth="1" style="8" min="12296" max="12296"/>
    <col hidden="1" width="13" customWidth="1" style="8" min="12297" max="12297"/>
    <col width="27.28515625" customWidth="1" style="8" min="12298" max="12540"/>
    <col width="9.140625" customWidth="1" style="8" min="12541" max="12541"/>
    <col width="33.42578125" customWidth="1" style="8" min="12542" max="12542"/>
    <col width="54.42578125" customWidth="1" style="8" min="12543" max="12543"/>
    <col width="27.28515625" customWidth="1" style="8" min="12544" max="12545"/>
    <col hidden="1" width="13" customWidth="1" style="8" min="12546" max="12546"/>
    <col width="27.28515625" customWidth="1" style="8" min="12547" max="12548"/>
    <col hidden="1" width="13" customWidth="1" style="8" min="12549" max="12549"/>
    <col width="27.28515625" customWidth="1" style="8" min="12550" max="12550"/>
    <col hidden="1" width="13" customWidth="1" style="8" min="12551" max="12551"/>
    <col width="27.28515625" customWidth="1" style="8" min="12552" max="12552"/>
    <col hidden="1" width="13" customWidth="1" style="8" min="12553" max="12553"/>
    <col width="27.28515625" customWidth="1" style="8" min="12554" max="12796"/>
    <col width="9.140625" customWidth="1" style="8" min="12797" max="12797"/>
    <col width="33.42578125" customWidth="1" style="8" min="12798" max="12798"/>
    <col width="54.42578125" customWidth="1" style="8" min="12799" max="12799"/>
    <col width="27.28515625" customWidth="1" style="8" min="12800" max="12801"/>
    <col hidden="1" width="13" customWidth="1" style="8" min="12802" max="12802"/>
    <col width="27.28515625" customWidth="1" style="8" min="12803" max="12804"/>
    <col hidden="1" width="13" customWidth="1" style="8" min="12805" max="12805"/>
    <col width="27.28515625" customWidth="1" style="8" min="12806" max="12806"/>
    <col hidden="1" width="13" customWidth="1" style="8" min="12807" max="12807"/>
    <col width="27.28515625" customWidth="1" style="8" min="12808" max="12808"/>
    <col hidden="1" width="13" customWidth="1" style="8" min="12809" max="12809"/>
    <col width="27.28515625" customWidth="1" style="8" min="12810" max="13052"/>
    <col width="9.140625" customWidth="1" style="8" min="13053" max="13053"/>
    <col width="33.42578125" customWidth="1" style="8" min="13054" max="13054"/>
    <col width="54.42578125" customWidth="1" style="8" min="13055" max="13055"/>
    <col width="27.28515625" customWidth="1" style="8" min="13056" max="13057"/>
    <col hidden="1" width="13" customWidth="1" style="8" min="13058" max="13058"/>
    <col width="27.28515625" customWidth="1" style="8" min="13059" max="13060"/>
    <col hidden="1" width="13" customWidth="1" style="8" min="13061" max="13061"/>
    <col width="27.28515625" customWidth="1" style="8" min="13062" max="13062"/>
    <col hidden="1" width="13" customWidth="1" style="8" min="13063" max="13063"/>
    <col width="27.28515625" customWidth="1" style="8" min="13064" max="13064"/>
    <col hidden="1" width="13" customWidth="1" style="8" min="13065" max="13065"/>
    <col width="27.28515625" customWidth="1" style="8" min="13066" max="13308"/>
    <col width="9.140625" customWidth="1" style="8" min="13309" max="13309"/>
    <col width="33.42578125" customWidth="1" style="8" min="13310" max="13310"/>
    <col width="54.42578125" customWidth="1" style="8" min="13311" max="13311"/>
    <col width="27.28515625" customWidth="1" style="8" min="13312" max="13313"/>
    <col hidden="1" width="13" customWidth="1" style="8" min="13314" max="13314"/>
    <col width="27.28515625" customWidth="1" style="8" min="13315" max="13316"/>
    <col hidden="1" width="13" customWidth="1" style="8" min="13317" max="13317"/>
    <col width="27.28515625" customWidth="1" style="8" min="13318" max="13318"/>
    <col hidden="1" width="13" customWidth="1" style="8" min="13319" max="13319"/>
    <col width="27.28515625" customWidth="1" style="8" min="13320" max="13320"/>
    <col hidden="1" width="13" customWidth="1" style="8" min="13321" max="13321"/>
    <col width="27.28515625" customWidth="1" style="8" min="13322" max="13564"/>
    <col width="9.140625" customWidth="1" style="8" min="13565" max="13565"/>
    <col width="33.42578125" customWidth="1" style="8" min="13566" max="13566"/>
    <col width="54.42578125" customWidth="1" style="8" min="13567" max="13567"/>
    <col width="27.28515625" customWidth="1" style="8" min="13568" max="13569"/>
    <col hidden="1" width="13" customWidth="1" style="8" min="13570" max="13570"/>
    <col width="27.28515625" customWidth="1" style="8" min="13571" max="13572"/>
    <col hidden="1" width="13" customWidth="1" style="8" min="13573" max="13573"/>
    <col width="27.28515625" customWidth="1" style="8" min="13574" max="13574"/>
    <col hidden="1" width="13" customWidth="1" style="8" min="13575" max="13575"/>
    <col width="27.28515625" customWidth="1" style="8" min="13576" max="13576"/>
    <col hidden="1" width="13" customWidth="1" style="8" min="13577" max="13577"/>
    <col width="27.28515625" customWidth="1" style="8" min="13578" max="13820"/>
    <col width="9.140625" customWidth="1" style="8" min="13821" max="13821"/>
    <col width="33.42578125" customWidth="1" style="8" min="13822" max="13822"/>
    <col width="54.42578125" customWidth="1" style="8" min="13823" max="13823"/>
    <col width="27.28515625" customWidth="1" style="8" min="13824" max="13825"/>
    <col hidden="1" width="13" customWidth="1" style="8" min="13826" max="13826"/>
    <col width="27.28515625" customWidth="1" style="8" min="13827" max="13828"/>
    <col hidden="1" width="13" customWidth="1" style="8" min="13829" max="13829"/>
    <col width="27.28515625" customWidth="1" style="8" min="13830" max="13830"/>
    <col hidden="1" width="13" customWidth="1" style="8" min="13831" max="13831"/>
    <col width="27.28515625" customWidth="1" style="8" min="13832" max="13832"/>
    <col hidden="1" width="13" customWidth="1" style="8" min="13833" max="13833"/>
    <col width="27.28515625" customWidth="1" style="8" min="13834" max="14076"/>
    <col width="9.140625" customWidth="1" style="8" min="14077" max="14077"/>
    <col width="33.42578125" customWidth="1" style="8" min="14078" max="14078"/>
    <col width="54.42578125" customWidth="1" style="8" min="14079" max="14079"/>
    <col width="27.28515625" customWidth="1" style="8" min="14080" max="14081"/>
    <col hidden="1" width="13" customWidth="1" style="8" min="14082" max="14082"/>
    <col width="27.28515625" customWidth="1" style="8" min="14083" max="14084"/>
    <col hidden="1" width="13" customWidth="1" style="8" min="14085" max="14085"/>
    <col width="27.28515625" customWidth="1" style="8" min="14086" max="14086"/>
    <col hidden="1" width="13" customWidth="1" style="8" min="14087" max="14087"/>
    <col width="27.28515625" customWidth="1" style="8" min="14088" max="14088"/>
    <col hidden="1" width="13" customWidth="1" style="8" min="14089" max="14089"/>
    <col width="27.28515625" customWidth="1" style="8" min="14090" max="14332"/>
    <col width="9.140625" customWidth="1" style="8" min="14333" max="14333"/>
    <col width="33.42578125" customWidth="1" style="8" min="14334" max="14334"/>
    <col width="54.42578125" customWidth="1" style="8" min="14335" max="14335"/>
    <col width="27.28515625" customWidth="1" style="8" min="14336" max="14337"/>
    <col hidden="1" width="13" customWidth="1" style="8" min="14338" max="14338"/>
    <col width="27.28515625" customWidth="1" style="8" min="14339" max="14340"/>
    <col hidden="1" width="13" customWidth="1" style="8" min="14341" max="14341"/>
    <col width="27.28515625" customWidth="1" style="8" min="14342" max="14342"/>
    <col hidden="1" width="13" customWidth="1" style="8" min="14343" max="14343"/>
    <col width="27.28515625" customWidth="1" style="8" min="14344" max="14344"/>
    <col hidden="1" width="13" customWidth="1" style="8" min="14345" max="14345"/>
    <col width="27.28515625" customWidth="1" style="8" min="14346" max="14588"/>
    <col width="9.140625" customWidth="1" style="8" min="14589" max="14589"/>
    <col width="33.42578125" customWidth="1" style="8" min="14590" max="14590"/>
    <col width="54.42578125" customWidth="1" style="8" min="14591" max="14591"/>
    <col width="27.28515625" customWidth="1" style="8" min="14592" max="14593"/>
    <col hidden="1" width="13" customWidth="1" style="8" min="14594" max="14594"/>
    <col width="27.28515625" customWidth="1" style="8" min="14595" max="14596"/>
    <col hidden="1" width="13" customWidth="1" style="8" min="14597" max="14597"/>
    <col width="27.28515625" customWidth="1" style="8" min="14598" max="14598"/>
    <col hidden="1" width="13" customWidth="1" style="8" min="14599" max="14599"/>
    <col width="27.28515625" customWidth="1" style="8" min="14600" max="14600"/>
    <col hidden="1" width="13" customWidth="1" style="8" min="14601" max="14601"/>
    <col width="27.28515625" customWidth="1" style="8" min="14602" max="14844"/>
    <col width="9.140625" customWidth="1" style="8" min="14845" max="14845"/>
    <col width="33.42578125" customWidth="1" style="8" min="14846" max="14846"/>
    <col width="54.42578125" customWidth="1" style="8" min="14847" max="14847"/>
    <col width="27.28515625" customWidth="1" style="8" min="14848" max="14849"/>
    <col hidden="1" width="13" customWidth="1" style="8" min="14850" max="14850"/>
    <col width="27.28515625" customWidth="1" style="8" min="14851" max="14852"/>
    <col hidden="1" width="13" customWidth="1" style="8" min="14853" max="14853"/>
    <col width="27.28515625" customWidth="1" style="8" min="14854" max="14854"/>
    <col hidden="1" width="13" customWidth="1" style="8" min="14855" max="14855"/>
    <col width="27.28515625" customWidth="1" style="8" min="14856" max="14856"/>
    <col hidden="1" width="13" customWidth="1" style="8" min="14857" max="14857"/>
    <col width="27.28515625" customWidth="1" style="8" min="14858" max="15100"/>
    <col width="9.140625" customWidth="1" style="8" min="15101" max="15101"/>
    <col width="33.42578125" customWidth="1" style="8" min="15102" max="15102"/>
    <col width="54.42578125" customWidth="1" style="8" min="15103" max="15103"/>
    <col width="27.28515625" customWidth="1" style="8" min="15104" max="15105"/>
    <col hidden="1" width="13" customWidth="1" style="8" min="15106" max="15106"/>
    <col width="27.28515625" customWidth="1" style="8" min="15107" max="15108"/>
    <col hidden="1" width="13" customWidth="1" style="8" min="15109" max="15109"/>
    <col width="27.28515625" customWidth="1" style="8" min="15110" max="15110"/>
    <col hidden="1" width="13" customWidth="1" style="8" min="15111" max="15111"/>
    <col width="27.28515625" customWidth="1" style="8" min="15112" max="15112"/>
    <col hidden="1" width="13" customWidth="1" style="8" min="15113" max="15113"/>
    <col width="27.28515625" customWidth="1" style="8" min="15114" max="15356"/>
    <col width="9.140625" customWidth="1" style="8" min="15357" max="15357"/>
    <col width="33.42578125" customWidth="1" style="8" min="15358" max="15358"/>
    <col width="54.42578125" customWidth="1" style="8" min="15359" max="15359"/>
    <col width="27.28515625" customWidth="1" style="8" min="15360" max="15361"/>
    <col hidden="1" width="13" customWidth="1" style="8" min="15362" max="15362"/>
    <col width="27.28515625" customWidth="1" style="8" min="15363" max="15364"/>
    <col hidden="1" width="13" customWidth="1" style="8" min="15365" max="15365"/>
    <col width="27.28515625" customWidth="1" style="8" min="15366" max="15366"/>
    <col hidden="1" width="13" customWidth="1" style="8" min="15367" max="15367"/>
    <col width="27.28515625" customWidth="1" style="8" min="15368" max="15368"/>
    <col hidden="1" width="13" customWidth="1" style="8" min="15369" max="15369"/>
    <col width="27.28515625" customWidth="1" style="8" min="15370" max="15612"/>
    <col width="9.140625" customWidth="1" style="8" min="15613" max="15613"/>
    <col width="33.42578125" customWidth="1" style="8" min="15614" max="15614"/>
    <col width="54.42578125" customWidth="1" style="8" min="15615" max="15615"/>
    <col width="27.28515625" customWidth="1" style="8" min="15616" max="15617"/>
    <col hidden="1" width="13" customWidth="1" style="8" min="15618" max="15618"/>
    <col width="27.28515625" customWidth="1" style="8" min="15619" max="15620"/>
    <col hidden="1" width="13" customWidth="1" style="8" min="15621" max="15621"/>
    <col width="27.28515625" customWidth="1" style="8" min="15622" max="15622"/>
    <col hidden="1" width="13" customWidth="1" style="8" min="15623" max="15623"/>
    <col width="27.28515625" customWidth="1" style="8" min="15624" max="15624"/>
    <col hidden="1" width="13" customWidth="1" style="8" min="15625" max="15625"/>
    <col width="27.28515625" customWidth="1" style="8" min="15626" max="15868"/>
    <col width="9.140625" customWidth="1" style="8" min="15869" max="15869"/>
    <col width="33.42578125" customWidth="1" style="8" min="15870" max="15870"/>
    <col width="54.42578125" customWidth="1" style="8" min="15871" max="15871"/>
    <col width="27.28515625" customWidth="1" style="8" min="15872" max="15873"/>
    <col hidden="1" width="13" customWidth="1" style="8" min="15874" max="15874"/>
    <col width="27.28515625" customWidth="1" style="8" min="15875" max="15876"/>
    <col hidden="1" width="13" customWidth="1" style="8" min="15877" max="15877"/>
    <col width="27.28515625" customWidth="1" style="8" min="15878" max="15878"/>
    <col hidden="1" width="13" customWidth="1" style="8" min="15879" max="15879"/>
    <col width="27.28515625" customWidth="1" style="8" min="15880" max="15880"/>
    <col hidden="1" width="13" customWidth="1" style="8" min="15881" max="15881"/>
    <col width="27.28515625" customWidth="1" style="8" min="15882" max="16124"/>
    <col width="9.140625" customWidth="1" style="8" min="16125" max="16125"/>
    <col width="33.42578125" customWidth="1" style="8" min="16126" max="16126"/>
    <col width="54.42578125" customWidth="1" style="8" min="16127" max="16127"/>
    <col width="27.28515625" customWidth="1" style="8" min="16128" max="16129"/>
    <col hidden="1" width="13" customWidth="1" style="8" min="16130" max="16130"/>
    <col width="27.28515625" customWidth="1" style="8" min="16131" max="16132"/>
    <col hidden="1" width="13" customWidth="1" style="8" min="16133" max="16133"/>
    <col width="27.28515625" customWidth="1" style="8" min="16134" max="16134"/>
    <col hidden="1" width="13" customWidth="1" style="8" min="16135" max="16135"/>
    <col width="27.28515625" customWidth="1" style="8" min="16136" max="16136"/>
    <col hidden="1" width="13" customWidth="1" style="8" min="16137" max="16137"/>
    <col width="27.28515625" customWidth="1" style="8" min="16138" max="16384"/>
  </cols>
  <sheetData>
    <row r="1" ht="30" customHeight="1" s="8">
      <c r="A1" s="43" t="inlineStr">
        <is>
          <t>Кол-во МО в отчёте</t>
        </is>
      </c>
      <c r="B1" s="44" t="inlineStr">
        <is>
          <t>Район</t>
        </is>
      </c>
      <c r="C1" s="42" t="inlineStr">
        <is>
          <t>Наименование медицинской организации</t>
        </is>
      </c>
      <c r="D1" s="42" t="inlineStr">
        <is>
          <t>Количество сотрудников медицинской организации, всего чел. (все сотрудники вне зависимости от должности, кроме совместителей)
(для заполнения)</t>
        </is>
      </c>
      <c r="E1" s="42" t="inlineStr">
        <is>
          <t>Вакцинировано (1-ый компонент), чел</t>
        </is>
      </c>
      <c r="F1" s="49" t="n"/>
      <c r="G1" s="42" t="inlineStr">
        <is>
          <t>Вакцинировано (2-ой компонент), чел</t>
        </is>
      </c>
      <c r="H1" s="49" t="n"/>
      <c r="I1" s="42" t="inlineStr">
        <is>
          <t>Количество переболевших, чел 
(по дате выздоровления)</t>
        </is>
      </c>
      <c r="J1" s="49" t="n"/>
      <c r="K1" s="47" t="inlineStr">
        <is>
          <t>Желающие вакцинироваться, чел
(на дату отчета)</t>
        </is>
      </c>
      <c r="M1" s="45" t="inlineStr">
        <is>
          <t>Проверка
Вакцинировано (1-ый компонент), чел Нарастающий итог (расчётное)</t>
        </is>
      </c>
      <c r="N1" s="45" t="inlineStr">
        <is>
          <t>Проверка
Вакцинировано (2-ый компонент), чел Нарастающий итог (расчётное)</t>
        </is>
      </c>
      <c r="O1" s="45" t="inlineStr">
        <is>
          <t>Проверка
Количество переболевших, чел (по дате выздоровления) Нарастающий итог (расчётное)</t>
        </is>
      </c>
    </row>
    <row r="2" ht="90" customHeight="1" s="8">
      <c r="A2" s="50" t="n"/>
      <c r="B2" s="50" t="n"/>
      <c r="C2" s="50" t="n"/>
      <c r="D2" s="50" t="n"/>
      <c r="E2" s="42" t="inlineStr">
        <is>
          <t>Нарастающий итог (расчётное)</t>
        </is>
      </c>
      <c r="F2" s="42" t="inlineStr">
        <is>
          <t>Отчётный период ежедневно
(для заполнения)</t>
        </is>
      </c>
      <c r="G2" s="42" t="inlineStr">
        <is>
          <t>Нарастающий итог (расчётное)</t>
        </is>
      </c>
      <c r="H2" s="42" t="inlineStr">
        <is>
          <t>Отчётный период ежедневно
(для заполнения)</t>
        </is>
      </c>
      <c r="I2" s="42" t="inlineStr">
        <is>
          <t>Нарастающий итог (расчётное)</t>
        </is>
      </c>
      <c r="J2" s="42" t="inlineStr">
        <is>
          <t>Отчётный период ежедневно
(для заполнения)</t>
        </is>
      </c>
      <c r="K2" s="50" t="n"/>
      <c r="M2" s="50" t="n"/>
      <c r="N2" s="50" t="n"/>
      <c r="O2" s="50" t="n"/>
    </row>
    <row r="3" ht="15" customHeight="1" s="8">
      <c r="A3" s="32">
        <f>COUNT('Разрез по МО'!A5:A500)</f>
        <v/>
      </c>
      <c r="B3" s="44">
        <f>'Разрез по МО'!B4</f>
        <v/>
      </c>
      <c r="C3" s="44" t="n"/>
      <c r="D3" s="28">
        <f>SUM(D4:D203)</f>
        <v/>
      </c>
      <c r="E3" s="28">
        <f>SUM(E4:E203)</f>
        <v/>
      </c>
      <c r="F3" s="28">
        <f>SUM(F4:F203)</f>
        <v/>
      </c>
      <c r="G3" s="28">
        <f>SUM(G4:G203)</f>
        <v/>
      </c>
      <c r="H3" s="28">
        <f>SUM(H4:H203)</f>
        <v/>
      </c>
      <c r="I3" s="28">
        <f>SUM(I4:I203)</f>
        <v/>
      </c>
      <c r="J3" s="28">
        <f>SUM(J4:J203)</f>
        <v/>
      </c>
      <c r="K3" s="28">
        <f>SUM(K4:K203)</f>
        <v/>
      </c>
      <c r="M3" s="9">
        <f>E3-F3-Вчера!E4</f>
        <v/>
      </c>
      <c r="N3" s="9">
        <f>G3-H3-Вчера!H4</f>
        <v/>
      </c>
      <c r="O3" s="9">
        <f>I3-J3-Вчера!L4</f>
        <v/>
      </c>
    </row>
    <row r="4" ht="15" customHeight="1" s="8">
      <c r="A4" s="41" t="n">
        <v>1</v>
      </c>
      <c r="B4" s="44">
        <f>'Разрез по МО'!B5</f>
        <v/>
      </c>
      <c r="C4" s="21">
        <f>'Разрез по МО'!C5</f>
        <v/>
      </c>
      <c r="D4" s="44">
        <f>'Разрез по МО'!D5</f>
        <v/>
      </c>
      <c r="E4" s="44">
        <f>'Разрез по МО'!E5</f>
        <v/>
      </c>
      <c r="F4" s="44">
        <f>'Разрез по МО'!G5</f>
        <v/>
      </c>
      <c r="G4" s="44">
        <f>'Разрез по МО'!H5</f>
        <v/>
      </c>
      <c r="H4" s="44">
        <f>'Разрез по МО'!J5</f>
        <v/>
      </c>
      <c r="I4" s="44">
        <f>'Разрез по МО'!L5</f>
        <v/>
      </c>
      <c r="J4" s="44">
        <f>'Разрез по МО'!N5</f>
        <v/>
      </c>
      <c r="K4" s="44">
        <f>'Разрез по МО'!O5</f>
        <v/>
      </c>
      <c r="M4" s="9">
        <f>E4-F4-VLOOKUP(C4, Вчера!C:O, 3, FALSE)</f>
        <v/>
      </c>
      <c r="N4" s="9">
        <f>G4-H4-VLOOKUP(C4, Вчера!C:O, 6, FALSE)</f>
        <v/>
      </c>
      <c r="O4" s="9">
        <f>I4-J4-VLOOKUP(C4, Вчера!C:O, 10, FALSE)</f>
        <v/>
      </c>
    </row>
    <row r="5">
      <c r="A5" s="41" t="n">
        <v>2</v>
      </c>
      <c r="B5" s="44">
        <f>'Разрез по МО'!B6</f>
        <v/>
      </c>
      <c r="C5" s="21">
        <f>'Разрез по МО'!C6</f>
        <v/>
      </c>
      <c r="D5" s="44">
        <f>'Разрез по МО'!D6</f>
        <v/>
      </c>
      <c r="E5" s="44">
        <f>'Разрез по МО'!E6</f>
        <v/>
      </c>
      <c r="F5" s="44">
        <f>'Разрез по МО'!G6</f>
        <v/>
      </c>
      <c r="G5" s="44">
        <f>'Разрез по МО'!H6</f>
        <v/>
      </c>
      <c r="H5" s="44">
        <f>'Разрез по МО'!J6</f>
        <v/>
      </c>
      <c r="I5" s="44">
        <f>'Разрез по МО'!L6</f>
        <v/>
      </c>
      <c r="J5" s="44">
        <f>'Разрез по МО'!N6</f>
        <v/>
      </c>
      <c r="K5" s="44">
        <f>'Разрез по МО'!O6</f>
        <v/>
      </c>
      <c r="M5" s="9">
        <f>E5-F5-VLOOKUP(C5, Вчера!C:O, 3, FALSE)</f>
        <v/>
      </c>
      <c r="N5" s="9">
        <f>G5-H5-VLOOKUP(C5, Вчера!C:O, 6, FALSE)</f>
        <v/>
      </c>
      <c r="O5" s="9">
        <f>I5-J5-VLOOKUP(C5, Вчера!C:O, 10, FALSE)</f>
        <v/>
      </c>
    </row>
    <row r="6">
      <c r="A6" s="41" t="n">
        <v>3</v>
      </c>
      <c r="B6" s="44">
        <f>'Разрез по МО'!B7</f>
        <v/>
      </c>
      <c r="C6" s="21">
        <f>'Разрез по МО'!C7</f>
        <v/>
      </c>
      <c r="D6" s="44">
        <f>'Разрез по МО'!D7</f>
        <v/>
      </c>
      <c r="E6" s="44">
        <f>'Разрез по МО'!E7</f>
        <v/>
      </c>
      <c r="F6" s="44">
        <f>'Разрез по МО'!G7</f>
        <v/>
      </c>
      <c r="G6" s="44">
        <f>'Разрез по МО'!H7</f>
        <v/>
      </c>
      <c r="H6" s="44">
        <f>'Разрез по МО'!J7</f>
        <v/>
      </c>
      <c r="I6" s="44">
        <f>'Разрез по МО'!L7</f>
        <v/>
      </c>
      <c r="J6" s="44">
        <f>'Разрез по МО'!N7</f>
        <v/>
      </c>
      <c r="K6" s="44">
        <f>'Разрез по МО'!O7</f>
        <v/>
      </c>
      <c r="M6" s="9">
        <f>E6-F6-VLOOKUP(C6, Вчера!C:O, 3, FALSE)</f>
        <v/>
      </c>
      <c r="N6" s="9">
        <f>G6-H6-VLOOKUP(C6, Вчера!C:O, 6, FALSE)</f>
        <v/>
      </c>
      <c r="O6" s="9">
        <f>I6-J6-VLOOKUP(C6, Вчера!C:O, 10, FALSE)</f>
        <v/>
      </c>
    </row>
    <row r="7">
      <c r="A7" s="41" t="n">
        <v>4</v>
      </c>
      <c r="B7" s="44">
        <f>'Разрез по МО'!B8</f>
        <v/>
      </c>
      <c r="C7" s="21">
        <f>'Разрез по МО'!C8</f>
        <v/>
      </c>
      <c r="D7" s="44">
        <f>'Разрез по МО'!D8</f>
        <v/>
      </c>
      <c r="E7" s="44">
        <f>'Разрез по МО'!E8</f>
        <v/>
      </c>
      <c r="F7" s="44">
        <f>'Разрез по МО'!G8</f>
        <v/>
      </c>
      <c r="G7" s="44">
        <f>'Разрез по МО'!H8</f>
        <v/>
      </c>
      <c r="H7" s="44">
        <f>'Разрез по МО'!J8</f>
        <v/>
      </c>
      <c r="I7" s="44">
        <f>'Разрез по МО'!L8</f>
        <v/>
      </c>
      <c r="J7" s="44">
        <f>'Разрез по МО'!N8</f>
        <v/>
      </c>
      <c r="K7" s="44">
        <f>'Разрез по МО'!O8</f>
        <v/>
      </c>
      <c r="M7" s="9">
        <f>E7-F7-VLOOKUP(C7, Вчера!C:O, 3, FALSE)</f>
        <v/>
      </c>
      <c r="N7" s="9">
        <f>G7-H7-VLOOKUP(C7, Вчера!C:O, 6, FALSE)</f>
        <v/>
      </c>
      <c r="O7" s="9">
        <f>I7-J7-VLOOKUP(C7, Вчера!C:O, 10, FALSE)</f>
        <v/>
      </c>
    </row>
    <row r="8">
      <c r="A8" s="41" t="n">
        <v>5</v>
      </c>
      <c r="B8" s="44">
        <f>'Разрез по МО'!B9</f>
        <v/>
      </c>
      <c r="C8" s="21">
        <f>'Разрез по МО'!C9</f>
        <v/>
      </c>
      <c r="D8" s="44">
        <f>'Разрез по МО'!D9</f>
        <v/>
      </c>
      <c r="E8" s="44">
        <f>'Разрез по МО'!E9</f>
        <v/>
      </c>
      <c r="F8" s="44">
        <f>'Разрез по МО'!G9</f>
        <v/>
      </c>
      <c r="G8" s="44">
        <f>'Разрез по МО'!H9</f>
        <v/>
      </c>
      <c r="H8" s="44">
        <f>'Разрез по МО'!J9</f>
        <v/>
      </c>
      <c r="I8" s="44">
        <f>'Разрез по МО'!L9</f>
        <v/>
      </c>
      <c r="J8" s="44">
        <f>'Разрез по МО'!N9</f>
        <v/>
      </c>
      <c r="K8" s="44">
        <f>'Разрез по МО'!O9</f>
        <v/>
      </c>
      <c r="M8" s="9">
        <f>E8-F8-VLOOKUP(C8, Вчера!C:O, 3, FALSE)</f>
        <v/>
      </c>
      <c r="N8" s="9">
        <f>G8-H8-VLOOKUP(C8, Вчера!C:O, 6, FALSE)</f>
        <v/>
      </c>
      <c r="O8" s="9">
        <f>I8-J8-VLOOKUP(C8, Вчера!C:O, 10, FALSE)</f>
        <v/>
      </c>
    </row>
    <row r="9">
      <c r="A9" s="41" t="n">
        <v>6</v>
      </c>
      <c r="B9" s="44">
        <f>'Разрез по МО'!B10</f>
        <v/>
      </c>
      <c r="C9" s="21">
        <f>'Разрез по МО'!C10</f>
        <v/>
      </c>
      <c r="D9" s="44">
        <f>'Разрез по МО'!D10</f>
        <v/>
      </c>
      <c r="E9" s="44">
        <f>'Разрез по МО'!E10</f>
        <v/>
      </c>
      <c r="F9" s="44">
        <f>'Разрез по МО'!G10</f>
        <v/>
      </c>
      <c r="G9" s="44">
        <f>'Разрез по МО'!H10</f>
        <v/>
      </c>
      <c r="H9" s="44">
        <f>'Разрез по МО'!J10</f>
        <v/>
      </c>
      <c r="I9" s="44">
        <f>'Разрез по МО'!L10</f>
        <v/>
      </c>
      <c r="J9" s="44">
        <f>'Разрез по МО'!N10</f>
        <v/>
      </c>
      <c r="K9" s="44">
        <f>'Разрез по МО'!O10</f>
        <v/>
      </c>
      <c r="M9" s="9">
        <f>E9-F9-VLOOKUP(C9, Вчера!C:O, 3, FALSE)</f>
        <v/>
      </c>
      <c r="N9" s="9">
        <f>G9-H9-VLOOKUP(C9, Вчера!C:O, 6, FALSE)</f>
        <v/>
      </c>
      <c r="O9" s="9">
        <f>I9-J9-VLOOKUP(C9, Вчера!C:O, 10, FALSE)</f>
        <v/>
      </c>
    </row>
    <row r="10">
      <c r="A10" s="41" t="n">
        <v>7</v>
      </c>
      <c r="B10" s="44">
        <f>'Разрез по МО'!B11</f>
        <v/>
      </c>
      <c r="C10" s="21">
        <f>'Разрез по МО'!C11</f>
        <v/>
      </c>
      <c r="D10" s="44">
        <f>'Разрез по МО'!D11</f>
        <v/>
      </c>
      <c r="E10" s="44">
        <f>'Разрез по МО'!E11</f>
        <v/>
      </c>
      <c r="F10" s="44">
        <f>'Разрез по МО'!G11</f>
        <v/>
      </c>
      <c r="G10" s="44">
        <f>'Разрез по МО'!H11</f>
        <v/>
      </c>
      <c r="H10" s="44">
        <f>'Разрез по МО'!J11</f>
        <v/>
      </c>
      <c r="I10" s="44">
        <f>'Разрез по МО'!L11</f>
        <v/>
      </c>
      <c r="J10" s="44">
        <f>'Разрез по МО'!N11</f>
        <v/>
      </c>
      <c r="K10" s="44">
        <f>'Разрез по МО'!O11</f>
        <v/>
      </c>
      <c r="M10" s="9">
        <f>E10-F10-VLOOKUP(C10, Вчера!C:O, 3, FALSE)</f>
        <v/>
      </c>
      <c r="N10" s="9">
        <f>G10-H10-VLOOKUP(C10, Вчера!C:O, 6, FALSE)</f>
        <v/>
      </c>
      <c r="O10" s="9">
        <f>I10-J10-VLOOKUP(C10, Вчера!C:O, 10, FALSE)</f>
        <v/>
      </c>
    </row>
    <row r="11">
      <c r="A11" s="41" t="n">
        <v>8</v>
      </c>
      <c r="B11" s="44">
        <f>'Разрез по МО'!B12</f>
        <v/>
      </c>
      <c r="C11" s="21">
        <f>'Разрез по МО'!C12</f>
        <v/>
      </c>
      <c r="D11" s="44">
        <f>'Разрез по МО'!D12</f>
        <v/>
      </c>
      <c r="E11" s="44">
        <f>'Разрез по МО'!E12</f>
        <v/>
      </c>
      <c r="F11" s="44">
        <f>'Разрез по МО'!G12</f>
        <v/>
      </c>
      <c r="G11" s="44">
        <f>'Разрез по МО'!H12</f>
        <v/>
      </c>
      <c r="H11" s="44">
        <f>'Разрез по МО'!J12</f>
        <v/>
      </c>
      <c r="I11" s="44">
        <f>'Разрез по МО'!L12</f>
        <v/>
      </c>
      <c r="J11" s="44">
        <f>'Разрез по МО'!N12</f>
        <v/>
      </c>
      <c r="K11" s="44">
        <f>'Разрез по МО'!O12</f>
        <v/>
      </c>
      <c r="M11" s="9">
        <f>E11-F11-VLOOKUP(C11, Вчера!C:O, 3, FALSE)</f>
        <v/>
      </c>
      <c r="N11" s="9">
        <f>G11-H11-VLOOKUP(C11, Вчера!C:O, 6, FALSE)</f>
        <v/>
      </c>
      <c r="O11" s="9">
        <f>I11-J11-VLOOKUP(C11, Вчера!C:O, 10, FALSE)</f>
        <v/>
      </c>
    </row>
    <row r="12">
      <c r="A12" s="41" t="n">
        <v>9</v>
      </c>
      <c r="B12" s="44">
        <f>'Разрез по МО'!B13</f>
        <v/>
      </c>
      <c r="C12" s="21">
        <f>'Разрез по МО'!C13</f>
        <v/>
      </c>
      <c r="D12" s="44">
        <f>'Разрез по МО'!D13</f>
        <v/>
      </c>
      <c r="E12" s="44">
        <f>'Разрез по МО'!E13</f>
        <v/>
      </c>
      <c r="F12" s="44">
        <f>'Разрез по МО'!G13</f>
        <v/>
      </c>
      <c r="G12" s="44">
        <f>'Разрез по МО'!H13</f>
        <v/>
      </c>
      <c r="H12" s="44">
        <f>'Разрез по МО'!J13</f>
        <v/>
      </c>
      <c r="I12" s="44">
        <f>'Разрез по МО'!L13</f>
        <v/>
      </c>
      <c r="J12" s="44">
        <f>'Разрез по МО'!N13</f>
        <v/>
      </c>
      <c r="K12" s="44">
        <f>'Разрез по МО'!O13</f>
        <v/>
      </c>
      <c r="M12" s="9">
        <f>E12-F12-VLOOKUP(C12, Вчера!C:O, 3, FALSE)</f>
        <v/>
      </c>
      <c r="N12" s="9">
        <f>G12-H12-VLOOKUP(C12, Вчера!C:O, 6, FALSE)</f>
        <v/>
      </c>
      <c r="O12" s="9">
        <f>I12-J12-VLOOKUP(C12, Вчера!C:O, 10, FALSE)</f>
        <v/>
      </c>
    </row>
    <row r="13">
      <c r="A13" s="41" t="n">
        <v>10</v>
      </c>
      <c r="B13" s="44">
        <f>'Разрез по МО'!B14</f>
        <v/>
      </c>
      <c r="C13" s="21">
        <f>'Разрез по МО'!C14</f>
        <v/>
      </c>
      <c r="D13" s="44">
        <f>'Разрез по МО'!D14</f>
        <v/>
      </c>
      <c r="E13" s="44">
        <f>'Разрез по МО'!E14</f>
        <v/>
      </c>
      <c r="F13" s="44">
        <f>'Разрез по МО'!G14</f>
        <v/>
      </c>
      <c r="G13" s="44">
        <f>'Разрез по МО'!H14</f>
        <v/>
      </c>
      <c r="H13" s="44">
        <f>'Разрез по МО'!J14</f>
        <v/>
      </c>
      <c r="I13" s="44">
        <f>'Разрез по МО'!L14</f>
        <v/>
      </c>
      <c r="J13" s="44">
        <f>'Разрез по МО'!N14</f>
        <v/>
      </c>
      <c r="K13" s="44">
        <f>'Разрез по МО'!O14</f>
        <v/>
      </c>
      <c r="M13" s="9">
        <f>E13-F13-VLOOKUP(C13, Вчера!C:O, 3, FALSE)</f>
        <v/>
      </c>
      <c r="N13" s="9">
        <f>G13-H13-VLOOKUP(C13, Вчера!C:O, 6, FALSE)</f>
        <v/>
      </c>
      <c r="O13" s="9">
        <f>I13-J13-VLOOKUP(C13, Вчера!C:O, 10, FALSE)</f>
        <v/>
      </c>
    </row>
    <row r="14">
      <c r="A14" s="41" t="n">
        <v>11</v>
      </c>
      <c r="B14" s="44">
        <f>'Разрез по МО'!B15</f>
        <v/>
      </c>
      <c r="C14" s="21">
        <f>'Разрез по МО'!C15</f>
        <v/>
      </c>
      <c r="D14" s="44">
        <f>'Разрез по МО'!D15</f>
        <v/>
      </c>
      <c r="E14" s="44">
        <f>'Разрез по МО'!E15</f>
        <v/>
      </c>
      <c r="F14" s="44">
        <f>'Разрез по МО'!G15</f>
        <v/>
      </c>
      <c r="G14" s="44">
        <f>'Разрез по МО'!H15</f>
        <v/>
      </c>
      <c r="H14" s="44">
        <f>'Разрез по МО'!J15</f>
        <v/>
      </c>
      <c r="I14" s="44">
        <f>'Разрез по МО'!L15</f>
        <v/>
      </c>
      <c r="J14" s="44">
        <f>'Разрез по МО'!N15</f>
        <v/>
      </c>
      <c r="K14" s="44">
        <f>'Разрез по МО'!O15</f>
        <v/>
      </c>
      <c r="M14" s="9">
        <f>E14-F14-VLOOKUP(C14, Вчера!C:O, 3, FALSE)</f>
        <v/>
      </c>
      <c r="N14" s="9">
        <f>G14-H14-VLOOKUP(C14, Вчера!C:O, 6, FALSE)</f>
        <v/>
      </c>
      <c r="O14" s="9">
        <f>I14-J14-VLOOKUP(C14, Вчера!C:O, 10, FALSE)</f>
        <v/>
      </c>
    </row>
    <row r="15">
      <c r="A15" s="41" t="n">
        <v>12</v>
      </c>
      <c r="B15" s="44">
        <f>'Разрез по МО'!B16</f>
        <v/>
      </c>
      <c r="C15" s="21">
        <f>'Разрез по МО'!C16</f>
        <v/>
      </c>
      <c r="D15" s="44">
        <f>'Разрез по МО'!D16</f>
        <v/>
      </c>
      <c r="E15" s="44">
        <f>'Разрез по МО'!E16</f>
        <v/>
      </c>
      <c r="F15" s="44">
        <f>'Разрез по МО'!G16</f>
        <v/>
      </c>
      <c r="G15" s="44">
        <f>'Разрез по МО'!H16</f>
        <v/>
      </c>
      <c r="H15" s="44">
        <f>'Разрез по МО'!J16</f>
        <v/>
      </c>
      <c r="I15" s="44">
        <f>'Разрез по МО'!L16</f>
        <v/>
      </c>
      <c r="J15" s="44">
        <f>'Разрез по МО'!N16</f>
        <v/>
      </c>
      <c r="K15" s="44">
        <f>'Разрез по МО'!O16</f>
        <v/>
      </c>
      <c r="M15" s="9">
        <f>E15-F15-VLOOKUP(C15, Вчера!C:O, 3, FALSE)</f>
        <v/>
      </c>
      <c r="N15" s="9">
        <f>G15-H15-VLOOKUP(C15, Вчера!C:O, 6, FALSE)</f>
        <v/>
      </c>
      <c r="O15" s="9">
        <f>I15-J15-VLOOKUP(C15, Вчера!C:O, 10, FALSE)</f>
        <v/>
      </c>
    </row>
    <row r="16">
      <c r="A16" s="41" t="n">
        <v>13</v>
      </c>
      <c r="B16" s="44">
        <f>'Разрез по МО'!B17</f>
        <v/>
      </c>
      <c r="C16" s="21">
        <f>'Разрез по МО'!C17</f>
        <v/>
      </c>
      <c r="D16" s="44">
        <f>'Разрез по МО'!D17</f>
        <v/>
      </c>
      <c r="E16" s="44">
        <f>'Разрез по МО'!E17</f>
        <v/>
      </c>
      <c r="F16" s="44">
        <f>'Разрез по МО'!G17</f>
        <v/>
      </c>
      <c r="G16" s="44">
        <f>'Разрез по МО'!H17</f>
        <v/>
      </c>
      <c r="H16" s="44">
        <f>'Разрез по МО'!J17</f>
        <v/>
      </c>
      <c r="I16" s="44">
        <f>'Разрез по МО'!L17</f>
        <v/>
      </c>
      <c r="J16" s="44">
        <f>'Разрез по МО'!N17</f>
        <v/>
      </c>
      <c r="K16" s="44">
        <f>'Разрез по МО'!O17</f>
        <v/>
      </c>
      <c r="M16" s="9">
        <f>E16-F16-VLOOKUP(C16, Вчера!C:O, 3, FALSE)</f>
        <v/>
      </c>
      <c r="N16" s="9">
        <f>G16-H16-VLOOKUP(C16, Вчера!C:O, 6, FALSE)</f>
        <v/>
      </c>
      <c r="O16" s="9">
        <f>I16-J16-VLOOKUP(C16, Вчера!C:O, 10, FALSE)</f>
        <v/>
      </c>
    </row>
    <row r="17">
      <c r="A17" s="41" t="n">
        <v>14</v>
      </c>
      <c r="B17" s="44">
        <f>'Разрез по МО'!B18</f>
        <v/>
      </c>
      <c r="C17" s="21">
        <f>'Разрез по МО'!C18</f>
        <v/>
      </c>
      <c r="D17" s="44">
        <f>'Разрез по МО'!D18</f>
        <v/>
      </c>
      <c r="E17" s="44">
        <f>'Разрез по МО'!E18</f>
        <v/>
      </c>
      <c r="F17" s="44">
        <f>'Разрез по МО'!G18</f>
        <v/>
      </c>
      <c r="G17" s="44">
        <f>'Разрез по МО'!H18</f>
        <v/>
      </c>
      <c r="H17" s="44">
        <f>'Разрез по МО'!J18</f>
        <v/>
      </c>
      <c r="I17" s="44">
        <f>'Разрез по МО'!L18</f>
        <v/>
      </c>
      <c r="J17" s="44">
        <f>'Разрез по МО'!N18</f>
        <v/>
      </c>
      <c r="K17" s="44">
        <f>'Разрез по МО'!O18</f>
        <v/>
      </c>
      <c r="M17" s="9">
        <f>E17-F17-VLOOKUP(C17, Вчера!C:O, 3, FALSE)</f>
        <v/>
      </c>
      <c r="N17" s="9">
        <f>G17-H17-VLOOKUP(C17, Вчера!C:O, 6, FALSE)</f>
        <v/>
      </c>
      <c r="O17" s="9">
        <f>I17-J17-VLOOKUP(C17, Вчера!C:O, 10, FALSE)</f>
        <v/>
      </c>
    </row>
    <row r="18">
      <c r="A18" s="41" t="n">
        <v>15</v>
      </c>
      <c r="B18" s="44">
        <f>'Разрез по МО'!B19</f>
        <v/>
      </c>
      <c r="C18" s="21">
        <f>'Разрез по МО'!C19</f>
        <v/>
      </c>
      <c r="D18" s="44">
        <f>'Разрез по МО'!D19</f>
        <v/>
      </c>
      <c r="E18" s="44">
        <f>'Разрез по МО'!E19</f>
        <v/>
      </c>
      <c r="F18" s="44">
        <f>'Разрез по МО'!G19</f>
        <v/>
      </c>
      <c r="G18" s="44">
        <f>'Разрез по МО'!H19</f>
        <v/>
      </c>
      <c r="H18" s="44">
        <f>'Разрез по МО'!J19</f>
        <v/>
      </c>
      <c r="I18" s="44">
        <f>'Разрез по МО'!L19</f>
        <v/>
      </c>
      <c r="J18" s="44">
        <f>'Разрез по МО'!N19</f>
        <v/>
      </c>
      <c r="K18" s="44">
        <f>'Разрез по МО'!O19</f>
        <v/>
      </c>
      <c r="M18" s="9">
        <f>E18-F18-VLOOKUP(C18, Вчера!C:O, 3, FALSE)</f>
        <v/>
      </c>
      <c r="N18" s="9">
        <f>G18-H18-VLOOKUP(C18, Вчера!C:O, 6, FALSE)</f>
        <v/>
      </c>
      <c r="O18" s="9">
        <f>I18-J18-VLOOKUP(C18, Вчера!C:O, 10, FALSE)</f>
        <v/>
      </c>
    </row>
    <row r="19">
      <c r="A19" s="41" t="n">
        <v>16</v>
      </c>
      <c r="B19" s="44">
        <f>'Разрез по МО'!B20</f>
        <v/>
      </c>
      <c r="C19" s="21">
        <f>'Разрез по МО'!C20</f>
        <v/>
      </c>
      <c r="D19" s="44">
        <f>'Разрез по МО'!D20</f>
        <v/>
      </c>
      <c r="E19" s="44">
        <f>'Разрез по МО'!E20</f>
        <v/>
      </c>
      <c r="F19" s="44">
        <f>'Разрез по МО'!G20</f>
        <v/>
      </c>
      <c r="G19" s="44">
        <f>'Разрез по МО'!H20</f>
        <v/>
      </c>
      <c r="H19" s="44">
        <f>'Разрез по МО'!J20</f>
        <v/>
      </c>
      <c r="I19" s="44">
        <f>'Разрез по МО'!L20</f>
        <v/>
      </c>
      <c r="J19" s="44">
        <f>'Разрез по МО'!N20</f>
        <v/>
      </c>
      <c r="K19" s="44">
        <f>'Разрез по МО'!O20</f>
        <v/>
      </c>
      <c r="M19" s="9">
        <f>E19-F19-VLOOKUP(C19, Вчера!C:O, 3, FALSE)</f>
        <v/>
      </c>
      <c r="N19" s="9">
        <f>G19-H19-VLOOKUP(C19, Вчера!C:O, 6, FALSE)</f>
        <v/>
      </c>
      <c r="O19" s="9">
        <f>I19-J19-VLOOKUP(C19, Вчера!C:O, 10, FALSE)</f>
        <v/>
      </c>
    </row>
    <row r="20">
      <c r="A20" s="41" t="n">
        <v>17</v>
      </c>
      <c r="B20" s="44">
        <f>'Разрез по МО'!B21</f>
        <v/>
      </c>
      <c r="C20" s="21">
        <f>'Разрез по МО'!C21</f>
        <v/>
      </c>
      <c r="D20" s="44">
        <f>'Разрез по МО'!D21</f>
        <v/>
      </c>
      <c r="E20" s="44">
        <f>'Разрез по МО'!E21</f>
        <v/>
      </c>
      <c r="F20" s="44">
        <f>'Разрез по МО'!G21</f>
        <v/>
      </c>
      <c r="G20" s="44">
        <f>'Разрез по МО'!H21</f>
        <v/>
      </c>
      <c r="H20" s="44">
        <f>'Разрез по МО'!J21</f>
        <v/>
      </c>
      <c r="I20" s="44">
        <f>'Разрез по МО'!L21</f>
        <v/>
      </c>
      <c r="J20" s="44">
        <f>'Разрез по МО'!N21</f>
        <v/>
      </c>
      <c r="K20" s="44">
        <f>'Разрез по МО'!O21</f>
        <v/>
      </c>
      <c r="M20" s="9">
        <f>E20-F20-VLOOKUP(C20, Вчера!C:O, 3, FALSE)</f>
        <v/>
      </c>
      <c r="N20" s="9">
        <f>G20-H20-VLOOKUP(C20, Вчера!C:O, 6, FALSE)</f>
        <v/>
      </c>
      <c r="O20" s="9">
        <f>I20-J20-VLOOKUP(C20, Вчера!C:O, 10, FALSE)</f>
        <v/>
      </c>
    </row>
    <row r="21">
      <c r="A21" s="41" t="n">
        <v>18</v>
      </c>
      <c r="B21" s="44">
        <f>'Разрез по МО'!B22</f>
        <v/>
      </c>
      <c r="C21" s="21">
        <f>'Разрез по МО'!C22</f>
        <v/>
      </c>
      <c r="D21" s="44">
        <f>'Разрез по МО'!D22</f>
        <v/>
      </c>
      <c r="E21" s="44">
        <f>'Разрез по МО'!E22</f>
        <v/>
      </c>
      <c r="F21" s="44">
        <f>'Разрез по МО'!G22</f>
        <v/>
      </c>
      <c r="G21" s="44">
        <f>'Разрез по МО'!H22</f>
        <v/>
      </c>
      <c r="H21" s="44">
        <f>'Разрез по МО'!J22</f>
        <v/>
      </c>
      <c r="I21" s="44">
        <f>'Разрез по МО'!L22</f>
        <v/>
      </c>
      <c r="J21" s="44">
        <f>'Разрез по МО'!N22</f>
        <v/>
      </c>
      <c r="K21" s="44">
        <f>'Разрез по МО'!O22</f>
        <v/>
      </c>
      <c r="M21" s="9">
        <f>E21-F21-VLOOKUP(C21, Вчера!C:O, 3, FALSE)</f>
        <v/>
      </c>
      <c r="N21" s="9">
        <f>G21-H21-VLOOKUP(C21, Вчера!C:O, 6, FALSE)</f>
        <v/>
      </c>
      <c r="O21" s="9">
        <f>I21-J21-VLOOKUP(C21, Вчера!C:O, 10, FALSE)</f>
        <v/>
      </c>
    </row>
    <row r="22">
      <c r="A22" s="41" t="n">
        <v>19</v>
      </c>
      <c r="B22" s="44">
        <f>'Разрез по МО'!B23</f>
        <v/>
      </c>
      <c r="C22" s="21">
        <f>'Разрез по МО'!C23</f>
        <v/>
      </c>
      <c r="D22" s="44">
        <f>'Разрез по МО'!D23</f>
        <v/>
      </c>
      <c r="E22" s="44">
        <f>'Разрез по МО'!E23</f>
        <v/>
      </c>
      <c r="F22" s="44">
        <f>'Разрез по МО'!G23</f>
        <v/>
      </c>
      <c r="G22" s="44">
        <f>'Разрез по МО'!H23</f>
        <v/>
      </c>
      <c r="H22" s="44">
        <f>'Разрез по МО'!J23</f>
        <v/>
      </c>
      <c r="I22" s="44">
        <f>'Разрез по МО'!L23</f>
        <v/>
      </c>
      <c r="J22" s="44">
        <f>'Разрез по МО'!N23</f>
        <v/>
      </c>
      <c r="K22" s="44">
        <f>'Разрез по МО'!O23</f>
        <v/>
      </c>
      <c r="M22" s="9">
        <f>E22-F22-VLOOKUP(C22, Вчера!C:O, 3, FALSE)</f>
        <v/>
      </c>
      <c r="N22" s="9">
        <f>G22-H22-VLOOKUP(C22, Вчера!C:O, 6, FALSE)</f>
        <v/>
      </c>
      <c r="O22" s="9">
        <f>I22-J22-VLOOKUP(C22, Вчера!C:O, 10, FALSE)</f>
        <v/>
      </c>
    </row>
    <row r="23">
      <c r="A23" s="41" t="n">
        <v>20</v>
      </c>
      <c r="B23" s="44">
        <f>'Разрез по МО'!B24</f>
        <v/>
      </c>
      <c r="C23" s="21">
        <f>'Разрез по МО'!C24</f>
        <v/>
      </c>
      <c r="D23" s="44">
        <f>'Разрез по МО'!D24</f>
        <v/>
      </c>
      <c r="E23" s="44">
        <f>'Разрез по МО'!E24</f>
        <v/>
      </c>
      <c r="F23" s="44">
        <f>'Разрез по МО'!G24</f>
        <v/>
      </c>
      <c r="G23" s="44">
        <f>'Разрез по МО'!H24</f>
        <v/>
      </c>
      <c r="H23" s="44">
        <f>'Разрез по МО'!J24</f>
        <v/>
      </c>
      <c r="I23" s="44">
        <f>'Разрез по МО'!L24</f>
        <v/>
      </c>
      <c r="J23" s="44">
        <f>'Разрез по МО'!N24</f>
        <v/>
      </c>
      <c r="K23" s="44">
        <f>'Разрез по МО'!O24</f>
        <v/>
      </c>
      <c r="M23" s="9">
        <f>E23-F23-VLOOKUP(C23, Вчера!C:O, 3, FALSE)</f>
        <v/>
      </c>
      <c r="N23" s="9">
        <f>G23-H23-VLOOKUP(C23, Вчера!C:O, 6, FALSE)</f>
        <v/>
      </c>
      <c r="O23" s="9">
        <f>I23-J23-VLOOKUP(C23, Вчера!C:O, 10, FALSE)</f>
        <v/>
      </c>
    </row>
    <row r="24">
      <c r="A24" s="41" t="n">
        <v>21</v>
      </c>
      <c r="B24" s="44">
        <f>'Разрез по МО'!B25</f>
        <v/>
      </c>
      <c r="C24" s="21">
        <f>'Разрез по МО'!C25</f>
        <v/>
      </c>
      <c r="D24" s="44">
        <f>'Разрез по МО'!D25</f>
        <v/>
      </c>
      <c r="E24" s="44">
        <f>'Разрез по МО'!E25</f>
        <v/>
      </c>
      <c r="F24" s="44">
        <f>'Разрез по МО'!G25</f>
        <v/>
      </c>
      <c r="G24" s="44">
        <f>'Разрез по МО'!H25</f>
        <v/>
      </c>
      <c r="H24" s="44">
        <f>'Разрез по МО'!J25</f>
        <v/>
      </c>
      <c r="I24" s="44">
        <f>'Разрез по МО'!L25</f>
        <v/>
      </c>
      <c r="J24" s="44">
        <f>'Разрез по МО'!N25</f>
        <v/>
      </c>
      <c r="K24" s="44">
        <f>'Разрез по МО'!O25</f>
        <v/>
      </c>
      <c r="M24" s="9">
        <f>E24-F24-VLOOKUP(C24, Вчера!C:O, 3, FALSE)</f>
        <v/>
      </c>
      <c r="N24" s="9">
        <f>G24-H24-VLOOKUP(C24, Вчера!C:O, 6, FALSE)</f>
        <v/>
      </c>
      <c r="O24" s="9">
        <f>I24-J24-VLOOKUP(C24, Вчера!C:O, 10, FALSE)</f>
        <v/>
      </c>
    </row>
    <row r="25">
      <c r="A25" s="41" t="n">
        <v>22</v>
      </c>
      <c r="B25" s="44">
        <f>'Разрез по МО'!B26</f>
        <v/>
      </c>
      <c r="C25" s="21">
        <f>'Разрез по МО'!C26</f>
        <v/>
      </c>
      <c r="D25" s="44">
        <f>'Разрез по МО'!D26</f>
        <v/>
      </c>
      <c r="E25" s="44">
        <f>'Разрез по МО'!E26</f>
        <v/>
      </c>
      <c r="F25" s="44">
        <f>'Разрез по МО'!G26</f>
        <v/>
      </c>
      <c r="G25" s="44">
        <f>'Разрез по МО'!H26</f>
        <v/>
      </c>
      <c r="H25" s="44">
        <f>'Разрез по МО'!J26</f>
        <v/>
      </c>
      <c r="I25" s="44">
        <f>'Разрез по МО'!L26</f>
        <v/>
      </c>
      <c r="J25" s="44">
        <f>'Разрез по МО'!N26</f>
        <v/>
      </c>
      <c r="K25" s="44">
        <f>'Разрез по МО'!O26</f>
        <v/>
      </c>
      <c r="M25" s="9">
        <f>E25-F25-VLOOKUP(C25, Вчера!C:O, 3, FALSE)</f>
        <v/>
      </c>
      <c r="N25" s="9">
        <f>G25-H25-VLOOKUP(C25, Вчера!C:O, 6, FALSE)</f>
        <v/>
      </c>
      <c r="O25" s="9">
        <f>I25-J25-VLOOKUP(C25, Вчера!C:O, 10, FALSE)</f>
        <v/>
      </c>
    </row>
    <row r="26">
      <c r="A26" s="41" t="n">
        <v>23</v>
      </c>
      <c r="B26" s="44">
        <f>'Разрез по МО'!B27</f>
        <v/>
      </c>
      <c r="C26" s="21">
        <f>'Разрез по МО'!C27</f>
        <v/>
      </c>
      <c r="D26" s="44">
        <f>'Разрез по МО'!D27</f>
        <v/>
      </c>
      <c r="E26" s="44">
        <f>'Разрез по МО'!E27</f>
        <v/>
      </c>
      <c r="F26" s="44">
        <f>'Разрез по МО'!G27</f>
        <v/>
      </c>
      <c r="G26" s="44">
        <f>'Разрез по МО'!H27</f>
        <v/>
      </c>
      <c r="H26" s="44">
        <f>'Разрез по МО'!J27</f>
        <v/>
      </c>
      <c r="I26" s="44">
        <f>'Разрез по МО'!L27</f>
        <v/>
      </c>
      <c r="J26" s="44">
        <f>'Разрез по МО'!N27</f>
        <v/>
      </c>
      <c r="K26" s="44">
        <f>'Разрез по МО'!O27</f>
        <v/>
      </c>
      <c r="M26" s="9">
        <f>E26-F26-VLOOKUP(C26, Вчера!C:O, 3, FALSE)</f>
        <v/>
      </c>
      <c r="N26" s="9">
        <f>G26-H26-VLOOKUP(C26, Вчера!C:O, 6, FALSE)</f>
        <v/>
      </c>
      <c r="O26" s="9">
        <f>I26-J26-VLOOKUP(C26, Вчера!C:O, 10, FALSE)</f>
        <v/>
      </c>
    </row>
    <row r="27">
      <c r="A27" s="41" t="n">
        <v>24</v>
      </c>
      <c r="B27" s="44">
        <f>'Разрез по МО'!B28</f>
        <v/>
      </c>
      <c r="C27" s="21">
        <f>'Разрез по МО'!C28</f>
        <v/>
      </c>
      <c r="D27" s="44">
        <f>'Разрез по МО'!D28</f>
        <v/>
      </c>
      <c r="E27" s="44">
        <f>'Разрез по МО'!E28</f>
        <v/>
      </c>
      <c r="F27" s="44">
        <f>'Разрез по МО'!G28</f>
        <v/>
      </c>
      <c r="G27" s="44">
        <f>'Разрез по МО'!H28</f>
        <v/>
      </c>
      <c r="H27" s="44">
        <f>'Разрез по МО'!J28</f>
        <v/>
      </c>
      <c r="I27" s="44">
        <f>'Разрез по МО'!L28</f>
        <v/>
      </c>
      <c r="J27" s="44">
        <f>'Разрез по МО'!N28</f>
        <v/>
      </c>
      <c r="K27" s="44">
        <f>'Разрез по МО'!O28</f>
        <v/>
      </c>
      <c r="M27" s="9">
        <f>E27-F27-VLOOKUP(C27, Вчера!C:O, 3, FALSE)</f>
        <v/>
      </c>
      <c r="N27" s="9">
        <f>G27-H27-VLOOKUP(C27, Вчера!C:O, 6, FALSE)</f>
        <v/>
      </c>
      <c r="O27" s="9">
        <f>I27-J27-VLOOKUP(C27, Вчера!C:O, 10, FALSE)</f>
        <v/>
      </c>
    </row>
    <row r="28">
      <c r="A28" s="41" t="n">
        <v>25</v>
      </c>
      <c r="B28" s="44">
        <f>'Разрез по МО'!B29</f>
        <v/>
      </c>
      <c r="C28" s="21">
        <f>'Разрез по МО'!C29</f>
        <v/>
      </c>
      <c r="D28" s="44">
        <f>'Разрез по МО'!D29</f>
        <v/>
      </c>
      <c r="E28" s="44">
        <f>'Разрез по МО'!E29</f>
        <v/>
      </c>
      <c r="F28" s="44">
        <f>'Разрез по МО'!G29</f>
        <v/>
      </c>
      <c r="G28" s="44">
        <f>'Разрез по МО'!H29</f>
        <v/>
      </c>
      <c r="H28" s="44">
        <f>'Разрез по МО'!J29</f>
        <v/>
      </c>
      <c r="I28" s="44">
        <f>'Разрез по МО'!L29</f>
        <v/>
      </c>
      <c r="J28" s="44">
        <f>'Разрез по МО'!N29</f>
        <v/>
      </c>
      <c r="K28" s="44">
        <f>'Разрез по МО'!O29</f>
        <v/>
      </c>
      <c r="M28" s="9">
        <f>E28-F28-VLOOKUP(C28, Вчера!C:O, 3, FALSE)</f>
        <v/>
      </c>
      <c r="N28" s="9">
        <f>G28-H28-VLOOKUP(C28, Вчера!C:O, 6, FALSE)</f>
        <v/>
      </c>
      <c r="O28" s="9">
        <f>I28-J28-VLOOKUP(C28, Вчера!C:O, 10, FALSE)</f>
        <v/>
      </c>
    </row>
    <row r="29">
      <c r="A29" s="41" t="n">
        <v>26</v>
      </c>
      <c r="B29" s="44">
        <f>'Разрез по МО'!B30</f>
        <v/>
      </c>
      <c r="C29" s="21">
        <f>'Разрез по МО'!C30</f>
        <v/>
      </c>
      <c r="D29" s="44">
        <f>'Разрез по МО'!D30</f>
        <v/>
      </c>
      <c r="E29" s="44">
        <f>'Разрез по МО'!E30</f>
        <v/>
      </c>
      <c r="F29" s="44">
        <f>'Разрез по МО'!G30</f>
        <v/>
      </c>
      <c r="G29" s="44">
        <f>'Разрез по МО'!H30</f>
        <v/>
      </c>
      <c r="H29" s="44">
        <f>'Разрез по МО'!J30</f>
        <v/>
      </c>
      <c r="I29" s="44">
        <f>'Разрез по МО'!L30</f>
        <v/>
      </c>
      <c r="J29" s="44">
        <f>'Разрез по МО'!N30</f>
        <v/>
      </c>
      <c r="K29" s="44">
        <f>'Разрез по МО'!O30</f>
        <v/>
      </c>
      <c r="M29" s="9">
        <f>E29-F29-VLOOKUP(C29, Вчера!C:O, 3, FALSE)</f>
        <v/>
      </c>
      <c r="N29" s="9">
        <f>G29-H29-VLOOKUP(C29, Вчера!C:O, 6, FALSE)</f>
        <v/>
      </c>
      <c r="O29" s="9">
        <f>I29-J29-VLOOKUP(C29, Вчера!C:O, 10, FALSE)</f>
        <v/>
      </c>
    </row>
    <row r="30">
      <c r="A30" s="41" t="n">
        <v>27</v>
      </c>
      <c r="B30" s="44">
        <f>'Разрез по МО'!B31</f>
        <v/>
      </c>
      <c r="C30" s="21">
        <f>'Разрез по МО'!C31</f>
        <v/>
      </c>
      <c r="D30" s="44">
        <f>'Разрез по МО'!D31</f>
        <v/>
      </c>
      <c r="E30" s="44">
        <f>'Разрез по МО'!E31</f>
        <v/>
      </c>
      <c r="F30" s="44">
        <f>'Разрез по МО'!G31</f>
        <v/>
      </c>
      <c r="G30" s="44">
        <f>'Разрез по МО'!H31</f>
        <v/>
      </c>
      <c r="H30" s="44">
        <f>'Разрез по МО'!J31</f>
        <v/>
      </c>
      <c r="I30" s="44">
        <f>'Разрез по МО'!L31</f>
        <v/>
      </c>
      <c r="J30" s="44">
        <f>'Разрез по МО'!N31</f>
        <v/>
      </c>
      <c r="K30" s="44">
        <f>'Разрез по МО'!O31</f>
        <v/>
      </c>
      <c r="M30" s="9">
        <f>E30-F30-VLOOKUP(C30, Вчера!C:O, 3, FALSE)</f>
        <v/>
      </c>
      <c r="N30" s="9">
        <f>G30-H30-VLOOKUP(C30, Вчера!C:O, 6, FALSE)</f>
        <v/>
      </c>
      <c r="O30" s="9">
        <f>I30-J30-VLOOKUP(C30, Вчера!C:O, 10, FALSE)</f>
        <v/>
      </c>
    </row>
    <row r="31">
      <c r="A31" s="41" t="n">
        <v>28</v>
      </c>
      <c r="B31" s="44">
        <f>'Разрез по МО'!B32</f>
        <v/>
      </c>
      <c r="C31" s="21">
        <f>'Разрез по МО'!C32</f>
        <v/>
      </c>
      <c r="D31" s="44">
        <f>'Разрез по МО'!D32</f>
        <v/>
      </c>
      <c r="E31" s="44">
        <f>'Разрез по МО'!E32</f>
        <v/>
      </c>
      <c r="F31" s="44">
        <f>'Разрез по МО'!G32</f>
        <v/>
      </c>
      <c r="G31" s="44">
        <f>'Разрез по МО'!H32</f>
        <v/>
      </c>
      <c r="H31" s="44">
        <f>'Разрез по МО'!J32</f>
        <v/>
      </c>
      <c r="I31" s="44">
        <f>'Разрез по МО'!L32</f>
        <v/>
      </c>
      <c r="J31" s="44">
        <f>'Разрез по МО'!N32</f>
        <v/>
      </c>
      <c r="K31" s="44">
        <f>'Разрез по МО'!O32</f>
        <v/>
      </c>
      <c r="M31" s="9">
        <f>E31-F31-VLOOKUP(C31, Вчера!C:O, 3, FALSE)</f>
        <v/>
      </c>
      <c r="N31" s="9">
        <f>G31-H31-VLOOKUP(C31, Вчера!C:O, 6, FALSE)</f>
        <v/>
      </c>
      <c r="O31" s="9">
        <f>I31-J31-VLOOKUP(C31, Вчера!C:O, 10, FALSE)</f>
        <v/>
      </c>
    </row>
    <row r="32">
      <c r="A32" s="41" t="n">
        <v>29</v>
      </c>
      <c r="B32" s="44">
        <f>'Разрез по МО'!B33</f>
        <v/>
      </c>
      <c r="C32" s="21">
        <f>'Разрез по МО'!C33</f>
        <v/>
      </c>
      <c r="D32" s="44">
        <f>'Разрез по МО'!D33</f>
        <v/>
      </c>
      <c r="E32" s="44">
        <f>'Разрез по МО'!E33</f>
        <v/>
      </c>
      <c r="F32" s="44">
        <f>'Разрез по МО'!G33</f>
        <v/>
      </c>
      <c r="G32" s="44">
        <f>'Разрез по МО'!H33</f>
        <v/>
      </c>
      <c r="H32" s="44">
        <f>'Разрез по МО'!J33</f>
        <v/>
      </c>
      <c r="I32" s="44">
        <f>'Разрез по МО'!L33</f>
        <v/>
      </c>
      <c r="J32" s="44">
        <f>'Разрез по МО'!N33</f>
        <v/>
      </c>
      <c r="K32" s="44">
        <f>'Разрез по МО'!O33</f>
        <v/>
      </c>
      <c r="M32" s="9">
        <f>E32-F32-VLOOKUP(C32, Вчера!C:O, 3, FALSE)</f>
        <v/>
      </c>
      <c r="N32" s="9">
        <f>G32-H32-VLOOKUP(C32, Вчера!C:O, 6, FALSE)</f>
        <v/>
      </c>
      <c r="O32" s="9">
        <f>I32-J32-VLOOKUP(C32, Вчера!C:O, 10, FALSE)</f>
        <v/>
      </c>
    </row>
    <row r="33">
      <c r="A33" s="41" t="n">
        <v>30</v>
      </c>
      <c r="B33" s="44">
        <f>'Разрез по МО'!B34</f>
        <v/>
      </c>
      <c r="C33" s="21">
        <f>'Разрез по МО'!C34</f>
        <v/>
      </c>
      <c r="D33" s="44">
        <f>'Разрез по МО'!D34</f>
        <v/>
      </c>
      <c r="E33" s="44">
        <f>'Разрез по МО'!E34</f>
        <v/>
      </c>
      <c r="F33" s="44">
        <f>'Разрез по МО'!G34</f>
        <v/>
      </c>
      <c r="G33" s="44">
        <f>'Разрез по МО'!H34</f>
        <v/>
      </c>
      <c r="H33" s="44">
        <f>'Разрез по МО'!J34</f>
        <v/>
      </c>
      <c r="I33" s="44">
        <f>'Разрез по МО'!L34</f>
        <v/>
      </c>
      <c r="J33" s="44">
        <f>'Разрез по МО'!N34</f>
        <v/>
      </c>
      <c r="K33" s="44">
        <f>'Разрез по МО'!O34</f>
        <v/>
      </c>
      <c r="M33" s="9">
        <f>E33-F33-VLOOKUP(C33, Вчера!C:O, 3, FALSE)</f>
        <v/>
      </c>
      <c r="N33" s="9">
        <f>G33-H33-VLOOKUP(C33, Вчера!C:O, 6, FALSE)</f>
        <v/>
      </c>
      <c r="O33" s="9">
        <f>I33-J33-VLOOKUP(C33, Вчера!C:O, 10, FALSE)</f>
        <v/>
      </c>
    </row>
    <row r="34">
      <c r="A34" s="41" t="n">
        <v>31</v>
      </c>
      <c r="B34" s="44">
        <f>'Разрез по МО'!B35</f>
        <v/>
      </c>
      <c r="C34" s="21">
        <f>'Разрез по МО'!C35</f>
        <v/>
      </c>
      <c r="D34" s="44">
        <f>'Разрез по МО'!D35</f>
        <v/>
      </c>
      <c r="E34" s="44">
        <f>'Разрез по МО'!E35</f>
        <v/>
      </c>
      <c r="F34" s="44">
        <f>'Разрез по МО'!G35</f>
        <v/>
      </c>
      <c r="G34" s="44">
        <f>'Разрез по МО'!H35</f>
        <v/>
      </c>
      <c r="H34" s="44">
        <f>'Разрез по МО'!J35</f>
        <v/>
      </c>
      <c r="I34" s="44">
        <f>'Разрез по МО'!L35</f>
        <v/>
      </c>
      <c r="J34" s="44">
        <f>'Разрез по МО'!N35</f>
        <v/>
      </c>
      <c r="K34" s="44">
        <f>'Разрез по МО'!O35</f>
        <v/>
      </c>
      <c r="M34" s="9">
        <f>E34-F34-VLOOKUP(C34, Вчера!C:O, 3, FALSE)</f>
        <v/>
      </c>
      <c r="N34" s="9">
        <f>G34-H34-VLOOKUP(C34, Вчера!C:O, 6, FALSE)</f>
        <v/>
      </c>
      <c r="O34" s="9">
        <f>I34-J34-VLOOKUP(C34, Вчера!C:O, 10, FALSE)</f>
        <v/>
      </c>
    </row>
    <row r="35">
      <c r="A35" s="41" t="n">
        <v>32</v>
      </c>
      <c r="B35" s="44">
        <f>'Разрез по МО'!B36</f>
        <v/>
      </c>
      <c r="C35" s="21">
        <f>'Разрез по МО'!C36</f>
        <v/>
      </c>
      <c r="D35" s="44">
        <f>'Разрез по МО'!D36</f>
        <v/>
      </c>
      <c r="E35" s="44">
        <f>'Разрез по МО'!E36</f>
        <v/>
      </c>
      <c r="F35" s="44">
        <f>'Разрез по МО'!G36</f>
        <v/>
      </c>
      <c r="G35" s="44">
        <f>'Разрез по МО'!H36</f>
        <v/>
      </c>
      <c r="H35" s="44">
        <f>'Разрез по МО'!J36</f>
        <v/>
      </c>
      <c r="I35" s="44">
        <f>'Разрез по МО'!L36</f>
        <v/>
      </c>
      <c r="J35" s="44">
        <f>'Разрез по МО'!N36</f>
        <v/>
      </c>
      <c r="K35" s="44">
        <f>'Разрез по МО'!O36</f>
        <v/>
      </c>
      <c r="M35" s="9">
        <f>E35-F35-VLOOKUP(C35, Вчера!C:O, 3, FALSE)</f>
        <v/>
      </c>
      <c r="N35" s="9">
        <f>G35-H35-VLOOKUP(C35, Вчера!C:O, 6, FALSE)</f>
        <v/>
      </c>
      <c r="O35" s="9">
        <f>I35-J35-VLOOKUP(C35, Вчера!C:O, 10, FALSE)</f>
        <v/>
      </c>
    </row>
    <row r="36">
      <c r="A36" s="41" t="n">
        <v>33</v>
      </c>
      <c r="B36" s="44">
        <f>'Разрез по МО'!B37</f>
        <v/>
      </c>
      <c r="C36" s="21">
        <f>'Разрез по МО'!C37</f>
        <v/>
      </c>
      <c r="D36" s="44">
        <f>'Разрез по МО'!D37</f>
        <v/>
      </c>
      <c r="E36" s="44">
        <f>'Разрез по МО'!E37</f>
        <v/>
      </c>
      <c r="F36" s="44">
        <f>'Разрез по МО'!G37</f>
        <v/>
      </c>
      <c r="G36" s="44">
        <f>'Разрез по МО'!H37</f>
        <v/>
      </c>
      <c r="H36" s="44">
        <f>'Разрез по МО'!J37</f>
        <v/>
      </c>
      <c r="I36" s="44">
        <f>'Разрез по МО'!L37</f>
        <v/>
      </c>
      <c r="J36" s="44">
        <f>'Разрез по МО'!N37</f>
        <v/>
      </c>
      <c r="K36" s="44">
        <f>'Разрез по МО'!O37</f>
        <v/>
      </c>
      <c r="M36" s="9">
        <f>E36-F36-VLOOKUP(C36, Вчера!C:O, 3, FALSE)</f>
        <v/>
      </c>
      <c r="N36" s="9">
        <f>G36-H36-VLOOKUP(C36, Вчера!C:O, 6, FALSE)</f>
        <v/>
      </c>
      <c r="O36" s="9">
        <f>I36-J36-VLOOKUP(C36, Вчера!C:O, 10, FALSE)</f>
        <v/>
      </c>
    </row>
    <row r="37">
      <c r="A37" s="41" t="n">
        <v>34</v>
      </c>
      <c r="B37" s="44">
        <f>'Разрез по МО'!B38</f>
        <v/>
      </c>
      <c r="C37" s="21">
        <f>'Разрез по МО'!C38</f>
        <v/>
      </c>
      <c r="D37" s="44">
        <f>'Разрез по МО'!D38</f>
        <v/>
      </c>
      <c r="E37" s="44">
        <f>'Разрез по МО'!E38</f>
        <v/>
      </c>
      <c r="F37" s="44">
        <f>'Разрез по МО'!G38</f>
        <v/>
      </c>
      <c r="G37" s="44">
        <f>'Разрез по МО'!H38</f>
        <v/>
      </c>
      <c r="H37" s="44">
        <f>'Разрез по МО'!J38</f>
        <v/>
      </c>
      <c r="I37" s="44">
        <f>'Разрез по МО'!L38</f>
        <v/>
      </c>
      <c r="J37" s="44">
        <f>'Разрез по МО'!N38</f>
        <v/>
      </c>
      <c r="K37" s="44">
        <f>'Разрез по МО'!O38</f>
        <v/>
      </c>
      <c r="M37" s="9">
        <f>E37-F37-VLOOKUP(C37, Вчера!C:O, 3, FALSE)</f>
        <v/>
      </c>
      <c r="N37" s="9">
        <f>G37-H37-VLOOKUP(C37, Вчера!C:O, 6, FALSE)</f>
        <v/>
      </c>
      <c r="O37" s="9">
        <f>I37-J37-VLOOKUP(C37, Вчера!C:O, 10, FALSE)</f>
        <v/>
      </c>
    </row>
    <row r="38">
      <c r="A38" s="41" t="n">
        <v>35</v>
      </c>
      <c r="B38" s="44">
        <f>'Разрез по МО'!B39</f>
        <v/>
      </c>
      <c r="C38" s="21">
        <f>'Разрез по МО'!C39</f>
        <v/>
      </c>
      <c r="D38" s="44">
        <f>'Разрез по МО'!D39</f>
        <v/>
      </c>
      <c r="E38" s="44">
        <f>'Разрез по МО'!E39</f>
        <v/>
      </c>
      <c r="F38" s="44">
        <f>'Разрез по МО'!G39</f>
        <v/>
      </c>
      <c r="G38" s="44">
        <f>'Разрез по МО'!H39</f>
        <v/>
      </c>
      <c r="H38" s="44">
        <f>'Разрез по МО'!J39</f>
        <v/>
      </c>
      <c r="I38" s="44">
        <f>'Разрез по МО'!L39</f>
        <v/>
      </c>
      <c r="J38" s="44">
        <f>'Разрез по МО'!N39</f>
        <v/>
      </c>
      <c r="K38" s="44">
        <f>'Разрез по МО'!O39</f>
        <v/>
      </c>
      <c r="M38" s="9">
        <f>E38-F38-VLOOKUP(C38, Вчера!C:O, 3, FALSE)</f>
        <v/>
      </c>
      <c r="N38" s="9">
        <f>G38-H38-VLOOKUP(C38, Вчера!C:O, 6, FALSE)</f>
        <v/>
      </c>
      <c r="O38" s="9">
        <f>I38-J38-VLOOKUP(C38, Вчера!C:O, 10, FALSE)</f>
        <v/>
      </c>
    </row>
    <row r="39">
      <c r="A39" s="41" t="n">
        <v>36</v>
      </c>
      <c r="B39" s="44">
        <f>'Разрез по МО'!B40</f>
        <v/>
      </c>
      <c r="C39" s="21">
        <f>'Разрез по МО'!C40</f>
        <v/>
      </c>
      <c r="D39" s="44">
        <f>'Разрез по МО'!D40</f>
        <v/>
      </c>
      <c r="E39" s="44">
        <f>'Разрез по МО'!E40</f>
        <v/>
      </c>
      <c r="F39" s="44">
        <f>'Разрез по МО'!G40</f>
        <v/>
      </c>
      <c r="G39" s="44">
        <f>'Разрез по МО'!H40</f>
        <v/>
      </c>
      <c r="H39" s="44">
        <f>'Разрез по МО'!J40</f>
        <v/>
      </c>
      <c r="I39" s="44">
        <f>'Разрез по МО'!L40</f>
        <v/>
      </c>
      <c r="J39" s="44">
        <f>'Разрез по МО'!N40</f>
        <v/>
      </c>
      <c r="K39" s="44">
        <f>'Разрез по МО'!O40</f>
        <v/>
      </c>
      <c r="M39" s="9">
        <f>E39-F39-VLOOKUP(C39, Вчера!C:O, 3, FALSE)</f>
        <v/>
      </c>
      <c r="N39" s="9">
        <f>G39-H39-VLOOKUP(C39, Вчера!C:O, 6, FALSE)</f>
        <v/>
      </c>
      <c r="O39" s="9">
        <f>I39-J39-VLOOKUP(C39, Вчера!C:O, 10, FALSE)</f>
        <v/>
      </c>
    </row>
    <row r="40">
      <c r="A40" s="41" t="n">
        <v>37</v>
      </c>
      <c r="B40" s="44">
        <f>'Разрез по МО'!B41</f>
        <v/>
      </c>
      <c r="C40" s="21">
        <f>'Разрез по МО'!C41</f>
        <v/>
      </c>
      <c r="D40" s="44">
        <f>'Разрез по МО'!D41</f>
        <v/>
      </c>
      <c r="E40" s="44">
        <f>'Разрез по МО'!E41</f>
        <v/>
      </c>
      <c r="F40" s="44">
        <f>'Разрез по МО'!G41</f>
        <v/>
      </c>
      <c r="G40" s="44">
        <f>'Разрез по МО'!H41</f>
        <v/>
      </c>
      <c r="H40" s="44">
        <f>'Разрез по МО'!J41</f>
        <v/>
      </c>
      <c r="I40" s="44">
        <f>'Разрез по МО'!L41</f>
        <v/>
      </c>
      <c r="J40" s="44">
        <f>'Разрез по МО'!N41</f>
        <v/>
      </c>
      <c r="K40" s="44">
        <f>'Разрез по МО'!O41</f>
        <v/>
      </c>
      <c r="M40" s="9">
        <f>E40-F40-VLOOKUP(C40, Вчера!C:O, 3, FALSE)</f>
        <v/>
      </c>
      <c r="N40" s="9">
        <f>G40-H40-VLOOKUP(C40, Вчера!C:O, 6, FALSE)</f>
        <v/>
      </c>
      <c r="O40" s="9">
        <f>I40-J40-VLOOKUP(C40, Вчера!C:O, 10, FALSE)</f>
        <v/>
      </c>
    </row>
    <row r="41">
      <c r="A41" s="41" t="n">
        <v>38</v>
      </c>
      <c r="B41" s="44">
        <f>'Разрез по МО'!B42</f>
        <v/>
      </c>
      <c r="C41" s="21">
        <f>'Разрез по МО'!C42</f>
        <v/>
      </c>
      <c r="D41" s="44">
        <f>'Разрез по МО'!D42</f>
        <v/>
      </c>
      <c r="E41" s="44">
        <f>'Разрез по МО'!E42</f>
        <v/>
      </c>
      <c r="F41" s="44">
        <f>'Разрез по МО'!G42</f>
        <v/>
      </c>
      <c r="G41" s="44">
        <f>'Разрез по МО'!H42</f>
        <v/>
      </c>
      <c r="H41" s="44">
        <f>'Разрез по МО'!J42</f>
        <v/>
      </c>
      <c r="I41" s="44">
        <f>'Разрез по МО'!L42</f>
        <v/>
      </c>
      <c r="J41" s="44">
        <f>'Разрез по МО'!N42</f>
        <v/>
      </c>
      <c r="K41" s="44">
        <f>'Разрез по МО'!O42</f>
        <v/>
      </c>
      <c r="M41" s="9">
        <f>E41-F41-VLOOKUP(C41, Вчера!C:O, 3, FALSE)</f>
        <v/>
      </c>
      <c r="N41" s="9">
        <f>G41-H41-VLOOKUP(C41, Вчера!C:O, 6, FALSE)</f>
        <v/>
      </c>
      <c r="O41" s="9">
        <f>I41-J41-VLOOKUP(C41, Вчера!C:O, 10, FALSE)</f>
        <v/>
      </c>
    </row>
    <row r="42">
      <c r="A42" s="41" t="n">
        <v>39</v>
      </c>
      <c r="B42" s="44">
        <f>'Разрез по МО'!B43</f>
        <v/>
      </c>
      <c r="C42" s="21">
        <f>'Разрез по МО'!C43</f>
        <v/>
      </c>
      <c r="D42" s="44">
        <f>'Разрез по МО'!D43</f>
        <v/>
      </c>
      <c r="E42" s="44">
        <f>'Разрез по МО'!E43</f>
        <v/>
      </c>
      <c r="F42" s="44">
        <f>'Разрез по МО'!G43</f>
        <v/>
      </c>
      <c r="G42" s="44">
        <f>'Разрез по МО'!H43</f>
        <v/>
      </c>
      <c r="H42" s="44">
        <f>'Разрез по МО'!J43</f>
        <v/>
      </c>
      <c r="I42" s="44">
        <f>'Разрез по МО'!L43</f>
        <v/>
      </c>
      <c r="J42" s="44">
        <f>'Разрез по МО'!N43</f>
        <v/>
      </c>
      <c r="K42" s="44">
        <f>'Разрез по МО'!O43</f>
        <v/>
      </c>
      <c r="M42" s="9">
        <f>E42-F42-VLOOKUP(C42, Вчера!C:O, 3, FALSE)</f>
        <v/>
      </c>
      <c r="N42" s="9">
        <f>G42-H42-VLOOKUP(C42, Вчера!C:O, 6, FALSE)</f>
        <v/>
      </c>
      <c r="O42" s="9">
        <f>I42-J42-VLOOKUP(C42, Вчера!C:O, 10, FALSE)</f>
        <v/>
      </c>
    </row>
    <row r="43">
      <c r="A43" s="41" t="n">
        <v>40</v>
      </c>
      <c r="B43" s="44">
        <f>'Разрез по МО'!B44</f>
        <v/>
      </c>
      <c r="C43" s="21">
        <f>'Разрез по МО'!C44</f>
        <v/>
      </c>
      <c r="D43" s="44">
        <f>'Разрез по МО'!D44</f>
        <v/>
      </c>
      <c r="E43" s="44">
        <f>'Разрез по МО'!E44</f>
        <v/>
      </c>
      <c r="F43" s="44">
        <f>'Разрез по МО'!G44</f>
        <v/>
      </c>
      <c r="G43" s="44">
        <f>'Разрез по МО'!H44</f>
        <v/>
      </c>
      <c r="H43" s="44">
        <f>'Разрез по МО'!J44</f>
        <v/>
      </c>
      <c r="I43" s="44">
        <f>'Разрез по МО'!L44</f>
        <v/>
      </c>
      <c r="J43" s="44">
        <f>'Разрез по МО'!N44</f>
        <v/>
      </c>
      <c r="K43" s="44">
        <f>'Разрез по МО'!O44</f>
        <v/>
      </c>
      <c r="M43" s="9">
        <f>E43-F43-VLOOKUP(C43, Вчера!C:O, 3, FALSE)</f>
        <v/>
      </c>
      <c r="N43" s="9">
        <f>G43-H43-VLOOKUP(C43, Вчера!C:O, 6, FALSE)</f>
        <v/>
      </c>
      <c r="O43" s="9">
        <f>I43-J43-VLOOKUP(C43, Вчера!C:O, 10, FALSE)</f>
        <v/>
      </c>
    </row>
    <row r="44">
      <c r="A44" s="41" t="n">
        <v>41</v>
      </c>
      <c r="B44" s="44">
        <f>'Разрез по МО'!B45</f>
        <v/>
      </c>
      <c r="C44" s="21">
        <f>'Разрез по МО'!C45</f>
        <v/>
      </c>
      <c r="D44" s="44">
        <f>'Разрез по МО'!D45</f>
        <v/>
      </c>
      <c r="E44" s="44">
        <f>'Разрез по МО'!E45</f>
        <v/>
      </c>
      <c r="F44" s="44">
        <f>'Разрез по МО'!G45</f>
        <v/>
      </c>
      <c r="G44" s="44">
        <f>'Разрез по МО'!H45</f>
        <v/>
      </c>
      <c r="H44" s="44">
        <f>'Разрез по МО'!J45</f>
        <v/>
      </c>
      <c r="I44" s="44">
        <f>'Разрез по МО'!L45</f>
        <v/>
      </c>
      <c r="J44" s="44">
        <f>'Разрез по МО'!N45</f>
        <v/>
      </c>
      <c r="K44" s="44">
        <f>'Разрез по МО'!O45</f>
        <v/>
      </c>
      <c r="M44" s="9">
        <f>E44-F44-VLOOKUP(C44, Вчера!C:O, 3, FALSE)</f>
        <v/>
      </c>
      <c r="N44" s="9">
        <f>G44-H44-VLOOKUP(C44, Вчера!C:O, 6, FALSE)</f>
        <v/>
      </c>
      <c r="O44" s="9">
        <f>I44-J44-VLOOKUP(C44, Вчера!C:O, 10, FALSE)</f>
        <v/>
      </c>
    </row>
    <row r="45">
      <c r="A45" s="41" t="n">
        <v>42</v>
      </c>
      <c r="B45" s="44">
        <f>'Разрез по МО'!B46</f>
        <v/>
      </c>
      <c r="C45" s="21">
        <f>'Разрез по МО'!C46</f>
        <v/>
      </c>
      <c r="D45" s="44">
        <f>'Разрез по МО'!D46</f>
        <v/>
      </c>
      <c r="E45" s="44">
        <f>'Разрез по МО'!E46</f>
        <v/>
      </c>
      <c r="F45" s="44">
        <f>'Разрез по МО'!G46</f>
        <v/>
      </c>
      <c r="G45" s="44">
        <f>'Разрез по МО'!H46</f>
        <v/>
      </c>
      <c r="H45" s="44">
        <f>'Разрез по МО'!J46</f>
        <v/>
      </c>
      <c r="I45" s="44">
        <f>'Разрез по МО'!L46</f>
        <v/>
      </c>
      <c r="J45" s="44">
        <f>'Разрез по МО'!N46</f>
        <v/>
      </c>
      <c r="K45" s="44">
        <f>'Разрез по МО'!O46</f>
        <v/>
      </c>
      <c r="M45" s="9">
        <f>E45-F45-VLOOKUP(C45, Вчера!C:O, 3, FALSE)</f>
        <v/>
      </c>
      <c r="N45" s="9">
        <f>G45-H45-VLOOKUP(C45, Вчера!C:O, 6, FALSE)</f>
        <v/>
      </c>
      <c r="O45" s="9">
        <f>I45-J45-VLOOKUP(C45, Вчера!C:O, 10, FALSE)</f>
        <v/>
      </c>
    </row>
    <row r="46">
      <c r="A46" s="41" t="n">
        <v>43</v>
      </c>
      <c r="B46" s="44">
        <f>'Разрез по МО'!B47</f>
        <v/>
      </c>
      <c r="C46" s="21">
        <f>'Разрез по МО'!C47</f>
        <v/>
      </c>
      <c r="D46" s="44">
        <f>'Разрез по МО'!D47</f>
        <v/>
      </c>
      <c r="E46" s="44">
        <f>'Разрез по МО'!E47</f>
        <v/>
      </c>
      <c r="F46" s="44">
        <f>'Разрез по МО'!G47</f>
        <v/>
      </c>
      <c r="G46" s="44">
        <f>'Разрез по МО'!H47</f>
        <v/>
      </c>
      <c r="H46" s="44">
        <f>'Разрез по МО'!J47</f>
        <v/>
      </c>
      <c r="I46" s="44">
        <f>'Разрез по МО'!L47</f>
        <v/>
      </c>
      <c r="J46" s="44">
        <f>'Разрез по МО'!N47</f>
        <v/>
      </c>
      <c r="K46" s="44">
        <f>'Разрез по МО'!O47</f>
        <v/>
      </c>
      <c r="M46" s="9">
        <f>E46-F46-VLOOKUP(C46, Вчера!C:O, 3, FALSE)</f>
        <v/>
      </c>
      <c r="N46" s="9">
        <f>G46-H46-VLOOKUP(C46, Вчера!C:O, 6, FALSE)</f>
        <v/>
      </c>
      <c r="O46" s="9">
        <f>I46-J46-VLOOKUP(C46, Вчера!C:O, 10, FALSE)</f>
        <v/>
      </c>
    </row>
    <row r="47">
      <c r="A47" s="41" t="n">
        <v>44</v>
      </c>
      <c r="B47" s="44">
        <f>'Разрез по МО'!B48</f>
        <v/>
      </c>
      <c r="C47" s="21">
        <f>'Разрез по МО'!C48</f>
        <v/>
      </c>
      <c r="D47" s="44">
        <f>'Разрез по МО'!D48</f>
        <v/>
      </c>
      <c r="E47" s="44">
        <f>'Разрез по МО'!E48</f>
        <v/>
      </c>
      <c r="F47" s="44">
        <f>'Разрез по МО'!G48</f>
        <v/>
      </c>
      <c r="G47" s="44">
        <f>'Разрез по МО'!H48</f>
        <v/>
      </c>
      <c r="H47" s="44">
        <f>'Разрез по МО'!J48</f>
        <v/>
      </c>
      <c r="I47" s="44">
        <f>'Разрез по МО'!L48</f>
        <v/>
      </c>
      <c r="J47" s="44">
        <f>'Разрез по МО'!N48</f>
        <v/>
      </c>
      <c r="K47" s="44">
        <f>'Разрез по МО'!O48</f>
        <v/>
      </c>
      <c r="M47" s="9">
        <f>E47-F47-VLOOKUP(C47, Вчера!C:O, 3, FALSE)</f>
        <v/>
      </c>
      <c r="N47" s="9">
        <f>G47-H47-VLOOKUP(C47, Вчера!C:O, 6, FALSE)</f>
        <v/>
      </c>
      <c r="O47" s="9">
        <f>I47-J47-VLOOKUP(C47, Вчера!C:O, 10, FALSE)</f>
        <v/>
      </c>
    </row>
    <row r="48">
      <c r="A48" s="41" t="n">
        <v>45</v>
      </c>
      <c r="B48" s="44">
        <f>'Разрез по МО'!B49</f>
        <v/>
      </c>
      <c r="C48" s="21">
        <f>'Разрез по МО'!C49</f>
        <v/>
      </c>
      <c r="D48" s="44">
        <f>'Разрез по МО'!D49</f>
        <v/>
      </c>
      <c r="E48" s="44">
        <f>'Разрез по МО'!E49</f>
        <v/>
      </c>
      <c r="F48" s="44">
        <f>'Разрез по МО'!G49</f>
        <v/>
      </c>
      <c r="G48" s="44">
        <f>'Разрез по МО'!H49</f>
        <v/>
      </c>
      <c r="H48" s="44">
        <f>'Разрез по МО'!J49</f>
        <v/>
      </c>
      <c r="I48" s="44">
        <f>'Разрез по МО'!L49</f>
        <v/>
      </c>
      <c r="J48" s="44">
        <f>'Разрез по МО'!N49</f>
        <v/>
      </c>
      <c r="K48" s="44">
        <f>'Разрез по МО'!O49</f>
        <v/>
      </c>
      <c r="M48" s="9">
        <f>E48-F48-VLOOKUP(C48, Вчера!C:O, 3, FALSE)</f>
        <v/>
      </c>
      <c r="N48" s="9">
        <f>G48-H48-VLOOKUP(C48, Вчера!C:O, 6, FALSE)</f>
        <v/>
      </c>
      <c r="O48" s="9">
        <f>I48-J48-VLOOKUP(C48, Вчера!C:O, 10, FALSE)</f>
        <v/>
      </c>
    </row>
    <row r="49">
      <c r="A49" s="41" t="n">
        <v>46</v>
      </c>
      <c r="B49" s="44">
        <f>'Разрез по МО'!B50</f>
        <v/>
      </c>
      <c r="C49" s="21">
        <f>'Разрез по МО'!C50</f>
        <v/>
      </c>
      <c r="D49" s="44">
        <f>'Разрез по МО'!D50</f>
        <v/>
      </c>
      <c r="E49" s="44">
        <f>'Разрез по МО'!E50</f>
        <v/>
      </c>
      <c r="F49" s="44">
        <f>'Разрез по МО'!G50</f>
        <v/>
      </c>
      <c r="G49" s="44">
        <f>'Разрез по МО'!H50</f>
        <v/>
      </c>
      <c r="H49" s="44">
        <f>'Разрез по МО'!J50</f>
        <v/>
      </c>
      <c r="I49" s="44">
        <f>'Разрез по МО'!L50</f>
        <v/>
      </c>
      <c r="J49" s="44">
        <f>'Разрез по МО'!N50</f>
        <v/>
      </c>
      <c r="K49" s="44">
        <f>'Разрез по МО'!O50</f>
        <v/>
      </c>
      <c r="M49" s="9">
        <f>E49-F49-VLOOKUP(C49, Вчера!C:O, 3, FALSE)</f>
        <v/>
      </c>
      <c r="N49" s="9">
        <f>G49-H49-VLOOKUP(C49, Вчера!C:O, 6, FALSE)</f>
        <v/>
      </c>
      <c r="O49" s="9">
        <f>I49-J49-VLOOKUP(C49, Вчера!C:O, 10, FALSE)</f>
        <v/>
      </c>
    </row>
    <row r="50">
      <c r="A50" s="41" t="n">
        <v>47</v>
      </c>
      <c r="B50" s="44">
        <f>'Разрез по МО'!B51</f>
        <v/>
      </c>
      <c r="C50" s="21">
        <f>'Разрез по МО'!C51</f>
        <v/>
      </c>
      <c r="D50" s="44">
        <f>'Разрез по МО'!D51</f>
        <v/>
      </c>
      <c r="E50" s="44">
        <f>'Разрез по МО'!E51</f>
        <v/>
      </c>
      <c r="F50" s="44">
        <f>'Разрез по МО'!G51</f>
        <v/>
      </c>
      <c r="G50" s="44">
        <f>'Разрез по МО'!H51</f>
        <v/>
      </c>
      <c r="H50" s="44">
        <f>'Разрез по МО'!J51</f>
        <v/>
      </c>
      <c r="I50" s="44">
        <f>'Разрез по МО'!L51</f>
        <v/>
      </c>
      <c r="J50" s="44">
        <f>'Разрез по МО'!N51</f>
        <v/>
      </c>
      <c r="K50" s="44">
        <f>'Разрез по МО'!O51</f>
        <v/>
      </c>
      <c r="M50" s="9">
        <f>E50-F50-VLOOKUP(C50, Вчера!C:O, 3, FALSE)</f>
        <v/>
      </c>
      <c r="N50" s="9">
        <f>G50-H50-VLOOKUP(C50, Вчера!C:O, 6, FALSE)</f>
        <v/>
      </c>
      <c r="O50" s="9">
        <f>I50-J50-VLOOKUP(C50, Вчера!C:O, 10, FALSE)</f>
        <v/>
      </c>
    </row>
    <row r="51">
      <c r="A51" s="41" t="n">
        <v>48</v>
      </c>
      <c r="B51" s="44">
        <f>'Разрез по МО'!B52</f>
        <v/>
      </c>
      <c r="C51" s="21">
        <f>'Разрез по МО'!C52</f>
        <v/>
      </c>
      <c r="D51" s="44">
        <f>'Разрез по МО'!D52</f>
        <v/>
      </c>
      <c r="E51" s="44">
        <f>'Разрез по МО'!E52</f>
        <v/>
      </c>
      <c r="F51" s="44">
        <f>'Разрез по МО'!G52</f>
        <v/>
      </c>
      <c r="G51" s="44">
        <f>'Разрез по МО'!H52</f>
        <v/>
      </c>
      <c r="H51" s="44">
        <f>'Разрез по МО'!J52</f>
        <v/>
      </c>
      <c r="I51" s="44">
        <f>'Разрез по МО'!L52</f>
        <v/>
      </c>
      <c r="J51" s="44">
        <f>'Разрез по МО'!N52</f>
        <v/>
      </c>
      <c r="K51" s="44">
        <f>'Разрез по МО'!O52</f>
        <v/>
      </c>
      <c r="M51" s="9">
        <f>E51-F51-VLOOKUP(C51, Вчера!C:O, 3, FALSE)</f>
        <v/>
      </c>
      <c r="N51" s="9">
        <f>G51-H51-VLOOKUP(C51, Вчера!C:O, 6, FALSE)</f>
        <v/>
      </c>
      <c r="O51" s="9">
        <f>I51-J51-VLOOKUP(C51, Вчера!C:O, 10, FALSE)</f>
        <v/>
      </c>
    </row>
    <row r="52">
      <c r="A52" s="41" t="n">
        <v>49</v>
      </c>
      <c r="B52" s="44">
        <f>'Разрез по МО'!B53</f>
        <v/>
      </c>
      <c r="C52" s="21">
        <f>'Разрез по МО'!C53</f>
        <v/>
      </c>
      <c r="D52" s="44">
        <f>'Разрез по МО'!D53</f>
        <v/>
      </c>
      <c r="E52" s="44">
        <f>'Разрез по МО'!E53</f>
        <v/>
      </c>
      <c r="F52" s="44">
        <f>'Разрез по МО'!G53</f>
        <v/>
      </c>
      <c r="G52" s="44">
        <f>'Разрез по МО'!H53</f>
        <v/>
      </c>
      <c r="H52" s="44">
        <f>'Разрез по МО'!J53</f>
        <v/>
      </c>
      <c r="I52" s="44">
        <f>'Разрез по МО'!L53</f>
        <v/>
      </c>
      <c r="J52" s="44">
        <f>'Разрез по МО'!N53</f>
        <v/>
      </c>
      <c r="K52" s="44">
        <f>'Разрез по МО'!O53</f>
        <v/>
      </c>
      <c r="M52" s="9">
        <f>E52-F52-VLOOKUP(C52, Вчера!C:O, 3, FALSE)</f>
        <v/>
      </c>
      <c r="N52" s="9">
        <f>G52-H52-VLOOKUP(C52, Вчера!C:O, 6, FALSE)</f>
        <v/>
      </c>
      <c r="O52" s="9">
        <f>I52-J52-VLOOKUP(C52, Вчера!C:O, 10, FALSE)</f>
        <v/>
      </c>
    </row>
    <row r="53">
      <c r="A53" s="41" t="n">
        <v>50</v>
      </c>
      <c r="B53" s="44">
        <f>'Разрез по МО'!B54</f>
        <v/>
      </c>
      <c r="C53" s="21">
        <f>'Разрез по МО'!C54</f>
        <v/>
      </c>
      <c r="D53" s="44">
        <f>'Разрез по МО'!D54</f>
        <v/>
      </c>
      <c r="E53" s="44">
        <f>'Разрез по МО'!E54</f>
        <v/>
      </c>
      <c r="F53" s="44">
        <f>'Разрез по МО'!G54</f>
        <v/>
      </c>
      <c r="G53" s="44">
        <f>'Разрез по МО'!H54</f>
        <v/>
      </c>
      <c r="H53" s="44">
        <f>'Разрез по МО'!J54</f>
        <v/>
      </c>
      <c r="I53" s="44">
        <f>'Разрез по МО'!L54</f>
        <v/>
      </c>
      <c r="J53" s="44">
        <f>'Разрез по МО'!N54</f>
        <v/>
      </c>
      <c r="K53" s="44">
        <f>'Разрез по МО'!O54</f>
        <v/>
      </c>
      <c r="M53" s="9">
        <f>E53-F53-VLOOKUP(C53, Вчера!C:O, 3, FALSE)</f>
        <v/>
      </c>
      <c r="N53" s="9">
        <f>G53-H53-VLOOKUP(C53, Вчера!C:O, 6, FALSE)</f>
        <v/>
      </c>
      <c r="O53" s="9">
        <f>I53-J53-VLOOKUP(C53, Вчера!C:O, 10, FALSE)</f>
        <v/>
      </c>
    </row>
    <row r="54">
      <c r="A54" s="41" t="n">
        <v>51</v>
      </c>
      <c r="B54" s="44">
        <f>'Разрез по МО'!B55</f>
        <v/>
      </c>
      <c r="C54" s="21">
        <f>'Разрез по МО'!C55</f>
        <v/>
      </c>
      <c r="D54" s="44">
        <f>'Разрез по МО'!D55</f>
        <v/>
      </c>
      <c r="E54" s="44">
        <f>'Разрез по МО'!E55</f>
        <v/>
      </c>
      <c r="F54" s="44">
        <f>'Разрез по МО'!G55</f>
        <v/>
      </c>
      <c r="G54" s="44">
        <f>'Разрез по МО'!H55</f>
        <v/>
      </c>
      <c r="H54" s="44">
        <f>'Разрез по МО'!J55</f>
        <v/>
      </c>
      <c r="I54" s="44">
        <f>'Разрез по МО'!L55</f>
        <v/>
      </c>
      <c r="J54" s="44">
        <f>'Разрез по МО'!N55</f>
        <v/>
      </c>
      <c r="K54" s="44">
        <f>'Разрез по МО'!O55</f>
        <v/>
      </c>
      <c r="M54" s="9">
        <f>E54-F54-VLOOKUP(C54, Вчера!C:O, 3, FALSE)</f>
        <v/>
      </c>
      <c r="N54" s="9">
        <f>G54-H54-VLOOKUP(C54, Вчера!C:O, 6, FALSE)</f>
        <v/>
      </c>
      <c r="O54" s="9">
        <f>I54-J54-VLOOKUP(C54, Вчера!C:O, 10, FALSE)</f>
        <v/>
      </c>
    </row>
    <row r="55">
      <c r="A55" s="41" t="n">
        <v>52</v>
      </c>
      <c r="B55" s="44">
        <f>'Разрез по МО'!B56</f>
        <v/>
      </c>
      <c r="C55" s="21">
        <f>'Разрез по МО'!C56</f>
        <v/>
      </c>
      <c r="D55" s="44">
        <f>'Разрез по МО'!D56</f>
        <v/>
      </c>
      <c r="E55" s="44">
        <f>'Разрез по МО'!E56</f>
        <v/>
      </c>
      <c r="F55" s="44">
        <f>'Разрез по МО'!G56</f>
        <v/>
      </c>
      <c r="G55" s="44">
        <f>'Разрез по МО'!H56</f>
        <v/>
      </c>
      <c r="H55" s="44">
        <f>'Разрез по МО'!J56</f>
        <v/>
      </c>
      <c r="I55" s="44">
        <f>'Разрез по МО'!L56</f>
        <v/>
      </c>
      <c r="J55" s="44">
        <f>'Разрез по МО'!N56</f>
        <v/>
      </c>
      <c r="K55" s="44">
        <f>'Разрез по МО'!O56</f>
        <v/>
      </c>
      <c r="M55" s="9">
        <f>E55-F55-VLOOKUP(C55, Вчера!C:O, 3, FALSE)</f>
        <v/>
      </c>
      <c r="N55" s="9">
        <f>G55-H55-VLOOKUP(C55, Вчера!C:O, 6, FALSE)</f>
        <v/>
      </c>
      <c r="O55" s="9">
        <f>I55-J55-VLOOKUP(C55, Вчера!C:O, 10, FALSE)</f>
        <v/>
      </c>
    </row>
    <row r="56">
      <c r="A56" s="41" t="n">
        <v>53</v>
      </c>
      <c r="B56" s="44">
        <f>'Разрез по МО'!B57</f>
        <v/>
      </c>
      <c r="C56" s="21">
        <f>'Разрез по МО'!C57</f>
        <v/>
      </c>
      <c r="D56" s="44">
        <f>'Разрез по МО'!D57</f>
        <v/>
      </c>
      <c r="E56" s="44">
        <f>'Разрез по МО'!E57</f>
        <v/>
      </c>
      <c r="F56" s="44">
        <f>'Разрез по МО'!G57</f>
        <v/>
      </c>
      <c r="G56" s="44">
        <f>'Разрез по МО'!H57</f>
        <v/>
      </c>
      <c r="H56" s="44">
        <f>'Разрез по МО'!J57</f>
        <v/>
      </c>
      <c r="I56" s="44">
        <f>'Разрез по МО'!L57</f>
        <v/>
      </c>
      <c r="J56" s="44">
        <f>'Разрез по МО'!N57</f>
        <v/>
      </c>
      <c r="K56" s="44">
        <f>'Разрез по МО'!O57</f>
        <v/>
      </c>
      <c r="M56" s="9">
        <f>E56-F56-VLOOKUP(C56, Вчера!C:O, 3, FALSE)</f>
        <v/>
      </c>
      <c r="N56" s="9">
        <f>G56-H56-VLOOKUP(C56, Вчера!C:O, 6, FALSE)</f>
        <v/>
      </c>
      <c r="O56" s="9">
        <f>I56-J56-VLOOKUP(C56, Вчера!C:O, 10, FALSE)</f>
        <v/>
      </c>
    </row>
    <row r="57">
      <c r="A57" s="41" t="n">
        <v>54</v>
      </c>
      <c r="B57" s="44">
        <f>'Разрез по МО'!B58</f>
        <v/>
      </c>
      <c r="C57" s="21">
        <f>'Разрез по МО'!C58</f>
        <v/>
      </c>
      <c r="D57" s="44">
        <f>'Разрез по МО'!D58</f>
        <v/>
      </c>
      <c r="E57" s="44">
        <f>'Разрез по МО'!E58</f>
        <v/>
      </c>
      <c r="F57" s="44">
        <f>'Разрез по МО'!G58</f>
        <v/>
      </c>
      <c r="G57" s="44">
        <f>'Разрез по МО'!H58</f>
        <v/>
      </c>
      <c r="H57" s="44">
        <f>'Разрез по МО'!J58</f>
        <v/>
      </c>
      <c r="I57" s="44">
        <f>'Разрез по МО'!L58</f>
        <v/>
      </c>
      <c r="J57" s="44">
        <f>'Разрез по МО'!N58</f>
        <v/>
      </c>
      <c r="K57" s="44">
        <f>'Разрез по МО'!O58</f>
        <v/>
      </c>
      <c r="M57" s="9">
        <f>E57-F57-VLOOKUP(C57, Вчера!C:O, 3, FALSE)</f>
        <v/>
      </c>
      <c r="N57" s="9">
        <f>G57-H57-VLOOKUP(C57, Вчера!C:O, 6, FALSE)</f>
        <v/>
      </c>
      <c r="O57" s="9">
        <f>I57-J57-VLOOKUP(C57, Вчера!C:O, 10, FALSE)</f>
        <v/>
      </c>
    </row>
    <row r="58">
      <c r="A58" s="41" t="n">
        <v>55</v>
      </c>
      <c r="B58" s="44">
        <f>'Разрез по МО'!B59</f>
        <v/>
      </c>
      <c r="C58" s="21">
        <f>'Разрез по МО'!C59</f>
        <v/>
      </c>
      <c r="D58" s="44">
        <f>'Разрез по МО'!D59</f>
        <v/>
      </c>
      <c r="E58" s="44">
        <f>'Разрез по МО'!E59</f>
        <v/>
      </c>
      <c r="F58" s="44">
        <f>'Разрез по МО'!G59</f>
        <v/>
      </c>
      <c r="G58" s="44">
        <f>'Разрез по МО'!H59</f>
        <v/>
      </c>
      <c r="H58" s="44">
        <f>'Разрез по МО'!J59</f>
        <v/>
      </c>
      <c r="I58" s="44">
        <f>'Разрез по МО'!L59</f>
        <v/>
      </c>
      <c r="J58" s="44">
        <f>'Разрез по МО'!N59</f>
        <v/>
      </c>
      <c r="K58" s="44">
        <f>'Разрез по МО'!O59</f>
        <v/>
      </c>
      <c r="M58" s="9">
        <f>E58-F58-VLOOKUP(C58, Вчера!C:O, 3, FALSE)</f>
        <v/>
      </c>
      <c r="N58" s="9">
        <f>G58-H58-VLOOKUP(C58, Вчера!C:O, 6, FALSE)</f>
        <v/>
      </c>
      <c r="O58" s="9">
        <f>I58-J58-VLOOKUP(C58, Вчера!C:O, 10, FALSE)</f>
        <v/>
      </c>
    </row>
    <row r="59">
      <c r="A59" s="41" t="n">
        <v>56</v>
      </c>
      <c r="B59" s="44">
        <f>'Разрез по МО'!B60</f>
        <v/>
      </c>
      <c r="C59" s="21">
        <f>'Разрез по МО'!C60</f>
        <v/>
      </c>
      <c r="D59" s="44">
        <f>'Разрез по МО'!D60</f>
        <v/>
      </c>
      <c r="E59" s="44">
        <f>'Разрез по МО'!E60</f>
        <v/>
      </c>
      <c r="F59" s="44">
        <f>'Разрез по МО'!G60</f>
        <v/>
      </c>
      <c r="G59" s="44">
        <f>'Разрез по МО'!H60</f>
        <v/>
      </c>
      <c r="H59" s="44">
        <f>'Разрез по МО'!J60</f>
        <v/>
      </c>
      <c r="I59" s="44">
        <f>'Разрез по МО'!L60</f>
        <v/>
      </c>
      <c r="J59" s="44">
        <f>'Разрез по МО'!N60</f>
        <v/>
      </c>
      <c r="K59" s="44">
        <f>'Разрез по МО'!O60</f>
        <v/>
      </c>
      <c r="M59" s="9">
        <f>E59-F59-VLOOKUP(C59, Вчера!C:O, 3, FALSE)</f>
        <v/>
      </c>
      <c r="N59" s="9">
        <f>G59-H59-VLOOKUP(C59, Вчера!C:O, 6, FALSE)</f>
        <v/>
      </c>
      <c r="O59" s="9">
        <f>I59-J59-VLOOKUP(C59, Вчера!C:O, 10, FALSE)</f>
        <v/>
      </c>
    </row>
    <row r="60">
      <c r="A60" s="41" t="n">
        <v>57</v>
      </c>
      <c r="B60" s="44">
        <f>'Разрез по МО'!B61</f>
        <v/>
      </c>
      <c r="C60" s="21">
        <f>'Разрез по МО'!C61</f>
        <v/>
      </c>
      <c r="D60" s="44">
        <f>'Разрез по МО'!D61</f>
        <v/>
      </c>
      <c r="E60" s="44">
        <f>'Разрез по МО'!E61</f>
        <v/>
      </c>
      <c r="F60" s="44">
        <f>'Разрез по МО'!G61</f>
        <v/>
      </c>
      <c r="G60" s="44">
        <f>'Разрез по МО'!H61</f>
        <v/>
      </c>
      <c r="H60" s="44">
        <f>'Разрез по МО'!J61</f>
        <v/>
      </c>
      <c r="I60" s="44">
        <f>'Разрез по МО'!L61</f>
        <v/>
      </c>
      <c r="J60" s="44">
        <f>'Разрез по МО'!N61</f>
        <v/>
      </c>
      <c r="K60" s="44">
        <f>'Разрез по МО'!O61</f>
        <v/>
      </c>
      <c r="M60" s="9">
        <f>E60-F60-VLOOKUP(C60, Вчера!C:O, 3, FALSE)</f>
        <v/>
      </c>
      <c r="N60" s="9">
        <f>G60-H60-VLOOKUP(C60, Вчера!C:O, 6, FALSE)</f>
        <v/>
      </c>
      <c r="O60" s="9">
        <f>I60-J60-VLOOKUP(C60, Вчера!C:O, 10, FALSE)</f>
        <v/>
      </c>
    </row>
    <row r="61">
      <c r="A61" s="41" t="n">
        <v>58</v>
      </c>
      <c r="B61" s="44">
        <f>'Разрез по МО'!B62</f>
        <v/>
      </c>
      <c r="C61" s="21">
        <f>'Разрез по МО'!C62</f>
        <v/>
      </c>
      <c r="D61" s="44">
        <f>'Разрез по МО'!D62</f>
        <v/>
      </c>
      <c r="E61" s="44">
        <f>'Разрез по МО'!E62</f>
        <v/>
      </c>
      <c r="F61" s="44">
        <f>'Разрез по МО'!G62</f>
        <v/>
      </c>
      <c r="G61" s="44">
        <f>'Разрез по МО'!H62</f>
        <v/>
      </c>
      <c r="H61" s="44">
        <f>'Разрез по МО'!J62</f>
        <v/>
      </c>
      <c r="I61" s="44">
        <f>'Разрез по МО'!L62</f>
        <v/>
      </c>
      <c r="J61" s="44">
        <f>'Разрез по МО'!N62</f>
        <v/>
      </c>
      <c r="K61" s="44">
        <f>'Разрез по МО'!O62</f>
        <v/>
      </c>
      <c r="M61" s="9">
        <f>E61-F61-VLOOKUP(C61, Вчера!C:O, 3, FALSE)</f>
        <v/>
      </c>
      <c r="N61" s="9">
        <f>G61-H61-VLOOKUP(C61, Вчера!C:O, 6, FALSE)</f>
        <v/>
      </c>
      <c r="O61" s="9">
        <f>I61-J61-VLOOKUP(C61, Вчера!C:O, 10, FALSE)</f>
        <v/>
      </c>
    </row>
    <row r="62">
      <c r="A62" s="41" t="n">
        <v>59</v>
      </c>
      <c r="B62" s="44">
        <f>'Разрез по МО'!B63</f>
        <v/>
      </c>
      <c r="C62" s="21">
        <f>'Разрез по МО'!C63</f>
        <v/>
      </c>
      <c r="D62" s="44">
        <f>'Разрез по МО'!D63</f>
        <v/>
      </c>
      <c r="E62" s="44">
        <f>'Разрез по МО'!E63</f>
        <v/>
      </c>
      <c r="F62" s="44">
        <f>'Разрез по МО'!G63</f>
        <v/>
      </c>
      <c r="G62" s="44">
        <f>'Разрез по МО'!H63</f>
        <v/>
      </c>
      <c r="H62" s="44">
        <f>'Разрез по МО'!J63</f>
        <v/>
      </c>
      <c r="I62" s="44">
        <f>'Разрез по МО'!L63</f>
        <v/>
      </c>
      <c r="J62" s="44">
        <f>'Разрез по МО'!N63</f>
        <v/>
      </c>
      <c r="K62" s="44">
        <f>'Разрез по МО'!O63</f>
        <v/>
      </c>
      <c r="M62" s="9">
        <f>E62-F62-VLOOKUP(C62, Вчера!C:O, 3, FALSE)</f>
        <v/>
      </c>
      <c r="N62" s="9">
        <f>G62-H62-VLOOKUP(C62, Вчера!C:O, 6, FALSE)</f>
        <v/>
      </c>
      <c r="O62" s="9">
        <f>I62-J62-VLOOKUP(C62, Вчера!C:O, 10, FALSE)</f>
        <v/>
      </c>
    </row>
    <row r="63">
      <c r="A63" s="41" t="n">
        <v>60</v>
      </c>
      <c r="B63" s="44">
        <f>'Разрез по МО'!B64</f>
        <v/>
      </c>
      <c r="C63" s="21">
        <f>'Разрез по МО'!C64</f>
        <v/>
      </c>
      <c r="D63" s="44">
        <f>'Разрез по МО'!D64</f>
        <v/>
      </c>
      <c r="E63" s="44">
        <f>'Разрез по МО'!E64</f>
        <v/>
      </c>
      <c r="F63" s="44">
        <f>'Разрез по МО'!G64</f>
        <v/>
      </c>
      <c r="G63" s="44">
        <f>'Разрез по МО'!H64</f>
        <v/>
      </c>
      <c r="H63" s="44">
        <f>'Разрез по МО'!J64</f>
        <v/>
      </c>
      <c r="I63" s="44">
        <f>'Разрез по МО'!L64</f>
        <v/>
      </c>
      <c r="J63" s="44">
        <f>'Разрез по МО'!N64</f>
        <v/>
      </c>
      <c r="K63" s="44">
        <f>'Разрез по МО'!O64</f>
        <v/>
      </c>
      <c r="M63" s="9">
        <f>E63-F63-VLOOKUP(C63, Вчера!C:O, 3, FALSE)</f>
        <v/>
      </c>
      <c r="N63" s="9">
        <f>G63-H63-VLOOKUP(C63, Вчера!C:O, 6, FALSE)</f>
        <v/>
      </c>
      <c r="O63" s="9">
        <f>I63-J63-VLOOKUP(C63, Вчера!C:O, 10, FALSE)</f>
        <v/>
      </c>
    </row>
    <row r="64">
      <c r="A64" s="41" t="n">
        <v>61</v>
      </c>
      <c r="B64" s="44">
        <f>'Разрез по МО'!B65</f>
        <v/>
      </c>
      <c r="C64" s="21">
        <f>'Разрез по МО'!C65</f>
        <v/>
      </c>
      <c r="D64" s="44">
        <f>'Разрез по МО'!D65</f>
        <v/>
      </c>
      <c r="E64" s="44">
        <f>'Разрез по МО'!E65</f>
        <v/>
      </c>
      <c r="F64" s="44">
        <f>'Разрез по МО'!G65</f>
        <v/>
      </c>
      <c r="G64" s="44">
        <f>'Разрез по МО'!H65</f>
        <v/>
      </c>
      <c r="H64" s="44">
        <f>'Разрез по МО'!J65</f>
        <v/>
      </c>
      <c r="I64" s="44">
        <f>'Разрез по МО'!L65</f>
        <v/>
      </c>
      <c r="J64" s="44">
        <f>'Разрез по МО'!N65</f>
        <v/>
      </c>
      <c r="K64" s="44">
        <f>'Разрез по МО'!O65</f>
        <v/>
      </c>
      <c r="M64" s="9">
        <f>E64-F64-VLOOKUP(C64, Вчера!C:O, 3, FALSE)</f>
        <v/>
      </c>
      <c r="N64" s="9">
        <f>G64-H64-VLOOKUP(C64, Вчера!C:O, 6, FALSE)</f>
        <v/>
      </c>
      <c r="O64" s="9">
        <f>I64-J64-VLOOKUP(C64, Вчера!C:O, 10, FALSE)</f>
        <v/>
      </c>
    </row>
    <row r="65">
      <c r="A65" s="41" t="n">
        <v>62</v>
      </c>
      <c r="B65" s="44">
        <f>'Разрез по МО'!B66</f>
        <v/>
      </c>
      <c r="C65" s="21">
        <f>'Разрез по МО'!C66</f>
        <v/>
      </c>
      <c r="D65" s="44">
        <f>'Разрез по МО'!D66</f>
        <v/>
      </c>
      <c r="E65" s="44">
        <f>'Разрез по МО'!E66</f>
        <v/>
      </c>
      <c r="F65" s="44">
        <f>'Разрез по МО'!G66</f>
        <v/>
      </c>
      <c r="G65" s="44">
        <f>'Разрез по МО'!H66</f>
        <v/>
      </c>
      <c r="H65" s="44">
        <f>'Разрез по МО'!J66</f>
        <v/>
      </c>
      <c r="I65" s="44">
        <f>'Разрез по МО'!L66</f>
        <v/>
      </c>
      <c r="J65" s="44">
        <f>'Разрез по МО'!N66</f>
        <v/>
      </c>
      <c r="K65" s="44">
        <f>'Разрез по МО'!O66</f>
        <v/>
      </c>
      <c r="M65" s="9">
        <f>E65-F65-VLOOKUP(C65, Вчера!C:O, 3, FALSE)</f>
        <v/>
      </c>
      <c r="N65" s="9">
        <f>G65-H65-VLOOKUP(C65, Вчера!C:O, 6, FALSE)</f>
        <v/>
      </c>
      <c r="O65" s="9">
        <f>I65-J65-VLOOKUP(C65, Вчера!C:O, 10, FALSE)</f>
        <v/>
      </c>
    </row>
    <row r="66">
      <c r="A66" s="41" t="n">
        <v>63</v>
      </c>
      <c r="B66" s="44">
        <f>'Разрез по МО'!B67</f>
        <v/>
      </c>
      <c r="C66" s="21">
        <f>'Разрез по МО'!C67</f>
        <v/>
      </c>
      <c r="D66" s="44">
        <f>'Разрез по МО'!D67</f>
        <v/>
      </c>
      <c r="E66" s="44">
        <f>'Разрез по МО'!E67</f>
        <v/>
      </c>
      <c r="F66" s="44">
        <f>'Разрез по МО'!G67</f>
        <v/>
      </c>
      <c r="G66" s="44">
        <f>'Разрез по МО'!H67</f>
        <v/>
      </c>
      <c r="H66" s="44">
        <f>'Разрез по МО'!J67</f>
        <v/>
      </c>
      <c r="I66" s="44">
        <f>'Разрез по МО'!L67</f>
        <v/>
      </c>
      <c r="J66" s="44">
        <f>'Разрез по МО'!N67</f>
        <v/>
      </c>
      <c r="K66" s="44">
        <f>'Разрез по МО'!O67</f>
        <v/>
      </c>
      <c r="M66" s="9">
        <f>E66-F66-VLOOKUP(C66, Вчера!C:O, 3, FALSE)</f>
        <v/>
      </c>
      <c r="N66" s="9">
        <f>G66-H66-VLOOKUP(C66, Вчера!C:O, 6, FALSE)</f>
        <v/>
      </c>
      <c r="O66" s="9">
        <f>I66-J66-VLOOKUP(C66, Вчера!C:O, 10, FALSE)</f>
        <v/>
      </c>
    </row>
    <row r="67">
      <c r="A67" s="41" t="n">
        <v>64</v>
      </c>
      <c r="B67" s="44">
        <f>'Разрез по МО'!B68</f>
        <v/>
      </c>
      <c r="C67" s="21">
        <f>'Разрез по МО'!C68</f>
        <v/>
      </c>
      <c r="D67" s="44">
        <f>'Разрез по МО'!D68</f>
        <v/>
      </c>
      <c r="E67" s="44">
        <f>'Разрез по МО'!E68</f>
        <v/>
      </c>
      <c r="F67" s="44">
        <f>'Разрез по МО'!G68</f>
        <v/>
      </c>
      <c r="G67" s="44">
        <f>'Разрез по МО'!H68</f>
        <v/>
      </c>
      <c r="H67" s="44">
        <f>'Разрез по МО'!J68</f>
        <v/>
      </c>
      <c r="I67" s="44">
        <f>'Разрез по МО'!L68</f>
        <v/>
      </c>
      <c r="J67" s="44">
        <f>'Разрез по МО'!N68</f>
        <v/>
      </c>
      <c r="K67" s="44">
        <f>'Разрез по МО'!O68</f>
        <v/>
      </c>
      <c r="M67" s="9">
        <f>E67-F67-VLOOKUP(C67, Вчера!C:O, 3, FALSE)</f>
        <v/>
      </c>
      <c r="N67" s="9">
        <f>G67-H67-VLOOKUP(C67, Вчера!C:O, 6, FALSE)</f>
        <v/>
      </c>
      <c r="O67" s="9">
        <f>I67-J67-VLOOKUP(C67, Вчера!C:O, 10, FALSE)</f>
        <v/>
      </c>
    </row>
    <row r="68">
      <c r="A68" s="41" t="n">
        <v>65</v>
      </c>
      <c r="B68" s="44">
        <f>'Разрез по МО'!B69</f>
        <v/>
      </c>
      <c r="C68" s="21">
        <f>'Разрез по МО'!C69</f>
        <v/>
      </c>
      <c r="D68" s="44">
        <f>'Разрез по МО'!D69</f>
        <v/>
      </c>
      <c r="E68" s="44">
        <f>'Разрез по МО'!E69</f>
        <v/>
      </c>
      <c r="F68" s="44">
        <f>'Разрез по МО'!G69</f>
        <v/>
      </c>
      <c r="G68" s="44">
        <f>'Разрез по МО'!H69</f>
        <v/>
      </c>
      <c r="H68" s="44">
        <f>'Разрез по МО'!J69</f>
        <v/>
      </c>
      <c r="I68" s="44">
        <f>'Разрез по МО'!L69</f>
        <v/>
      </c>
      <c r="J68" s="44">
        <f>'Разрез по МО'!N69</f>
        <v/>
      </c>
      <c r="K68" s="44">
        <f>'Разрез по МО'!O69</f>
        <v/>
      </c>
      <c r="M68" s="9">
        <f>E68-F68-VLOOKUP(C68, Вчера!C:O, 3, FALSE)</f>
        <v/>
      </c>
      <c r="N68" s="9">
        <f>G68-H68-VLOOKUP(C68, Вчера!C:O, 6, FALSE)</f>
        <v/>
      </c>
      <c r="O68" s="9">
        <f>I68-J68-VLOOKUP(C68, Вчера!C:O, 10, FALSE)</f>
        <v/>
      </c>
    </row>
    <row r="69">
      <c r="A69" s="41" t="n">
        <v>66</v>
      </c>
      <c r="B69" s="44">
        <f>'Разрез по МО'!B70</f>
        <v/>
      </c>
      <c r="C69" s="21">
        <f>'Разрез по МО'!C70</f>
        <v/>
      </c>
      <c r="D69" s="44">
        <f>'Разрез по МО'!D70</f>
        <v/>
      </c>
      <c r="E69" s="44">
        <f>'Разрез по МО'!E70</f>
        <v/>
      </c>
      <c r="F69" s="44">
        <f>'Разрез по МО'!G70</f>
        <v/>
      </c>
      <c r="G69" s="44">
        <f>'Разрез по МО'!H70</f>
        <v/>
      </c>
      <c r="H69" s="44">
        <f>'Разрез по МО'!J70</f>
        <v/>
      </c>
      <c r="I69" s="44">
        <f>'Разрез по МО'!L70</f>
        <v/>
      </c>
      <c r="J69" s="44">
        <f>'Разрез по МО'!N70</f>
        <v/>
      </c>
      <c r="K69" s="44">
        <f>'Разрез по МО'!O70</f>
        <v/>
      </c>
      <c r="M69" s="9">
        <f>E69-F69-VLOOKUP(C69, Вчера!C:O, 3, FALSE)</f>
        <v/>
      </c>
      <c r="N69" s="9">
        <f>G69-H69-VLOOKUP(C69, Вчера!C:O, 6, FALSE)</f>
        <v/>
      </c>
      <c r="O69" s="9">
        <f>I69-J69-VLOOKUP(C69, Вчера!C:O, 10, FALSE)</f>
        <v/>
      </c>
    </row>
    <row r="70">
      <c r="A70" s="41" t="n">
        <v>67</v>
      </c>
      <c r="B70" s="44">
        <f>'Разрез по МО'!B71</f>
        <v/>
      </c>
      <c r="C70" s="21">
        <f>'Разрез по МО'!C71</f>
        <v/>
      </c>
      <c r="D70" s="44">
        <f>'Разрез по МО'!D71</f>
        <v/>
      </c>
      <c r="E70" s="44">
        <f>'Разрез по МО'!E71</f>
        <v/>
      </c>
      <c r="F70" s="44">
        <f>'Разрез по МО'!G71</f>
        <v/>
      </c>
      <c r="G70" s="44">
        <f>'Разрез по МО'!H71</f>
        <v/>
      </c>
      <c r="H70" s="44">
        <f>'Разрез по МО'!J71</f>
        <v/>
      </c>
      <c r="I70" s="44">
        <f>'Разрез по МО'!L71</f>
        <v/>
      </c>
      <c r="J70" s="44">
        <f>'Разрез по МО'!N71</f>
        <v/>
      </c>
      <c r="K70" s="44">
        <f>'Разрез по МО'!O71</f>
        <v/>
      </c>
      <c r="M70" s="9">
        <f>E70-F70-VLOOKUP(C70, Вчера!C:O, 3, FALSE)</f>
        <v/>
      </c>
      <c r="N70" s="9">
        <f>G70-H70-VLOOKUP(C70, Вчера!C:O, 6, FALSE)</f>
        <v/>
      </c>
      <c r="O70" s="9">
        <f>I70-J70-VLOOKUP(C70, Вчера!C:O, 10, FALSE)</f>
        <v/>
      </c>
    </row>
    <row r="71">
      <c r="A71" s="41" t="n">
        <v>68</v>
      </c>
      <c r="B71" s="44">
        <f>'Разрез по МО'!B72</f>
        <v/>
      </c>
      <c r="C71" s="21">
        <f>'Разрез по МО'!C72</f>
        <v/>
      </c>
      <c r="D71" s="44">
        <f>'Разрез по МО'!D72</f>
        <v/>
      </c>
      <c r="E71" s="44">
        <f>'Разрез по МО'!E72</f>
        <v/>
      </c>
      <c r="F71" s="44">
        <f>'Разрез по МО'!G72</f>
        <v/>
      </c>
      <c r="G71" s="44">
        <f>'Разрез по МО'!H72</f>
        <v/>
      </c>
      <c r="H71" s="44">
        <f>'Разрез по МО'!J72</f>
        <v/>
      </c>
      <c r="I71" s="44">
        <f>'Разрез по МО'!L72</f>
        <v/>
      </c>
      <c r="J71" s="44">
        <f>'Разрез по МО'!N72</f>
        <v/>
      </c>
      <c r="K71" s="44">
        <f>'Разрез по МО'!O72</f>
        <v/>
      </c>
      <c r="M71" s="9">
        <f>E71-F71-VLOOKUP(C71, Вчера!C:O, 3, FALSE)</f>
        <v/>
      </c>
      <c r="N71" s="9">
        <f>G71-H71-VLOOKUP(C71, Вчера!C:O, 6, FALSE)</f>
        <v/>
      </c>
      <c r="O71" s="9">
        <f>I71-J71-VLOOKUP(C71, Вчера!C:O, 10, FALSE)</f>
        <v/>
      </c>
    </row>
    <row r="72">
      <c r="A72" s="41" t="n">
        <v>69</v>
      </c>
      <c r="B72" s="44">
        <f>'Разрез по МО'!B73</f>
        <v/>
      </c>
      <c r="C72" s="21">
        <f>'Разрез по МО'!C73</f>
        <v/>
      </c>
      <c r="D72" s="44">
        <f>'Разрез по МО'!D73</f>
        <v/>
      </c>
      <c r="E72" s="44">
        <f>'Разрез по МО'!E73</f>
        <v/>
      </c>
      <c r="F72" s="44">
        <f>'Разрез по МО'!G73</f>
        <v/>
      </c>
      <c r="G72" s="44">
        <f>'Разрез по МО'!H73</f>
        <v/>
      </c>
      <c r="H72" s="44">
        <f>'Разрез по МО'!J73</f>
        <v/>
      </c>
      <c r="I72" s="44">
        <f>'Разрез по МО'!L73</f>
        <v/>
      </c>
      <c r="J72" s="44">
        <f>'Разрез по МО'!N73</f>
        <v/>
      </c>
      <c r="K72" s="44">
        <f>'Разрез по МО'!O73</f>
        <v/>
      </c>
      <c r="M72" s="9">
        <f>E72-F72-VLOOKUP(C72, Вчера!C:O, 3, FALSE)</f>
        <v/>
      </c>
      <c r="N72" s="9">
        <f>G72-H72-VLOOKUP(C72, Вчера!C:O, 6, FALSE)</f>
        <v/>
      </c>
      <c r="O72" s="9">
        <f>I72-J72-VLOOKUP(C72, Вчера!C:O, 10, FALSE)</f>
        <v/>
      </c>
    </row>
    <row r="73">
      <c r="A73" s="41" t="n">
        <v>70</v>
      </c>
      <c r="B73" s="44">
        <f>'Разрез по МО'!B74</f>
        <v/>
      </c>
      <c r="C73" s="21">
        <f>'Разрез по МО'!C74</f>
        <v/>
      </c>
      <c r="D73" s="44">
        <f>'Разрез по МО'!D74</f>
        <v/>
      </c>
      <c r="E73" s="44">
        <f>'Разрез по МО'!E74</f>
        <v/>
      </c>
      <c r="F73" s="44">
        <f>'Разрез по МО'!G74</f>
        <v/>
      </c>
      <c r="G73" s="44">
        <f>'Разрез по МО'!H74</f>
        <v/>
      </c>
      <c r="H73" s="44">
        <f>'Разрез по МО'!J74</f>
        <v/>
      </c>
      <c r="I73" s="44">
        <f>'Разрез по МО'!L74</f>
        <v/>
      </c>
      <c r="J73" s="44">
        <f>'Разрез по МО'!N74</f>
        <v/>
      </c>
      <c r="K73" s="44">
        <f>'Разрез по МО'!O74</f>
        <v/>
      </c>
      <c r="M73" s="9">
        <f>E73-F73-VLOOKUP(C73, Вчера!C:O, 3, FALSE)</f>
        <v/>
      </c>
      <c r="N73" s="9">
        <f>G73-H73-VLOOKUP(C73, Вчера!C:O, 6, FALSE)</f>
        <v/>
      </c>
      <c r="O73" s="9">
        <f>I73-J73-VLOOKUP(C73, Вчера!C:O, 10, FALSE)</f>
        <v/>
      </c>
    </row>
    <row r="74">
      <c r="A74" s="41" t="n">
        <v>71</v>
      </c>
      <c r="B74" s="44">
        <f>'Разрез по МО'!B75</f>
        <v/>
      </c>
      <c r="C74" s="21">
        <f>'Разрез по МО'!C75</f>
        <v/>
      </c>
      <c r="D74" s="44">
        <f>'Разрез по МО'!D75</f>
        <v/>
      </c>
      <c r="E74" s="44">
        <f>'Разрез по МО'!E75</f>
        <v/>
      </c>
      <c r="F74" s="44">
        <f>'Разрез по МО'!G75</f>
        <v/>
      </c>
      <c r="G74" s="44">
        <f>'Разрез по МО'!H75</f>
        <v/>
      </c>
      <c r="H74" s="44">
        <f>'Разрез по МО'!J75</f>
        <v/>
      </c>
      <c r="I74" s="44">
        <f>'Разрез по МО'!L75</f>
        <v/>
      </c>
      <c r="J74" s="44">
        <f>'Разрез по МО'!N75</f>
        <v/>
      </c>
      <c r="K74" s="44">
        <f>'Разрез по МО'!O75</f>
        <v/>
      </c>
      <c r="M74" s="9">
        <f>E74-F74-VLOOKUP(C74, Вчера!C:O, 3, FALSE)</f>
        <v/>
      </c>
      <c r="N74" s="9">
        <f>G74-H74-VLOOKUP(C74, Вчера!C:O, 6, FALSE)</f>
        <v/>
      </c>
      <c r="O74" s="9">
        <f>I74-J74-VLOOKUP(C74, Вчера!C:O, 10, FALSE)</f>
        <v/>
      </c>
    </row>
    <row r="75">
      <c r="A75" s="41" t="n">
        <v>72</v>
      </c>
      <c r="B75" s="44">
        <f>'Разрез по МО'!B76</f>
        <v/>
      </c>
      <c r="C75" s="21">
        <f>'Разрез по МО'!C76</f>
        <v/>
      </c>
      <c r="D75" s="44">
        <f>'Разрез по МО'!D76</f>
        <v/>
      </c>
      <c r="E75" s="44">
        <f>'Разрез по МО'!E76</f>
        <v/>
      </c>
      <c r="F75" s="44">
        <f>'Разрез по МО'!G76</f>
        <v/>
      </c>
      <c r="G75" s="44">
        <f>'Разрез по МО'!H76</f>
        <v/>
      </c>
      <c r="H75" s="44">
        <f>'Разрез по МО'!J76</f>
        <v/>
      </c>
      <c r="I75" s="44">
        <f>'Разрез по МО'!L76</f>
        <v/>
      </c>
      <c r="J75" s="44">
        <f>'Разрез по МО'!N76</f>
        <v/>
      </c>
      <c r="K75" s="44">
        <f>'Разрез по МО'!O76</f>
        <v/>
      </c>
      <c r="M75" s="9">
        <f>E75-F75-VLOOKUP(C75, Вчера!C:O, 3, FALSE)</f>
        <v/>
      </c>
      <c r="N75" s="9">
        <f>G75-H75-VLOOKUP(C75, Вчера!C:O, 6, FALSE)</f>
        <v/>
      </c>
      <c r="O75" s="9">
        <f>I75-J75-VLOOKUP(C75, Вчера!C:O, 10, FALSE)</f>
        <v/>
      </c>
    </row>
    <row r="76">
      <c r="A76" s="41" t="n">
        <v>73</v>
      </c>
      <c r="B76" s="44">
        <f>'Разрез по МО'!B77</f>
        <v/>
      </c>
      <c r="C76" s="21">
        <f>'Разрез по МО'!C77</f>
        <v/>
      </c>
      <c r="D76" s="44">
        <f>'Разрез по МО'!D77</f>
        <v/>
      </c>
      <c r="E76" s="44">
        <f>'Разрез по МО'!E77</f>
        <v/>
      </c>
      <c r="F76" s="44">
        <f>'Разрез по МО'!G77</f>
        <v/>
      </c>
      <c r="G76" s="44">
        <f>'Разрез по МО'!H77</f>
        <v/>
      </c>
      <c r="H76" s="44">
        <f>'Разрез по МО'!J77</f>
        <v/>
      </c>
      <c r="I76" s="44">
        <f>'Разрез по МО'!L77</f>
        <v/>
      </c>
      <c r="J76" s="44">
        <f>'Разрез по МО'!N77</f>
        <v/>
      </c>
      <c r="K76" s="44">
        <f>'Разрез по МО'!O77</f>
        <v/>
      </c>
      <c r="M76" s="9">
        <f>E76-F76-VLOOKUP(C76, Вчера!C:O, 3, FALSE)</f>
        <v/>
      </c>
      <c r="N76" s="9">
        <f>G76-H76-VLOOKUP(C76, Вчера!C:O, 6, FALSE)</f>
        <v/>
      </c>
      <c r="O76" s="9">
        <f>I76-J76-VLOOKUP(C76, Вчера!C:O, 10, FALSE)</f>
        <v/>
      </c>
    </row>
    <row r="77">
      <c r="A77" s="41" t="n">
        <v>74</v>
      </c>
      <c r="B77" s="44">
        <f>'Разрез по МО'!B78</f>
        <v/>
      </c>
      <c r="C77" s="21">
        <f>'Разрез по МО'!C78</f>
        <v/>
      </c>
      <c r="D77" s="44">
        <f>'Разрез по МО'!D78</f>
        <v/>
      </c>
      <c r="E77" s="44">
        <f>'Разрез по МО'!E78</f>
        <v/>
      </c>
      <c r="F77" s="44">
        <f>'Разрез по МО'!G78</f>
        <v/>
      </c>
      <c r="G77" s="44">
        <f>'Разрез по МО'!H78</f>
        <v/>
      </c>
      <c r="H77" s="44">
        <f>'Разрез по МО'!J78</f>
        <v/>
      </c>
      <c r="I77" s="44">
        <f>'Разрез по МО'!L78</f>
        <v/>
      </c>
      <c r="J77" s="44">
        <f>'Разрез по МО'!N78</f>
        <v/>
      </c>
      <c r="K77" s="44">
        <f>'Разрез по МО'!O78</f>
        <v/>
      </c>
      <c r="M77" s="9">
        <f>E77-F77-VLOOKUP(C77, Вчера!C:O, 3, FALSE)</f>
        <v/>
      </c>
      <c r="N77" s="9">
        <f>G77-H77-VLOOKUP(C77, Вчера!C:O, 6, FALSE)</f>
        <v/>
      </c>
      <c r="O77" s="9">
        <f>I77-J77-VLOOKUP(C77, Вчера!C:O, 10, FALSE)</f>
        <v/>
      </c>
    </row>
    <row r="78">
      <c r="A78" s="41" t="n">
        <v>75</v>
      </c>
      <c r="B78" s="44">
        <f>'Разрез по МО'!B79</f>
        <v/>
      </c>
      <c r="C78" s="21">
        <f>'Разрез по МО'!C79</f>
        <v/>
      </c>
      <c r="D78" s="44">
        <f>'Разрез по МО'!D79</f>
        <v/>
      </c>
      <c r="E78" s="44">
        <f>'Разрез по МО'!E79</f>
        <v/>
      </c>
      <c r="F78" s="44">
        <f>'Разрез по МО'!G79</f>
        <v/>
      </c>
      <c r="G78" s="44">
        <f>'Разрез по МО'!H79</f>
        <v/>
      </c>
      <c r="H78" s="44">
        <f>'Разрез по МО'!J79</f>
        <v/>
      </c>
      <c r="I78" s="44">
        <f>'Разрез по МО'!L79</f>
        <v/>
      </c>
      <c r="J78" s="44">
        <f>'Разрез по МО'!N79</f>
        <v/>
      </c>
      <c r="K78" s="44">
        <f>'Разрез по МО'!O79</f>
        <v/>
      </c>
      <c r="M78" s="9">
        <f>E78-F78-VLOOKUP(C78, Вчера!C:O, 3, FALSE)</f>
        <v/>
      </c>
      <c r="N78" s="9">
        <f>G78-H78-VLOOKUP(C78, Вчера!C:O, 6, FALSE)</f>
        <v/>
      </c>
      <c r="O78" s="9">
        <f>I78-J78-VLOOKUP(C78, Вчера!C:O, 10, FALSE)</f>
        <v/>
      </c>
    </row>
    <row r="79">
      <c r="A79" s="41" t="n">
        <v>76</v>
      </c>
      <c r="B79" s="44">
        <f>'Разрез по МО'!B80</f>
        <v/>
      </c>
      <c r="C79" s="21">
        <f>'Разрез по МО'!C80</f>
        <v/>
      </c>
      <c r="D79" s="44">
        <f>'Разрез по МО'!D80</f>
        <v/>
      </c>
      <c r="E79" s="44">
        <f>'Разрез по МО'!E80</f>
        <v/>
      </c>
      <c r="F79" s="44">
        <f>'Разрез по МО'!G80</f>
        <v/>
      </c>
      <c r="G79" s="44">
        <f>'Разрез по МО'!H80</f>
        <v/>
      </c>
      <c r="H79" s="44">
        <f>'Разрез по МО'!J80</f>
        <v/>
      </c>
      <c r="I79" s="44">
        <f>'Разрез по МО'!L80</f>
        <v/>
      </c>
      <c r="J79" s="44">
        <f>'Разрез по МО'!N80</f>
        <v/>
      </c>
      <c r="K79" s="44">
        <f>'Разрез по МО'!O80</f>
        <v/>
      </c>
      <c r="M79" s="9">
        <f>E79-F79-VLOOKUP(C79, Вчера!C:O, 3, FALSE)</f>
        <v/>
      </c>
      <c r="N79" s="9">
        <f>G79-H79-VLOOKUP(C79, Вчера!C:O, 6, FALSE)</f>
        <v/>
      </c>
      <c r="O79" s="9">
        <f>I79-J79-VLOOKUP(C79, Вчера!C:O, 10, FALSE)</f>
        <v/>
      </c>
    </row>
    <row r="80">
      <c r="A80" s="41" t="n">
        <v>77</v>
      </c>
      <c r="B80" s="44">
        <f>'Разрез по МО'!B81</f>
        <v/>
      </c>
      <c r="C80" s="21">
        <f>'Разрез по МО'!C81</f>
        <v/>
      </c>
      <c r="D80" s="44">
        <f>'Разрез по МО'!D81</f>
        <v/>
      </c>
      <c r="E80" s="44">
        <f>'Разрез по МО'!E81</f>
        <v/>
      </c>
      <c r="F80" s="44">
        <f>'Разрез по МО'!G81</f>
        <v/>
      </c>
      <c r="G80" s="44">
        <f>'Разрез по МО'!H81</f>
        <v/>
      </c>
      <c r="H80" s="44">
        <f>'Разрез по МО'!J81</f>
        <v/>
      </c>
      <c r="I80" s="44">
        <f>'Разрез по МО'!L81</f>
        <v/>
      </c>
      <c r="J80" s="44">
        <f>'Разрез по МО'!N81</f>
        <v/>
      </c>
      <c r="K80" s="44">
        <f>'Разрез по МО'!O81</f>
        <v/>
      </c>
      <c r="M80" s="9">
        <f>E80-F80-VLOOKUP(C80, Вчера!C:O, 3, FALSE)</f>
        <v/>
      </c>
      <c r="N80" s="9">
        <f>G80-H80-VLOOKUP(C80, Вчера!C:O, 6, FALSE)</f>
        <v/>
      </c>
      <c r="O80" s="9">
        <f>I80-J80-VLOOKUP(C80, Вчера!C:O, 10, FALSE)</f>
        <v/>
      </c>
    </row>
    <row r="81">
      <c r="A81" s="41" t="n">
        <v>78</v>
      </c>
      <c r="B81" s="44">
        <f>'Разрез по МО'!B82</f>
        <v/>
      </c>
      <c r="C81" s="21">
        <f>'Разрез по МО'!C82</f>
        <v/>
      </c>
      <c r="D81" s="44">
        <f>'Разрез по МО'!D82</f>
        <v/>
      </c>
      <c r="E81" s="44">
        <f>'Разрез по МО'!E82</f>
        <v/>
      </c>
      <c r="F81" s="44">
        <f>'Разрез по МО'!G82</f>
        <v/>
      </c>
      <c r="G81" s="44">
        <f>'Разрез по МО'!H82</f>
        <v/>
      </c>
      <c r="H81" s="44">
        <f>'Разрез по МО'!J82</f>
        <v/>
      </c>
      <c r="I81" s="44">
        <f>'Разрез по МО'!L82</f>
        <v/>
      </c>
      <c r="J81" s="44">
        <f>'Разрез по МО'!N82</f>
        <v/>
      </c>
      <c r="K81" s="44">
        <f>'Разрез по МО'!O82</f>
        <v/>
      </c>
      <c r="M81" s="9">
        <f>E81-F81-VLOOKUP(C81, Вчера!C:O, 3, FALSE)</f>
        <v/>
      </c>
      <c r="N81" s="9">
        <f>G81-H81-VLOOKUP(C81, Вчера!C:O, 6, FALSE)</f>
        <v/>
      </c>
      <c r="O81" s="9">
        <f>I81-J81-VLOOKUP(C81, Вчера!C:O, 10, FALSE)</f>
        <v/>
      </c>
    </row>
    <row r="82">
      <c r="A82" s="41" t="n">
        <v>79</v>
      </c>
      <c r="B82" s="44">
        <f>'Разрез по МО'!B83</f>
        <v/>
      </c>
      <c r="C82" s="21">
        <f>'Разрез по МО'!C83</f>
        <v/>
      </c>
      <c r="D82" s="44">
        <f>'Разрез по МО'!D83</f>
        <v/>
      </c>
      <c r="E82" s="44">
        <f>'Разрез по МО'!E83</f>
        <v/>
      </c>
      <c r="F82" s="44">
        <f>'Разрез по МО'!G83</f>
        <v/>
      </c>
      <c r="G82" s="44">
        <f>'Разрез по МО'!H83</f>
        <v/>
      </c>
      <c r="H82" s="44">
        <f>'Разрез по МО'!J83</f>
        <v/>
      </c>
      <c r="I82" s="44">
        <f>'Разрез по МО'!L83</f>
        <v/>
      </c>
      <c r="J82" s="44">
        <f>'Разрез по МО'!N83</f>
        <v/>
      </c>
      <c r="K82" s="44">
        <f>'Разрез по МО'!O83</f>
        <v/>
      </c>
      <c r="M82" s="9">
        <f>E82-F82-VLOOKUP(C82, Вчера!C:O, 3, FALSE)</f>
        <v/>
      </c>
      <c r="N82" s="9">
        <f>G82-H82-VLOOKUP(C82, Вчера!C:O, 6, FALSE)</f>
        <v/>
      </c>
      <c r="O82" s="9">
        <f>I82-J82-VLOOKUP(C82, Вчера!C:O, 10, FALSE)</f>
        <v/>
      </c>
    </row>
    <row r="83">
      <c r="A83" s="41" t="n">
        <v>80</v>
      </c>
      <c r="B83" s="44">
        <f>'Разрез по МО'!B84</f>
        <v/>
      </c>
      <c r="C83" s="21">
        <f>'Разрез по МО'!C84</f>
        <v/>
      </c>
      <c r="D83" s="44">
        <f>'Разрез по МО'!D84</f>
        <v/>
      </c>
      <c r="E83" s="44">
        <f>'Разрез по МО'!E84</f>
        <v/>
      </c>
      <c r="F83" s="44">
        <f>'Разрез по МО'!G84</f>
        <v/>
      </c>
      <c r="G83" s="44">
        <f>'Разрез по МО'!H84</f>
        <v/>
      </c>
      <c r="H83" s="44">
        <f>'Разрез по МО'!J84</f>
        <v/>
      </c>
      <c r="I83" s="44">
        <f>'Разрез по МО'!L84</f>
        <v/>
      </c>
      <c r="J83" s="44">
        <f>'Разрез по МО'!N84</f>
        <v/>
      </c>
      <c r="K83" s="44">
        <f>'Разрез по МО'!O84</f>
        <v/>
      </c>
      <c r="M83" s="9">
        <f>E83-F83-VLOOKUP(C83, Вчера!C:O, 3, FALSE)</f>
        <v/>
      </c>
      <c r="N83" s="9">
        <f>G83-H83-VLOOKUP(C83, Вчера!C:O, 6, FALSE)</f>
        <v/>
      </c>
      <c r="O83" s="9">
        <f>I83-J83-VLOOKUP(C83, Вчера!C:O, 10, FALSE)</f>
        <v/>
      </c>
    </row>
    <row r="84">
      <c r="A84" s="41" t="n">
        <v>81</v>
      </c>
      <c r="B84" s="44">
        <f>'Разрез по МО'!B85</f>
        <v/>
      </c>
      <c r="C84" s="21">
        <f>'Разрез по МО'!C85</f>
        <v/>
      </c>
      <c r="D84" s="44">
        <f>'Разрез по МО'!D85</f>
        <v/>
      </c>
      <c r="E84" s="44">
        <f>'Разрез по МО'!E85</f>
        <v/>
      </c>
      <c r="F84" s="44">
        <f>'Разрез по МО'!G85</f>
        <v/>
      </c>
      <c r="G84" s="44">
        <f>'Разрез по МО'!H85</f>
        <v/>
      </c>
      <c r="H84" s="44">
        <f>'Разрез по МО'!J85</f>
        <v/>
      </c>
      <c r="I84" s="44">
        <f>'Разрез по МО'!L85</f>
        <v/>
      </c>
      <c r="J84" s="44">
        <f>'Разрез по МО'!N85</f>
        <v/>
      </c>
      <c r="K84" s="44">
        <f>'Разрез по МО'!O85</f>
        <v/>
      </c>
      <c r="M84" s="9">
        <f>E84-F84-VLOOKUP(C84, Вчера!C:O, 3, FALSE)</f>
        <v/>
      </c>
      <c r="N84" s="9">
        <f>G84-H84-VLOOKUP(C84, Вчера!C:O, 6, FALSE)</f>
        <v/>
      </c>
      <c r="O84" s="9">
        <f>I84-J84-VLOOKUP(C84, Вчера!C:O, 10, FALSE)</f>
        <v/>
      </c>
    </row>
    <row r="85">
      <c r="A85" s="41" t="n">
        <v>82</v>
      </c>
      <c r="B85" s="44">
        <f>'Разрез по МО'!B86</f>
        <v/>
      </c>
      <c r="C85" s="21">
        <f>'Разрез по МО'!C86</f>
        <v/>
      </c>
      <c r="D85" s="44">
        <f>'Разрез по МО'!D86</f>
        <v/>
      </c>
      <c r="E85" s="44">
        <f>'Разрез по МО'!E86</f>
        <v/>
      </c>
      <c r="F85" s="44">
        <f>'Разрез по МО'!G86</f>
        <v/>
      </c>
      <c r="G85" s="44">
        <f>'Разрез по МО'!H86</f>
        <v/>
      </c>
      <c r="H85" s="44">
        <f>'Разрез по МО'!J86</f>
        <v/>
      </c>
      <c r="I85" s="44">
        <f>'Разрез по МО'!L86</f>
        <v/>
      </c>
      <c r="J85" s="44">
        <f>'Разрез по МО'!N86</f>
        <v/>
      </c>
      <c r="K85" s="44">
        <f>'Разрез по МО'!O86</f>
        <v/>
      </c>
      <c r="M85" s="9">
        <f>E85-F85-VLOOKUP(C85, Вчера!C:O, 3, FALSE)</f>
        <v/>
      </c>
      <c r="N85" s="9">
        <f>G85-H85-VLOOKUP(C85, Вчера!C:O, 6, FALSE)</f>
        <v/>
      </c>
      <c r="O85" s="9">
        <f>I85-J85-VLOOKUP(C85, Вчера!C:O, 10, FALSE)</f>
        <v/>
      </c>
    </row>
    <row r="86">
      <c r="A86" s="41" t="n">
        <v>83</v>
      </c>
      <c r="B86" s="44">
        <f>'Разрез по МО'!B87</f>
        <v/>
      </c>
      <c r="C86" s="21">
        <f>'Разрез по МО'!C87</f>
        <v/>
      </c>
      <c r="D86" s="44">
        <f>'Разрез по МО'!D87</f>
        <v/>
      </c>
      <c r="E86" s="44">
        <f>'Разрез по МО'!E87</f>
        <v/>
      </c>
      <c r="F86" s="44">
        <f>'Разрез по МО'!G87</f>
        <v/>
      </c>
      <c r="G86" s="44">
        <f>'Разрез по МО'!H87</f>
        <v/>
      </c>
      <c r="H86" s="44">
        <f>'Разрез по МО'!J87</f>
        <v/>
      </c>
      <c r="I86" s="44">
        <f>'Разрез по МО'!L87</f>
        <v/>
      </c>
      <c r="J86" s="44">
        <f>'Разрез по МО'!N87</f>
        <v/>
      </c>
      <c r="K86" s="44">
        <f>'Разрез по МО'!O87</f>
        <v/>
      </c>
      <c r="M86" s="9">
        <f>E86-F86-VLOOKUP(C86, Вчера!C:O, 3, FALSE)</f>
        <v/>
      </c>
      <c r="N86" s="9">
        <f>G86-H86-VLOOKUP(C86, Вчера!C:O, 6, FALSE)</f>
        <v/>
      </c>
      <c r="O86" s="9">
        <f>I86-J86-VLOOKUP(C86, Вчера!C:O, 10, FALSE)</f>
        <v/>
      </c>
    </row>
    <row r="87">
      <c r="A87" s="41" t="n">
        <v>84</v>
      </c>
      <c r="B87" s="44">
        <f>'Разрез по МО'!B88</f>
        <v/>
      </c>
      <c r="C87" s="21">
        <f>'Разрез по МО'!C88</f>
        <v/>
      </c>
      <c r="D87" s="44">
        <f>'Разрез по МО'!D88</f>
        <v/>
      </c>
      <c r="E87" s="44">
        <f>'Разрез по МО'!E88</f>
        <v/>
      </c>
      <c r="F87" s="44">
        <f>'Разрез по МО'!G88</f>
        <v/>
      </c>
      <c r="G87" s="44">
        <f>'Разрез по МО'!H88</f>
        <v/>
      </c>
      <c r="H87" s="44">
        <f>'Разрез по МО'!J88</f>
        <v/>
      </c>
      <c r="I87" s="44">
        <f>'Разрез по МО'!L88</f>
        <v/>
      </c>
      <c r="J87" s="44">
        <f>'Разрез по МО'!N88</f>
        <v/>
      </c>
      <c r="K87" s="44">
        <f>'Разрез по МО'!O88</f>
        <v/>
      </c>
      <c r="M87" s="9">
        <f>E87-F87-VLOOKUP(C87, Вчера!C:O, 3, FALSE)</f>
        <v/>
      </c>
      <c r="N87" s="9">
        <f>G87-H87-VLOOKUP(C87, Вчера!C:O, 6, FALSE)</f>
        <v/>
      </c>
      <c r="O87" s="9">
        <f>I87-J87-VLOOKUP(C87, Вчера!C:O, 10, FALSE)</f>
        <v/>
      </c>
    </row>
    <row r="88">
      <c r="A88" s="41" t="n">
        <v>85</v>
      </c>
      <c r="B88" s="44">
        <f>'Разрез по МО'!B89</f>
        <v/>
      </c>
      <c r="C88" s="21">
        <f>'Разрез по МО'!C89</f>
        <v/>
      </c>
      <c r="D88" s="44">
        <f>'Разрез по МО'!D89</f>
        <v/>
      </c>
      <c r="E88" s="44">
        <f>'Разрез по МО'!E89</f>
        <v/>
      </c>
      <c r="F88" s="44">
        <f>'Разрез по МО'!G89</f>
        <v/>
      </c>
      <c r="G88" s="44">
        <f>'Разрез по МО'!H89</f>
        <v/>
      </c>
      <c r="H88" s="44">
        <f>'Разрез по МО'!J89</f>
        <v/>
      </c>
      <c r="I88" s="44">
        <f>'Разрез по МО'!L89</f>
        <v/>
      </c>
      <c r="J88" s="44">
        <f>'Разрез по МО'!N89</f>
        <v/>
      </c>
      <c r="K88" s="44">
        <f>'Разрез по МО'!O89</f>
        <v/>
      </c>
      <c r="M88" s="9">
        <f>E88-F88-VLOOKUP(C88, Вчера!C:O, 3, FALSE)</f>
        <v/>
      </c>
      <c r="N88" s="9">
        <f>G88-H88-VLOOKUP(C88, Вчера!C:O, 6, FALSE)</f>
        <v/>
      </c>
      <c r="O88" s="9">
        <f>I88-J88-VLOOKUP(C88, Вчера!C:O, 10, FALSE)</f>
        <v/>
      </c>
    </row>
    <row r="89">
      <c r="A89" s="41" t="n">
        <v>86</v>
      </c>
      <c r="B89" s="44">
        <f>'Разрез по МО'!B90</f>
        <v/>
      </c>
      <c r="C89" s="21">
        <f>'Разрез по МО'!C90</f>
        <v/>
      </c>
      <c r="D89" s="44">
        <f>'Разрез по МО'!D90</f>
        <v/>
      </c>
      <c r="E89" s="44">
        <f>'Разрез по МО'!E90</f>
        <v/>
      </c>
      <c r="F89" s="44">
        <f>'Разрез по МО'!G90</f>
        <v/>
      </c>
      <c r="G89" s="44">
        <f>'Разрез по МО'!H90</f>
        <v/>
      </c>
      <c r="H89" s="44">
        <f>'Разрез по МО'!J90</f>
        <v/>
      </c>
      <c r="I89" s="44">
        <f>'Разрез по МО'!L90</f>
        <v/>
      </c>
      <c r="J89" s="44">
        <f>'Разрез по МО'!N90</f>
        <v/>
      </c>
      <c r="K89" s="44">
        <f>'Разрез по МО'!O90</f>
        <v/>
      </c>
      <c r="M89" s="9">
        <f>E89-F89-VLOOKUP(C89, Вчера!C:O, 3, FALSE)</f>
        <v/>
      </c>
      <c r="N89" s="9">
        <f>G89-H89-VLOOKUP(C89, Вчера!C:O, 6, FALSE)</f>
        <v/>
      </c>
      <c r="O89" s="9">
        <f>I89-J89-VLOOKUP(C89, Вчера!C:O, 10, FALSE)</f>
        <v/>
      </c>
    </row>
    <row r="90">
      <c r="A90" s="41" t="n">
        <v>87</v>
      </c>
      <c r="B90" s="44">
        <f>'Разрез по МО'!B91</f>
        <v/>
      </c>
      <c r="C90" s="21">
        <f>'Разрез по МО'!C91</f>
        <v/>
      </c>
      <c r="D90" s="44">
        <f>'Разрез по МО'!D91</f>
        <v/>
      </c>
      <c r="E90" s="44">
        <f>'Разрез по МО'!E91</f>
        <v/>
      </c>
      <c r="F90" s="44">
        <f>'Разрез по МО'!G91</f>
        <v/>
      </c>
      <c r="G90" s="44">
        <f>'Разрез по МО'!H91</f>
        <v/>
      </c>
      <c r="H90" s="44">
        <f>'Разрез по МО'!J91</f>
        <v/>
      </c>
      <c r="I90" s="44">
        <f>'Разрез по МО'!L91</f>
        <v/>
      </c>
      <c r="J90" s="44">
        <f>'Разрез по МО'!N91</f>
        <v/>
      </c>
      <c r="K90" s="44">
        <f>'Разрез по МО'!O91</f>
        <v/>
      </c>
      <c r="M90" s="9">
        <f>E90-F90-VLOOKUP(C90, Вчера!C:O, 3, FALSE)</f>
        <v/>
      </c>
      <c r="N90" s="9">
        <f>G90-H90-VLOOKUP(C90, Вчера!C:O, 6, FALSE)</f>
        <v/>
      </c>
      <c r="O90" s="9">
        <f>I90-J90-VLOOKUP(C90, Вчера!C:O, 10, FALSE)</f>
        <v/>
      </c>
    </row>
    <row r="91">
      <c r="A91" s="41" t="n">
        <v>88</v>
      </c>
      <c r="B91" s="44">
        <f>'Разрез по МО'!B92</f>
        <v/>
      </c>
      <c r="C91" s="21">
        <f>'Разрез по МО'!C92</f>
        <v/>
      </c>
      <c r="D91" s="44">
        <f>'Разрез по МО'!D92</f>
        <v/>
      </c>
      <c r="E91" s="44">
        <f>'Разрез по МО'!E92</f>
        <v/>
      </c>
      <c r="F91" s="44">
        <f>'Разрез по МО'!G92</f>
        <v/>
      </c>
      <c r="G91" s="44">
        <f>'Разрез по МО'!H92</f>
        <v/>
      </c>
      <c r="H91" s="44">
        <f>'Разрез по МО'!J92</f>
        <v/>
      </c>
      <c r="I91" s="44">
        <f>'Разрез по МО'!L92</f>
        <v/>
      </c>
      <c r="J91" s="44">
        <f>'Разрез по МО'!N92</f>
        <v/>
      </c>
      <c r="K91" s="44">
        <f>'Разрез по МО'!O92</f>
        <v/>
      </c>
      <c r="M91" s="9">
        <f>E91-F91-VLOOKUP(C91, Вчера!C:O, 3, FALSE)</f>
        <v/>
      </c>
      <c r="N91" s="9">
        <f>G91-H91-VLOOKUP(C91, Вчера!C:O, 6, FALSE)</f>
        <v/>
      </c>
      <c r="O91" s="9">
        <f>I91-J91-VLOOKUP(C91, Вчера!C:O, 10, FALSE)</f>
        <v/>
      </c>
    </row>
    <row r="92">
      <c r="A92" s="41" t="n">
        <v>89</v>
      </c>
      <c r="B92" s="44">
        <f>'Разрез по МО'!B93</f>
        <v/>
      </c>
      <c r="C92" s="21">
        <f>'Разрез по МО'!C93</f>
        <v/>
      </c>
      <c r="D92" s="44">
        <f>'Разрез по МО'!D93</f>
        <v/>
      </c>
      <c r="E92" s="44">
        <f>'Разрез по МО'!E93</f>
        <v/>
      </c>
      <c r="F92" s="44">
        <f>'Разрез по МО'!G93</f>
        <v/>
      </c>
      <c r="G92" s="44">
        <f>'Разрез по МО'!H93</f>
        <v/>
      </c>
      <c r="H92" s="44">
        <f>'Разрез по МО'!J93</f>
        <v/>
      </c>
      <c r="I92" s="44">
        <f>'Разрез по МО'!L93</f>
        <v/>
      </c>
      <c r="J92" s="44">
        <f>'Разрез по МО'!N93</f>
        <v/>
      </c>
      <c r="K92" s="44">
        <f>'Разрез по МО'!O93</f>
        <v/>
      </c>
      <c r="M92" s="9">
        <f>E92-F92-VLOOKUP(C92, Вчера!C:O, 3, FALSE)</f>
        <v/>
      </c>
      <c r="N92" s="9">
        <f>G92-H92-VLOOKUP(C92, Вчера!C:O, 6, FALSE)</f>
        <v/>
      </c>
      <c r="O92" s="9">
        <f>I92-J92-VLOOKUP(C92, Вчера!C:O, 10, FALSE)</f>
        <v/>
      </c>
    </row>
    <row r="93">
      <c r="A93" s="41" t="n">
        <v>90</v>
      </c>
      <c r="B93" s="44">
        <f>'Разрез по МО'!B94</f>
        <v/>
      </c>
      <c r="C93" s="21">
        <f>'Разрез по МО'!C94</f>
        <v/>
      </c>
      <c r="D93" s="44">
        <f>'Разрез по МО'!D94</f>
        <v/>
      </c>
      <c r="E93" s="44">
        <f>'Разрез по МО'!E94</f>
        <v/>
      </c>
      <c r="F93" s="44">
        <f>'Разрез по МО'!G94</f>
        <v/>
      </c>
      <c r="G93" s="44">
        <f>'Разрез по МО'!H94</f>
        <v/>
      </c>
      <c r="H93" s="44">
        <f>'Разрез по МО'!J94</f>
        <v/>
      </c>
      <c r="I93" s="44">
        <f>'Разрез по МО'!L94</f>
        <v/>
      </c>
      <c r="J93" s="44">
        <f>'Разрез по МО'!N94</f>
        <v/>
      </c>
      <c r="K93" s="44">
        <f>'Разрез по МО'!O94</f>
        <v/>
      </c>
      <c r="M93" s="9">
        <f>E93-F93-VLOOKUP(C93, Вчера!C:O, 3, FALSE)</f>
        <v/>
      </c>
      <c r="N93" s="9">
        <f>G93-H93-VLOOKUP(C93, Вчера!C:O, 6, FALSE)</f>
        <v/>
      </c>
      <c r="O93" s="9">
        <f>I93-J93-VLOOKUP(C93, Вчера!C:O, 10, FALSE)</f>
        <v/>
      </c>
    </row>
    <row r="94">
      <c r="A94" s="41" t="n">
        <v>91</v>
      </c>
      <c r="B94" s="44">
        <f>'Разрез по МО'!B95</f>
        <v/>
      </c>
      <c r="C94" s="21">
        <f>'Разрез по МО'!C95</f>
        <v/>
      </c>
      <c r="D94" s="44">
        <f>'Разрез по МО'!D95</f>
        <v/>
      </c>
      <c r="E94" s="44">
        <f>'Разрез по МО'!E95</f>
        <v/>
      </c>
      <c r="F94" s="44">
        <f>'Разрез по МО'!G95</f>
        <v/>
      </c>
      <c r="G94" s="44">
        <f>'Разрез по МО'!H95</f>
        <v/>
      </c>
      <c r="H94" s="44">
        <f>'Разрез по МО'!J95</f>
        <v/>
      </c>
      <c r="I94" s="44">
        <f>'Разрез по МО'!L95</f>
        <v/>
      </c>
      <c r="J94" s="44">
        <f>'Разрез по МО'!N95</f>
        <v/>
      </c>
      <c r="K94" s="44">
        <f>'Разрез по МО'!O95</f>
        <v/>
      </c>
      <c r="M94" s="9">
        <f>E94-F94-VLOOKUP(C94, Вчера!C:O, 3, FALSE)</f>
        <v/>
      </c>
      <c r="N94" s="9">
        <f>G94-H94-VLOOKUP(C94, Вчера!C:O, 6, FALSE)</f>
        <v/>
      </c>
      <c r="O94" s="9">
        <f>I94-J94-VLOOKUP(C94, Вчера!C:O, 10, FALSE)</f>
        <v/>
      </c>
    </row>
    <row r="95">
      <c r="A95" s="41" t="n">
        <v>92</v>
      </c>
      <c r="B95" s="44">
        <f>'Разрез по МО'!B96</f>
        <v/>
      </c>
      <c r="C95" s="21">
        <f>'Разрез по МО'!C96</f>
        <v/>
      </c>
      <c r="D95" s="44">
        <f>'Разрез по МО'!D96</f>
        <v/>
      </c>
      <c r="E95" s="44">
        <f>'Разрез по МО'!E96</f>
        <v/>
      </c>
      <c r="F95" s="44">
        <f>'Разрез по МО'!G96</f>
        <v/>
      </c>
      <c r="G95" s="44">
        <f>'Разрез по МО'!H96</f>
        <v/>
      </c>
      <c r="H95" s="44">
        <f>'Разрез по МО'!J96</f>
        <v/>
      </c>
      <c r="I95" s="44">
        <f>'Разрез по МО'!L96</f>
        <v/>
      </c>
      <c r="J95" s="44">
        <f>'Разрез по МО'!N96</f>
        <v/>
      </c>
      <c r="K95" s="44">
        <f>'Разрез по МО'!O96</f>
        <v/>
      </c>
      <c r="M95" s="9">
        <f>E95-F95-VLOOKUP(C95, Вчера!C:O, 3, FALSE)</f>
        <v/>
      </c>
      <c r="N95" s="9">
        <f>G95-H95-VLOOKUP(C95, Вчера!C:O, 6, FALSE)</f>
        <v/>
      </c>
      <c r="O95" s="9">
        <f>I95-J95-VLOOKUP(C95, Вчера!C:O, 10, FALSE)</f>
        <v/>
      </c>
    </row>
    <row r="96">
      <c r="A96" s="41" t="n">
        <v>93</v>
      </c>
      <c r="B96" s="44">
        <f>'Разрез по МО'!B97</f>
        <v/>
      </c>
      <c r="C96" s="21">
        <f>'Разрез по МО'!C97</f>
        <v/>
      </c>
      <c r="D96" s="44">
        <f>'Разрез по МО'!D97</f>
        <v/>
      </c>
      <c r="E96" s="44">
        <f>'Разрез по МО'!E97</f>
        <v/>
      </c>
      <c r="F96" s="44">
        <f>'Разрез по МО'!G97</f>
        <v/>
      </c>
      <c r="G96" s="44">
        <f>'Разрез по МО'!H97</f>
        <v/>
      </c>
      <c r="H96" s="44">
        <f>'Разрез по МО'!J97</f>
        <v/>
      </c>
      <c r="I96" s="44">
        <f>'Разрез по МО'!L97</f>
        <v/>
      </c>
      <c r="J96" s="44">
        <f>'Разрез по МО'!N97</f>
        <v/>
      </c>
      <c r="K96" s="44">
        <f>'Разрез по МО'!O97</f>
        <v/>
      </c>
      <c r="M96" s="9">
        <f>E96-F96-VLOOKUP(C96, Вчера!C:O, 3, FALSE)</f>
        <v/>
      </c>
      <c r="N96" s="9">
        <f>G96-H96-VLOOKUP(C96, Вчера!C:O, 6, FALSE)</f>
        <v/>
      </c>
      <c r="O96" s="9">
        <f>I96-J96-VLOOKUP(C96, Вчера!C:O, 10, FALSE)</f>
        <v/>
      </c>
    </row>
    <row r="97">
      <c r="A97" s="41" t="n">
        <v>94</v>
      </c>
      <c r="B97" s="44">
        <f>'Разрез по МО'!B98</f>
        <v/>
      </c>
      <c r="C97" s="21">
        <f>'Разрез по МО'!C98</f>
        <v/>
      </c>
      <c r="D97" s="44">
        <f>'Разрез по МО'!D98</f>
        <v/>
      </c>
      <c r="E97" s="44">
        <f>'Разрез по МО'!E98</f>
        <v/>
      </c>
      <c r="F97" s="44">
        <f>'Разрез по МО'!G98</f>
        <v/>
      </c>
      <c r="G97" s="44">
        <f>'Разрез по МО'!H98</f>
        <v/>
      </c>
      <c r="H97" s="44">
        <f>'Разрез по МО'!J98</f>
        <v/>
      </c>
      <c r="I97" s="44">
        <f>'Разрез по МО'!L98</f>
        <v/>
      </c>
      <c r="J97" s="44">
        <f>'Разрез по МО'!N98</f>
        <v/>
      </c>
      <c r="K97" s="44">
        <f>'Разрез по МО'!O98</f>
        <v/>
      </c>
      <c r="M97" s="9">
        <f>E97-F97-VLOOKUP(C97, Вчера!C:O, 3, FALSE)</f>
        <v/>
      </c>
      <c r="N97" s="9">
        <f>G97-H97-VLOOKUP(C97, Вчера!C:O, 6, FALSE)</f>
        <v/>
      </c>
      <c r="O97" s="9">
        <f>I97-J97-VLOOKUP(C97, Вчера!C:O, 10, FALSE)</f>
        <v/>
      </c>
    </row>
    <row r="98">
      <c r="A98" s="41" t="n">
        <v>95</v>
      </c>
      <c r="B98" s="44">
        <f>'Разрез по МО'!B99</f>
        <v/>
      </c>
      <c r="C98" s="21">
        <f>'Разрез по МО'!C99</f>
        <v/>
      </c>
      <c r="D98" s="44">
        <f>'Разрез по МО'!D99</f>
        <v/>
      </c>
      <c r="E98" s="44">
        <f>'Разрез по МО'!E99</f>
        <v/>
      </c>
      <c r="F98" s="44">
        <f>'Разрез по МО'!G99</f>
        <v/>
      </c>
      <c r="G98" s="44">
        <f>'Разрез по МО'!H99</f>
        <v/>
      </c>
      <c r="H98" s="44">
        <f>'Разрез по МО'!J99</f>
        <v/>
      </c>
      <c r="I98" s="44">
        <f>'Разрез по МО'!L99</f>
        <v/>
      </c>
      <c r="J98" s="44">
        <f>'Разрез по МО'!N99</f>
        <v/>
      </c>
      <c r="K98" s="44">
        <f>'Разрез по МО'!O99</f>
        <v/>
      </c>
      <c r="M98" s="9">
        <f>E98-F98-VLOOKUP(C98, Вчера!C:O, 3, FALSE)</f>
        <v/>
      </c>
      <c r="N98" s="9">
        <f>G98-H98-VLOOKUP(C98, Вчера!C:O, 6, FALSE)</f>
        <v/>
      </c>
      <c r="O98" s="9">
        <f>I98-J98-VLOOKUP(C98, Вчера!C:O, 10, FALSE)</f>
        <v/>
      </c>
    </row>
    <row r="99">
      <c r="A99" s="41" t="n">
        <v>96</v>
      </c>
      <c r="B99" s="44">
        <f>'Разрез по МО'!B100</f>
        <v/>
      </c>
      <c r="C99" s="21">
        <f>'Разрез по МО'!C100</f>
        <v/>
      </c>
      <c r="D99" s="44">
        <f>'Разрез по МО'!D100</f>
        <v/>
      </c>
      <c r="E99" s="44">
        <f>'Разрез по МО'!E100</f>
        <v/>
      </c>
      <c r="F99" s="44">
        <f>'Разрез по МО'!G100</f>
        <v/>
      </c>
      <c r="G99" s="44">
        <f>'Разрез по МО'!H100</f>
        <v/>
      </c>
      <c r="H99" s="44">
        <f>'Разрез по МО'!J100</f>
        <v/>
      </c>
      <c r="I99" s="44">
        <f>'Разрез по МО'!L100</f>
        <v/>
      </c>
      <c r="J99" s="44">
        <f>'Разрез по МО'!N100</f>
        <v/>
      </c>
      <c r="K99" s="44">
        <f>'Разрез по МО'!O100</f>
        <v/>
      </c>
      <c r="M99" s="9">
        <f>E99-F99-VLOOKUP(C99, Вчера!C:O, 3, FALSE)</f>
        <v/>
      </c>
      <c r="N99" s="9">
        <f>G99-H99-VLOOKUP(C99, Вчера!C:O, 6, FALSE)</f>
        <v/>
      </c>
      <c r="O99" s="9">
        <f>I99-J99-VLOOKUP(C99, Вчера!C:O, 10, FALSE)</f>
        <v/>
      </c>
    </row>
    <row r="100">
      <c r="A100" s="41" t="n">
        <v>97</v>
      </c>
      <c r="B100" s="44">
        <f>'Разрез по МО'!B101</f>
        <v/>
      </c>
      <c r="C100" s="21">
        <f>'Разрез по МО'!C101</f>
        <v/>
      </c>
      <c r="D100" s="44">
        <f>'Разрез по МО'!D101</f>
        <v/>
      </c>
      <c r="E100" s="44">
        <f>'Разрез по МО'!E101</f>
        <v/>
      </c>
      <c r="F100" s="44">
        <f>'Разрез по МО'!G101</f>
        <v/>
      </c>
      <c r="G100" s="44">
        <f>'Разрез по МО'!H101</f>
        <v/>
      </c>
      <c r="H100" s="44">
        <f>'Разрез по МО'!J101</f>
        <v/>
      </c>
      <c r="I100" s="44">
        <f>'Разрез по МО'!L101</f>
        <v/>
      </c>
      <c r="J100" s="44">
        <f>'Разрез по МО'!N101</f>
        <v/>
      </c>
      <c r="K100" s="44">
        <f>'Разрез по МО'!O101</f>
        <v/>
      </c>
      <c r="M100" s="9">
        <f>E100-F100-VLOOKUP(C100, Вчера!C:O, 3, FALSE)</f>
        <v/>
      </c>
      <c r="N100" s="9">
        <f>G100-H100-VLOOKUP(C100, Вчера!C:O, 6, FALSE)</f>
        <v/>
      </c>
      <c r="O100" s="9">
        <f>I100-J100-VLOOKUP(C100, Вчера!C:O, 10, FALSE)</f>
        <v/>
      </c>
    </row>
    <row r="101">
      <c r="A101" s="41" t="n">
        <v>98</v>
      </c>
      <c r="B101" s="44">
        <f>'Разрез по МО'!B102</f>
        <v/>
      </c>
      <c r="C101" s="21">
        <f>'Разрез по МО'!C102</f>
        <v/>
      </c>
      <c r="D101" s="44">
        <f>'Разрез по МО'!D102</f>
        <v/>
      </c>
      <c r="E101" s="44">
        <f>'Разрез по МО'!E102</f>
        <v/>
      </c>
      <c r="F101" s="44">
        <f>'Разрез по МО'!G102</f>
        <v/>
      </c>
      <c r="G101" s="44">
        <f>'Разрез по МО'!H102</f>
        <v/>
      </c>
      <c r="H101" s="44">
        <f>'Разрез по МО'!J102</f>
        <v/>
      </c>
      <c r="I101" s="44">
        <f>'Разрез по МО'!L102</f>
        <v/>
      </c>
      <c r="J101" s="44">
        <f>'Разрез по МО'!N102</f>
        <v/>
      </c>
      <c r="K101" s="44">
        <f>'Разрез по МО'!O102</f>
        <v/>
      </c>
      <c r="M101" s="9">
        <f>E101-F101-VLOOKUP(C101, Вчера!C:O, 3, FALSE)</f>
        <v/>
      </c>
      <c r="N101" s="9">
        <f>G101-H101-VLOOKUP(C101, Вчера!C:O, 6, FALSE)</f>
        <v/>
      </c>
      <c r="O101" s="9">
        <f>I101-J101-VLOOKUP(C101, Вчера!C:O, 10, FALSE)</f>
        <v/>
      </c>
    </row>
    <row r="102">
      <c r="A102" s="41" t="n">
        <v>99</v>
      </c>
      <c r="B102" s="44">
        <f>'Разрез по МО'!B103</f>
        <v/>
      </c>
      <c r="C102" s="21">
        <f>'Разрез по МО'!C103</f>
        <v/>
      </c>
      <c r="D102" s="44">
        <f>'Разрез по МО'!D103</f>
        <v/>
      </c>
      <c r="E102" s="44">
        <f>'Разрез по МО'!E103</f>
        <v/>
      </c>
      <c r="F102" s="44">
        <f>'Разрез по МО'!G103</f>
        <v/>
      </c>
      <c r="G102" s="44">
        <f>'Разрез по МО'!H103</f>
        <v/>
      </c>
      <c r="H102" s="44">
        <f>'Разрез по МО'!J103</f>
        <v/>
      </c>
      <c r="I102" s="44">
        <f>'Разрез по МО'!L103</f>
        <v/>
      </c>
      <c r="J102" s="44">
        <f>'Разрез по МО'!N103</f>
        <v/>
      </c>
      <c r="K102" s="44">
        <f>'Разрез по МО'!O103</f>
        <v/>
      </c>
      <c r="M102" s="9">
        <f>E102-F102-VLOOKUP(C102, Вчера!C:O, 3, FALSE)</f>
        <v/>
      </c>
      <c r="N102" s="9">
        <f>G102-H102-VLOOKUP(C102, Вчера!C:O, 6, FALSE)</f>
        <v/>
      </c>
      <c r="O102" s="9">
        <f>I102-J102-VLOOKUP(C102, Вчера!C:O, 10, FALSE)</f>
        <v/>
      </c>
    </row>
    <row r="103">
      <c r="A103" s="41" t="n">
        <v>100</v>
      </c>
      <c r="B103" s="44">
        <f>'Разрез по МО'!B104</f>
        <v/>
      </c>
      <c r="C103" s="21">
        <f>'Разрез по МО'!C104</f>
        <v/>
      </c>
      <c r="D103" s="44">
        <f>'Разрез по МО'!D104</f>
        <v/>
      </c>
      <c r="E103" s="44">
        <f>'Разрез по МО'!E104</f>
        <v/>
      </c>
      <c r="F103" s="44">
        <f>'Разрез по МО'!G104</f>
        <v/>
      </c>
      <c r="G103" s="44">
        <f>'Разрез по МО'!H104</f>
        <v/>
      </c>
      <c r="H103" s="44">
        <f>'Разрез по МО'!J104</f>
        <v/>
      </c>
      <c r="I103" s="44">
        <f>'Разрез по МО'!L104</f>
        <v/>
      </c>
      <c r="J103" s="44">
        <f>'Разрез по МО'!N104</f>
        <v/>
      </c>
      <c r="K103" s="44">
        <f>'Разрез по МО'!O104</f>
        <v/>
      </c>
      <c r="M103" s="9">
        <f>E103-F103-VLOOKUP(C103, Вчера!C:O, 3, FALSE)</f>
        <v/>
      </c>
      <c r="N103" s="9">
        <f>G103-H103-VLOOKUP(C103, Вчера!C:O, 6, FALSE)</f>
        <v/>
      </c>
      <c r="O103" s="9">
        <f>I103-J103-VLOOKUP(C103, Вчера!C:O, 10, FALSE)</f>
        <v/>
      </c>
    </row>
    <row r="104">
      <c r="A104" s="41" t="n">
        <v>101</v>
      </c>
      <c r="B104" s="44">
        <f>'Разрез по МО'!B105</f>
        <v/>
      </c>
      <c r="C104" s="21">
        <f>'Разрез по МО'!C105</f>
        <v/>
      </c>
      <c r="D104" s="44">
        <f>'Разрез по МО'!D105</f>
        <v/>
      </c>
      <c r="E104" s="44">
        <f>'Разрез по МО'!E105</f>
        <v/>
      </c>
      <c r="F104" s="44">
        <f>'Разрез по МО'!G105</f>
        <v/>
      </c>
      <c r="G104" s="44">
        <f>'Разрез по МО'!H105</f>
        <v/>
      </c>
      <c r="H104" s="44">
        <f>'Разрез по МО'!J105</f>
        <v/>
      </c>
      <c r="I104" s="44">
        <f>'Разрез по МО'!L105</f>
        <v/>
      </c>
      <c r="J104" s="44">
        <f>'Разрез по МО'!N105</f>
        <v/>
      </c>
      <c r="K104" s="44">
        <f>'Разрез по МО'!O105</f>
        <v/>
      </c>
      <c r="M104" s="9">
        <f>E104-F104-VLOOKUP(C104, Вчера!C:O, 3, FALSE)</f>
        <v/>
      </c>
      <c r="N104" s="9">
        <f>G104-H104-VLOOKUP(C104, Вчера!C:O, 6, FALSE)</f>
        <v/>
      </c>
      <c r="O104" s="9">
        <f>I104-J104-VLOOKUP(C104, Вчера!C:O, 10, FALSE)</f>
        <v/>
      </c>
    </row>
    <row r="105">
      <c r="A105" s="41" t="n">
        <v>102</v>
      </c>
      <c r="B105" s="44">
        <f>'Разрез по МО'!B106</f>
        <v/>
      </c>
      <c r="C105" s="21">
        <f>'Разрез по МО'!C106</f>
        <v/>
      </c>
      <c r="D105" s="44">
        <f>'Разрез по МО'!D106</f>
        <v/>
      </c>
      <c r="E105" s="44">
        <f>'Разрез по МО'!E106</f>
        <v/>
      </c>
      <c r="F105" s="44">
        <f>'Разрез по МО'!G106</f>
        <v/>
      </c>
      <c r="G105" s="44">
        <f>'Разрез по МО'!H106</f>
        <v/>
      </c>
      <c r="H105" s="44">
        <f>'Разрез по МО'!J106</f>
        <v/>
      </c>
      <c r="I105" s="44">
        <f>'Разрез по МО'!L106</f>
        <v/>
      </c>
      <c r="J105" s="44">
        <f>'Разрез по МО'!N106</f>
        <v/>
      </c>
      <c r="K105" s="44">
        <f>'Разрез по МО'!O106</f>
        <v/>
      </c>
      <c r="M105" s="9">
        <f>E105-F105-VLOOKUP(C105, Вчера!C:O, 3, FALSE)</f>
        <v/>
      </c>
      <c r="N105" s="9">
        <f>G105-H105-VLOOKUP(C105, Вчера!C:O, 6, FALSE)</f>
        <v/>
      </c>
      <c r="O105" s="9">
        <f>I105-J105-VLOOKUP(C105, Вчера!C:O, 10, FALSE)</f>
        <v/>
      </c>
    </row>
    <row r="106">
      <c r="A106" s="41" t="n">
        <v>103</v>
      </c>
      <c r="B106" s="44">
        <f>'Разрез по МО'!B107</f>
        <v/>
      </c>
      <c r="C106" s="21">
        <f>'Разрез по МО'!C107</f>
        <v/>
      </c>
      <c r="D106" s="44">
        <f>'Разрез по МО'!D107</f>
        <v/>
      </c>
      <c r="E106" s="44">
        <f>'Разрез по МО'!E107</f>
        <v/>
      </c>
      <c r="F106" s="44">
        <f>'Разрез по МО'!G107</f>
        <v/>
      </c>
      <c r="G106" s="44">
        <f>'Разрез по МО'!H107</f>
        <v/>
      </c>
      <c r="H106" s="44">
        <f>'Разрез по МО'!J107</f>
        <v/>
      </c>
      <c r="I106" s="44">
        <f>'Разрез по МО'!L107</f>
        <v/>
      </c>
      <c r="J106" s="44">
        <f>'Разрез по МО'!N107</f>
        <v/>
      </c>
      <c r="K106" s="44">
        <f>'Разрез по МО'!O107</f>
        <v/>
      </c>
      <c r="M106" s="9">
        <f>E106-F106-VLOOKUP(C106, Вчера!C:O, 3, FALSE)</f>
        <v/>
      </c>
      <c r="N106" s="9">
        <f>G106-H106-VLOOKUP(C106, Вчера!C:O, 6, FALSE)</f>
        <v/>
      </c>
      <c r="O106" s="9">
        <f>I106-J106-VLOOKUP(C106, Вчера!C:O, 10, FALSE)</f>
        <v/>
      </c>
    </row>
    <row r="107">
      <c r="A107" s="41" t="n">
        <v>104</v>
      </c>
      <c r="B107" s="44">
        <f>'Разрез по МО'!B108</f>
        <v/>
      </c>
      <c r="C107" s="21">
        <f>'Разрез по МО'!C108</f>
        <v/>
      </c>
      <c r="D107" s="44">
        <f>'Разрез по МО'!D108</f>
        <v/>
      </c>
      <c r="E107" s="44">
        <f>'Разрез по МО'!E108</f>
        <v/>
      </c>
      <c r="F107" s="44">
        <f>'Разрез по МО'!G108</f>
        <v/>
      </c>
      <c r="G107" s="44">
        <f>'Разрез по МО'!H108</f>
        <v/>
      </c>
      <c r="H107" s="44">
        <f>'Разрез по МО'!J108</f>
        <v/>
      </c>
      <c r="I107" s="44">
        <f>'Разрез по МО'!L108</f>
        <v/>
      </c>
      <c r="J107" s="44">
        <f>'Разрез по МО'!N108</f>
        <v/>
      </c>
      <c r="K107" s="44">
        <f>'Разрез по МО'!O108</f>
        <v/>
      </c>
      <c r="M107" s="9">
        <f>E107-F107-VLOOKUP(C107, Вчера!C:O, 3, FALSE)</f>
        <v/>
      </c>
      <c r="N107" s="9">
        <f>G107-H107-VLOOKUP(C107, Вчера!C:O, 6, FALSE)</f>
        <v/>
      </c>
      <c r="O107" s="9">
        <f>I107-J107-VLOOKUP(C107, Вчера!C:O, 10, FALSE)</f>
        <v/>
      </c>
    </row>
    <row r="108">
      <c r="A108" s="41" t="n">
        <v>105</v>
      </c>
      <c r="B108" s="44">
        <f>'Разрез по МО'!B109</f>
        <v/>
      </c>
      <c r="C108" s="21">
        <f>'Разрез по МО'!C109</f>
        <v/>
      </c>
      <c r="D108" s="44">
        <f>'Разрез по МО'!D109</f>
        <v/>
      </c>
      <c r="E108" s="44">
        <f>'Разрез по МО'!E109</f>
        <v/>
      </c>
      <c r="F108" s="44">
        <f>'Разрез по МО'!G109</f>
        <v/>
      </c>
      <c r="G108" s="44">
        <f>'Разрез по МО'!H109</f>
        <v/>
      </c>
      <c r="H108" s="44">
        <f>'Разрез по МО'!J109</f>
        <v/>
      </c>
      <c r="I108" s="44">
        <f>'Разрез по МО'!L109</f>
        <v/>
      </c>
      <c r="J108" s="44">
        <f>'Разрез по МО'!N109</f>
        <v/>
      </c>
      <c r="K108" s="44">
        <f>'Разрез по МО'!O109</f>
        <v/>
      </c>
      <c r="M108" s="9">
        <f>E108-F108-VLOOKUP(C108, Вчера!C:O, 3, FALSE)</f>
        <v/>
      </c>
      <c r="N108" s="9">
        <f>G108-H108-VLOOKUP(C108, Вчера!C:O, 6, FALSE)</f>
        <v/>
      </c>
      <c r="O108" s="9">
        <f>I108-J108-VLOOKUP(C108, Вчера!C:O, 10, FALSE)</f>
        <v/>
      </c>
    </row>
    <row r="109">
      <c r="A109" s="41" t="n">
        <v>106</v>
      </c>
      <c r="B109" s="44">
        <f>'Разрез по МО'!B110</f>
        <v/>
      </c>
      <c r="C109" s="21">
        <f>'Разрез по МО'!C110</f>
        <v/>
      </c>
      <c r="D109" s="44">
        <f>'Разрез по МО'!D110</f>
        <v/>
      </c>
      <c r="E109" s="44">
        <f>'Разрез по МО'!E110</f>
        <v/>
      </c>
      <c r="F109" s="44">
        <f>'Разрез по МО'!G110</f>
        <v/>
      </c>
      <c r="G109" s="44">
        <f>'Разрез по МО'!H110</f>
        <v/>
      </c>
      <c r="H109" s="44">
        <f>'Разрез по МО'!J110</f>
        <v/>
      </c>
      <c r="I109" s="44">
        <f>'Разрез по МО'!L110</f>
        <v/>
      </c>
      <c r="J109" s="44">
        <f>'Разрез по МО'!N110</f>
        <v/>
      </c>
      <c r="K109" s="44">
        <f>'Разрез по МО'!O110</f>
        <v/>
      </c>
      <c r="M109" s="9">
        <f>E109-F109-VLOOKUP(C109, Вчера!C:O, 3, FALSE)</f>
        <v/>
      </c>
      <c r="N109" s="9">
        <f>G109-H109-VLOOKUP(C109, Вчера!C:O, 6, FALSE)</f>
        <v/>
      </c>
      <c r="O109" s="9">
        <f>I109-J109-VLOOKUP(C109, Вчера!C:O, 10, FALSE)</f>
        <v/>
      </c>
    </row>
    <row r="110">
      <c r="A110" s="41" t="n">
        <v>107</v>
      </c>
      <c r="B110" s="44">
        <f>'Разрез по МО'!B111</f>
        <v/>
      </c>
      <c r="C110" s="21">
        <f>'Разрез по МО'!C111</f>
        <v/>
      </c>
      <c r="D110" s="44">
        <f>'Разрез по МО'!D111</f>
        <v/>
      </c>
      <c r="E110" s="44">
        <f>'Разрез по МО'!E111</f>
        <v/>
      </c>
      <c r="F110" s="44">
        <f>'Разрез по МО'!G111</f>
        <v/>
      </c>
      <c r="G110" s="44">
        <f>'Разрез по МО'!H111</f>
        <v/>
      </c>
      <c r="H110" s="44">
        <f>'Разрез по МО'!J111</f>
        <v/>
      </c>
      <c r="I110" s="44">
        <f>'Разрез по МО'!L111</f>
        <v/>
      </c>
      <c r="J110" s="44">
        <f>'Разрез по МО'!N111</f>
        <v/>
      </c>
      <c r="K110" s="44">
        <f>'Разрез по МО'!O111</f>
        <v/>
      </c>
      <c r="M110" s="9">
        <f>E110-F110-VLOOKUP(C110, Вчера!C:O, 3, FALSE)</f>
        <v/>
      </c>
      <c r="N110" s="9">
        <f>G110-H110-VLOOKUP(C110, Вчера!C:O, 6, FALSE)</f>
        <v/>
      </c>
      <c r="O110" s="9">
        <f>I110-J110-VLOOKUP(C110, Вчера!C:O, 10, FALSE)</f>
        <v/>
      </c>
    </row>
    <row r="111">
      <c r="A111" s="41" t="n">
        <v>108</v>
      </c>
      <c r="B111" s="44">
        <f>'Разрез по МО'!B112</f>
        <v/>
      </c>
      <c r="C111" s="21">
        <f>'Разрез по МО'!C112</f>
        <v/>
      </c>
      <c r="D111" s="44">
        <f>'Разрез по МО'!D112</f>
        <v/>
      </c>
      <c r="E111" s="44">
        <f>'Разрез по МО'!E112</f>
        <v/>
      </c>
      <c r="F111" s="44">
        <f>'Разрез по МО'!G112</f>
        <v/>
      </c>
      <c r="G111" s="44">
        <f>'Разрез по МО'!H112</f>
        <v/>
      </c>
      <c r="H111" s="44">
        <f>'Разрез по МО'!J112</f>
        <v/>
      </c>
      <c r="I111" s="44">
        <f>'Разрез по МО'!L112</f>
        <v/>
      </c>
      <c r="J111" s="44">
        <f>'Разрез по МО'!N112</f>
        <v/>
      </c>
      <c r="K111" s="44">
        <f>'Разрез по МО'!O112</f>
        <v/>
      </c>
      <c r="M111" s="9">
        <f>E111-F111-VLOOKUP(C111, Вчера!C:O, 3, FALSE)</f>
        <v/>
      </c>
      <c r="N111" s="9">
        <f>G111-H111-VLOOKUP(C111, Вчера!C:O, 6, FALSE)</f>
        <v/>
      </c>
      <c r="O111" s="9">
        <f>I111-J111-VLOOKUP(C111, Вчера!C:O, 10, FALSE)</f>
        <v/>
      </c>
    </row>
    <row r="112">
      <c r="A112" s="41" t="n">
        <v>109</v>
      </c>
      <c r="B112" s="44">
        <f>'Разрез по МО'!B113</f>
        <v/>
      </c>
      <c r="C112" s="21">
        <f>'Разрез по МО'!C113</f>
        <v/>
      </c>
      <c r="D112" s="44">
        <f>'Разрез по МО'!D113</f>
        <v/>
      </c>
      <c r="E112" s="44">
        <f>'Разрез по МО'!E113</f>
        <v/>
      </c>
      <c r="F112" s="44">
        <f>'Разрез по МО'!G113</f>
        <v/>
      </c>
      <c r="G112" s="44">
        <f>'Разрез по МО'!H113</f>
        <v/>
      </c>
      <c r="H112" s="44">
        <f>'Разрез по МО'!J113</f>
        <v/>
      </c>
      <c r="I112" s="44">
        <f>'Разрез по МО'!L113</f>
        <v/>
      </c>
      <c r="J112" s="44">
        <f>'Разрез по МО'!N113</f>
        <v/>
      </c>
      <c r="K112" s="44">
        <f>'Разрез по МО'!O113</f>
        <v/>
      </c>
      <c r="M112" s="9">
        <f>E112-F112-VLOOKUP(C112, Вчера!C:O, 3, FALSE)</f>
        <v/>
      </c>
      <c r="N112" s="9">
        <f>G112-H112-VLOOKUP(C112, Вчера!C:O, 6, FALSE)</f>
        <v/>
      </c>
      <c r="O112" s="9">
        <f>I112-J112-VLOOKUP(C112, Вчера!C:O, 10, FALSE)</f>
        <v/>
      </c>
    </row>
    <row r="113">
      <c r="A113" s="41" t="n">
        <v>110</v>
      </c>
      <c r="B113" s="44">
        <f>'Разрез по МО'!B114</f>
        <v/>
      </c>
      <c r="C113" s="21">
        <f>'Разрез по МО'!C114</f>
        <v/>
      </c>
      <c r="D113" s="44">
        <f>'Разрез по МО'!D114</f>
        <v/>
      </c>
      <c r="E113" s="44">
        <f>'Разрез по МО'!E114</f>
        <v/>
      </c>
      <c r="F113" s="44">
        <f>'Разрез по МО'!G114</f>
        <v/>
      </c>
      <c r="G113" s="44">
        <f>'Разрез по МО'!H114</f>
        <v/>
      </c>
      <c r="H113" s="44">
        <f>'Разрез по МО'!J114</f>
        <v/>
      </c>
      <c r="I113" s="44">
        <f>'Разрез по МО'!L114</f>
        <v/>
      </c>
      <c r="J113" s="44">
        <f>'Разрез по МО'!N114</f>
        <v/>
      </c>
      <c r="K113" s="44">
        <f>'Разрез по МО'!O114</f>
        <v/>
      </c>
      <c r="M113" s="9">
        <f>E113-F113-VLOOKUP(C113, Вчера!C:O, 3, FALSE)</f>
        <v/>
      </c>
      <c r="N113" s="9">
        <f>G113-H113-VLOOKUP(C113, Вчера!C:O, 6, FALSE)</f>
        <v/>
      </c>
      <c r="O113" s="9">
        <f>I113-J113-VLOOKUP(C113, Вчера!C:O, 10, FALSE)</f>
        <v/>
      </c>
    </row>
    <row r="114">
      <c r="A114" s="41" t="n">
        <v>111</v>
      </c>
      <c r="B114" s="44">
        <f>'Разрез по МО'!B115</f>
        <v/>
      </c>
      <c r="C114" s="21">
        <f>'Разрез по МО'!C115</f>
        <v/>
      </c>
      <c r="D114" s="44">
        <f>'Разрез по МО'!D115</f>
        <v/>
      </c>
      <c r="E114" s="44">
        <f>'Разрез по МО'!E115</f>
        <v/>
      </c>
      <c r="F114" s="44">
        <f>'Разрез по МО'!G115</f>
        <v/>
      </c>
      <c r="G114" s="44">
        <f>'Разрез по МО'!H115</f>
        <v/>
      </c>
      <c r="H114" s="44">
        <f>'Разрез по МО'!J115</f>
        <v/>
      </c>
      <c r="I114" s="44">
        <f>'Разрез по МО'!L115</f>
        <v/>
      </c>
      <c r="J114" s="44">
        <f>'Разрез по МО'!N115</f>
        <v/>
      </c>
      <c r="K114" s="44">
        <f>'Разрез по МО'!O115</f>
        <v/>
      </c>
      <c r="M114" s="9">
        <f>E114-F114-VLOOKUP(C114, Вчера!C:O, 3, FALSE)</f>
        <v/>
      </c>
      <c r="N114" s="9">
        <f>G114-H114-VLOOKUP(C114, Вчера!C:O, 6, FALSE)</f>
        <v/>
      </c>
      <c r="O114" s="9">
        <f>I114-J114-VLOOKUP(C114, Вчера!C:O, 10, FALSE)</f>
        <v/>
      </c>
    </row>
    <row r="115">
      <c r="A115" s="41" t="n">
        <v>112</v>
      </c>
      <c r="B115" s="44">
        <f>'Разрез по МО'!B116</f>
        <v/>
      </c>
      <c r="C115" s="21">
        <f>'Разрез по МО'!C116</f>
        <v/>
      </c>
      <c r="D115" s="44">
        <f>'Разрез по МО'!D116</f>
        <v/>
      </c>
      <c r="E115" s="44">
        <f>'Разрез по МО'!E116</f>
        <v/>
      </c>
      <c r="F115" s="44">
        <f>'Разрез по МО'!G116</f>
        <v/>
      </c>
      <c r="G115" s="44">
        <f>'Разрез по МО'!H116</f>
        <v/>
      </c>
      <c r="H115" s="44">
        <f>'Разрез по МО'!J116</f>
        <v/>
      </c>
      <c r="I115" s="44">
        <f>'Разрез по МО'!L116</f>
        <v/>
      </c>
      <c r="J115" s="44">
        <f>'Разрез по МО'!N116</f>
        <v/>
      </c>
      <c r="K115" s="44">
        <f>'Разрез по МО'!O116</f>
        <v/>
      </c>
      <c r="M115" s="9">
        <f>E115-F115-VLOOKUP(C115, Вчера!C:O, 3, FALSE)</f>
        <v/>
      </c>
      <c r="N115" s="9">
        <f>G115-H115-VLOOKUP(C115, Вчера!C:O, 6, FALSE)</f>
        <v/>
      </c>
      <c r="O115" s="9">
        <f>I115-J115-VLOOKUP(C115, Вчера!C:O, 10, FALSE)</f>
        <v/>
      </c>
    </row>
    <row r="116">
      <c r="A116" s="41" t="n">
        <v>113</v>
      </c>
      <c r="B116" s="44">
        <f>'Разрез по МО'!B117</f>
        <v/>
      </c>
      <c r="C116" s="21">
        <f>'Разрез по МО'!C117</f>
        <v/>
      </c>
      <c r="D116" s="44">
        <f>'Разрез по МО'!D117</f>
        <v/>
      </c>
      <c r="E116" s="44">
        <f>'Разрез по МО'!E117</f>
        <v/>
      </c>
      <c r="F116" s="44">
        <f>'Разрез по МО'!G117</f>
        <v/>
      </c>
      <c r="G116" s="44">
        <f>'Разрез по МО'!H117</f>
        <v/>
      </c>
      <c r="H116" s="44">
        <f>'Разрез по МО'!J117</f>
        <v/>
      </c>
      <c r="I116" s="44">
        <f>'Разрез по МО'!L117</f>
        <v/>
      </c>
      <c r="J116" s="44">
        <f>'Разрез по МО'!N117</f>
        <v/>
      </c>
      <c r="K116" s="44">
        <f>'Разрез по МО'!O117</f>
        <v/>
      </c>
      <c r="M116" s="9">
        <f>E116-F116-VLOOKUP(C116, Вчера!C:O, 3, FALSE)</f>
        <v/>
      </c>
      <c r="N116" s="9">
        <f>G116-H116-VLOOKUP(C116, Вчера!C:O, 6, FALSE)</f>
        <v/>
      </c>
      <c r="O116" s="9">
        <f>I116-J116-VLOOKUP(C116, Вчера!C:O, 10, FALSE)</f>
        <v/>
      </c>
    </row>
    <row r="117">
      <c r="A117" s="41" t="n">
        <v>114</v>
      </c>
      <c r="B117" s="44">
        <f>'Разрез по МО'!B118</f>
        <v/>
      </c>
      <c r="C117" s="21">
        <f>'Разрез по МО'!C118</f>
        <v/>
      </c>
      <c r="D117" s="44">
        <f>'Разрез по МО'!D118</f>
        <v/>
      </c>
      <c r="E117" s="44">
        <f>'Разрез по МО'!E118</f>
        <v/>
      </c>
      <c r="F117" s="44">
        <f>'Разрез по МО'!G118</f>
        <v/>
      </c>
      <c r="G117" s="44">
        <f>'Разрез по МО'!H118</f>
        <v/>
      </c>
      <c r="H117" s="44">
        <f>'Разрез по МО'!J118</f>
        <v/>
      </c>
      <c r="I117" s="44">
        <f>'Разрез по МО'!L118</f>
        <v/>
      </c>
      <c r="J117" s="44">
        <f>'Разрез по МО'!N118</f>
        <v/>
      </c>
      <c r="K117" s="44">
        <f>'Разрез по МО'!O118</f>
        <v/>
      </c>
      <c r="M117" s="9">
        <f>E117-F117-VLOOKUP(C117, Вчера!C:O, 3, FALSE)</f>
        <v/>
      </c>
      <c r="N117" s="9">
        <f>G117-H117-VLOOKUP(C117, Вчера!C:O, 6, FALSE)</f>
        <v/>
      </c>
      <c r="O117" s="9">
        <f>I117-J117-VLOOKUP(C117, Вчера!C:O, 10, FALSE)</f>
        <v/>
      </c>
    </row>
    <row r="118">
      <c r="A118" s="41" t="n">
        <v>115</v>
      </c>
      <c r="B118" s="44">
        <f>'Разрез по МО'!B119</f>
        <v/>
      </c>
      <c r="C118" s="21">
        <f>'Разрез по МО'!C119</f>
        <v/>
      </c>
      <c r="D118" s="44">
        <f>'Разрез по МО'!D119</f>
        <v/>
      </c>
      <c r="E118" s="44">
        <f>'Разрез по МО'!E119</f>
        <v/>
      </c>
      <c r="F118" s="44">
        <f>'Разрез по МО'!G119</f>
        <v/>
      </c>
      <c r="G118" s="44">
        <f>'Разрез по МО'!H119</f>
        <v/>
      </c>
      <c r="H118" s="44">
        <f>'Разрез по МО'!J119</f>
        <v/>
      </c>
      <c r="I118" s="44">
        <f>'Разрез по МО'!L119</f>
        <v/>
      </c>
      <c r="J118" s="44">
        <f>'Разрез по МО'!N119</f>
        <v/>
      </c>
      <c r="K118" s="44">
        <f>'Разрез по МО'!O119</f>
        <v/>
      </c>
      <c r="M118" s="9">
        <f>E118-F118-VLOOKUP(C118, Вчера!C:O, 3, FALSE)</f>
        <v/>
      </c>
      <c r="N118" s="9">
        <f>G118-H118-VLOOKUP(C118, Вчера!C:O, 6, FALSE)</f>
        <v/>
      </c>
      <c r="O118" s="9">
        <f>I118-J118-VLOOKUP(C118, Вчера!C:O, 10, FALSE)</f>
        <v/>
      </c>
    </row>
    <row r="119">
      <c r="A119" s="41" t="n">
        <v>116</v>
      </c>
      <c r="B119" s="44">
        <f>'Разрез по МО'!B120</f>
        <v/>
      </c>
      <c r="C119" s="21">
        <f>'Разрез по МО'!C120</f>
        <v/>
      </c>
      <c r="D119" s="44">
        <f>'Разрез по МО'!D120</f>
        <v/>
      </c>
      <c r="E119" s="44">
        <f>'Разрез по МО'!E120</f>
        <v/>
      </c>
      <c r="F119" s="44">
        <f>'Разрез по МО'!G120</f>
        <v/>
      </c>
      <c r="G119" s="44">
        <f>'Разрез по МО'!H120</f>
        <v/>
      </c>
      <c r="H119" s="44">
        <f>'Разрез по МО'!J120</f>
        <v/>
      </c>
      <c r="I119" s="44">
        <f>'Разрез по МО'!L120</f>
        <v/>
      </c>
      <c r="J119" s="44">
        <f>'Разрез по МО'!N120</f>
        <v/>
      </c>
      <c r="K119" s="44">
        <f>'Разрез по МО'!O120</f>
        <v/>
      </c>
      <c r="M119" s="9">
        <f>E119-F119-VLOOKUP(C119, Вчера!C:O, 3, FALSE)</f>
        <v/>
      </c>
      <c r="N119" s="9">
        <f>G119-H119-VLOOKUP(C119, Вчера!C:O, 6, FALSE)</f>
        <v/>
      </c>
      <c r="O119" s="9">
        <f>I119-J119-VLOOKUP(C119, Вчера!C:O, 10, FALSE)</f>
        <v/>
      </c>
    </row>
    <row r="120">
      <c r="A120" s="41" t="n">
        <v>117</v>
      </c>
      <c r="B120" s="44">
        <f>'Разрез по МО'!B121</f>
        <v/>
      </c>
      <c r="C120" s="21">
        <f>'Разрез по МО'!C121</f>
        <v/>
      </c>
      <c r="D120" s="44">
        <f>'Разрез по МО'!D121</f>
        <v/>
      </c>
      <c r="E120" s="44">
        <f>'Разрез по МО'!E121</f>
        <v/>
      </c>
      <c r="F120" s="44">
        <f>'Разрез по МО'!G121</f>
        <v/>
      </c>
      <c r="G120" s="44">
        <f>'Разрез по МО'!H121</f>
        <v/>
      </c>
      <c r="H120" s="44">
        <f>'Разрез по МО'!J121</f>
        <v/>
      </c>
      <c r="I120" s="44">
        <f>'Разрез по МО'!L121</f>
        <v/>
      </c>
      <c r="J120" s="44">
        <f>'Разрез по МО'!N121</f>
        <v/>
      </c>
      <c r="K120" s="44">
        <f>'Разрез по МО'!O121</f>
        <v/>
      </c>
      <c r="M120" s="9">
        <f>E120-F120-VLOOKUP(C120, Вчера!C:O, 3, FALSE)</f>
        <v/>
      </c>
      <c r="N120" s="9">
        <f>G120-H120-VLOOKUP(C120, Вчера!C:O, 6, FALSE)</f>
        <v/>
      </c>
      <c r="O120" s="9">
        <f>I120-J120-VLOOKUP(C120, Вчера!C:O, 10, FALSE)</f>
        <v/>
      </c>
    </row>
    <row r="121">
      <c r="A121" s="41" t="n">
        <v>118</v>
      </c>
      <c r="B121" s="44">
        <f>'Разрез по МО'!B122</f>
        <v/>
      </c>
      <c r="C121" s="21">
        <f>'Разрез по МО'!C122</f>
        <v/>
      </c>
      <c r="D121" s="44">
        <f>'Разрез по МО'!D122</f>
        <v/>
      </c>
      <c r="E121" s="44">
        <f>'Разрез по МО'!E122</f>
        <v/>
      </c>
      <c r="F121" s="44">
        <f>'Разрез по МО'!G122</f>
        <v/>
      </c>
      <c r="G121" s="44">
        <f>'Разрез по МО'!H122</f>
        <v/>
      </c>
      <c r="H121" s="44">
        <f>'Разрез по МО'!J122</f>
        <v/>
      </c>
      <c r="I121" s="44">
        <f>'Разрез по МО'!L122</f>
        <v/>
      </c>
      <c r="J121" s="44">
        <f>'Разрез по МО'!N122</f>
        <v/>
      </c>
      <c r="K121" s="44">
        <f>'Разрез по МО'!O122</f>
        <v/>
      </c>
      <c r="M121" s="9">
        <f>E121-F121-VLOOKUP(C121, Вчера!C:O, 3, FALSE)</f>
        <v/>
      </c>
      <c r="N121" s="9">
        <f>G121-H121-VLOOKUP(C121, Вчера!C:O, 6, FALSE)</f>
        <v/>
      </c>
      <c r="O121" s="9">
        <f>I121-J121-VLOOKUP(C121, Вчера!C:O, 10, FALSE)</f>
        <v/>
      </c>
    </row>
    <row r="122">
      <c r="A122" s="41" t="n">
        <v>119</v>
      </c>
      <c r="B122" s="44">
        <f>'Разрез по МО'!B123</f>
        <v/>
      </c>
      <c r="C122" s="21">
        <f>'Разрез по МО'!C123</f>
        <v/>
      </c>
      <c r="D122" s="44">
        <f>'Разрез по МО'!D123</f>
        <v/>
      </c>
      <c r="E122" s="44">
        <f>'Разрез по МО'!E123</f>
        <v/>
      </c>
      <c r="F122" s="44">
        <f>'Разрез по МО'!G123</f>
        <v/>
      </c>
      <c r="G122" s="44">
        <f>'Разрез по МО'!H123</f>
        <v/>
      </c>
      <c r="H122" s="44">
        <f>'Разрез по МО'!J123</f>
        <v/>
      </c>
      <c r="I122" s="44">
        <f>'Разрез по МО'!L123</f>
        <v/>
      </c>
      <c r="J122" s="44">
        <f>'Разрез по МО'!N123</f>
        <v/>
      </c>
      <c r="K122" s="44">
        <f>'Разрез по МО'!O123</f>
        <v/>
      </c>
      <c r="M122" s="9">
        <f>E122-F122-VLOOKUP(C122, Вчера!C:O, 3, FALSE)</f>
        <v/>
      </c>
      <c r="N122" s="9">
        <f>G122-H122-VLOOKUP(C122, Вчера!C:O, 6, FALSE)</f>
        <v/>
      </c>
      <c r="O122" s="9">
        <f>I122-J122-VLOOKUP(C122, Вчера!C:O, 10, FALSE)</f>
        <v/>
      </c>
    </row>
    <row r="123">
      <c r="A123" s="41" t="n">
        <v>120</v>
      </c>
      <c r="B123" s="44">
        <f>'Разрез по МО'!B124</f>
        <v/>
      </c>
      <c r="C123" s="21">
        <f>'Разрез по МО'!C124</f>
        <v/>
      </c>
      <c r="D123" s="44">
        <f>'Разрез по МО'!D124</f>
        <v/>
      </c>
      <c r="E123" s="44">
        <f>'Разрез по МО'!E124</f>
        <v/>
      </c>
      <c r="F123" s="44">
        <f>'Разрез по МО'!G124</f>
        <v/>
      </c>
      <c r="G123" s="44">
        <f>'Разрез по МО'!H124</f>
        <v/>
      </c>
      <c r="H123" s="44">
        <f>'Разрез по МО'!J124</f>
        <v/>
      </c>
      <c r="I123" s="44">
        <f>'Разрез по МО'!L124</f>
        <v/>
      </c>
      <c r="J123" s="44">
        <f>'Разрез по МО'!N124</f>
        <v/>
      </c>
      <c r="K123" s="44">
        <f>'Разрез по МО'!O124</f>
        <v/>
      </c>
      <c r="M123" s="9">
        <f>E123-F123-VLOOKUP(C123, Вчера!C:O, 3, FALSE)</f>
        <v/>
      </c>
      <c r="N123" s="9">
        <f>G123-H123-VLOOKUP(C123, Вчера!C:O, 6, FALSE)</f>
        <v/>
      </c>
      <c r="O123" s="9">
        <f>I123-J123-VLOOKUP(C123, Вчера!C:O, 10, FALSE)</f>
        <v/>
      </c>
    </row>
    <row r="124">
      <c r="A124" s="41" t="n">
        <v>121</v>
      </c>
      <c r="B124" s="44">
        <f>'Разрез по МО'!B125</f>
        <v/>
      </c>
      <c r="C124" s="21">
        <f>'Разрез по МО'!C125</f>
        <v/>
      </c>
      <c r="D124" s="44">
        <f>'Разрез по МО'!D125</f>
        <v/>
      </c>
      <c r="E124" s="44">
        <f>'Разрез по МО'!E125</f>
        <v/>
      </c>
      <c r="F124" s="44">
        <f>'Разрез по МО'!G125</f>
        <v/>
      </c>
      <c r="G124" s="44">
        <f>'Разрез по МО'!H125</f>
        <v/>
      </c>
      <c r="H124" s="44">
        <f>'Разрез по МО'!J125</f>
        <v/>
      </c>
      <c r="I124" s="44">
        <f>'Разрез по МО'!L125</f>
        <v/>
      </c>
      <c r="J124" s="44">
        <f>'Разрез по МО'!N125</f>
        <v/>
      </c>
      <c r="K124" s="44">
        <f>'Разрез по МО'!O125</f>
        <v/>
      </c>
      <c r="M124" s="9">
        <f>E124-F124-VLOOKUP(C124, Вчера!C:O, 3, FALSE)</f>
        <v/>
      </c>
      <c r="N124" s="9">
        <f>G124-H124-VLOOKUP(C124, Вчера!C:O, 6, FALSE)</f>
        <v/>
      </c>
      <c r="O124" s="9">
        <f>I124-J124-VLOOKUP(C124, Вчера!C:O, 10, FALSE)</f>
        <v/>
      </c>
    </row>
    <row r="125">
      <c r="A125" s="41" t="n">
        <v>122</v>
      </c>
      <c r="B125" s="44">
        <f>'Разрез по МО'!B126</f>
        <v/>
      </c>
      <c r="C125" s="21">
        <f>'Разрез по МО'!C126</f>
        <v/>
      </c>
      <c r="D125" s="44">
        <f>'Разрез по МО'!D126</f>
        <v/>
      </c>
      <c r="E125" s="44">
        <f>'Разрез по МО'!E126</f>
        <v/>
      </c>
      <c r="F125" s="44">
        <f>'Разрез по МО'!G126</f>
        <v/>
      </c>
      <c r="G125" s="44">
        <f>'Разрез по МО'!H126</f>
        <v/>
      </c>
      <c r="H125" s="44">
        <f>'Разрез по МО'!J126</f>
        <v/>
      </c>
      <c r="I125" s="44">
        <f>'Разрез по МО'!L126</f>
        <v/>
      </c>
      <c r="J125" s="44">
        <f>'Разрез по МО'!N126</f>
        <v/>
      </c>
      <c r="K125" s="44">
        <f>'Разрез по МО'!O126</f>
        <v/>
      </c>
      <c r="M125" s="9">
        <f>E125-F125-VLOOKUP(C125, Вчера!C:O, 3, FALSE)</f>
        <v/>
      </c>
      <c r="N125" s="9">
        <f>G125-H125-VLOOKUP(C125, Вчера!C:O, 6, FALSE)</f>
        <v/>
      </c>
      <c r="O125" s="9">
        <f>I125-J125-VLOOKUP(C125, Вчера!C:O, 10, FALSE)</f>
        <v/>
      </c>
    </row>
    <row r="126">
      <c r="A126" s="41" t="n">
        <v>123</v>
      </c>
      <c r="B126" s="44">
        <f>'Разрез по МО'!B127</f>
        <v/>
      </c>
      <c r="C126" s="21">
        <f>'Разрез по МО'!C127</f>
        <v/>
      </c>
      <c r="D126" s="44">
        <f>'Разрез по МО'!D127</f>
        <v/>
      </c>
      <c r="E126" s="44">
        <f>'Разрез по МО'!E127</f>
        <v/>
      </c>
      <c r="F126" s="44">
        <f>'Разрез по МО'!G127</f>
        <v/>
      </c>
      <c r="G126" s="44">
        <f>'Разрез по МО'!H127</f>
        <v/>
      </c>
      <c r="H126" s="44">
        <f>'Разрез по МО'!J127</f>
        <v/>
      </c>
      <c r="I126" s="44">
        <f>'Разрез по МО'!L127</f>
        <v/>
      </c>
      <c r="J126" s="44">
        <f>'Разрез по МО'!N127</f>
        <v/>
      </c>
      <c r="K126" s="44">
        <f>'Разрез по МО'!O127</f>
        <v/>
      </c>
      <c r="M126" s="9">
        <f>E126-F126-VLOOKUP(C126, Вчера!C:O, 3, FALSE)</f>
        <v/>
      </c>
      <c r="N126" s="9">
        <f>G126-H126-VLOOKUP(C126, Вчера!C:O, 6, FALSE)</f>
        <v/>
      </c>
      <c r="O126" s="9">
        <f>I126-J126-VLOOKUP(C126, Вчера!C:O, 10, FALSE)</f>
        <v/>
      </c>
    </row>
    <row r="127">
      <c r="A127" s="41" t="n">
        <v>124</v>
      </c>
      <c r="B127" s="44">
        <f>'Разрез по МО'!B128</f>
        <v/>
      </c>
      <c r="C127" s="21">
        <f>'Разрез по МО'!C128</f>
        <v/>
      </c>
      <c r="D127" s="44">
        <f>'Разрез по МО'!D128</f>
        <v/>
      </c>
      <c r="E127" s="44">
        <f>'Разрез по МО'!E128</f>
        <v/>
      </c>
      <c r="F127" s="44">
        <f>'Разрез по МО'!G128</f>
        <v/>
      </c>
      <c r="G127" s="44">
        <f>'Разрез по МО'!H128</f>
        <v/>
      </c>
      <c r="H127" s="44">
        <f>'Разрез по МО'!J128</f>
        <v/>
      </c>
      <c r="I127" s="44">
        <f>'Разрез по МО'!L128</f>
        <v/>
      </c>
      <c r="J127" s="44">
        <f>'Разрез по МО'!N128</f>
        <v/>
      </c>
      <c r="K127" s="44">
        <f>'Разрез по МО'!O128</f>
        <v/>
      </c>
      <c r="M127" s="9">
        <f>E127-F127-VLOOKUP(C127, Вчера!C:O, 3, FALSE)</f>
        <v/>
      </c>
      <c r="N127" s="9">
        <f>G127-H127-VLOOKUP(C127, Вчера!C:O, 6, FALSE)</f>
        <v/>
      </c>
      <c r="O127" s="9">
        <f>I127-J127-VLOOKUP(C127, Вчера!C:O, 10, FALSE)</f>
        <v/>
      </c>
    </row>
    <row r="128">
      <c r="A128" s="41" t="n">
        <v>125</v>
      </c>
      <c r="B128" s="44">
        <f>'Разрез по МО'!B129</f>
        <v/>
      </c>
      <c r="C128" s="21">
        <f>'Разрез по МО'!C129</f>
        <v/>
      </c>
      <c r="D128" s="44">
        <f>'Разрез по МО'!D129</f>
        <v/>
      </c>
      <c r="E128" s="44">
        <f>'Разрез по МО'!E129</f>
        <v/>
      </c>
      <c r="F128" s="44">
        <f>'Разрез по МО'!G129</f>
        <v/>
      </c>
      <c r="G128" s="44">
        <f>'Разрез по МО'!H129</f>
        <v/>
      </c>
      <c r="H128" s="44">
        <f>'Разрез по МО'!J129</f>
        <v/>
      </c>
      <c r="I128" s="44">
        <f>'Разрез по МО'!L129</f>
        <v/>
      </c>
      <c r="J128" s="44">
        <f>'Разрез по МО'!N129</f>
        <v/>
      </c>
      <c r="K128" s="44">
        <f>'Разрез по МО'!O129</f>
        <v/>
      </c>
      <c r="M128" s="9">
        <f>E128-F128-VLOOKUP(C128, Вчера!C:O, 3, FALSE)</f>
        <v/>
      </c>
      <c r="N128" s="9">
        <f>G128-H128-VLOOKUP(C128, Вчера!C:O, 6, FALSE)</f>
        <v/>
      </c>
      <c r="O128" s="9">
        <f>I128-J128-VLOOKUP(C128, Вчера!C:O, 10, FALSE)</f>
        <v/>
      </c>
    </row>
    <row r="129">
      <c r="A129" s="41" t="n">
        <v>126</v>
      </c>
      <c r="B129" s="44">
        <f>'Разрез по МО'!B130</f>
        <v/>
      </c>
      <c r="C129" s="21">
        <f>'Разрез по МО'!C130</f>
        <v/>
      </c>
      <c r="D129" s="44">
        <f>'Разрез по МО'!D130</f>
        <v/>
      </c>
      <c r="E129" s="44">
        <f>'Разрез по МО'!E130</f>
        <v/>
      </c>
      <c r="F129" s="44">
        <f>'Разрез по МО'!G130</f>
        <v/>
      </c>
      <c r="G129" s="44">
        <f>'Разрез по МО'!H130</f>
        <v/>
      </c>
      <c r="H129" s="44">
        <f>'Разрез по МО'!J130</f>
        <v/>
      </c>
      <c r="I129" s="44">
        <f>'Разрез по МО'!L130</f>
        <v/>
      </c>
      <c r="J129" s="44">
        <f>'Разрез по МО'!N130</f>
        <v/>
      </c>
      <c r="K129" s="44">
        <f>'Разрез по МО'!O130</f>
        <v/>
      </c>
      <c r="M129" s="9">
        <f>E129-F129-VLOOKUP(C129, Вчера!C:O, 3, FALSE)</f>
        <v/>
      </c>
      <c r="N129" s="9">
        <f>G129-H129-VLOOKUP(C129, Вчера!C:O, 6, FALSE)</f>
        <v/>
      </c>
      <c r="O129" s="9">
        <f>I129-J129-VLOOKUP(C129, Вчера!C:O, 10, FALSE)</f>
        <v/>
      </c>
    </row>
    <row r="130">
      <c r="A130" s="41" t="n">
        <v>127</v>
      </c>
      <c r="B130" s="44">
        <f>'Разрез по МО'!B131</f>
        <v/>
      </c>
      <c r="C130" s="21">
        <f>'Разрез по МО'!C131</f>
        <v/>
      </c>
      <c r="D130" s="44">
        <f>'Разрез по МО'!D131</f>
        <v/>
      </c>
      <c r="E130" s="44">
        <f>'Разрез по МО'!E131</f>
        <v/>
      </c>
      <c r="F130" s="44">
        <f>'Разрез по МО'!G131</f>
        <v/>
      </c>
      <c r="G130" s="44">
        <f>'Разрез по МО'!H131</f>
        <v/>
      </c>
      <c r="H130" s="44">
        <f>'Разрез по МО'!J131</f>
        <v/>
      </c>
      <c r="I130" s="44">
        <f>'Разрез по МО'!L131</f>
        <v/>
      </c>
      <c r="J130" s="44">
        <f>'Разрез по МО'!N131</f>
        <v/>
      </c>
      <c r="K130" s="44">
        <f>'Разрез по МО'!O131</f>
        <v/>
      </c>
      <c r="M130" s="9">
        <f>E130-F130-VLOOKUP(C130, Вчера!C:O, 3, FALSE)</f>
        <v/>
      </c>
      <c r="N130" s="9">
        <f>G130-H130-VLOOKUP(C130, Вчера!C:O, 6, FALSE)</f>
        <v/>
      </c>
      <c r="O130" s="9">
        <f>I130-J130-VLOOKUP(C130, Вчера!C:O, 10, FALSE)</f>
        <v/>
      </c>
    </row>
    <row r="131">
      <c r="A131" s="41" t="n">
        <v>128</v>
      </c>
      <c r="B131" s="44">
        <f>'Разрез по МО'!B132</f>
        <v/>
      </c>
      <c r="C131" s="21">
        <f>'Разрез по МО'!C132</f>
        <v/>
      </c>
      <c r="D131" s="44">
        <f>'Разрез по МО'!D132</f>
        <v/>
      </c>
      <c r="E131" s="44">
        <f>'Разрез по МО'!E132</f>
        <v/>
      </c>
      <c r="F131" s="44">
        <f>'Разрез по МО'!G132</f>
        <v/>
      </c>
      <c r="G131" s="44">
        <f>'Разрез по МО'!H132</f>
        <v/>
      </c>
      <c r="H131" s="44">
        <f>'Разрез по МО'!J132</f>
        <v/>
      </c>
      <c r="I131" s="44">
        <f>'Разрез по МО'!L132</f>
        <v/>
      </c>
      <c r="J131" s="44">
        <f>'Разрез по МО'!N132</f>
        <v/>
      </c>
      <c r="K131" s="44">
        <f>'Разрез по МО'!O132</f>
        <v/>
      </c>
      <c r="M131" s="9">
        <f>E131-F131-VLOOKUP(C131, Вчера!C:O, 3, FALSE)</f>
        <v/>
      </c>
      <c r="N131" s="9">
        <f>G131-H131-VLOOKUP(C131, Вчера!C:O, 6, FALSE)</f>
        <v/>
      </c>
      <c r="O131" s="9">
        <f>I131-J131-VLOOKUP(C131, Вчера!C:O, 10, FALSE)</f>
        <v/>
      </c>
    </row>
    <row r="132">
      <c r="A132" s="41" t="n">
        <v>129</v>
      </c>
      <c r="B132" s="44">
        <f>'Разрез по МО'!B133</f>
        <v/>
      </c>
      <c r="C132" s="21">
        <f>'Разрез по МО'!C133</f>
        <v/>
      </c>
      <c r="D132" s="44">
        <f>'Разрез по МО'!D133</f>
        <v/>
      </c>
      <c r="E132" s="44">
        <f>'Разрез по МО'!E133</f>
        <v/>
      </c>
      <c r="F132" s="44">
        <f>'Разрез по МО'!G133</f>
        <v/>
      </c>
      <c r="G132" s="44">
        <f>'Разрез по МО'!H133</f>
        <v/>
      </c>
      <c r="H132" s="44">
        <f>'Разрез по МО'!J133</f>
        <v/>
      </c>
      <c r="I132" s="44">
        <f>'Разрез по МО'!L133</f>
        <v/>
      </c>
      <c r="J132" s="44">
        <f>'Разрез по МО'!N133</f>
        <v/>
      </c>
      <c r="K132" s="44">
        <f>'Разрез по МО'!O133</f>
        <v/>
      </c>
      <c r="M132" s="9">
        <f>E132-F132-VLOOKUP(C132, Вчера!C:O, 3, FALSE)</f>
        <v/>
      </c>
      <c r="N132" s="9">
        <f>G132-H132-VLOOKUP(C132, Вчера!C:O, 6, FALSE)</f>
        <v/>
      </c>
      <c r="O132" s="9">
        <f>I132-J132-VLOOKUP(C132, Вчера!C:O, 10, FALSE)</f>
        <v/>
      </c>
    </row>
    <row r="133">
      <c r="A133" s="41" t="n">
        <v>130</v>
      </c>
      <c r="B133" s="44">
        <f>'Разрез по МО'!B134</f>
        <v/>
      </c>
      <c r="C133" s="21">
        <f>'Разрез по МО'!C134</f>
        <v/>
      </c>
      <c r="D133" s="44">
        <f>'Разрез по МО'!D134</f>
        <v/>
      </c>
      <c r="E133" s="44">
        <f>'Разрез по МО'!E134</f>
        <v/>
      </c>
      <c r="F133" s="44">
        <f>'Разрез по МО'!G134</f>
        <v/>
      </c>
      <c r="G133" s="44">
        <f>'Разрез по МО'!H134</f>
        <v/>
      </c>
      <c r="H133" s="44">
        <f>'Разрез по МО'!J134</f>
        <v/>
      </c>
      <c r="I133" s="44">
        <f>'Разрез по МО'!L134</f>
        <v/>
      </c>
      <c r="J133" s="44">
        <f>'Разрез по МО'!N134</f>
        <v/>
      </c>
      <c r="K133" s="44">
        <f>'Разрез по МО'!O134</f>
        <v/>
      </c>
      <c r="M133" s="9">
        <f>E133-F133-VLOOKUP(C133, Вчера!C:O, 3, FALSE)</f>
        <v/>
      </c>
      <c r="N133" s="9">
        <f>G133-H133-VLOOKUP(C133, Вчера!C:O, 6, FALSE)</f>
        <v/>
      </c>
      <c r="O133" s="9">
        <f>I133-J133-VLOOKUP(C133, Вчера!C:O, 10, FALSE)</f>
        <v/>
      </c>
    </row>
    <row r="134">
      <c r="A134" s="41" t="n">
        <v>131</v>
      </c>
      <c r="B134" s="44">
        <f>'Разрез по МО'!B135</f>
        <v/>
      </c>
      <c r="C134" s="21">
        <f>'Разрез по МО'!C135</f>
        <v/>
      </c>
      <c r="D134" s="44">
        <f>'Разрез по МО'!D135</f>
        <v/>
      </c>
      <c r="E134" s="44">
        <f>'Разрез по МО'!E135</f>
        <v/>
      </c>
      <c r="F134" s="44">
        <f>'Разрез по МО'!G135</f>
        <v/>
      </c>
      <c r="G134" s="44">
        <f>'Разрез по МО'!H135</f>
        <v/>
      </c>
      <c r="H134" s="44">
        <f>'Разрез по МО'!J135</f>
        <v/>
      </c>
      <c r="I134" s="44">
        <f>'Разрез по МО'!L135</f>
        <v/>
      </c>
      <c r="J134" s="44">
        <f>'Разрез по МО'!N135</f>
        <v/>
      </c>
      <c r="K134" s="44">
        <f>'Разрез по МО'!O135</f>
        <v/>
      </c>
      <c r="M134" s="9">
        <f>E134-F134-VLOOKUP(C134, Вчера!C:O, 3, FALSE)</f>
        <v/>
      </c>
      <c r="N134" s="9">
        <f>G134-H134-VLOOKUP(C134, Вчера!C:O, 6, FALSE)</f>
        <v/>
      </c>
      <c r="O134" s="9">
        <f>I134-J134-VLOOKUP(C134, Вчера!C:O, 10, FALSE)</f>
        <v/>
      </c>
    </row>
    <row r="135">
      <c r="A135" s="41" t="n">
        <v>132</v>
      </c>
      <c r="B135" s="44">
        <f>'Разрез по МО'!B136</f>
        <v/>
      </c>
      <c r="C135" s="21">
        <f>'Разрез по МО'!C136</f>
        <v/>
      </c>
      <c r="D135" s="44">
        <f>'Разрез по МО'!D136</f>
        <v/>
      </c>
      <c r="E135" s="44">
        <f>'Разрез по МО'!E136</f>
        <v/>
      </c>
      <c r="F135" s="44">
        <f>'Разрез по МО'!G136</f>
        <v/>
      </c>
      <c r="G135" s="44">
        <f>'Разрез по МО'!H136</f>
        <v/>
      </c>
      <c r="H135" s="44">
        <f>'Разрез по МО'!J136</f>
        <v/>
      </c>
      <c r="I135" s="44">
        <f>'Разрез по МО'!L136</f>
        <v/>
      </c>
      <c r="J135" s="44">
        <f>'Разрез по МО'!N136</f>
        <v/>
      </c>
      <c r="K135" s="44">
        <f>'Разрез по МО'!O136</f>
        <v/>
      </c>
      <c r="M135" s="9">
        <f>E135-F135-VLOOKUP(C135, Вчера!C:O, 3, FALSE)</f>
        <v/>
      </c>
      <c r="N135" s="9">
        <f>G135-H135-VLOOKUP(C135, Вчера!C:O, 6, FALSE)</f>
        <v/>
      </c>
      <c r="O135" s="9">
        <f>I135-J135-VLOOKUP(C135, Вчера!C:O, 10, FALSE)</f>
        <v/>
      </c>
    </row>
    <row r="136">
      <c r="A136" s="41" t="n">
        <v>133</v>
      </c>
      <c r="B136" s="44">
        <f>'Разрез по МО'!B137</f>
        <v/>
      </c>
      <c r="C136" s="21">
        <f>'Разрез по МО'!C137</f>
        <v/>
      </c>
      <c r="D136" s="44">
        <f>'Разрез по МО'!D137</f>
        <v/>
      </c>
      <c r="E136" s="44">
        <f>'Разрез по МО'!E137</f>
        <v/>
      </c>
      <c r="F136" s="44">
        <f>'Разрез по МО'!G137</f>
        <v/>
      </c>
      <c r="G136" s="44">
        <f>'Разрез по МО'!H137</f>
        <v/>
      </c>
      <c r="H136" s="44">
        <f>'Разрез по МО'!J137</f>
        <v/>
      </c>
      <c r="I136" s="44">
        <f>'Разрез по МО'!L137</f>
        <v/>
      </c>
      <c r="J136" s="44">
        <f>'Разрез по МО'!N137</f>
        <v/>
      </c>
      <c r="K136" s="44">
        <f>'Разрез по МО'!O137</f>
        <v/>
      </c>
      <c r="M136" s="9">
        <f>E136-F136-VLOOKUP(C136, Вчера!C:O, 3, FALSE)</f>
        <v/>
      </c>
      <c r="N136" s="9">
        <f>G136-H136-VLOOKUP(C136, Вчера!C:O, 6, FALSE)</f>
        <v/>
      </c>
      <c r="O136" s="9">
        <f>I136-J136-VLOOKUP(C136, Вчера!C:O, 10, FALSE)</f>
        <v/>
      </c>
    </row>
    <row r="137">
      <c r="A137" s="41" t="n">
        <v>134</v>
      </c>
      <c r="B137" s="44">
        <f>'Разрез по МО'!B138</f>
        <v/>
      </c>
      <c r="C137" s="21">
        <f>'Разрез по МО'!C138</f>
        <v/>
      </c>
      <c r="D137" s="44">
        <f>'Разрез по МО'!D138</f>
        <v/>
      </c>
      <c r="E137" s="44">
        <f>'Разрез по МО'!E138</f>
        <v/>
      </c>
      <c r="F137" s="44">
        <f>'Разрез по МО'!G138</f>
        <v/>
      </c>
      <c r="G137" s="44">
        <f>'Разрез по МО'!H138</f>
        <v/>
      </c>
      <c r="H137" s="44">
        <f>'Разрез по МО'!J138</f>
        <v/>
      </c>
      <c r="I137" s="44">
        <f>'Разрез по МО'!L138</f>
        <v/>
      </c>
      <c r="J137" s="44">
        <f>'Разрез по МО'!N138</f>
        <v/>
      </c>
      <c r="K137" s="44">
        <f>'Разрез по МО'!O138</f>
        <v/>
      </c>
      <c r="M137" s="9">
        <f>E137-F137-VLOOKUP(C137, Вчера!C:O, 3, FALSE)</f>
        <v/>
      </c>
      <c r="N137" s="9">
        <f>G137-H137-VLOOKUP(C137, Вчера!C:O, 6, FALSE)</f>
        <v/>
      </c>
      <c r="O137" s="9">
        <f>I137-J137-VLOOKUP(C137, Вчера!C:O, 10, FALSE)</f>
        <v/>
      </c>
    </row>
    <row r="138">
      <c r="A138" s="41" t="n">
        <v>135</v>
      </c>
      <c r="B138" s="44">
        <f>'Разрез по МО'!B139</f>
        <v/>
      </c>
      <c r="C138" s="21">
        <f>'Разрез по МО'!C139</f>
        <v/>
      </c>
      <c r="D138" s="44">
        <f>'Разрез по МО'!D139</f>
        <v/>
      </c>
      <c r="E138" s="44">
        <f>'Разрез по МО'!E139</f>
        <v/>
      </c>
      <c r="F138" s="44">
        <f>'Разрез по МО'!G139</f>
        <v/>
      </c>
      <c r="G138" s="44">
        <f>'Разрез по МО'!H139</f>
        <v/>
      </c>
      <c r="H138" s="44">
        <f>'Разрез по МО'!J139</f>
        <v/>
      </c>
      <c r="I138" s="44">
        <f>'Разрез по МО'!L139</f>
        <v/>
      </c>
      <c r="J138" s="44">
        <f>'Разрез по МО'!N139</f>
        <v/>
      </c>
      <c r="K138" s="44">
        <f>'Разрез по МО'!O139</f>
        <v/>
      </c>
      <c r="M138" s="9">
        <f>E138-F138-VLOOKUP(C138, Вчера!C:O, 3, FALSE)</f>
        <v/>
      </c>
      <c r="N138" s="9">
        <f>G138-H138-VLOOKUP(C138, Вчера!C:O, 6, FALSE)</f>
        <v/>
      </c>
      <c r="O138" s="9">
        <f>I138-J138-VLOOKUP(C138, Вчера!C:O, 10, FALSE)</f>
        <v/>
      </c>
    </row>
    <row r="139">
      <c r="A139" s="41" t="n">
        <v>136</v>
      </c>
      <c r="B139" s="44">
        <f>'Разрез по МО'!B140</f>
        <v/>
      </c>
      <c r="C139" s="21">
        <f>'Разрез по МО'!C140</f>
        <v/>
      </c>
      <c r="D139" s="44">
        <f>'Разрез по МО'!D140</f>
        <v/>
      </c>
      <c r="E139" s="44">
        <f>'Разрез по МО'!E140</f>
        <v/>
      </c>
      <c r="F139" s="44">
        <f>'Разрез по МО'!G140</f>
        <v/>
      </c>
      <c r="G139" s="44">
        <f>'Разрез по МО'!H140</f>
        <v/>
      </c>
      <c r="H139" s="44">
        <f>'Разрез по МО'!J140</f>
        <v/>
      </c>
      <c r="I139" s="44">
        <f>'Разрез по МО'!L140</f>
        <v/>
      </c>
      <c r="J139" s="44">
        <f>'Разрез по МО'!N140</f>
        <v/>
      </c>
      <c r="K139" s="44">
        <f>'Разрез по МО'!O140</f>
        <v/>
      </c>
      <c r="M139" s="9">
        <f>E139-F139-VLOOKUP(C139, Вчера!C:O, 3, FALSE)</f>
        <v/>
      </c>
      <c r="N139" s="9">
        <f>G139-H139-VLOOKUP(C139, Вчера!C:O, 6, FALSE)</f>
        <v/>
      </c>
      <c r="O139" s="9">
        <f>I139-J139-VLOOKUP(C139, Вчера!C:O, 10, FALSE)</f>
        <v/>
      </c>
    </row>
    <row r="140">
      <c r="A140" s="41" t="n">
        <v>137</v>
      </c>
      <c r="B140" s="44">
        <f>'Разрез по МО'!B141</f>
        <v/>
      </c>
      <c r="C140" s="21">
        <f>'Разрез по МО'!C141</f>
        <v/>
      </c>
      <c r="D140" s="44">
        <f>'Разрез по МО'!D141</f>
        <v/>
      </c>
      <c r="E140" s="44">
        <f>'Разрез по МО'!E141</f>
        <v/>
      </c>
      <c r="F140" s="44">
        <f>'Разрез по МО'!G141</f>
        <v/>
      </c>
      <c r="G140" s="44">
        <f>'Разрез по МО'!H141</f>
        <v/>
      </c>
      <c r="H140" s="44">
        <f>'Разрез по МО'!J141</f>
        <v/>
      </c>
      <c r="I140" s="44">
        <f>'Разрез по МО'!L141</f>
        <v/>
      </c>
      <c r="J140" s="44">
        <f>'Разрез по МО'!N141</f>
        <v/>
      </c>
      <c r="K140" s="44">
        <f>'Разрез по МО'!O141</f>
        <v/>
      </c>
      <c r="M140" s="9">
        <f>E140-F140-VLOOKUP(C140, Вчера!C:O, 3, FALSE)</f>
        <v/>
      </c>
      <c r="N140" s="9">
        <f>G140-H140-VLOOKUP(C140, Вчера!C:O, 6, FALSE)</f>
        <v/>
      </c>
      <c r="O140" s="9">
        <f>I140-J140-VLOOKUP(C140, Вчера!C:O, 10, FALSE)</f>
        <v/>
      </c>
    </row>
    <row r="141">
      <c r="A141" s="41" t="n">
        <v>138</v>
      </c>
      <c r="B141" s="44">
        <f>'Разрез по МО'!B142</f>
        <v/>
      </c>
      <c r="C141" s="21">
        <f>'Разрез по МО'!C142</f>
        <v/>
      </c>
      <c r="D141" s="44">
        <f>'Разрез по МО'!D142</f>
        <v/>
      </c>
      <c r="E141" s="44">
        <f>'Разрез по МО'!E142</f>
        <v/>
      </c>
      <c r="F141" s="44">
        <f>'Разрез по МО'!G142</f>
        <v/>
      </c>
      <c r="G141" s="44">
        <f>'Разрез по МО'!H142</f>
        <v/>
      </c>
      <c r="H141" s="44">
        <f>'Разрез по МО'!J142</f>
        <v/>
      </c>
      <c r="I141" s="44">
        <f>'Разрез по МО'!L142</f>
        <v/>
      </c>
      <c r="J141" s="44">
        <f>'Разрез по МО'!N142</f>
        <v/>
      </c>
      <c r="K141" s="44">
        <f>'Разрез по МО'!O142</f>
        <v/>
      </c>
      <c r="M141" s="9">
        <f>E141-F141-VLOOKUP(C141, Вчера!C:O, 3, FALSE)</f>
        <v/>
      </c>
      <c r="N141" s="9">
        <f>G141-H141-VLOOKUP(C141, Вчера!C:O, 6, FALSE)</f>
        <v/>
      </c>
      <c r="O141" s="9">
        <f>I141-J141-VLOOKUP(C141, Вчера!C:O, 10, FALSE)</f>
        <v/>
      </c>
    </row>
    <row r="142">
      <c r="A142" s="41" t="n">
        <v>139</v>
      </c>
      <c r="B142" s="44">
        <f>'Разрез по МО'!B143</f>
        <v/>
      </c>
      <c r="C142" s="21">
        <f>'Разрез по МО'!C143</f>
        <v/>
      </c>
      <c r="D142" s="44">
        <f>'Разрез по МО'!D143</f>
        <v/>
      </c>
      <c r="E142" s="44">
        <f>'Разрез по МО'!E143</f>
        <v/>
      </c>
      <c r="F142" s="44">
        <f>'Разрез по МО'!G143</f>
        <v/>
      </c>
      <c r="G142" s="44">
        <f>'Разрез по МО'!H143</f>
        <v/>
      </c>
      <c r="H142" s="44">
        <f>'Разрез по МО'!J143</f>
        <v/>
      </c>
      <c r="I142" s="44">
        <f>'Разрез по МО'!L143</f>
        <v/>
      </c>
      <c r="J142" s="44">
        <f>'Разрез по МО'!N143</f>
        <v/>
      </c>
      <c r="K142" s="44">
        <f>'Разрез по МО'!O143</f>
        <v/>
      </c>
      <c r="M142" s="9">
        <f>E142-F142-VLOOKUP(C142, Вчера!C:O, 3, FALSE)</f>
        <v/>
      </c>
      <c r="N142" s="9">
        <f>G142-H142-VLOOKUP(C142, Вчера!C:O, 6, FALSE)</f>
        <v/>
      </c>
      <c r="O142" s="9">
        <f>I142-J142-VLOOKUP(C142, Вчера!C:O, 10, FALSE)</f>
        <v/>
      </c>
    </row>
    <row r="143">
      <c r="A143" s="41" t="n">
        <v>140</v>
      </c>
      <c r="B143" s="44">
        <f>'Разрез по МО'!B144</f>
        <v/>
      </c>
      <c r="C143" s="21">
        <f>'Разрез по МО'!C144</f>
        <v/>
      </c>
      <c r="D143" s="44">
        <f>'Разрез по МО'!D144</f>
        <v/>
      </c>
      <c r="E143" s="44">
        <f>'Разрез по МО'!E144</f>
        <v/>
      </c>
      <c r="F143" s="44">
        <f>'Разрез по МО'!G144</f>
        <v/>
      </c>
      <c r="G143" s="44">
        <f>'Разрез по МО'!H144</f>
        <v/>
      </c>
      <c r="H143" s="44">
        <f>'Разрез по МО'!J144</f>
        <v/>
      </c>
      <c r="I143" s="44">
        <f>'Разрез по МО'!L144</f>
        <v/>
      </c>
      <c r="J143" s="44">
        <f>'Разрез по МО'!N144</f>
        <v/>
      </c>
      <c r="K143" s="44">
        <f>'Разрез по МО'!O144</f>
        <v/>
      </c>
      <c r="M143" s="9">
        <f>E143-F143-VLOOKUP(C143, Вчера!C:O, 3, FALSE)</f>
        <v/>
      </c>
      <c r="N143" s="9">
        <f>G143-H143-VLOOKUP(C143, Вчера!C:O, 6, FALSE)</f>
        <v/>
      </c>
      <c r="O143" s="9">
        <f>I143-J143-VLOOKUP(C143, Вчера!C:O, 10, FALSE)</f>
        <v/>
      </c>
    </row>
    <row r="144">
      <c r="A144" s="41" t="n">
        <v>141</v>
      </c>
      <c r="B144" s="44">
        <f>'Разрез по МО'!B145</f>
        <v/>
      </c>
      <c r="C144" s="21">
        <f>'Разрез по МО'!C145</f>
        <v/>
      </c>
      <c r="D144" s="44">
        <f>'Разрез по МО'!D145</f>
        <v/>
      </c>
      <c r="E144" s="44">
        <f>'Разрез по МО'!E145</f>
        <v/>
      </c>
      <c r="F144" s="44">
        <f>'Разрез по МО'!G145</f>
        <v/>
      </c>
      <c r="G144" s="44">
        <f>'Разрез по МО'!H145</f>
        <v/>
      </c>
      <c r="H144" s="44">
        <f>'Разрез по МО'!J145</f>
        <v/>
      </c>
      <c r="I144" s="44">
        <f>'Разрез по МО'!L145</f>
        <v/>
      </c>
      <c r="J144" s="44">
        <f>'Разрез по МО'!N145</f>
        <v/>
      </c>
      <c r="K144" s="44">
        <f>'Разрез по МО'!O145</f>
        <v/>
      </c>
      <c r="M144" s="9">
        <f>E144-F144-VLOOKUP(C144, Вчера!C:O, 3, FALSE)</f>
        <v/>
      </c>
      <c r="N144" s="9">
        <f>G144-H144-VLOOKUP(C144, Вчера!C:O, 6, FALSE)</f>
        <v/>
      </c>
      <c r="O144" s="9">
        <f>I144-J144-VLOOKUP(C144, Вчера!C:O, 10, FALSE)</f>
        <v/>
      </c>
    </row>
    <row r="145">
      <c r="A145" s="41" t="n">
        <v>142</v>
      </c>
      <c r="B145" s="44">
        <f>'Разрез по МО'!B146</f>
        <v/>
      </c>
      <c r="C145" s="21">
        <f>'Разрез по МО'!C146</f>
        <v/>
      </c>
      <c r="D145" s="44">
        <f>'Разрез по МО'!D146</f>
        <v/>
      </c>
      <c r="E145" s="44">
        <f>'Разрез по МО'!E146</f>
        <v/>
      </c>
      <c r="F145" s="44">
        <f>'Разрез по МО'!G146</f>
        <v/>
      </c>
      <c r="G145" s="44">
        <f>'Разрез по МО'!H146</f>
        <v/>
      </c>
      <c r="H145" s="44">
        <f>'Разрез по МО'!J146</f>
        <v/>
      </c>
      <c r="I145" s="44">
        <f>'Разрез по МО'!L146</f>
        <v/>
      </c>
      <c r="J145" s="44">
        <f>'Разрез по МО'!N146</f>
        <v/>
      </c>
      <c r="K145" s="44">
        <f>'Разрез по МО'!O146</f>
        <v/>
      </c>
      <c r="M145" s="9">
        <f>E145-F145-VLOOKUP(C145, Вчера!C:O, 3, FALSE)</f>
        <v/>
      </c>
      <c r="N145" s="9">
        <f>G145-H145-VLOOKUP(C145, Вчера!C:O, 6, FALSE)</f>
        <v/>
      </c>
      <c r="O145" s="9">
        <f>I145-J145-VLOOKUP(C145, Вчера!C:O, 10, FALSE)</f>
        <v/>
      </c>
    </row>
    <row r="146">
      <c r="A146" s="41" t="n">
        <v>143</v>
      </c>
      <c r="B146" s="44">
        <f>'Разрез по МО'!B147</f>
        <v/>
      </c>
      <c r="C146" s="21">
        <f>'Разрез по МО'!C147</f>
        <v/>
      </c>
      <c r="D146" s="44">
        <f>'Разрез по МО'!D147</f>
        <v/>
      </c>
      <c r="E146" s="44">
        <f>'Разрез по МО'!E147</f>
        <v/>
      </c>
      <c r="F146" s="44">
        <f>'Разрез по МО'!G147</f>
        <v/>
      </c>
      <c r="G146" s="44">
        <f>'Разрез по МО'!H147</f>
        <v/>
      </c>
      <c r="H146" s="44">
        <f>'Разрез по МО'!J147</f>
        <v/>
      </c>
      <c r="I146" s="44">
        <f>'Разрез по МО'!L147</f>
        <v/>
      </c>
      <c r="J146" s="44">
        <f>'Разрез по МО'!N147</f>
        <v/>
      </c>
      <c r="K146" s="44">
        <f>'Разрез по МО'!O147</f>
        <v/>
      </c>
      <c r="M146" s="9">
        <f>E146-F146-VLOOKUP(C146, Вчера!C:O, 3, FALSE)</f>
        <v/>
      </c>
      <c r="N146" s="9">
        <f>G146-H146-VLOOKUP(C146, Вчера!C:O, 6, FALSE)</f>
        <v/>
      </c>
      <c r="O146" s="9">
        <f>I146-J146-VLOOKUP(C146, Вчера!C:O, 10, FALSE)</f>
        <v/>
      </c>
    </row>
    <row r="147">
      <c r="A147" s="41" t="n">
        <v>144</v>
      </c>
      <c r="B147" s="44">
        <f>'Разрез по МО'!B148</f>
        <v/>
      </c>
      <c r="C147" s="21">
        <f>'Разрез по МО'!C148</f>
        <v/>
      </c>
      <c r="D147" s="44">
        <f>'Разрез по МО'!D148</f>
        <v/>
      </c>
      <c r="E147" s="44">
        <f>'Разрез по МО'!E148</f>
        <v/>
      </c>
      <c r="F147" s="44">
        <f>'Разрез по МО'!G148</f>
        <v/>
      </c>
      <c r="G147" s="44">
        <f>'Разрез по МО'!H148</f>
        <v/>
      </c>
      <c r="H147" s="44">
        <f>'Разрез по МО'!J148</f>
        <v/>
      </c>
      <c r="I147" s="44">
        <f>'Разрез по МО'!L148</f>
        <v/>
      </c>
      <c r="J147" s="44">
        <f>'Разрез по МО'!N148</f>
        <v/>
      </c>
      <c r="K147" s="44">
        <f>'Разрез по МО'!O148</f>
        <v/>
      </c>
      <c r="M147" s="9">
        <f>E147-F147-VLOOKUP(C147, Вчера!C:O, 3, FALSE)</f>
        <v/>
      </c>
      <c r="N147" s="9">
        <f>G147-H147-VLOOKUP(C147, Вчера!C:O, 6, FALSE)</f>
        <v/>
      </c>
      <c r="O147" s="9">
        <f>I147-J147-VLOOKUP(C147, Вчера!C:O, 10, FALSE)</f>
        <v/>
      </c>
    </row>
    <row r="148">
      <c r="A148" s="41" t="n">
        <v>145</v>
      </c>
      <c r="B148" s="44">
        <f>'Разрез по МО'!B149</f>
        <v/>
      </c>
      <c r="C148" s="21">
        <f>'Разрез по МО'!C149</f>
        <v/>
      </c>
      <c r="D148" s="44">
        <f>'Разрез по МО'!D149</f>
        <v/>
      </c>
      <c r="E148" s="44">
        <f>'Разрез по МО'!E149</f>
        <v/>
      </c>
      <c r="F148" s="44">
        <f>'Разрез по МО'!G149</f>
        <v/>
      </c>
      <c r="G148" s="44">
        <f>'Разрез по МО'!H149</f>
        <v/>
      </c>
      <c r="H148" s="44">
        <f>'Разрез по МО'!J149</f>
        <v/>
      </c>
      <c r="I148" s="44">
        <f>'Разрез по МО'!L149</f>
        <v/>
      </c>
      <c r="J148" s="44">
        <f>'Разрез по МО'!N149</f>
        <v/>
      </c>
      <c r="K148" s="44">
        <f>'Разрез по МО'!O149</f>
        <v/>
      </c>
      <c r="M148" s="9">
        <f>E148-F148-VLOOKUP(C148, Вчера!C:O, 3, FALSE)</f>
        <v/>
      </c>
      <c r="N148" s="9">
        <f>G148-H148-VLOOKUP(C148, Вчера!C:O, 6, FALSE)</f>
        <v/>
      </c>
      <c r="O148" s="9">
        <f>I148-J148-VLOOKUP(C148, Вчера!C:O, 10, FALSE)</f>
        <v/>
      </c>
    </row>
    <row r="149">
      <c r="A149" s="41" t="n">
        <v>146</v>
      </c>
      <c r="B149" s="44">
        <f>'Разрез по МО'!B150</f>
        <v/>
      </c>
      <c r="C149" s="21">
        <f>'Разрез по МО'!C150</f>
        <v/>
      </c>
      <c r="D149" s="44">
        <f>'Разрез по МО'!D150</f>
        <v/>
      </c>
      <c r="E149" s="44">
        <f>'Разрез по МО'!E150</f>
        <v/>
      </c>
      <c r="F149" s="44">
        <f>'Разрез по МО'!G150</f>
        <v/>
      </c>
      <c r="G149" s="44">
        <f>'Разрез по МО'!H150</f>
        <v/>
      </c>
      <c r="H149" s="44">
        <f>'Разрез по МО'!J150</f>
        <v/>
      </c>
      <c r="I149" s="44">
        <f>'Разрез по МО'!L150</f>
        <v/>
      </c>
      <c r="J149" s="44">
        <f>'Разрез по МО'!N150</f>
        <v/>
      </c>
      <c r="K149" s="44">
        <f>'Разрез по МО'!O150</f>
        <v/>
      </c>
      <c r="M149" s="9">
        <f>E149-F149-VLOOKUP(C149, Вчера!C:O, 3, FALSE)</f>
        <v/>
      </c>
      <c r="N149" s="9">
        <f>G149-H149-VLOOKUP(C149, Вчера!C:O, 6, FALSE)</f>
        <v/>
      </c>
      <c r="O149" s="9">
        <f>I149-J149-VLOOKUP(C149, Вчера!C:O, 10, FALSE)</f>
        <v/>
      </c>
    </row>
    <row r="150">
      <c r="A150" s="41" t="n">
        <v>147</v>
      </c>
      <c r="B150" s="44">
        <f>'Разрез по МО'!B151</f>
        <v/>
      </c>
      <c r="C150" s="21">
        <f>'Разрез по МО'!C151</f>
        <v/>
      </c>
      <c r="D150" s="44">
        <f>'Разрез по МО'!D151</f>
        <v/>
      </c>
      <c r="E150" s="44">
        <f>'Разрез по МО'!E151</f>
        <v/>
      </c>
      <c r="F150" s="44">
        <f>'Разрез по МО'!G151</f>
        <v/>
      </c>
      <c r="G150" s="44">
        <f>'Разрез по МО'!H151</f>
        <v/>
      </c>
      <c r="H150" s="44">
        <f>'Разрез по МО'!J151</f>
        <v/>
      </c>
      <c r="I150" s="44">
        <f>'Разрез по МО'!L151</f>
        <v/>
      </c>
      <c r="J150" s="44">
        <f>'Разрез по МО'!N151</f>
        <v/>
      </c>
      <c r="K150" s="44">
        <f>'Разрез по МО'!O151</f>
        <v/>
      </c>
      <c r="M150" s="9">
        <f>E150-F150-VLOOKUP(C150, Вчера!C:O, 3, FALSE)</f>
        <v/>
      </c>
      <c r="N150" s="9">
        <f>G150-H150-VLOOKUP(C150, Вчера!C:O, 6, FALSE)</f>
        <v/>
      </c>
      <c r="O150" s="9">
        <f>I150-J150-VLOOKUP(C150, Вчера!C:O, 10, FALSE)</f>
        <v/>
      </c>
    </row>
    <row r="151">
      <c r="A151" s="41" t="n">
        <v>148</v>
      </c>
      <c r="B151" s="44">
        <f>'Разрез по МО'!B152</f>
        <v/>
      </c>
      <c r="C151" s="21">
        <f>'Разрез по МО'!C152</f>
        <v/>
      </c>
      <c r="D151" s="44">
        <f>'Разрез по МО'!D152</f>
        <v/>
      </c>
      <c r="E151" s="44">
        <f>'Разрез по МО'!E152</f>
        <v/>
      </c>
      <c r="F151" s="44">
        <f>'Разрез по МО'!G152</f>
        <v/>
      </c>
      <c r="G151" s="44">
        <f>'Разрез по МО'!H152</f>
        <v/>
      </c>
      <c r="H151" s="44">
        <f>'Разрез по МО'!J152</f>
        <v/>
      </c>
      <c r="I151" s="44">
        <f>'Разрез по МО'!L152</f>
        <v/>
      </c>
      <c r="J151" s="44">
        <f>'Разрез по МО'!N152</f>
        <v/>
      </c>
      <c r="K151" s="44">
        <f>'Разрез по МО'!O152</f>
        <v/>
      </c>
      <c r="M151" s="9">
        <f>E151-F151-VLOOKUP(C151, Вчера!C:O, 3, FALSE)</f>
        <v/>
      </c>
      <c r="N151" s="9">
        <f>G151-H151-VLOOKUP(C151, Вчера!C:O, 6, FALSE)</f>
        <v/>
      </c>
      <c r="O151" s="9">
        <f>I151-J151-VLOOKUP(C151, Вчера!C:O, 10, FALSE)</f>
        <v/>
      </c>
    </row>
    <row r="152">
      <c r="A152" s="41" t="n">
        <v>149</v>
      </c>
      <c r="B152" s="44">
        <f>'Разрез по МО'!B153</f>
        <v/>
      </c>
      <c r="C152" s="21">
        <f>'Разрез по МО'!C153</f>
        <v/>
      </c>
      <c r="D152" s="44">
        <f>'Разрез по МО'!D153</f>
        <v/>
      </c>
      <c r="E152" s="44">
        <f>'Разрез по МО'!E153</f>
        <v/>
      </c>
      <c r="F152" s="44">
        <f>'Разрез по МО'!G153</f>
        <v/>
      </c>
      <c r="G152" s="44">
        <f>'Разрез по МО'!H153</f>
        <v/>
      </c>
      <c r="H152" s="44">
        <f>'Разрез по МО'!J153</f>
        <v/>
      </c>
      <c r="I152" s="44">
        <f>'Разрез по МО'!L153</f>
        <v/>
      </c>
      <c r="J152" s="44">
        <f>'Разрез по МО'!N153</f>
        <v/>
      </c>
      <c r="K152" s="44">
        <f>'Разрез по МО'!O153</f>
        <v/>
      </c>
      <c r="M152" s="9">
        <f>E152-F152-VLOOKUP(C152, Вчера!C:O, 3, FALSE)</f>
        <v/>
      </c>
      <c r="N152" s="9">
        <f>G152-H152-VLOOKUP(C152, Вчера!C:O, 6, FALSE)</f>
        <v/>
      </c>
      <c r="O152" s="9">
        <f>I152-J152-VLOOKUP(C152, Вчера!C:O, 10, FALSE)</f>
        <v/>
      </c>
    </row>
    <row r="153">
      <c r="A153" s="41" t="n">
        <v>150</v>
      </c>
      <c r="B153" s="44">
        <f>'Разрез по МО'!B154</f>
        <v/>
      </c>
      <c r="C153" s="21">
        <f>'Разрез по МО'!C154</f>
        <v/>
      </c>
      <c r="D153" s="44">
        <f>'Разрез по МО'!D154</f>
        <v/>
      </c>
      <c r="E153" s="44">
        <f>'Разрез по МО'!E154</f>
        <v/>
      </c>
      <c r="F153" s="44">
        <f>'Разрез по МО'!G154</f>
        <v/>
      </c>
      <c r="G153" s="44">
        <f>'Разрез по МО'!H154</f>
        <v/>
      </c>
      <c r="H153" s="44">
        <f>'Разрез по МО'!J154</f>
        <v/>
      </c>
      <c r="I153" s="44">
        <f>'Разрез по МО'!L154</f>
        <v/>
      </c>
      <c r="J153" s="44">
        <f>'Разрез по МО'!N154</f>
        <v/>
      </c>
      <c r="K153" s="44">
        <f>'Разрез по МО'!O154</f>
        <v/>
      </c>
      <c r="M153" s="9">
        <f>E153-F153-VLOOKUP(C153, Вчера!C:O, 3, FALSE)</f>
        <v/>
      </c>
      <c r="N153" s="9">
        <f>G153-H153-VLOOKUP(C153, Вчера!C:O, 6, FALSE)</f>
        <v/>
      </c>
      <c r="O153" s="9">
        <f>I153-J153-VLOOKUP(C153, Вчера!C:O, 10, FALSE)</f>
        <v/>
      </c>
    </row>
    <row r="154">
      <c r="A154" s="41" t="n">
        <v>151</v>
      </c>
      <c r="B154" s="44">
        <f>'Разрез по МО'!B155</f>
        <v/>
      </c>
      <c r="C154" s="21">
        <f>'Разрез по МО'!C155</f>
        <v/>
      </c>
      <c r="D154" s="44">
        <f>'Разрез по МО'!D155</f>
        <v/>
      </c>
      <c r="E154" s="44">
        <f>'Разрез по МО'!E155</f>
        <v/>
      </c>
      <c r="F154" s="44">
        <f>'Разрез по МО'!G155</f>
        <v/>
      </c>
      <c r="G154" s="44">
        <f>'Разрез по МО'!H155</f>
        <v/>
      </c>
      <c r="H154" s="44">
        <f>'Разрез по МО'!J155</f>
        <v/>
      </c>
      <c r="I154" s="44">
        <f>'Разрез по МО'!L155</f>
        <v/>
      </c>
      <c r="J154" s="44">
        <f>'Разрез по МО'!N155</f>
        <v/>
      </c>
      <c r="K154" s="44">
        <f>'Разрез по МО'!O155</f>
        <v/>
      </c>
      <c r="M154" s="9">
        <f>E154-F154-VLOOKUP(C154, Вчера!C:O, 3, FALSE)</f>
        <v/>
      </c>
      <c r="N154" s="9">
        <f>G154-H154-VLOOKUP(C154, Вчера!C:O, 6, FALSE)</f>
        <v/>
      </c>
      <c r="O154" s="9">
        <f>I154-J154-VLOOKUP(C154, Вчера!C:O, 10, FALSE)</f>
        <v/>
      </c>
    </row>
    <row r="155">
      <c r="A155" s="41" t="n">
        <v>152</v>
      </c>
      <c r="B155" s="44">
        <f>'Разрез по МО'!B156</f>
        <v/>
      </c>
      <c r="C155" s="21">
        <f>'Разрез по МО'!C156</f>
        <v/>
      </c>
      <c r="D155" s="44">
        <f>'Разрез по МО'!D156</f>
        <v/>
      </c>
      <c r="E155" s="44">
        <f>'Разрез по МО'!E156</f>
        <v/>
      </c>
      <c r="F155" s="44">
        <f>'Разрез по МО'!G156</f>
        <v/>
      </c>
      <c r="G155" s="44">
        <f>'Разрез по МО'!H156</f>
        <v/>
      </c>
      <c r="H155" s="44">
        <f>'Разрез по МО'!J156</f>
        <v/>
      </c>
      <c r="I155" s="44">
        <f>'Разрез по МО'!L156</f>
        <v/>
      </c>
      <c r="J155" s="44">
        <f>'Разрез по МО'!N156</f>
        <v/>
      </c>
      <c r="K155" s="44">
        <f>'Разрез по МО'!O156</f>
        <v/>
      </c>
      <c r="M155" s="9">
        <f>E155-F155-VLOOKUP(C155, Вчера!C:O, 3, FALSE)</f>
        <v/>
      </c>
      <c r="N155" s="9">
        <f>G155-H155-VLOOKUP(C155, Вчера!C:O, 6, FALSE)</f>
        <v/>
      </c>
      <c r="O155" s="9">
        <f>I155-J155-VLOOKUP(C155, Вчера!C:O, 10, FALSE)</f>
        <v/>
      </c>
    </row>
    <row r="156">
      <c r="A156" s="41" t="n">
        <v>153</v>
      </c>
      <c r="B156" s="44">
        <f>'Разрез по МО'!B157</f>
        <v/>
      </c>
      <c r="C156" s="21">
        <f>'Разрез по МО'!C157</f>
        <v/>
      </c>
      <c r="D156" s="44">
        <f>'Разрез по МО'!D157</f>
        <v/>
      </c>
      <c r="E156" s="44">
        <f>'Разрез по МО'!E157</f>
        <v/>
      </c>
      <c r="F156" s="44">
        <f>'Разрез по МО'!G157</f>
        <v/>
      </c>
      <c r="G156" s="44">
        <f>'Разрез по МО'!H157</f>
        <v/>
      </c>
      <c r="H156" s="44">
        <f>'Разрез по МО'!J157</f>
        <v/>
      </c>
      <c r="I156" s="44">
        <f>'Разрез по МО'!L157</f>
        <v/>
      </c>
      <c r="J156" s="44">
        <f>'Разрез по МО'!N157</f>
        <v/>
      </c>
      <c r="K156" s="44">
        <f>'Разрез по МО'!O157</f>
        <v/>
      </c>
      <c r="M156" s="9">
        <f>E156-F156-VLOOKUP(C156, Вчера!C:O, 3, FALSE)</f>
        <v/>
      </c>
      <c r="N156" s="9">
        <f>G156-H156-VLOOKUP(C156, Вчера!C:O, 6, FALSE)</f>
        <v/>
      </c>
      <c r="O156" s="9">
        <f>I156-J156-VLOOKUP(C156, Вчера!C:O, 10, FALSE)</f>
        <v/>
      </c>
    </row>
    <row r="157">
      <c r="A157" s="41" t="n">
        <v>154</v>
      </c>
      <c r="B157" s="44">
        <f>'Разрез по МО'!B158</f>
        <v/>
      </c>
      <c r="C157" s="21">
        <f>'Разрез по МО'!C158</f>
        <v/>
      </c>
      <c r="D157" s="44">
        <f>'Разрез по МО'!D158</f>
        <v/>
      </c>
      <c r="E157" s="44">
        <f>'Разрез по МО'!E158</f>
        <v/>
      </c>
      <c r="F157" s="44">
        <f>'Разрез по МО'!G158</f>
        <v/>
      </c>
      <c r="G157" s="44">
        <f>'Разрез по МО'!H158</f>
        <v/>
      </c>
      <c r="H157" s="44">
        <f>'Разрез по МО'!J158</f>
        <v/>
      </c>
      <c r="I157" s="44">
        <f>'Разрез по МО'!L158</f>
        <v/>
      </c>
      <c r="J157" s="44">
        <f>'Разрез по МО'!N158</f>
        <v/>
      </c>
      <c r="K157" s="44">
        <f>'Разрез по МО'!O158</f>
        <v/>
      </c>
      <c r="M157" s="9">
        <f>E157-F157-VLOOKUP(C157, Вчера!C:O, 3, FALSE)</f>
        <v/>
      </c>
      <c r="N157" s="9">
        <f>G157-H157-VLOOKUP(C157, Вчера!C:O, 6, FALSE)</f>
        <v/>
      </c>
      <c r="O157" s="9">
        <f>I157-J157-VLOOKUP(C157, Вчера!C:O, 10, FALSE)</f>
        <v/>
      </c>
    </row>
    <row r="158">
      <c r="A158" s="41" t="n">
        <v>155</v>
      </c>
      <c r="B158" s="44">
        <f>'Разрез по МО'!B159</f>
        <v/>
      </c>
      <c r="C158" s="21">
        <f>'Разрез по МО'!C159</f>
        <v/>
      </c>
      <c r="D158" s="44">
        <f>'Разрез по МО'!D159</f>
        <v/>
      </c>
      <c r="E158" s="44">
        <f>'Разрез по МО'!E159</f>
        <v/>
      </c>
      <c r="F158" s="44">
        <f>'Разрез по МО'!G159</f>
        <v/>
      </c>
      <c r="G158" s="44">
        <f>'Разрез по МО'!H159</f>
        <v/>
      </c>
      <c r="H158" s="44">
        <f>'Разрез по МО'!J159</f>
        <v/>
      </c>
      <c r="I158" s="44">
        <f>'Разрез по МО'!L159</f>
        <v/>
      </c>
      <c r="J158" s="44">
        <f>'Разрез по МО'!N159</f>
        <v/>
      </c>
      <c r="K158" s="44">
        <f>'Разрез по МО'!O159</f>
        <v/>
      </c>
      <c r="M158" s="9">
        <f>E158-F158-VLOOKUP(C158, Вчера!C:O, 3, FALSE)</f>
        <v/>
      </c>
      <c r="N158" s="9">
        <f>G158-H158-VLOOKUP(C158, Вчера!C:O, 6, FALSE)</f>
        <v/>
      </c>
      <c r="O158" s="9">
        <f>I158-J158-VLOOKUP(C158, Вчера!C:O, 10, FALSE)</f>
        <v/>
      </c>
    </row>
    <row r="159">
      <c r="A159" s="41" t="n">
        <v>156</v>
      </c>
      <c r="B159" s="44">
        <f>'Разрез по МО'!B160</f>
        <v/>
      </c>
      <c r="C159" s="21">
        <f>'Разрез по МО'!C160</f>
        <v/>
      </c>
      <c r="D159" s="44">
        <f>'Разрез по МО'!D160</f>
        <v/>
      </c>
      <c r="E159" s="44">
        <f>'Разрез по МО'!E160</f>
        <v/>
      </c>
      <c r="F159" s="44">
        <f>'Разрез по МО'!G160</f>
        <v/>
      </c>
      <c r="G159" s="44">
        <f>'Разрез по МО'!H160</f>
        <v/>
      </c>
      <c r="H159" s="44">
        <f>'Разрез по МО'!J160</f>
        <v/>
      </c>
      <c r="I159" s="44">
        <f>'Разрез по МО'!L160</f>
        <v/>
      </c>
      <c r="J159" s="44">
        <f>'Разрез по МО'!N160</f>
        <v/>
      </c>
      <c r="K159" s="44">
        <f>'Разрез по МО'!O160</f>
        <v/>
      </c>
      <c r="M159" s="9">
        <f>E159-F159-VLOOKUP(C159, Вчера!C:O, 3, FALSE)</f>
        <v/>
      </c>
      <c r="N159" s="9">
        <f>G159-H159-VLOOKUP(C159, Вчера!C:O, 6, FALSE)</f>
        <v/>
      </c>
      <c r="O159" s="9">
        <f>I159-J159-VLOOKUP(C159, Вчера!C:O, 10, FALSE)</f>
        <v/>
      </c>
    </row>
    <row r="160">
      <c r="A160" s="41" t="n">
        <v>157</v>
      </c>
      <c r="B160" s="44">
        <f>'Разрез по МО'!B161</f>
        <v/>
      </c>
      <c r="C160" s="21">
        <f>'Разрез по МО'!C161</f>
        <v/>
      </c>
      <c r="D160" s="44">
        <f>'Разрез по МО'!D161</f>
        <v/>
      </c>
      <c r="E160" s="44">
        <f>'Разрез по МО'!E161</f>
        <v/>
      </c>
      <c r="F160" s="44">
        <f>'Разрез по МО'!G161</f>
        <v/>
      </c>
      <c r="G160" s="44">
        <f>'Разрез по МО'!H161</f>
        <v/>
      </c>
      <c r="H160" s="44">
        <f>'Разрез по МО'!J161</f>
        <v/>
      </c>
      <c r="I160" s="44">
        <f>'Разрез по МО'!L161</f>
        <v/>
      </c>
      <c r="J160" s="44">
        <f>'Разрез по МО'!N161</f>
        <v/>
      </c>
      <c r="K160" s="44">
        <f>'Разрез по МО'!O161</f>
        <v/>
      </c>
      <c r="M160" s="9">
        <f>E160-F160-VLOOKUP(C160, Вчера!C:O, 3, FALSE)</f>
        <v/>
      </c>
      <c r="N160" s="9">
        <f>G160-H160-VLOOKUP(C160, Вчера!C:O, 6, FALSE)</f>
        <v/>
      </c>
      <c r="O160" s="9">
        <f>I160-J160-VLOOKUP(C160, Вчера!C:O, 10, FALSE)</f>
        <v/>
      </c>
    </row>
    <row r="161">
      <c r="A161" s="41" t="n">
        <v>158</v>
      </c>
      <c r="B161" s="44">
        <f>'Разрез по МО'!B162</f>
        <v/>
      </c>
      <c r="C161" s="21">
        <f>'Разрез по МО'!C162</f>
        <v/>
      </c>
      <c r="D161" s="44">
        <f>'Разрез по МО'!D162</f>
        <v/>
      </c>
      <c r="E161" s="44">
        <f>'Разрез по МО'!E162</f>
        <v/>
      </c>
      <c r="F161" s="44">
        <f>'Разрез по МО'!G162</f>
        <v/>
      </c>
      <c r="G161" s="44">
        <f>'Разрез по МО'!H162</f>
        <v/>
      </c>
      <c r="H161" s="44">
        <f>'Разрез по МО'!J162</f>
        <v/>
      </c>
      <c r="I161" s="44">
        <f>'Разрез по МО'!L162</f>
        <v/>
      </c>
      <c r="J161" s="44">
        <f>'Разрез по МО'!N162</f>
        <v/>
      </c>
      <c r="K161" s="44">
        <f>'Разрез по МО'!O162</f>
        <v/>
      </c>
      <c r="M161" s="9">
        <f>E161-F161-VLOOKUP(C161, Вчера!C:O, 3, FALSE)</f>
        <v/>
      </c>
      <c r="N161" s="9">
        <f>G161-H161-VLOOKUP(C161, Вчера!C:O, 6, FALSE)</f>
        <v/>
      </c>
      <c r="O161" s="9">
        <f>I161-J161-VLOOKUP(C161, Вчера!C:O, 10, FALSE)</f>
        <v/>
      </c>
    </row>
    <row r="162">
      <c r="A162" s="41" t="n">
        <v>159</v>
      </c>
      <c r="B162" s="44">
        <f>'Разрез по МО'!B163</f>
        <v/>
      </c>
      <c r="C162" s="21">
        <f>'Разрез по МО'!C163</f>
        <v/>
      </c>
      <c r="D162" s="44">
        <f>'Разрез по МО'!D163</f>
        <v/>
      </c>
      <c r="E162" s="44">
        <f>'Разрез по МО'!E163</f>
        <v/>
      </c>
      <c r="F162" s="44">
        <f>'Разрез по МО'!G163</f>
        <v/>
      </c>
      <c r="G162" s="44">
        <f>'Разрез по МО'!H163</f>
        <v/>
      </c>
      <c r="H162" s="44">
        <f>'Разрез по МО'!J163</f>
        <v/>
      </c>
      <c r="I162" s="44">
        <f>'Разрез по МО'!L163</f>
        <v/>
      </c>
      <c r="J162" s="44">
        <f>'Разрез по МО'!N163</f>
        <v/>
      </c>
      <c r="K162" s="44">
        <f>'Разрез по МО'!O163</f>
        <v/>
      </c>
      <c r="M162" s="9">
        <f>E162-F162-VLOOKUP(C162, Вчера!C:O, 3, FALSE)</f>
        <v/>
      </c>
      <c r="N162" s="9">
        <f>G162-H162-VLOOKUP(C162, Вчера!C:O, 6, FALSE)</f>
        <v/>
      </c>
      <c r="O162" s="9">
        <f>I162-J162-VLOOKUP(C162, Вчера!C:O, 10, FALSE)</f>
        <v/>
      </c>
    </row>
    <row r="163">
      <c r="A163" s="41" t="n">
        <v>160</v>
      </c>
      <c r="B163" s="44">
        <f>'Разрез по МО'!B164</f>
        <v/>
      </c>
      <c r="C163" s="21">
        <f>'Разрез по МО'!C164</f>
        <v/>
      </c>
      <c r="D163" s="44">
        <f>'Разрез по МО'!D164</f>
        <v/>
      </c>
      <c r="E163" s="44">
        <f>'Разрез по МО'!E164</f>
        <v/>
      </c>
      <c r="F163" s="44">
        <f>'Разрез по МО'!G164</f>
        <v/>
      </c>
      <c r="G163" s="44">
        <f>'Разрез по МО'!H164</f>
        <v/>
      </c>
      <c r="H163" s="44">
        <f>'Разрез по МО'!J164</f>
        <v/>
      </c>
      <c r="I163" s="44">
        <f>'Разрез по МО'!L164</f>
        <v/>
      </c>
      <c r="J163" s="44">
        <f>'Разрез по МО'!N164</f>
        <v/>
      </c>
      <c r="K163" s="44">
        <f>'Разрез по МО'!O164</f>
        <v/>
      </c>
      <c r="M163" s="9">
        <f>E163-F163-VLOOKUP(C163, Вчера!C:O, 3, FALSE)</f>
        <v/>
      </c>
      <c r="N163" s="9">
        <f>G163-H163-VLOOKUP(C163, Вчера!C:O, 6, FALSE)</f>
        <v/>
      </c>
      <c r="O163" s="9">
        <f>I163-J163-VLOOKUP(C163, Вчера!C:O, 10, FALSE)</f>
        <v/>
      </c>
    </row>
    <row r="164">
      <c r="A164" s="41" t="n">
        <v>161</v>
      </c>
      <c r="B164" s="44">
        <f>'Разрез по МО'!B165</f>
        <v/>
      </c>
      <c r="C164" s="21">
        <f>'Разрез по МО'!C165</f>
        <v/>
      </c>
      <c r="D164" s="44">
        <f>'Разрез по МО'!D165</f>
        <v/>
      </c>
      <c r="E164" s="44">
        <f>'Разрез по МО'!E165</f>
        <v/>
      </c>
      <c r="F164" s="44">
        <f>'Разрез по МО'!G165</f>
        <v/>
      </c>
      <c r="G164" s="44">
        <f>'Разрез по МО'!H165</f>
        <v/>
      </c>
      <c r="H164" s="44">
        <f>'Разрез по МО'!J165</f>
        <v/>
      </c>
      <c r="I164" s="44">
        <f>'Разрез по МО'!L165</f>
        <v/>
      </c>
      <c r="J164" s="44">
        <f>'Разрез по МО'!N165</f>
        <v/>
      </c>
      <c r="K164" s="44">
        <f>'Разрез по МО'!O165</f>
        <v/>
      </c>
      <c r="M164" s="9">
        <f>E164-F164-VLOOKUP(C164, Вчера!C:O, 3, FALSE)</f>
        <v/>
      </c>
      <c r="N164" s="9">
        <f>G164-H164-VLOOKUP(C164, Вчера!C:O, 6, FALSE)</f>
        <v/>
      </c>
      <c r="O164" s="9">
        <f>I164-J164-VLOOKUP(C164, Вчера!C:O, 10, FALSE)</f>
        <v/>
      </c>
    </row>
    <row r="165">
      <c r="A165" s="41" t="n">
        <v>162</v>
      </c>
      <c r="B165" s="44">
        <f>'Разрез по МО'!B166</f>
        <v/>
      </c>
      <c r="C165" s="21">
        <f>'Разрез по МО'!C166</f>
        <v/>
      </c>
      <c r="D165" s="44">
        <f>'Разрез по МО'!D166</f>
        <v/>
      </c>
      <c r="E165" s="44">
        <f>'Разрез по МО'!E166</f>
        <v/>
      </c>
      <c r="F165" s="44">
        <f>'Разрез по МО'!G166</f>
        <v/>
      </c>
      <c r="G165" s="44">
        <f>'Разрез по МО'!H166</f>
        <v/>
      </c>
      <c r="H165" s="44">
        <f>'Разрез по МО'!J166</f>
        <v/>
      </c>
      <c r="I165" s="44">
        <f>'Разрез по МО'!L166</f>
        <v/>
      </c>
      <c r="J165" s="44">
        <f>'Разрез по МО'!N166</f>
        <v/>
      </c>
      <c r="K165" s="44">
        <f>'Разрез по МО'!O166</f>
        <v/>
      </c>
      <c r="M165" s="9">
        <f>E165-F165-VLOOKUP(C165, Вчера!C:O, 3, FALSE)</f>
        <v/>
      </c>
      <c r="N165" s="9">
        <f>G165-H165-VLOOKUP(C165, Вчера!C:O, 6, FALSE)</f>
        <v/>
      </c>
      <c r="O165" s="9">
        <f>I165-J165-VLOOKUP(C165, Вчера!C:O, 10, FALSE)</f>
        <v/>
      </c>
    </row>
    <row r="166">
      <c r="A166" s="41" t="n">
        <v>163</v>
      </c>
      <c r="B166" s="44">
        <f>'Разрез по МО'!B167</f>
        <v/>
      </c>
      <c r="C166" s="21">
        <f>'Разрез по МО'!C167</f>
        <v/>
      </c>
      <c r="D166" s="44">
        <f>'Разрез по МО'!D167</f>
        <v/>
      </c>
      <c r="E166" s="44">
        <f>'Разрез по МО'!E167</f>
        <v/>
      </c>
      <c r="F166" s="44">
        <f>'Разрез по МО'!G167</f>
        <v/>
      </c>
      <c r="G166" s="44">
        <f>'Разрез по МО'!H167</f>
        <v/>
      </c>
      <c r="H166" s="44">
        <f>'Разрез по МО'!J167</f>
        <v/>
      </c>
      <c r="I166" s="44">
        <f>'Разрез по МО'!L167</f>
        <v/>
      </c>
      <c r="J166" s="44">
        <f>'Разрез по МО'!N167</f>
        <v/>
      </c>
      <c r="K166" s="44">
        <f>'Разрез по МО'!O167</f>
        <v/>
      </c>
      <c r="M166" s="9">
        <f>E166-F166-VLOOKUP(C166, Вчера!C:O, 3, FALSE)</f>
        <v/>
      </c>
      <c r="N166" s="9">
        <f>G166-H166-VLOOKUP(C166, Вчера!C:O, 6, FALSE)</f>
        <v/>
      </c>
      <c r="O166" s="9">
        <f>I166-J166-VLOOKUP(C166, Вчера!C:O, 10, FALSE)</f>
        <v/>
      </c>
    </row>
    <row r="167">
      <c r="A167" s="41" t="n">
        <v>164</v>
      </c>
      <c r="B167" s="44">
        <f>'Разрез по МО'!B168</f>
        <v/>
      </c>
      <c r="C167" s="21">
        <f>'Разрез по МО'!C168</f>
        <v/>
      </c>
      <c r="D167" s="44">
        <f>'Разрез по МО'!D168</f>
        <v/>
      </c>
      <c r="E167" s="44">
        <f>'Разрез по МО'!E168</f>
        <v/>
      </c>
      <c r="F167" s="44">
        <f>'Разрез по МО'!G168</f>
        <v/>
      </c>
      <c r="G167" s="44">
        <f>'Разрез по МО'!H168</f>
        <v/>
      </c>
      <c r="H167" s="44">
        <f>'Разрез по МО'!J168</f>
        <v/>
      </c>
      <c r="I167" s="44">
        <f>'Разрез по МО'!L168</f>
        <v/>
      </c>
      <c r="J167" s="44">
        <f>'Разрез по МО'!N168</f>
        <v/>
      </c>
      <c r="K167" s="44">
        <f>'Разрез по МО'!O168</f>
        <v/>
      </c>
      <c r="M167" s="9">
        <f>E167-F167-VLOOKUP(C167, Вчера!C:O, 3, FALSE)</f>
        <v/>
      </c>
      <c r="N167" s="9">
        <f>G167-H167-VLOOKUP(C167, Вчера!C:O, 6, FALSE)</f>
        <v/>
      </c>
      <c r="O167" s="9">
        <f>I167-J167-VLOOKUP(C167, Вчера!C:O, 10, FALSE)</f>
        <v/>
      </c>
    </row>
    <row r="168">
      <c r="A168" s="41" t="n">
        <v>165</v>
      </c>
      <c r="B168" s="44">
        <f>'Разрез по МО'!B169</f>
        <v/>
      </c>
      <c r="C168" s="21">
        <f>'Разрез по МО'!C169</f>
        <v/>
      </c>
      <c r="D168" s="44">
        <f>'Разрез по МО'!D169</f>
        <v/>
      </c>
      <c r="E168" s="44">
        <f>'Разрез по МО'!E169</f>
        <v/>
      </c>
      <c r="F168" s="44">
        <f>'Разрез по МО'!G169</f>
        <v/>
      </c>
      <c r="G168" s="44">
        <f>'Разрез по МО'!H169</f>
        <v/>
      </c>
      <c r="H168" s="44">
        <f>'Разрез по МО'!J169</f>
        <v/>
      </c>
      <c r="I168" s="44">
        <f>'Разрез по МО'!L169</f>
        <v/>
      </c>
      <c r="J168" s="44">
        <f>'Разрез по МО'!N169</f>
        <v/>
      </c>
      <c r="K168" s="44">
        <f>'Разрез по МО'!O169</f>
        <v/>
      </c>
      <c r="M168" s="9">
        <f>E168-F168-VLOOKUP(C168, Вчера!C:O, 3, FALSE)</f>
        <v/>
      </c>
      <c r="N168" s="9">
        <f>G168-H168-VLOOKUP(C168, Вчера!C:O, 6, FALSE)</f>
        <v/>
      </c>
      <c r="O168" s="9">
        <f>I168-J168-VLOOKUP(C168, Вчера!C:O, 10, FALSE)</f>
        <v/>
      </c>
    </row>
    <row r="169">
      <c r="A169" s="41" t="n">
        <v>166</v>
      </c>
      <c r="B169" s="44">
        <f>'Разрез по МО'!B170</f>
        <v/>
      </c>
      <c r="C169" s="21">
        <f>'Разрез по МО'!C170</f>
        <v/>
      </c>
      <c r="D169" s="44">
        <f>'Разрез по МО'!D170</f>
        <v/>
      </c>
      <c r="E169" s="44">
        <f>'Разрез по МО'!E170</f>
        <v/>
      </c>
      <c r="F169" s="44">
        <f>'Разрез по МО'!G170</f>
        <v/>
      </c>
      <c r="G169" s="44">
        <f>'Разрез по МО'!H170</f>
        <v/>
      </c>
      <c r="H169" s="44">
        <f>'Разрез по МО'!J170</f>
        <v/>
      </c>
      <c r="I169" s="44">
        <f>'Разрез по МО'!L170</f>
        <v/>
      </c>
      <c r="J169" s="44">
        <f>'Разрез по МО'!N170</f>
        <v/>
      </c>
      <c r="K169" s="44">
        <f>'Разрез по МО'!O170</f>
        <v/>
      </c>
      <c r="M169" s="9">
        <f>E169-F169-VLOOKUP(C169, Вчера!C:O, 3, FALSE)</f>
        <v/>
      </c>
      <c r="N169" s="9">
        <f>G169-H169-VLOOKUP(C169, Вчера!C:O, 6, FALSE)</f>
        <v/>
      </c>
      <c r="O169" s="9">
        <f>I169-J169-VLOOKUP(C169, Вчера!C:O, 10, FALSE)</f>
        <v/>
      </c>
    </row>
    <row r="170">
      <c r="A170" s="41" t="n">
        <v>167</v>
      </c>
      <c r="B170" s="44">
        <f>'Разрез по МО'!B171</f>
        <v/>
      </c>
      <c r="C170" s="21">
        <f>'Разрез по МО'!C171</f>
        <v/>
      </c>
      <c r="D170" s="44">
        <f>'Разрез по МО'!D171</f>
        <v/>
      </c>
      <c r="E170" s="44">
        <f>'Разрез по МО'!E171</f>
        <v/>
      </c>
      <c r="F170" s="44">
        <f>'Разрез по МО'!G171</f>
        <v/>
      </c>
      <c r="G170" s="44">
        <f>'Разрез по МО'!H171</f>
        <v/>
      </c>
      <c r="H170" s="44">
        <f>'Разрез по МО'!J171</f>
        <v/>
      </c>
      <c r="I170" s="44">
        <f>'Разрез по МО'!L171</f>
        <v/>
      </c>
      <c r="J170" s="44">
        <f>'Разрез по МО'!N171</f>
        <v/>
      </c>
      <c r="K170" s="44">
        <f>'Разрез по МО'!O171</f>
        <v/>
      </c>
      <c r="M170" s="9">
        <f>E170-F170-VLOOKUP(C170, Вчера!C:O, 3, FALSE)</f>
        <v/>
      </c>
      <c r="N170" s="9">
        <f>G170-H170-VLOOKUP(C170, Вчера!C:O, 6, FALSE)</f>
        <v/>
      </c>
      <c r="O170" s="9">
        <f>I170-J170-VLOOKUP(C170, Вчера!C:O, 10, FALSE)</f>
        <v/>
      </c>
    </row>
    <row r="171">
      <c r="A171" s="41" t="n">
        <v>168</v>
      </c>
      <c r="B171" s="44">
        <f>'Разрез по МО'!B172</f>
        <v/>
      </c>
      <c r="C171" s="21">
        <f>'Разрез по МО'!C172</f>
        <v/>
      </c>
      <c r="D171" s="44">
        <f>'Разрез по МО'!D172</f>
        <v/>
      </c>
      <c r="E171" s="44">
        <f>'Разрез по МО'!E172</f>
        <v/>
      </c>
      <c r="F171" s="44">
        <f>'Разрез по МО'!G172</f>
        <v/>
      </c>
      <c r="G171" s="44">
        <f>'Разрез по МО'!H172</f>
        <v/>
      </c>
      <c r="H171" s="44">
        <f>'Разрез по МО'!J172</f>
        <v/>
      </c>
      <c r="I171" s="44">
        <f>'Разрез по МО'!L172</f>
        <v/>
      </c>
      <c r="J171" s="44">
        <f>'Разрез по МО'!N172</f>
        <v/>
      </c>
      <c r="K171" s="44">
        <f>'Разрез по МО'!O172</f>
        <v/>
      </c>
      <c r="M171" s="9">
        <f>E171-F171-VLOOKUP(C171, Вчера!C:O, 3, FALSE)</f>
        <v/>
      </c>
      <c r="N171" s="9">
        <f>G171-H171-VLOOKUP(C171, Вчера!C:O, 6, FALSE)</f>
        <v/>
      </c>
      <c r="O171" s="9">
        <f>I171-J171-VLOOKUP(C171, Вчера!C:O, 10, FALSE)</f>
        <v/>
      </c>
    </row>
    <row r="172">
      <c r="A172" s="41" t="n">
        <v>169</v>
      </c>
      <c r="B172" s="44">
        <f>'Разрез по МО'!B173</f>
        <v/>
      </c>
      <c r="C172" s="21">
        <f>'Разрез по МО'!C173</f>
        <v/>
      </c>
      <c r="D172" s="44">
        <f>'Разрез по МО'!D173</f>
        <v/>
      </c>
      <c r="E172" s="44">
        <f>'Разрез по МО'!E173</f>
        <v/>
      </c>
      <c r="F172" s="44">
        <f>'Разрез по МО'!G173</f>
        <v/>
      </c>
      <c r="G172" s="44">
        <f>'Разрез по МО'!H173</f>
        <v/>
      </c>
      <c r="H172" s="44">
        <f>'Разрез по МО'!J173</f>
        <v/>
      </c>
      <c r="I172" s="44">
        <f>'Разрез по МО'!L173</f>
        <v/>
      </c>
      <c r="J172" s="44">
        <f>'Разрез по МО'!N173</f>
        <v/>
      </c>
      <c r="K172" s="44">
        <f>'Разрез по МО'!O173</f>
        <v/>
      </c>
      <c r="M172" s="9">
        <f>E172-F172-VLOOKUP(C172, Вчера!C:O, 3, FALSE)</f>
        <v/>
      </c>
      <c r="N172" s="9">
        <f>G172-H172-VLOOKUP(C172, Вчера!C:O, 6, FALSE)</f>
        <v/>
      </c>
      <c r="O172" s="9">
        <f>I172-J172-VLOOKUP(C172, Вчера!C:O, 10, FALSE)</f>
        <v/>
      </c>
    </row>
    <row r="173">
      <c r="A173" s="41" t="n">
        <v>170</v>
      </c>
      <c r="B173" s="44">
        <f>'Разрез по МО'!B174</f>
        <v/>
      </c>
      <c r="C173" s="21">
        <f>'Разрез по МО'!C174</f>
        <v/>
      </c>
      <c r="D173" s="44">
        <f>'Разрез по МО'!D174</f>
        <v/>
      </c>
      <c r="E173" s="44">
        <f>'Разрез по МО'!E174</f>
        <v/>
      </c>
      <c r="F173" s="44">
        <f>'Разрез по МО'!G174</f>
        <v/>
      </c>
      <c r="G173" s="44">
        <f>'Разрез по МО'!H174</f>
        <v/>
      </c>
      <c r="H173" s="44">
        <f>'Разрез по МО'!J174</f>
        <v/>
      </c>
      <c r="I173" s="44">
        <f>'Разрез по МО'!L174</f>
        <v/>
      </c>
      <c r="J173" s="44">
        <f>'Разрез по МО'!N174</f>
        <v/>
      </c>
      <c r="K173" s="44">
        <f>'Разрез по МО'!O174</f>
        <v/>
      </c>
      <c r="M173" s="9">
        <f>E173-F173-VLOOKUP(C173, Вчера!C:O, 3, FALSE)</f>
        <v/>
      </c>
      <c r="N173" s="9">
        <f>G173-H173-VLOOKUP(C173, Вчера!C:O, 6, FALSE)</f>
        <v/>
      </c>
      <c r="O173" s="9">
        <f>I173-J173-VLOOKUP(C173, Вчера!C:O, 10, FALSE)</f>
        <v/>
      </c>
    </row>
    <row r="174">
      <c r="A174" s="41" t="n">
        <v>171</v>
      </c>
      <c r="B174" s="44">
        <f>'Разрез по МО'!B175</f>
        <v/>
      </c>
      <c r="C174" s="21">
        <f>'Разрез по МО'!C175</f>
        <v/>
      </c>
      <c r="D174" s="44">
        <f>'Разрез по МО'!D175</f>
        <v/>
      </c>
      <c r="E174" s="44">
        <f>'Разрез по МО'!E175</f>
        <v/>
      </c>
      <c r="F174" s="44">
        <f>'Разрез по МО'!G175</f>
        <v/>
      </c>
      <c r="G174" s="44">
        <f>'Разрез по МО'!H175</f>
        <v/>
      </c>
      <c r="H174" s="44">
        <f>'Разрез по МО'!J175</f>
        <v/>
      </c>
      <c r="I174" s="44">
        <f>'Разрез по МО'!L175</f>
        <v/>
      </c>
      <c r="J174" s="44">
        <f>'Разрез по МО'!N175</f>
        <v/>
      </c>
      <c r="K174" s="44">
        <f>'Разрез по МО'!O175</f>
        <v/>
      </c>
      <c r="M174" s="9">
        <f>E174-F174-VLOOKUP(C174, Вчера!C:O, 3, FALSE)</f>
        <v/>
      </c>
      <c r="N174" s="9">
        <f>G174-H174-VLOOKUP(C174, Вчера!C:O, 6, FALSE)</f>
        <v/>
      </c>
      <c r="O174" s="9">
        <f>I174-J174-VLOOKUP(C174, Вчера!C:O, 10, FALSE)</f>
        <v/>
      </c>
    </row>
    <row r="175">
      <c r="A175" s="41" t="n">
        <v>172</v>
      </c>
      <c r="B175" s="44">
        <f>'Разрез по МО'!B176</f>
        <v/>
      </c>
      <c r="C175" s="21">
        <f>'Разрез по МО'!C176</f>
        <v/>
      </c>
      <c r="D175" s="44">
        <f>'Разрез по МО'!D176</f>
        <v/>
      </c>
      <c r="E175" s="44">
        <f>'Разрез по МО'!E176</f>
        <v/>
      </c>
      <c r="F175" s="44">
        <f>'Разрез по МО'!G176</f>
        <v/>
      </c>
      <c r="G175" s="44">
        <f>'Разрез по МО'!H176</f>
        <v/>
      </c>
      <c r="H175" s="44">
        <f>'Разрез по МО'!J176</f>
        <v/>
      </c>
      <c r="I175" s="44">
        <f>'Разрез по МО'!L176</f>
        <v/>
      </c>
      <c r="J175" s="44">
        <f>'Разрез по МО'!N176</f>
        <v/>
      </c>
      <c r="K175" s="44">
        <f>'Разрез по МО'!O176</f>
        <v/>
      </c>
      <c r="M175" s="9">
        <f>E175-F175-VLOOKUP(C175, Вчера!C:O, 3, FALSE)</f>
        <v/>
      </c>
      <c r="N175" s="9">
        <f>G175-H175-VLOOKUP(C175, Вчера!C:O, 6, FALSE)</f>
        <v/>
      </c>
      <c r="O175" s="9">
        <f>I175-J175-VLOOKUP(C175, Вчера!C:O, 10, FALSE)</f>
        <v/>
      </c>
    </row>
    <row r="176">
      <c r="A176" s="41" t="n">
        <v>173</v>
      </c>
      <c r="B176" s="44">
        <f>'Разрез по МО'!B177</f>
        <v/>
      </c>
      <c r="C176" s="21">
        <f>'Разрез по МО'!C177</f>
        <v/>
      </c>
      <c r="D176" s="44">
        <f>'Разрез по МО'!D177</f>
        <v/>
      </c>
      <c r="E176" s="44">
        <f>'Разрез по МО'!E177</f>
        <v/>
      </c>
      <c r="F176" s="44">
        <f>'Разрез по МО'!G177</f>
        <v/>
      </c>
      <c r="G176" s="44">
        <f>'Разрез по МО'!H177</f>
        <v/>
      </c>
      <c r="H176" s="44">
        <f>'Разрез по МО'!J177</f>
        <v/>
      </c>
      <c r="I176" s="44">
        <f>'Разрез по МО'!L177</f>
        <v/>
      </c>
      <c r="J176" s="44">
        <f>'Разрез по МО'!N177</f>
        <v/>
      </c>
      <c r="K176" s="44">
        <f>'Разрез по МО'!O177</f>
        <v/>
      </c>
      <c r="M176" s="9">
        <f>E176-F176-VLOOKUP(C176, Вчера!C:O, 3, FALSE)</f>
        <v/>
      </c>
      <c r="N176" s="9">
        <f>G176-H176-VLOOKUP(C176, Вчера!C:O, 6, FALSE)</f>
        <v/>
      </c>
      <c r="O176" s="9">
        <f>I176-J176-VLOOKUP(C176, Вчера!C:O, 10, FALSE)</f>
        <v/>
      </c>
    </row>
    <row r="177">
      <c r="A177" s="41" t="n">
        <v>174</v>
      </c>
      <c r="B177" s="44">
        <f>'Разрез по МО'!B178</f>
        <v/>
      </c>
      <c r="C177" s="21">
        <f>'Разрез по МО'!C178</f>
        <v/>
      </c>
      <c r="D177" s="44">
        <f>'Разрез по МО'!D178</f>
        <v/>
      </c>
      <c r="E177" s="44">
        <f>'Разрез по МО'!E178</f>
        <v/>
      </c>
      <c r="F177" s="44">
        <f>'Разрез по МО'!G178</f>
        <v/>
      </c>
      <c r="G177" s="44">
        <f>'Разрез по МО'!H178</f>
        <v/>
      </c>
      <c r="H177" s="44">
        <f>'Разрез по МО'!J178</f>
        <v/>
      </c>
      <c r="I177" s="44">
        <f>'Разрез по МО'!L178</f>
        <v/>
      </c>
      <c r="J177" s="44">
        <f>'Разрез по МО'!N178</f>
        <v/>
      </c>
      <c r="K177" s="44">
        <f>'Разрез по МО'!O178</f>
        <v/>
      </c>
      <c r="M177" s="9">
        <f>E177-F177-VLOOKUP(C177, Вчера!C:O, 3, FALSE)</f>
        <v/>
      </c>
      <c r="N177" s="9">
        <f>G177-H177-VLOOKUP(C177, Вчера!C:O, 6, FALSE)</f>
        <v/>
      </c>
      <c r="O177" s="9">
        <f>I177-J177-VLOOKUP(C177, Вчера!C:O, 10, FALSE)</f>
        <v/>
      </c>
    </row>
    <row r="178">
      <c r="A178" s="41" t="n">
        <v>175</v>
      </c>
      <c r="B178" s="44">
        <f>'Разрез по МО'!B179</f>
        <v/>
      </c>
      <c r="C178" s="21">
        <f>'Разрез по МО'!C179</f>
        <v/>
      </c>
      <c r="D178" s="44">
        <f>'Разрез по МО'!D179</f>
        <v/>
      </c>
      <c r="E178" s="44">
        <f>'Разрез по МО'!E179</f>
        <v/>
      </c>
      <c r="F178" s="44">
        <f>'Разрез по МО'!G179</f>
        <v/>
      </c>
      <c r="G178" s="44">
        <f>'Разрез по МО'!H179</f>
        <v/>
      </c>
      <c r="H178" s="44">
        <f>'Разрез по МО'!J179</f>
        <v/>
      </c>
      <c r="I178" s="44">
        <f>'Разрез по МО'!L179</f>
        <v/>
      </c>
      <c r="J178" s="44">
        <f>'Разрез по МО'!N179</f>
        <v/>
      </c>
      <c r="K178" s="44">
        <f>'Разрез по МО'!O179</f>
        <v/>
      </c>
      <c r="M178" s="9">
        <f>E178-F178-VLOOKUP(C178, Вчера!C:O, 3, FALSE)</f>
        <v/>
      </c>
      <c r="N178" s="9">
        <f>G178-H178-VLOOKUP(C178, Вчера!C:O, 6, FALSE)</f>
        <v/>
      </c>
      <c r="O178" s="9">
        <f>I178-J178-VLOOKUP(C178, Вчера!C:O, 10, FALSE)</f>
        <v/>
      </c>
    </row>
    <row r="179">
      <c r="A179" s="41" t="n">
        <v>176</v>
      </c>
      <c r="B179" s="44">
        <f>'Разрез по МО'!B180</f>
        <v/>
      </c>
      <c r="C179" s="21">
        <f>'Разрез по МО'!C180</f>
        <v/>
      </c>
      <c r="D179" s="44">
        <f>'Разрез по МО'!D180</f>
        <v/>
      </c>
      <c r="E179" s="44">
        <f>'Разрез по МО'!E180</f>
        <v/>
      </c>
      <c r="F179" s="44">
        <f>'Разрез по МО'!G180</f>
        <v/>
      </c>
      <c r="G179" s="44">
        <f>'Разрез по МО'!H180</f>
        <v/>
      </c>
      <c r="H179" s="44">
        <f>'Разрез по МО'!J180</f>
        <v/>
      </c>
      <c r="I179" s="44">
        <f>'Разрез по МО'!L180</f>
        <v/>
      </c>
      <c r="J179" s="44">
        <f>'Разрез по МО'!N180</f>
        <v/>
      </c>
      <c r="K179" s="44">
        <f>'Разрез по МО'!O180</f>
        <v/>
      </c>
      <c r="M179" s="9">
        <f>E179-F179-VLOOKUP(C179, Вчера!C:O, 3, FALSE)</f>
        <v/>
      </c>
      <c r="N179" s="9">
        <f>G179-H179-VLOOKUP(C179, Вчера!C:O, 6, FALSE)</f>
        <v/>
      </c>
      <c r="O179" s="9">
        <f>I179-J179-VLOOKUP(C179, Вчера!C:O, 10, FALSE)</f>
        <v/>
      </c>
    </row>
    <row r="180">
      <c r="A180" s="41" t="n">
        <v>177</v>
      </c>
      <c r="B180" s="44">
        <f>'Разрез по МО'!B181</f>
        <v/>
      </c>
      <c r="C180" s="21">
        <f>'Разрез по МО'!C181</f>
        <v/>
      </c>
      <c r="D180" s="44">
        <f>'Разрез по МО'!D181</f>
        <v/>
      </c>
      <c r="E180" s="44">
        <f>'Разрез по МО'!E181</f>
        <v/>
      </c>
      <c r="F180" s="44">
        <f>'Разрез по МО'!G181</f>
        <v/>
      </c>
      <c r="G180" s="44">
        <f>'Разрез по МО'!H181</f>
        <v/>
      </c>
      <c r="H180" s="44">
        <f>'Разрез по МО'!J181</f>
        <v/>
      </c>
      <c r="I180" s="44">
        <f>'Разрез по МО'!L181</f>
        <v/>
      </c>
      <c r="J180" s="44">
        <f>'Разрез по МО'!N181</f>
        <v/>
      </c>
      <c r="K180" s="44">
        <f>'Разрез по МО'!O181</f>
        <v/>
      </c>
      <c r="M180" s="9">
        <f>E180-F180-VLOOKUP(C180, Вчера!C:O, 3, FALSE)</f>
        <v/>
      </c>
      <c r="N180" s="9">
        <f>G180-H180-VLOOKUP(C180, Вчера!C:O, 6, FALSE)</f>
        <v/>
      </c>
      <c r="O180" s="9">
        <f>I180-J180-VLOOKUP(C180, Вчера!C:O, 10, FALSE)</f>
        <v/>
      </c>
    </row>
    <row r="181">
      <c r="A181" s="41" t="n">
        <v>178</v>
      </c>
      <c r="B181" s="44">
        <f>'Разрез по МО'!B182</f>
        <v/>
      </c>
      <c r="C181" s="21">
        <f>'Разрез по МО'!C182</f>
        <v/>
      </c>
      <c r="D181" s="44">
        <f>'Разрез по МО'!D182</f>
        <v/>
      </c>
      <c r="E181" s="44">
        <f>'Разрез по МО'!E182</f>
        <v/>
      </c>
      <c r="F181" s="44">
        <f>'Разрез по МО'!G182</f>
        <v/>
      </c>
      <c r="G181" s="44">
        <f>'Разрез по МО'!H182</f>
        <v/>
      </c>
      <c r="H181" s="44">
        <f>'Разрез по МО'!J182</f>
        <v/>
      </c>
      <c r="I181" s="44">
        <f>'Разрез по МО'!L182</f>
        <v/>
      </c>
      <c r="J181" s="44">
        <f>'Разрез по МО'!N182</f>
        <v/>
      </c>
      <c r="K181" s="44">
        <f>'Разрез по МО'!O182</f>
        <v/>
      </c>
      <c r="M181" s="9">
        <f>E181-F181-VLOOKUP(C181, Вчера!C:O, 3, FALSE)</f>
        <v/>
      </c>
      <c r="N181" s="9">
        <f>G181-H181-VLOOKUP(C181, Вчера!C:O, 6, FALSE)</f>
        <v/>
      </c>
      <c r="O181" s="9">
        <f>I181-J181-VLOOKUP(C181, Вчера!C:O, 10, FALSE)</f>
        <v/>
      </c>
    </row>
    <row r="182">
      <c r="A182" s="41" t="n">
        <v>179</v>
      </c>
      <c r="B182" s="44">
        <f>'Разрез по МО'!B183</f>
        <v/>
      </c>
      <c r="C182" s="21">
        <f>'Разрез по МО'!C183</f>
        <v/>
      </c>
      <c r="D182" s="44">
        <f>'Разрез по МО'!D183</f>
        <v/>
      </c>
      <c r="E182" s="44">
        <f>'Разрез по МО'!E183</f>
        <v/>
      </c>
      <c r="F182" s="44">
        <f>'Разрез по МО'!G183</f>
        <v/>
      </c>
      <c r="G182" s="44">
        <f>'Разрез по МО'!H183</f>
        <v/>
      </c>
      <c r="H182" s="44">
        <f>'Разрез по МО'!J183</f>
        <v/>
      </c>
      <c r="I182" s="44">
        <f>'Разрез по МО'!L183</f>
        <v/>
      </c>
      <c r="J182" s="44">
        <f>'Разрез по МО'!N183</f>
        <v/>
      </c>
      <c r="K182" s="44">
        <f>'Разрез по МО'!O183</f>
        <v/>
      </c>
      <c r="M182" s="9">
        <f>E182-F182-VLOOKUP(C182, Вчера!C:O, 3, FALSE)</f>
        <v/>
      </c>
      <c r="N182" s="9">
        <f>G182-H182-VLOOKUP(C182, Вчера!C:O, 6, FALSE)</f>
        <v/>
      </c>
      <c r="O182" s="9">
        <f>I182-J182-VLOOKUP(C182, Вчера!C:O, 10, FALSE)</f>
        <v/>
      </c>
    </row>
    <row r="183">
      <c r="A183" s="41" t="n">
        <v>180</v>
      </c>
      <c r="B183" s="44">
        <f>'Разрез по МО'!B184</f>
        <v/>
      </c>
      <c r="C183" s="21">
        <f>'Разрез по МО'!C184</f>
        <v/>
      </c>
      <c r="D183" s="44">
        <f>'Разрез по МО'!D184</f>
        <v/>
      </c>
      <c r="E183" s="44">
        <f>'Разрез по МО'!E184</f>
        <v/>
      </c>
      <c r="F183" s="44">
        <f>'Разрез по МО'!G184</f>
        <v/>
      </c>
      <c r="G183" s="44">
        <f>'Разрез по МО'!H184</f>
        <v/>
      </c>
      <c r="H183" s="44">
        <f>'Разрез по МО'!J184</f>
        <v/>
      </c>
      <c r="I183" s="44">
        <f>'Разрез по МО'!L184</f>
        <v/>
      </c>
      <c r="J183" s="44">
        <f>'Разрез по МО'!N184</f>
        <v/>
      </c>
      <c r="K183" s="44">
        <f>'Разрез по МО'!O184</f>
        <v/>
      </c>
      <c r="M183" s="9">
        <f>E183-F183-VLOOKUP(C183, Вчера!C:O, 3, FALSE)</f>
        <v/>
      </c>
      <c r="N183" s="9">
        <f>G183-H183-VLOOKUP(C183, Вчера!C:O, 6, FALSE)</f>
        <v/>
      </c>
      <c r="O183" s="9">
        <f>I183-J183-VLOOKUP(C183, Вчера!C:O, 10, FALSE)</f>
        <v/>
      </c>
    </row>
    <row r="184">
      <c r="A184" s="41" t="n">
        <v>181</v>
      </c>
      <c r="B184" s="44">
        <f>'Разрез по МО'!B185</f>
        <v/>
      </c>
      <c r="C184" s="21">
        <f>'Разрез по МО'!C185</f>
        <v/>
      </c>
      <c r="D184" s="44">
        <f>'Разрез по МО'!D185</f>
        <v/>
      </c>
      <c r="E184" s="44">
        <f>'Разрез по МО'!E185</f>
        <v/>
      </c>
      <c r="F184" s="44">
        <f>'Разрез по МО'!G185</f>
        <v/>
      </c>
      <c r="G184" s="44">
        <f>'Разрез по МО'!H185</f>
        <v/>
      </c>
      <c r="H184" s="44">
        <f>'Разрез по МО'!J185</f>
        <v/>
      </c>
      <c r="I184" s="44">
        <f>'Разрез по МО'!L185</f>
        <v/>
      </c>
      <c r="J184" s="44">
        <f>'Разрез по МО'!N185</f>
        <v/>
      </c>
      <c r="K184" s="44">
        <f>'Разрез по МО'!O185</f>
        <v/>
      </c>
      <c r="M184" s="9">
        <f>E184-F184-VLOOKUP(C184, Вчера!C:O, 3, FALSE)</f>
        <v/>
      </c>
      <c r="N184" s="9">
        <f>G184-H184-VLOOKUP(C184, Вчера!C:O, 6, FALSE)</f>
        <v/>
      </c>
      <c r="O184" s="9">
        <f>I184-J184-VLOOKUP(C184, Вчера!C:O, 10, FALSE)</f>
        <v/>
      </c>
    </row>
    <row r="185">
      <c r="A185" s="41" t="n">
        <v>182</v>
      </c>
      <c r="B185" s="44">
        <f>'Разрез по МО'!B186</f>
        <v/>
      </c>
      <c r="C185" s="21">
        <f>'Разрез по МО'!C186</f>
        <v/>
      </c>
      <c r="D185" s="44">
        <f>'Разрез по МО'!D186</f>
        <v/>
      </c>
      <c r="E185" s="44">
        <f>'Разрез по МО'!E186</f>
        <v/>
      </c>
      <c r="F185" s="44">
        <f>'Разрез по МО'!G186</f>
        <v/>
      </c>
      <c r="G185" s="44">
        <f>'Разрез по МО'!H186</f>
        <v/>
      </c>
      <c r="H185" s="44">
        <f>'Разрез по МО'!J186</f>
        <v/>
      </c>
      <c r="I185" s="44">
        <f>'Разрез по МО'!L186</f>
        <v/>
      </c>
      <c r="J185" s="44">
        <f>'Разрез по МО'!N186</f>
        <v/>
      </c>
      <c r="K185" s="44">
        <f>'Разрез по МО'!O186</f>
        <v/>
      </c>
      <c r="M185" s="9">
        <f>E185-F185-VLOOKUP(C185, Вчера!C:O, 3, FALSE)</f>
        <v/>
      </c>
      <c r="N185" s="9">
        <f>G185-H185-VLOOKUP(C185, Вчера!C:O, 6, FALSE)</f>
        <v/>
      </c>
      <c r="O185" s="9">
        <f>I185-J185-VLOOKUP(C185, Вчера!C:O, 10, FALSE)</f>
        <v/>
      </c>
    </row>
    <row r="186">
      <c r="A186" s="41" t="n">
        <v>183</v>
      </c>
      <c r="B186" s="44">
        <f>'Разрез по МО'!B187</f>
        <v/>
      </c>
      <c r="C186" s="21">
        <f>'Разрез по МО'!C187</f>
        <v/>
      </c>
      <c r="D186" s="44">
        <f>'Разрез по МО'!D187</f>
        <v/>
      </c>
      <c r="E186" s="44">
        <f>'Разрез по МО'!E187</f>
        <v/>
      </c>
      <c r="F186" s="44">
        <f>'Разрез по МО'!G187</f>
        <v/>
      </c>
      <c r="G186" s="44">
        <f>'Разрез по МО'!H187</f>
        <v/>
      </c>
      <c r="H186" s="44">
        <f>'Разрез по МО'!J187</f>
        <v/>
      </c>
      <c r="I186" s="44">
        <f>'Разрез по МО'!L187</f>
        <v/>
      </c>
      <c r="J186" s="44">
        <f>'Разрез по МО'!N187</f>
        <v/>
      </c>
      <c r="K186" s="44">
        <f>'Разрез по МО'!O187</f>
        <v/>
      </c>
      <c r="M186" s="9">
        <f>E186-F186-VLOOKUP(C186, Вчера!C:O, 3, FALSE)</f>
        <v/>
      </c>
      <c r="N186" s="9">
        <f>G186-H186-VLOOKUP(C186, Вчера!C:O, 6, FALSE)</f>
        <v/>
      </c>
      <c r="O186" s="9">
        <f>I186-J186-VLOOKUP(C186, Вчера!C:O, 10, FALSE)</f>
        <v/>
      </c>
    </row>
    <row r="187">
      <c r="A187" s="41" t="n">
        <v>184</v>
      </c>
      <c r="B187" s="44">
        <f>'Разрез по МО'!B188</f>
        <v/>
      </c>
      <c r="C187" s="21">
        <f>'Разрез по МО'!C188</f>
        <v/>
      </c>
      <c r="D187" s="44">
        <f>'Разрез по МО'!D188</f>
        <v/>
      </c>
      <c r="E187" s="44">
        <f>'Разрез по МО'!E188</f>
        <v/>
      </c>
      <c r="F187" s="44">
        <f>'Разрез по МО'!G188</f>
        <v/>
      </c>
      <c r="G187" s="44">
        <f>'Разрез по МО'!H188</f>
        <v/>
      </c>
      <c r="H187" s="44">
        <f>'Разрез по МО'!J188</f>
        <v/>
      </c>
      <c r="I187" s="44">
        <f>'Разрез по МО'!L188</f>
        <v/>
      </c>
      <c r="J187" s="44">
        <f>'Разрез по МО'!N188</f>
        <v/>
      </c>
      <c r="K187" s="44">
        <f>'Разрез по МО'!O188</f>
        <v/>
      </c>
      <c r="M187" s="9">
        <f>E187-F187-VLOOKUP(C187, Вчера!C:O, 3, FALSE)</f>
        <v/>
      </c>
      <c r="N187" s="9">
        <f>G187-H187-VLOOKUP(C187, Вчера!C:O, 6, FALSE)</f>
        <v/>
      </c>
      <c r="O187" s="9">
        <f>I187-J187-VLOOKUP(C187, Вчера!C:O, 10, FALSE)</f>
        <v/>
      </c>
    </row>
    <row r="188">
      <c r="A188" s="41" t="n">
        <v>185</v>
      </c>
      <c r="B188" s="44">
        <f>'Разрез по МО'!B189</f>
        <v/>
      </c>
      <c r="C188" s="21">
        <f>'Разрез по МО'!C189</f>
        <v/>
      </c>
      <c r="D188" s="44">
        <f>'Разрез по МО'!D189</f>
        <v/>
      </c>
      <c r="E188" s="44">
        <f>'Разрез по МО'!E189</f>
        <v/>
      </c>
      <c r="F188" s="44">
        <f>'Разрез по МО'!G189</f>
        <v/>
      </c>
      <c r="G188" s="44">
        <f>'Разрез по МО'!H189</f>
        <v/>
      </c>
      <c r="H188" s="44">
        <f>'Разрез по МО'!J189</f>
        <v/>
      </c>
      <c r="I188" s="44">
        <f>'Разрез по МО'!L189</f>
        <v/>
      </c>
      <c r="J188" s="44">
        <f>'Разрез по МО'!N189</f>
        <v/>
      </c>
      <c r="K188" s="44">
        <f>'Разрез по МО'!O189</f>
        <v/>
      </c>
      <c r="M188" s="9">
        <f>E188-F188-VLOOKUP(C188, Вчера!C:O, 3, FALSE)</f>
        <v/>
      </c>
      <c r="N188" s="9">
        <f>G188-H188-VLOOKUP(C188, Вчера!C:O, 6, FALSE)</f>
        <v/>
      </c>
      <c r="O188" s="9">
        <f>I188-J188-VLOOKUP(C188, Вчера!C:O, 10, FALSE)</f>
        <v/>
      </c>
    </row>
    <row r="189">
      <c r="A189" s="41" t="n">
        <v>186</v>
      </c>
      <c r="B189" s="44">
        <f>'Разрез по МО'!B190</f>
        <v/>
      </c>
      <c r="C189" s="21">
        <f>'Разрез по МО'!C190</f>
        <v/>
      </c>
      <c r="D189" s="44">
        <f>'Разрез по МО'!D190</f>
        <v/>
      </c>
      <c r="E189" s="44">
        <f>'Разрез по МО'!E190</f>
        <v/>
      </c>
      <c r="F189" s="44">
        <f>'Разрез по МО'!G190</f>
        <v/>
      </c>
      <c r="G189" s="44">
        <f>'Разрез по МО'!H190</f>
        <v/>
      </c>
      <c r="H189" s="44">
        <f>'Разрез по МО'!J190</f>
        <v/>
      </c>
      <c r="I189" s="44">
        <f>'Разрез по МО'!L190</f>
        <v/>
      </c>
      <c r="J189" s="44">
        <f>'Разрез по МО'!N190</f>
        <v/>
      </c>
      <c r="K189" s="44">
        <f>'Разрез по МО'!O190</f>
        <v/>
      </c>
      <c r="M189" s="9">
        <f>E189-F189-VLOOKUP(C189, Вчера!C:O, 3, FALSE)</f>
        <v/>
      </c>
      <c r="N189" s="9">
        <f>G189-H189-VLOOKUP(C189, Вчера!C:O, 6, FALSE)</f>
        <v/>
      </c>
      <c r="O189" s="9">
        <f>I189-J189-VLOOKUP(C189, Вчера!C:O, 10, FALSE)</f>
        <v/>
      </c>
    </row>
    <row r="190">
      <c r="A190" s="41" t="n">
        <v>187</v>
      </c>
      <c r="B190" s="44">
        <f>'Разрез по МО'!B191</f>
        <v/>
      </c>
      <c r="C190" s="21">
        <f>'Разрез по МО'!C191</f>
        <v/>
      </c>
      <c r="D190" s="44">
        <f>'Разрез по МО'!D191</f>
        <v/>
      </c>
      <c r="E190" s="44">
        <f>'Разрез по МО'!E191</f>
        <v/>
      </c>
      <c r="F190" s="44">
        <f>'Разрез по МО'!G191</f>
        <v/>
      </c>
      <c r="G190" s="44">
        <f>'Разрез по МО'!H191</f>
        <v/>
      </c>
      <c r="H190" s="44">
        <f>'Разрез по МО'!J191</f>
        <v/>
      </c>
      <c r="I190" s="44">
        <f>'Разрез по МО'!L191</f>
        <v/>
      </c>
      <c r="J190" s="44">
        <f>'Разрез по МО'!N191</f>
        <v/>
      </c>
      <c r="K190" s="44">
        <f>'Разрез по МО'!O191</f>
        <v/>
      </c>
      <c r="M190" s="9">
        <f>E190-F190-VLOOKUP(C190, Вчера!C:O, 3, FALSE)</f>
        <v/>
      </c>
      <c r="N190" s="9">
        <f>G190-H190-VLOOKUP(C190, Вчера!C:O, 6, FALSE)</f>
        <v/>
      </c>
      <c r="O190" s="9">
        <f>I190-J190-VLOOKUP(C190, Вчера!C:O, 10, FALSE)</f>
        <v/>
      </c>
    </row>
    <row r="191">
      <c r="A191" s="41" t="n">
        <v>188</v>
      </c>
      <c r="B191" s="44">
        <f>'Разрез по МО'!B192</f>
        <v/>
      </c>
      <c r="C191" s="21">
        <f>'Разрез по МО'!C192</f>
        <v/>
      </c>
      <c r="D191" s="44">
        <f>'Разрез по МО'!D192</f>
        <v/>
      </c>
      <c r="E191" s="44">
        <f>'Разрез по МО'!E192</f>
        <v/>
      </c>
      <c r="F191" s="44">
        <f>'Разрез по МО'!G192</f>
        <v/>
      </c>
      <c r="G191" s="44">
        <f>'Разрез по МО'!H192</f>
        <v/>
      </c>
      <c r="H191" s="44">
        <f>'Разрез по МО'!J192</f>
        <v/>
      </c>
      <c r="I191" s="44">
        <f>'Разрез по МО'!L192</f>
        <v/>
      </c>
      <c r="J191" s="44">
        <f>'Разрез по МО'!N192</f>
        <v/>
      </c>
      <c r="K191" s="44">
        <f>'Разрез по МО'!O192</f>
        <v/>
      </c>
      <c r="M191" s="9">
        <f>E191-F191-VLOOKUP(C191, Вчера!C:O, 3, FALSE)</f>
        <v/>
      </c>
      <c r="N191" s="9">
        <f>G191-H191-VLOOKUP(C191, Вчера!C:O, 6, FALSE)</f>
        <v/>
      </c>
      <c r="O191" s="9">
        <f>I191-J191-VLOOKUP(C191, Вчера!C:O, 10, FALSE)</f>
        <v/>
      </c>
    </row>
    <row r="192">
      <c r="A192" s="41" t="n">
        <v>189</v>
      </c>
      <c r="B192" s="44">
        <f>'Разрез по МО'!B193</f>
        <v/>
      </c>
      <c r="C192" s="21">
        <f>'Разрез по МО'!C193</f>
        <v/>
      </c>
      <c r="D192" s="44">
        <f>'Разрез по МО'!D193</f>
        <v/>
      </c>
      <c r="E192" s="44">
        <f>'Разрез по МО'!E193</f>
        <v/>
      </c>
      <c r="F192" s="44">
        <f>'Разрез по МО'!G193</f>
        <v/>
      </c>
      <c r="G192" s="44">
        <f>'Разрез по МО'!H193</f>
        <v/>
      </c>
      <c r="H192" s="44">
        <f>'Разрез по МО'!J193</f>
        <v/>
      </c>
      <c r="I192" s="44">
        <f>'Разрез по МО'!L193</f>
        <v/>
      </c>
      <c r="J192" s="44">
        <f>'Разрез по МО'!N193</f>
        <v/>
      </c>
      <c r="K192" s="44">
        <f>'Разрез по МО'!O193</f>
        <v/>
      </c>
      <c r="M192" s="9">
        <f>E192-F192-VLOOKUP(C192, Вчера!C:O, 3, FALSE)</f>
        <v/>
      </c>
      <c r="N192" s="9">
        <f>G192-H192-VLOOKUP(C192, Вчера!C:O, 6, FALSE)</f>
        <v/>
      </c>
      <c r="O192" s="9">
        <f>I192-J192-VLOOKUP(C192, Вчера!C:O, 10, FALSE)</f>
        <v/>
      </c>
    </row>
    <row r="193">
      <c r="A193" s="41" t="n">
        <v>190</v>
      </c>
      <c r="B193" s="44">
        <f>'Разрез по МО'!B194</f>
        <v/>
      </c>
      <c r="C193" s="21">
        <f>'Разрез по МО'!C194</f>
        <v/>
      </c>
      <c r="D193" s="44">
        <f>'Разрез по МО'!D194</f>
        <v/>
      </c>
      <c r="E193" s="44">
        <f>'Разрез по МО'!E194</f>
        <v/>
      </c>
      <c r="F193" s="44">
        <f>'Разрез по МО'!G194</f>
        <v/>
      </c>
      <c r="G193" s="44">
        <f>'Разрез по МО'!H194</f>
        <v/>
      </c>
      <c r="H193" s="44">
        <f>'Разрез по МО'!J194</f>
        <v/>
      </c>
      <c r="I193" s="44">
        <f>'Разрез по МО'!L194</f>
        <v/>
      </c>
      <c r="J193" s="44">
        <f>'Разрез по МО'!N194</f>
        <v/>
      </c>
      <c r="K193" s="44">
        <f>'Разрез по МО'!O194</f>
        <v/>
      </c>
      <c r="M193" s="9">
        <f>E193-F193-VLOOKUP(C193, Вчера!C:O, 3, FALSE)</f>
        <v/>
      </c>
      <c r="N193" s="9">
        <f>G193-H193-VLOOKUP(C193, Вчера!C:O, 6, FALSE)</f>
        <v/>
      </c>
      <c r="O193" s="9">
        <f>I193-J193-VLOOKUP(C193, Вчера!C:O, 10, FALSE)</f>
        <v/>
      </c>
    </row>
    <row r="194">
      <c r="A194" s="41" t="n">
        <v>191</v>
      </c>
      <c r="B194" s="44">
        <f>'Разрез по МО'!B195</f>
        <v/>
      </c>
      <c r="C194" s="21">
        <f>'Разрез по МО'!C195</f>
        <v/>
      </c>
      <c r="D194" s="44">
        <f>'Разрез по МО'!D195</f>
        <v/>
      </c>
      <c r="E194" s="44">
        <f>'Разрез по МО'!E195</f>
        <v/>
      </c>
      <c r="F194" s="44">
        <f>'Разрез по МО'!G195</f>
        <v/>
      </c>
      <c r="G194" s="44">
        <f>'Разрез по МО'!H195</f>
        <v/>
      </c>
      <c r="H194" s="44">
        <f>'Разрез по МО'!J195</f>
        <v/>
      </c>
      <c r="I194" s="44">
        <f>'Разрез по МО'!L195</f>
        <v/>
      </c>
      <c r="J194" s="44">
        <f>'Разрез по МО'!N195</f>
        <v/>
      </c>
      <c r="K194" s="44">
        <f>'Разрез по МО'!O195</f>
        <v/>
      </c>
      <c r="M194" s="9">
        <f>E194-F194-VLOOKUP(C194, Вчера!C:O, 3, FALSE)</f>
        <v/>
      </c>
      <c r="N194" s="9">
        <f>G194-H194-VLOOKUP(C194, Вчера!C:O, 6, FALSE)</f>
        <v/>
      </c>
      <c r="O194" s="9">
        <f>I194-J194-VLOOKUP(C194, Вчера!C:O, 10, FALSE)</f>
        <v/>
      </c>
    </row>
    <row r="195">
      <c r="A195" s="41" t="n">
        <v>192</v>
      </c>
      <c r="B195" s="44">
        <f>'Разрез по МО'!B196</f>
        <v/>
      </c>
      <c r="C195" s="21">
        <f>'Разрез по МО'!C196</f>
        <v/>
      </c>
      <c r="D195" s="44">
        <f>'Разрез по МО'!D196</f>
        <v/>
      </c>
      <c r="E195" s="44">
        <f>'Разрез по МО'!E196</f>
        <v/>
      </c>
      <c r="F195" s="44">
        <f>'Разрез по МО'!G196</f>
        <v/>
      </c>
      <c r="G195" s="44">
        <f>'Разрез по МО'!H196</f>
        <v/>
      </c>
      <c r="H195" s="44">
        <f>'Разрез по МО'!J196</f>
        <v/>
      </c>
      <c r="I195" s="44">
        <f>'Разрез по МО'!L196</f>
        <v/>
      </c>
      <c r="J195" s="44">
        <f>'Разрез по МО'!N196</f>
        <v/>
      </c>
      <c r="K195" s="44">
        <f>'Разрез по МО'!O196</f>
        <v/>
      </c>
      <c r="M195" s="9">
        <f>E195-F195-VLOOKUP(C195, Вчера!C:O, 3, FALSE)</f>
        <v/>
      </c>
      <c r="N195" s="9">
        <f>G195-H195-VLOOKUP(C195, Вчера!C:O, 6, FALSE)</f>
        <v/>
      </c>
      <c r="O195" s="9">
        <f>I195-J195-VLOOKUP(C195, Вчера!C:O, 10, FALSE)</f>
        <v/>
      </c>
    </row>
    <row r="196">
      <c r="A196" s="41" t="n">
        <v>193</v>
      </c>
      <c r="B196" s="44">
        <f>'Разрез по МО'!B197</f>
        <v/>
      </c>
      <c r="C196" s="21">
        <f>'Разрез по МО'!C197</f>
        <v/>
      </c>
      <c r="D196" s="44">
        <f>'Разрез по МО'!D197</f>
        <v/>
      </c>
      <c r="E196" s="44">
        <f>'Разрез по МО'!E197</f>
        <v/>
      </c>
      <c r="F196" s="44">
        <f>'Разрез по МО'!G197</f>
        <v/>
      </c>
      <c r="G196" s="44">
        <f>'Разрез по МО'!H197</f>
        <v/>
      </c>
      <c r="H196" s="44">
        <f>'Разрез по МО'!J197</f>
        <v/>
      </c>
      <c r="I196" s="44">
        <f>'Разрез по МО'!L197</f>
        <v/>
      </c>
      <c r="J196" s="44">
        <f>'Разрез по МО'!N197</f>
        <v/>
      </c>
      <c r="K196" s="44">
        <f>'Разрез по МО'!O197</f>
        <v/>
      </c>
      <c r="M196" s="9">
        <f>E196-F196-VLOOKUP(C196, Вчера!C:O, 3, FALSE)</f>
        <v/>
      </c>
      <c r="N196" s="9">
        <f>G196-H196-VLOOKUP(C196, Вчера!C:O, 6, FALSE)</f>
        <v/>
      </c>
      <c r="O196" s="9">
        <f>I196-J196-VLOOKUP(C196, Вчера!C:O, 10, FALSE)</f>
        <v/>
      </c>
    </row>
    <row r="197">
      <c r="A197" s="41" t="n">
        <v>194</v>
      </c>
      <c r="B197" s="44">
        <f>'Разрез по МО'!B198</f>
        <v/>
      </c>
      <c r="C197" s="21">
        <f>'Разрез по МО'!C198</f>
        <v/>
      </c>
      <c r="D197" s="44">
        <f>'Разрез по МО'!D198</f>
        <v/>
      </c>
      <c r="E197" s="44">
        <f>'Разрез по МО'!E198</f>
        <v/>
      </c>
      <c r="F197" s="44">
        <f>'Разрез по МО'!G198</f>
        <v/>
      </c>
      <c r="G197" s="44">
        <f>'Разрез по МО'!H198</f>
        <v/>
      </c>
      <c r="H197" s="44">
        <f>'Разрез по МО'!J198</f>
        <v/>
      </c>
      <c r="I197" s="44">
        <f>'Разрез по МО'!L198</f>
        <v/>
      </c>
      <c r="J197" s="44">
        <f>'Разрез по МО'!N198</f>
        <v/>
      </c>
      <c r="K197" s="44">
        <f>'Разрез по МО'!O198</f>
        <v/>
      </c>
      <c r="M197" s="9">
        <f>E197-F197-VLOOKUP(C197, Вчера!C:O, 3, FALSE)</f>
        <v/>
      </c>
      <c r="N197" s="9">
        <f>G197-H197-VLOOKUP(C197, Вчера!C:O, 6, FALSE)</f>
        <v/>
      </c>
      <c r="O197" s="9">
        <f>I197-J197-VLOOKUP(C197, Вчера!C:O, 10, FALSE)</f>
        <v/>
      </c>
    </row>
    <row r="198">
      <c r="A198" s="41" t="n">
        <v>195</v>
      </c>
      <c r="B198" s="44">
        <f>'Разрез по МО'!B199</f>
        <v/>
      </c>
      <c r="C198" s="21">
        <f>'Разрез по МО'!C199</f>
        <v/>
      </c>
      <c r="D198" s="44">
        <f>'Разрез по МО'!D199</f>
        <v/>
      </c>
      <c r="E198" s="44">
        <f>'Разрез по МО'!E199</f>
        <v/>
      </c>
      <c r="F198" s="44">
        <f>'Разрез по МО'!G199</f>
        <v/>
      </c>
      <c r="G198" s="44">
        <f>'Разрез по МО'!H199</f>
        <v/>
      </c>
      <c r="H198" s="44">
        <f>'Разрез по МО'!J199</f>
        <v/>
      </c>
      <c r="I198" s="44">
        <f>'Разрез по МО'!L199</f>
        <v/>
      </c>
      <c r="J198" s="44">
        <f>'Разрез по МО'!N199</f>
        <v/>
      </c>
      <c r="K198" s="44">
        <f>'Разрез по МО'!O199</f>
        <v/>
      </c>
      <c r="M198" s="9">
        <f>E198-F198-VLOOKUP(C198, Вчера!C:O, 3, FALSE)</f>
        <v/>
      </c>
      <c r="N198" s="9">
        <f>G198-H198-VLOOKUP(C198, Вчера!C:O, 6, FALSE)</f>
        <v/>
      </c>
      <c r="O198" s="9">
        <f>I198-J198-VLOOKUP(C198, Вчера!C:O, 10, FALSE)</f>
        <v/>
      </c>
    </row>
    <row r="199">
      <c r="A199" s="41" t="n">
        <v>196</v>
      </c>
      <c r="B199" s="44">
        <f>'Разрез по МО'!B200</f>
        <v/>
      </c>
      <c r="C199" s="21">
        <f>'Разрез по МО'!C200</f>
        <v/>
      </c>
      <c r="D199" s="44">
        <f>'Разрез по МО'!D200</f>
        <v/>
      </c>
      <c r="E199" s="44">
        <f>'Разрез по МО'!E200</f>
        <v/>
      </c>
      <c r="F199" s="44">
        <f>'Разрез по МО'!G200</f>
        <v/>
      </c>
      <c r="G199" s="44">
        <f>'Разрез по МО'!H200</f>
        <v/>
      </c>
      <c r="H199" s="44">
        <f>'Разрез по МО'!J200</f>
        <v/>
      </c>
      <c r="I199" s="44">
        <f>'Разрез по МО'!L200</f>
        <v/>
      </c>
      <c r="J199" s="44">
        <f>'Разрез по МО'!N200</f>
        <v/>
      </c>
      <c r="K199" s="44">
        <f>'Разрез по МО'!O200</f>
        <v/>
      </c>
      <c r="M199" s="9">
        <f>E199-F199-VLOOKUP(C199, Вчера!C:O, 3, FALSE)</f>
        <v/>
      </c>
      <c r="N199" s="9">
        <f>G199-H199-VLOOKUP(C199, Вчера!C:O, 6, FALSE)</f>
        <v/>
      </c>
      <c r="O199" s="9">
        <f>I199-J199-VLOOKUP(C199, Вчера!C:O, 10, FALSE)</f>
        <v/>
      </c>
    </row>
    <row r="200">
      <c r="A200" s="41" t="n">
        <v>197</v>
      </c>
      <c r="B200" s="44">
        <f>'Разрез по МО'!B201</f>
        <v/>
      </c>
      <c r="C200" s="21">
        <f>'Разрез по МО'!C201</f>
        <v/>
      </c>
      <c r="D200" s="44">
        <f>'Разрез по МО'!D201</f>
        <v/>
      </c>
      <c r="E200" s="44">
        <f>'Разрез по МО'!E201</f>
        <v/>
      </c>
      <c r="F200" s="44">
        <f>'Разрез по МО'!G201</f>
        <v/>
      </c>
      <c r="G200" s="44">
        <f>'Разрез по МО'!H201</f>
        <v/>
      </c>
      <c r="H200" s="44">
        <f>'Разрез по МО'!J201</f>
        <v/>
      </c>
      <c r="I200" s="44">
        <f>'Разрез по МО'!L201</f>
        <v/>
      </c>
      <c r="J200" s="44">
        <f>'Разрез по МО'!N201</f>
        <v/>
      </c>
      <c r="K200" s="44">
        <f>'Разрез по МО'!O201</f>
        <v/>
      </c>
      <c r="M200" s="9">
        <f>E200-F200-VLOOKUP(C200, Вчера!C:O, 3, FALSE)</f>
        <v/>
      </c>
      <c r="N200" s="9">
        <f>G200-H200-VLOOKUP(C200, Вчера!C:O, 6, FALSE)</f>
        <v/>
      </c>
      <c r="O200" s="9">
        <f>I200-J200-VLOOKUP(C200, Вчера!C:O, 10, FALSE)</f>
        <v/>
      </c>
    </row>
    <row r="201">
      <c r="A201" s="41" t="n">
        <v>198</v>
      </c>
      <c r="B201" s="44">
        <f>'Разрез по МО'!B202</f>
        <v/>
      </c>
      <c r="C201" s="21">
        <f>'Разрез по МО'!C202</f>
        <v/>
      </c>
      <c r="D201" s="44">
        <f>'Разрез по МО'!D202</f>
        <v/>
      </c>
      <c r="E201" s="44">
        <f>'Разрез по МО'!E202</f>
        <v/>
      </c>
      <c r="F201" s="44">
        <f>'Разрез по МО'!G202</f>
        <v/>
      </c>
      <c r="G201" s="44">
        <f>'Разрез по МО'!H202</f>
        <v/>
      </c>
      <c r="H201" s="44">
        <f>'Разрез по МО'!J202</f>
        <v/>
      </c>
      <c r="I201" s="44">
        <f>'Разрез по МО'!L202</f>
        <v/>
      </c>
      <c r="J201" s="44">
        <f>'Разрез по МО'!N202</f>
        <v/>
      </c>
      <c r="K201" s="44">
        <f>'Разрез по МО'!O202</f>
        <v/>
      </c>
      <c r="M201" s="9">
        <f>E201-F201-VLOOKUP(C201, Вчера!C:O, 3, FALSE)</f>
        <v/>
      </c>
      <c r="N201" s="9">
        <f>G201-H201-VLOOKUP(C201, Вчера!C:O, 6, FALSE)</f>
        <v/>
      </c>
      <c r="O201" s="9">
        <f>I201-J201-VLOOKUP(C201, Вчера!C:O, 10, FALSE)</f>
        <v/>
      </c>
    </row>
    <row r="202">
      <c r="A202" s="41" t="n">
        <v>199</v>
      </c>
      <c r="B202" s="44">
        <f>'Разрез по МО'!B203</f>
        <v/>
      </c>
      <c r="C202" s="21">
        <f>'Разрез по МО'!C203</f>
        <v/>
      </c>
      <c r="D202" s="44">
        <f>'Разрез по МО'!D203</f>
        <v/>
      </c>
      <c r="E202" s="44">
        <f>'Разрез по МО'!E203</f>
        <v/>
      </c>
      <c r="F202" s="44">
        <f>'Разрез по МО'!G203</f>
        <v/>
      </c>
      <c r="G202" s="44">
        <f>'Разрез по МО'!H203</f>
        <v/>
      </c>
      <c r="H202" s="44">
        <f>'Разрез по МО'!J203</f>
        <v/>
      </c>
      <c r="I202" s="44">
        <f>'Разрез по МО'!L203</f>
        <v/>
      </c>
      <c r="J202" s="44">
        <f>'Разрез по МО'!N203</f>
        <v/>
      </c>
      <c r="K202" s="44">
        <f>'Разрез по МО'!O203</f>
        <v/>
      </c>
      <c r="M202" s="9">
        <f>E202-F202-VLOOKUP(C202, Вчера!C:O, 3, FALSE)</f>
        <v/>
      </c>
      <c r="N202" s="9">
        <f>G202-H202-VLOOKUP(C202, Вчера!C:O, 6, FALSE)</f>
        <v/>
      </c>
      <c r="O202" s="9">
        <f>I202-J202-VLOOKUP(C202, Вчера!C:O, 10, FALSE)</f>
        <v/>
      </c>
    </row>
    <row r="203">
      <c r="A203" s="41" t="n">
        <v>200</v>
      </c>
      <c r="B203" s="44">
        <f>'Разрез по МО'!B204</f>
        <v/>
      </c>
      <c r="C203" s="21">
        <f>'Разрез по МО'!C204</f>
        <v/>
      </c>
      <c r="D203" s="44">
        <f>'Разрез по МО'!D204</f>
        <v/>
      </c>
      <c r="E203" s="44">
        <f>'Разрез по МО'!E204</f>
        <v/>
      </c>
      <c r="F203" s="44">
        <f>'Разрез по МО'!G204</f>
        <v/>
      </c>
      <c r="G203" s="44">
        <f>'Разрез по МО'!H204</f>
        <v/>
      </c>
      <c r="H203" s="44">
        <f>'Разрез по МО'!J204</f>
        <v/>
      </c>
      <c r="I203" s="44">
        <f>'Разрез по МО'!L204</f>
        <v/>
      </c>
      <c r="J203" s="44">
        <f>'Разрез по МО'!N204</f>
        <v/>
      </c>
      <c r="K203" s="44">
        <f>'Разрез по МО'!O204</f>
        <v/>
      </c>
      <c r="M203" s="9">
        <f>E203-F203-VLOOKUP(C203, Вчера!C:O, 3, FALSE)</f>
        <v/>
      </c>
      <c r="N203" s="9">
        <f>G203-H203-VLOOKUP(C203, Вчера!C:O, 6, FALSE)</f>
        <v/>
      </c>
      <c r="O203" s="9">
        <f>I203-J203-VLOOKUP(C203, Вчера!C:O, 10, FALSE)</f>
        <v/>
      </c>
    </row>
  </sheetData>
  <mergeCells count="11">
    <mergeCell ref="M1:M2"/>
    <mergeCell ref="N1:N2"/>
    <mergeCell ref="O1:O2"/>
    <mergeCell ref="I1:J1"/>
    <mergeCell ref="K1:K2"/>
    <mergeCell ref="G1:H1"/>
    <mergeCell ref="A1:A2"/>
    <mergeCell ref="B1:B2"/>
    <mergeCell ref="C1:C2"/>
    <mergeCell ref="D1:D2"/>
    <mergeCell ref="E1:F1"/>
  </mergeCells>
  <conditionalFormatting sqref="M4:M203">
    <cfRule type="cellIs" priority="21" operator="equal" dxfId="21">
      <formula>0</formula>
    </cfRule>
    <cfRule type="cellIs" priority="22" operator="lessThan" dxfId="0">
      <formula>0</formula>
    </cfRule>
    <cfRule type="cellIs" priority="23" operator="greaterThan" dxfId="19">
      <formula>0</formula>
    </cfRule>
    <cfRule type="cellIs" priority="24" operator="greaterThan" dxfId="0">
      <formula>0</formula>
    </cfRule>
    <cfRule type="cellIs" priority="25" operator="greaterThan" dxfId="0">
      <formula>0</formula>
    </cfRule>
  </conditionalFormatting>
  <conditionalFormatting sqref="N4:N203">
    <cfRule type="cellIs" priority="16" operator="equal" dxfId="21">
      <formula>0</formula>
    </cfRule>
    <cfRule type="cellIs" priority="17" operator="lessThan" dxfId="0">
      <formula>0</formula>
    </cfRule>
    <cfRule type="cellIs" priority="18" operator="greaterThan" dxfId="19">
      <formula>0</formula>
    </cfRule>
    <cfRule type="cellIs" priority="19" operator="greaterThan" dxfId="0">
      <formula>0</formula>
    </cfRule>
    <cfRule type="cellIs" priority="20" operator="greaterThan" dxfId="0">
      <formula>0</formula>
    </cfRule>
  </conditionalFormatting>
  <conditionalFormatting sqref="O4:O203">
    <cfRule type="cellIs" priority="11" operator="equal" dxfId="21">
      <formula>0</formula>
    </cfRule>
    <cfRule type="cellIs" priority="12" operator="lessThan" dxfId="0">
      <formula>0</formula>
    </cfRule>
    <cfRule type="cellIs" priority="13" operator="greaterThan" dxfId="19">
      <formula>0</formula>
    </cfRule>
    <cfRule type="cellIs" priority="14" operator="greaterThan" dxfId="0">
      <formula>0</formula>
    </cfRule>
    <cfRule type="cellIs" priority="15" operator="greaterThan" dxfId="0">
      <formula>0</formula>
    </cfRule>
  </conditionalFormatting>
  <conditionalFormatting sqref="M3:O999">
    <cfRule type="cellIs" priority="7" operator="equal" dxfId="21">
      <formula>0</formula>
    </cfRule>
    <cfRule type="cellIs" priority="8" operator="lessThan" dxfId="0">
      <formula>0</formula>
    </cfRule>
    <cfRule type="cellIs" priority="9" operator="greaterThan" dxfId="19">
      <formula>0</formula>
    </cfRule>
  </conditionalFormatting>
  <conditionalFormatting sqref="D1:D1048576 E3:K3">
    <cfRule type="cellIs" priority="5" operator="equal" dxfId="18">
      <formula>0</formula>
    </cfRule>
  </conditionalFormatting>
  <conditionalFormatting sqref="E4:E499 G4:G499">
    <cfRule type="cellIs" priority="4" operator="equal" dxfId="16">
      <formula>0</formula>
    </cfRule>
  </conditionalFormatting>
  <conditionalFormatting sqref="I4:I499">
    <cfRule type="cellIs" priority="3" operator="equal" dxfId="16" stopIfTrue="1">
      <formula>0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Лист2">
    <outlinePr summaryBelow="1" summaryRight="1"/>
    <pageSetUpPr/>
  </sheetPr>
  <dimension ref="A1:O150"/>
  <sheetViews>
    <sheetView zoomScale="75" zoomScaleNormal="75" workbookViewId="0">
      <selection activeCell="A5" sqref="A5"/>
    </sheetView>
  </sheetViews>
  <sheetFormatPr baseColWidth="8" defaultColWidth="27.28515625" defaultRowHeight="15"/>
  <cols>
    <col width="9.140625" customWidth="1" style="8" min="1" max="1"/>
    <col width="33.42578125" customWidth="1" style="8" min="2" max="2"/>
    <col width="84.7109375" customWidth="1" style="8" min="3" max="3"/>
    <col hidden="1" width="27.28515625" customWidth="1" style="8" min="6" max="6"/>
    <col hidden="1" width="27.28515625" customWidth="1" style="8" min="9" max="9"/>
    <col hidden="1" width="27.28515625" customWidth="1" style="8" min="11" max="11"/>
    <col hidden="1" width="27.28515625" customWidth="1" style="8" min="13" max="13"/>
    <col width="9.140625" customWidth="1" style="8" min="257" max="257"/>
    <col width="33.42578125" customWidth="1" style="8" min="258" max="258"/>
    <col width="54.42578125" customWidth="1" style="8" min="259" max="259"/>
    <col hidden="1" width="13" customWidth="1" style="8" min="262" max="262"/>
    <col hidden="1" width="13" customWidth="1" style="8" min="265" max="265"/>
    <col hidden="1" width="13" customWidth="1" style="8" min="267" max="267"/>
    <col hidden="1" width="13" customWidth="1" style="8" min="269" max="269"/>
    <col width="9.140625" customWidth="1" style="8" min="513" max="513"/>
    <col width="33.42578125" customWidth="1" style="8" min="514" max="514"/>
    <col width="54.42578125" customWidth="1" style="8" min="515" max="515"/>
    <col hidden="1" width="13" customWidth="1" style="8" min="518" max="518"/>
    <col hidden="1" width="13" customWidth="1" style="8" min="521" max="521"/>
    <col hidden="1" width="13" customWidth="1" style="8" min="523" max="523"/>
    <col hidden="1" width="13" customWidth="1" style="8" min="525" max="525"/>
    <col width="9.140625" customWidth="1" style="8" min="769" max="769"/>
    <col width="33.42578125" customWidth="1" style="8" min="770" max="770"/>
    <col width="54.42578125" customWidth="1" style="8" min="771" max="771"/>
    <col hidden="1" width="13" customWidth="1" style="8" min="774" max="774"/>
    <col hidden="1" width="13" customWidth="1" style="8" min="777" max="777"/>
    <col hidden="1" width="13" customWidth="1" style="8" min="779" max="779"/>
    <col hidden="1" width="13" customWidth="1" style="8" min="781" max="781"/>
    <col width="9.140625" customWidth="1" style="8" min="1025" max="1025"/>
    <col width="33.42578125" customWidth="1" style="8" min="1026" max="1026"/>
    <col width="54.42578125" customWidth="1" style="8" min="1027" max="1027"/>
    <col hidden="1" width="13" customWidth="1" style="8" min="1030" max="1030"/>
    <col hidden="1" width="13" customWidth="1" style="8" min="1033" max="1033"/>
    <col hidden="1" width="13" customWidth="1" style="8" min="1035" max="1035"/>
    <col hidden="1" width="13" customWidth="1" style="8" min="1037" max="1037"/>
    <col width="9.140625" customWidth="1" style="8" min="1281" max="1281"/>
    <col width="33.42578125" customWidth="1" style="8" min="1282" max="1282"/>
    <col width="54.42578125" customWidth="1" style="8" min="1283" max="1283"/>
    <col hidden="1" width="13" customWidth="1" style="8" min="1286" max="1286"/>
    <col hidden="1" width="13" customWidth="1" style="8" min="1289" max="1289"/>
    <col hidden="1" width="13" customWidth="1" style="8" min="1291" max="1291"/>
    <col hidden="1" width="13" customWidth="1" style="8" min="1293" max="1293"/>
    <col width="9.140625" customWidth="1" style="8" min="1537" max="1537"/>
    <col width="33.42578125" customWidth="1" style="8" min="1538" max="1538"/>
    <col width="54.42578125" customWidth="1" style="8" min="1539" max="1539"/>
    <col hidden="1" width="13" customWidth="1" style="8" min="1542" max="1542"/>
    <col hidden="1" width="13" customWidth="1" style="8" min="1545" max="1545"/>
    <col hidden="1" width="13" customWidth="1" style="8" min="1547" max="1547"/>
    <col hidden="1" width="13" customWidth="1" style="8" min="1549" max="1549"/>
    <col width="9.140625" customWidth="1" style="8" min="1793" max="1793"/>
    <col width="33.42578125" customWidth="1" style="8" min="1794" max="1794"/>
    <col width="54.42578125" customWidth="1" style="8" min="1795" max="1795"/>
    <col hidden="1" width="13" customWidth="1" style="8" min="1798" max="1798"/>
    <col hidden="1" width="13" customWidth="1" style="8" min="1801" max="1801"/>
    <col hidden="1" width="13" customWidth="1" style="8" min="1803" max="1803"/>
    <col hidden="1" width="13" customWidth="1" style="8" min="1805" max="1805"/>
    <col width="9.140625" customWidth="1" style="8" min="2049" max="2049"/>
    <col width="33.42578125" customWidth="1" style="8" min="2050" max="2050"/>
    <col width="54.42578125" customWidth="1" style="8" min="2051" max="2051"/>
    <col hidden="1" width="13" customWidth="1" style="8" min="2054" max="2054"/>
    <col hidden="1" width="13" customWidth="1" style="8" min="2057" max="2057"/>
    <col hidden="1" width="13" customWidth="1" style="8" min="2059" max="2059"/>
    <col hidden="1" width="13" customWidth="1" style="8" min="2061" max="2061"/>
    <col width="9.140625" customWidth="1" style="8" min="2305" max="2305"/>
    <col width="33.42578125" customWidth="1" style="8" min="2306" max="2306"/>
    <col width="54.42578125" customWidth="1" style="8" min="2307" max="2307"/>
    <col hidden="1" width="13" customWidth="1" style="8" min="2310" max="2310"/>
    <col hidden="1" width="13" customWidth="1" style="8" min="2313" max="2313"/>
    <col hidden="1" width="13" customWidth="1" style="8" min="2315" max="2315"/>
    <col hidden="1" width="13" customWidth="1" style="8" min="2317" max="2317"/>
    <col width="9.140625" customWidth="1" style="8" min="2561" max="2561"/>
    <col width="33.42578125" customWidth="1" style="8" min="2562" max="2562"/>
    <col width="54.42578125" customWidth="1" style="8" min="2563" max="2563"/>
    <col hidden="1" width="13" customWidth="1" style="8" min="2566" max="2566"/>
    <col hidden="1" width="13" customWidth="1" style="8" min="2569" max="2569"/>
    <col hidden="1" width="13" customWidth="1" style="8" min="2571" max="2571"/>
    <col hidden="1" width="13" customWidth="1" style="8" min="2573" max="2573"/>
    <col width="9.140625" customWidth="1" style="8" min="2817" max="2817"/>
    <col width="33.42578125" customWidth="1" style="8" min="2818" max="2818"/>
    <col width="54.42578125" customWidth="1" style="8" min="2819" max="2819"/>
    <col hidden="1" width="13" customWidth="1" style="8" min="2822" max="2822"/>
    <col hidden="1" width="13" customWidth="1" style="8" min="2825" max="2825"/>
    <col hidden="1" width="13" customWidth="1" style="8" min="2827" max="2827"/>
    <col hidden="1" width="13" customWidth="1" style="8" min="2829" max="2829"/>
    <col width="9.140625" customWidth="1" style="8" min="3073" max="3073"/>
    <col width="33.42578125" customWidth="1" style="8" min="3074" max="3074"/>
    <col width="54.42578125" customWidth="1" style="8" min="3075" max="3075"/>
    <col hidden="1" width="13" customWidth="1" style="8" min="3078" max="3078"/>
    <col hidden="1" width="13" customWidth="1" style="8" min="3081" max="3081"/>
    <col hidden="1" width="13" customWidth="1" style="8" min="3083" max="3083"/>
    <col hidden="1" width="13" customWidth="1" style="8" min="3085" max="3085"/>
    <col width="9.140625" customWidth="1" style="8" min="3329" max="3329"/>
    <col width="33.42578125" customWidth="1" style="8" min="3330" max="3330"/>
    <col width="54.42578125" customWidth="1" style="8" min="3331" max="3331"/>
    <col hidden="1" width="13" customWidth="1" style="8" min="3334" max="3334"/>
    <col hidden="1" width="13" customWidth="1" style="8" min="3337" max="3337"/>
    <col hidden="1" width="13" customWidth="1" style="8" min="3339" max="3339"/>
    <col hidden="1" width="13" customWidth="1" style="8" min="3341" max="3341"/>
    <col width="9.140625" customWidth="1" style="8" min="3585" max="3585"/>
    <col width="33.42578125" customWidth="1" style="8" min="3586" max="3586"/>
    <col width="54.42578125" customWidth="1" style="8" min="3587" max="3587"/>
    <col hidden="1" width="13" customWidth="1" style="8" min="3590" max="3590"/>
    <col hidden="1" width="13" customWidth="1" style="8" min="3593" max="3593"/>
    <col hidden="1" width="13" customWidth="1" style="8" min="3595" max="3595"/>
    <col hidden="1" width="13" customWidth="1" style="8" min="3597" max="3597"/>
    <col width="9.140625" customWidth="1" style="8" min="3841" max="3841"/>
    <col width="33.42578125" customWidth="1" style="8" min="3842" max="3842"/>
    <col width="54.42578125" customWidth="1" style="8" min="3843" max="3843"/>
    <col hidden="1" width="13" customWidth="1" style="8" min="3846" max="3846"/>
    <col hidden="1" width="13" customWidth="1" style="8" min="3849" max="3849"/>
    <col hidden="1" width="13" customWidth="1" style="8" min="3851" max="3851"/>
    <col hidden="1" width="13" customWidth="1" style="8" min="3853" max="3853"/>
    <col width="9.140625" customWidth="1" style="8" min="4097" max="4097"/>
    <col width="33.42578125" customWidth="1" style="8" min="4098" max="4098"/>
    <col width="54.42578125" customWidth="1" style="8" min="4099" max="4099"/>
    <col hidden="1" width="13" customWidth="1" style="8" min="4102" max="4102"/>
    <col hidden="1" width="13" customWidth="1" style="8" min="4105" max="4105"/>
    <col hidden="1" width="13" customWidth="1" style="8" min="4107" max="4107"/>
    <col hidden="1" width="13" customWidth="1" style="8" min="4109" max="4109"/>
    <col width="9.140625" customWidth="1" style="8" min="4353" max="4353"/>
    <col width="33.42578125" customWidth="1" style="8" min="4354" max="4354"/>
    <col width="54.42578125" customWidth="1" style="8" min="4355" max="4355"/>
    <col hidden="1" width="13" customWidth="1" style="8" min="4358" max="4358"/>
    <col hidden="1" width="13" customWidth="1" style="8" min="4361" max="4361"/>
    <col hidden="1" width="13" customWidth="1" style="8" min="4363" max="4363"/>
    <col hidden="1" width="13" customWidth="1" style="8" min="4365" max="4365"/>
    <col width="9.140625" customWidth="1" style="8" min="4609" max="4609"/>
    <col width="33.42578125" customWidth="1" style="8" min="4610" max="4610"/>
    <col width="54.42578125" customWidth="1" style="8" min="4611" max="4611"/>
    <col hidden="1" width="13" customWidth="1" style="8" min="4614" max="4614"/>
    <col hidden="1" width="13" customWidth="1" style="8" min="4617" max="4617"/>
    <col hidden="1" width="13" customWidth="1" style="8" min="4619" max="4619"/>
    <col hidden="1" width="13" customWidth="1" style="8" min="4621" max="4621"/>
    <col width="9.140625" customWidth="1" style="8" min="4865" max="4865"/>
    <col width="33.42578125" customWidth="1" style="8" min="4866" max="4866"/>
    <col width="54.42578125" customWidth="1" style="8" min="4867" max="4867"/>
    <col hidden="1" width="13" customWidth="1" style="8" min="4870" max="4870"/>
    <col hidden="1" width="13" customWidth="1" style="8" min="4873" max="4873"/>
    <col hidden="1" width="13" customWidth="1" style="8" min="4875" max="4875"/>
    <col hidden="1" width="13" customWidth="1" style="8" min="4877" max="4877"/>
    <col width="9.140625" customWidth="1" style="8" min="5121" max="5121"/>
    <col width="33.42578125" customWidth="1" style="8" min="5122" max="5122"/>
    <col width="54.42578125" customWidth="1" style="8" min="5123" max="5123"/>
    <col hidden="1" width="13" customWidth="1" style="8" min="5126" max="5126"/>
    <col hidden="1" width="13" customWidth="1" style="8" min="5129" max="5129"/>
    <col hidden="1" width="13" customWidth="1" style="8" min="5131" max="5131"/>
    <col hidden="1" width="13" customWidth="1" style="8" min="5133" max="5133"/>
    <col width="9.140625" customWidth="1" style="8" min="5377" max="5377"/>
    <col width="33.42578125" customWidth="1" style="8" min="5378" max="5378"/>
    <col width="54.42578125" customWidth="1" style="8" min="5379" max="5379"/>
    <col hidden="1" width="13" customWidth="1" style="8" min="5382" max="5382"/>
    <col hidden="1" width="13" customWidth="1" style="8" min="5385" max="5385"/>
    <col hidden="1" width="13" customWidth="1" style="8" min="5387" max="5387"/>
    <col hidden="1" width="13" customWidth="1" style="8" min="5389" max="5389"/>
    <col width="9.140625" customWidth="1" style="8" min="5633" max="5633"/>
    <col width="33.42578125" customWidth="1" style="8" min="5634" max="5634"/>
    <col width="54.42578125" customWidth="1" style="8" min="5635" max="5635"/>
    <col hidden="1" width="13" customWidth="1" style="8" min="5638" max="5638"/>
    <col hidden="1" width="13" customWidth="1" style="8" min="5641" max="5641"/>
    <col hidden="1" width="13" customWidth="1" style="8" min="5643" max="5643"/>
    <col hidden="1" width="13" customWidth="1" style="8" min="5645" max="5645"/>
    <col width="9.140625" customWidth="1" style="8" min="5889" max="5889"/>
    <col width="33.42578125" customWidth="1" style="8" min="5890" max="5890"/>
    <col width="54.42578125" customWidth="1" style="8" min="5891" max="5891"/>
    <col hidden="1" width="13" customWidth="1" style="8" min="5894" max="5894"/>
    <col hidden="1" width="13" customWidth="1" style="8" min="5897" max="5897"/>
    <col hidden="1" width="13" customWidth="1" style="8" min="5899" max="5899"/>
    <col hidden="1" width="13" customWidth="1" style="8" min="5901" max="5901"/>
    <col width="9.140625" customWidth="1" style="8" min="6145" max="6145"/>
    <col width="33.42578125" customWidth="1" style="8" min="6146" max="6146"/>
    <col width="54.42578125" customWidth="1" style="8" min="6147" max="6147"/>
    <col hidden="1" width="13" customWidth="1" style="8" min="6150" max="6150"/>
    <col hidden="1" width="13" customWidth="1" style="8" min="6153" max="6153"/>
    <col hidden="1" width="13" customWidth="1" style="8" min="6155" max="6155"/>
    <col hidden="1" width="13" customWidth="1" style="8" min="6157" max="6157"/>
    <col width="9.140625" customWidth="1" style="8" min="6401" max="6401"/>
    <col width="33.42578125" customWidth="1" style="8" min="6402" max="6402"/>
    <col width="54.42578125" customWidth="1" style="8" min="6403" max="6403"/>
    <col hidden="1" width="13" customWidth="1" style="8" min="6406" max="6406"/>
    <col hidden="1" width="13" customWidth="1" style="8" min="6409" max="6409"/>
    <col hidden="1" width="13" customWidth="1" style="8" min="6411" max="6411"/>
    <col hidden="1" width="13" customWidth="1" style="8" min="6413" max="6413"/>
    <col width="9.140625" customWidth="1" style="8" min="6657" max="6657"/>
    <col width="33.42578125" customWidth="1" style="8" min="6658" max="6658"/>
    <col width="54.42578125" customWidth="1" style="8" min="6659" max="6659"/>
    <col hidden="1" width="13" customWidth="1" style="8" min="6662" max="6662"/>
    <col hidden="1" width="13" customWidth="1" style="8" min="6665" max="6665"/>
    <col hidden="1" width="13" customWidth="1" style="8" min="6667" max="6667"/>
    <col hidden="1" width="13" customWidth="1" style="8" min="6669" max="6669"/>
    <col width="9.140625" customWidth="1" style="8" min="6913" max="6913"/>
    <col width="33.42578125" customWidth="1" style="8" min="6914" max="6914"/>
    <col width="54.42578125" customWidth="1" style="8" min="6915" max="6915"/>
    <col hidden="1" width="13" customWidth="1" style="8" min="6918" max="6918"/>
    <col hidden="1" width="13" customWidth="1" style="8" min="6921" max="6921"/>
    <col hidden="1" width="13" customWidth="1" style="8" min="6923" max="6923"/>
    <col hidden="1" width="13" customWidth="1" style="8" min="6925" max="6925"/>
    <col width="9.140625" customWidth="1" style="8" min="7169" max="7169"/>
    <col width="33.42578125" customWidth="1" style="8" min="7170" max="7170"/>
    <col width="54.42578125" customWidth="1" style="8" min="7171" max="7171"/>
    <col hidden="1" width="13" customWidth="1" style="8" min="7174" max="7174"/>
    <col hidden="1" width="13" customWidth="1" style="8" min="7177" max="7177"/>
    <col hidden="1" width="13" customWidth="1" style="8" min="7179" max="7179"/>
    <col hidden="1" width="13" customWidth="1" style="8" min="7181" max="7181"/>
    <col width="9.140625" customWidth="1" style="8" min="7425" max="7425"/>
    <col width="33.42578125" customWidth="1" style="8" min="7426" max="7426"/>
    <col width="54.42578125" customWidth="1" style="8" min="7427" max="7427"/>
    <col hidden="1" width="13" customWidth="1" style="8" min="7430" max="7430"/>
    <col hidden="1" width="13" customWidth="1" style="8" min="7433" max="7433"/>
    <col hidden="1" width="13" customWidth="1" style="8" min="7435" max="7435"/>
    <col hidden="1" width="13" customWidth="1" style="8" min="7437" max="7437"/>
    <col width="9.140625" customWidth="1" style="8" min="7681" max="7681"/>
    <col width="33.42578125" customWidth="1" style="8" min="7682" max="7682"/>
    <col width="54.42578125" customWidth="1" style="8" min="7683" max="7683"/>
    <col hidden="1" width="13" customWidth="1" style="8" min="7686" max="7686"/>
    <col hidden="1" width="13" customWidth="1" style="8" min="7689" max="7689"/>
    <col hidden="1" width="13" customWidth="1" style="8" min="7691" max="7691"/>
    <col hidden="1" width="13" customWidth="1" style="8" min="7693" max="7693"/>
    <col width="9.140625" customWidth="1" style="8" min="7937" max="7937"/>
    <col width="33.42578125" customWidth="1" style="8" min="7938" max="7938"/>
    <col width="54.42578125" customWidth="1" style="8" min="7939" max="7939"/>
    <col hidden="1" width="13" customWidth="1" style="8" min="7942" max="7942"/>
    <col hidden="1" width="13" customWidth="1" style="8" min="7945" max="7945"/>
    <col hidden="1" width="13" customWidth="1" style="8" min="7947" max="7947"/>
    <col hidden="1" width="13" customWidth="1" style="8" min="7949" max="7949"/>
    <col width="9.140625" customWidth="1" style="8" min="8193" max="8193"/>
    <col width="33.42578125" customWidth="1" style="8" min="8194" max="8194"/>
    <col width="54.42578125" customWidth="1" style="8" min="8195" max="8195"/>
    <col hidden="1" width="13" customWidth="1" style="8" min="8198" max="8198"/>
    <col hidden="1" width="13" customWidth="1" style="8" min="8201" max="8201"/>
    <col hidden="1" width="13" customWidth="1" style="8" min="8203" max="8203"/>
    <col hidden="1" width="13" customWidth="1" style="8" min="8205" max="8205"/>
    <col width="9.140625" customWidth="1" style="8" min="8449" max="8449"/>
    <col width="33.42578125" customWidth="1" style="8" min="8450" max="8450"/>
    <col width="54.42578125" customWidth="1" style="8" min="8451" max="8451"/>
    <col hidden="1" width="13" customWidth="1" style="8" min="8454" max="8454"/>
    <col hidden="1" width="13" customWidth="1" style="8" min="8457" max="8457"/>
    <col hidden="1" width="13" customWidth="1" style="8" min="8459" max="8459"/>
    <col hidden="1" width="13" customWidth="1" style="8" min="8461" max="8461"/>
    <col width="9.140625" customWidth="1" style="8" min="8705" max="8705"/>
    <col width="33.42578125" customWidth="1" style="8" min="8706" max="8706"/>
    <col width="54.42578125" customWidth="1" style="8" min="8707" max="8707"/>
    <col hidden="1" width="13" customWidth="1" style="8" min="8710" max="8710"/>
    <col hidden="1" width="13" customWidth="1" style="8" min="8713" max="8713"/>
    <col hidden="1" width="13" customWidth="1" style="8" min="8715" max="8715"/>
    <col hidden="1" width="13" customWidth="1" style="8" min="8717" max="8717"/>
    <col width="9.140625" customWidth="1" style="8" min="8961" max="8961"/>
    <col width="33.42578125" customWidth="1" style="8" min="8962" max="8962"/>
    <col width="54.42578125" customWidth="1" style="8" min="8963" max="8963"/>
    <col hidden="1" width="13" customWidth="1" style="8" min="8966" max="8966"/>
    <col hidden="1" width="13" customWidth="1" style="8" min="8969" max="8969"/>
    <col hidden="1" width="13" customWidth="1" style="8" min="8971" max="8971"/>
    <col hidden="1" width="13" customWidth="1" style="8" min="8973" max="8973"/>
    <col width="9.140625" customWidth="1" style="8" min="9217" max="9217"/>
    <col width="33.42578125" customWidth="1" style="8" min="9218" max="9218"/>
    <col width="54.42578125" customWidth="1" style="8" min="9219" max="9219"/>
    <col hidden="1" width="13" customWidth="1" style="8" min="9222" max="9222"/>
    <col hidden="1" width="13" customWidth="1" style="8" min="9225" max="9225"/>
    <col hidden="1" width="13" customWidth="1" style="8" min="9227" max="9227"/>
    <col hidden="1" width="13" customWidth="1" style="8" min="9229" max="9229"/>
    <col width="9.140625" customWidth="1" style="8" min="9473" max="9473"/>
    <col width="33.42578125" customWidth="1" style="8" min="9474" max="9474"/>
    <col width="54.42578125" customWidth="1" style="8" min="9475" max="9475"/>
    <col hidden="1" width="13" customWidth="1" style="8" min="9478" max="9478"/>
    <col hidden="1" width="13" customWidth="1" style="8" min="9481" max="9481"/>
    <col hidden="1" width="13" customWidth="1" style="8" min="9483" max="9483"/>
    <col hidden="1" width="13" customWidth="1" style="8" min="9485" max="9485"/>
    <col width="9.140625" customWidth="1" style="8" min="9729" max="9729"/>
    <col width="33.42578125" customWidth="1" style="8" min="9730" max="9730"/>
    <col width="54.42578125" customWidth="1" style="8" min="9731" max="9731"/>
    <col hidden="1" width="13" customWidth="1" style="8" min="9734" max="9734"/>
    <col hidden="1" width="13" customWidth="1" style="8" min="9737" max="9737"/>
    <col hidden="1" width="13" customWidth="1" style="8" min="9739" max="9739"/>
    <col hidden="1" width="13" customWidth="1" style="8" min="9741" max="9741"/>
    <col width="9.140625" customWidth="1" style="8" min="9985" max="9985"/>
    <col width="33.42578125" customWidth="1" style="8" min="9986" max="9986"/>
    <col width="54.42578125" customWidth="1" style="8" min="9987" max="9987"/>
    <col hidden="1" width="13" customWidth="1" style="8" min="9990" max="9990"/>
    <col hidden="1" width="13" customWidth="1" style="8" min="9993" max="9993"/>
    <col hidden="1" width="13" customWidth="1" style="8" min="9995" max="9995"/>
    <col hidden="1" width="13" customWidth="1" style="8" min="9997" max="9997"/>
    <col width="9.140625" customWidth="1" style="8" min="10241" max="10241"/>
    <col width="33.42578125" customWidth="1" style="8" min="10242" max="10242"/>
    <col width="54.42578125" customWidth="1" style="8" min="10243" max="10243"/>
    <col hidden="1" width="13" customWidth="1" style="8" min="10246" max="10246"/>
    <col hidden="1" width="13" customWidth="1" style="8" min="10249" max="10249"/>
    <col hidden="1" width="13" customWidth="1" style="8" min="10251" max="10251"/>
    <col hidden="1" width="13" customWidth="1" style="8" min="10253" max="10253"/>
    <col width="9.140625" customWidth="1" style="8" min="10497" max="10497"/>
    <col width="33.42578125" customWidth="1" style="8" min="10498" max="10498"/>
    <col width="54.42578125" customWidth="1" style="8" min="10499" max="10499"/>
    <col hidden="1" width="13" customWidth="1" style="8" min="10502" max="10502"/>
    <col hidden="1" width="13" customWidth="1" style="8" min="10505" max="10505"/>
    <col hidden="1" width="13" customWidth="1" style="8" min="10507" max="10507"/>
    <col hidden="1" width="13" customWidth="1" style="8" min="10509" max="10509"/>
    <col width="9.140625" customWidth="1" style="8" min="10753" max="10753"/>
    <col width="33.42578125" customWidth="1" style="8" min="10754" max="10754"/>
    <col width="54.42578125" customWidth="1" style="8" min="10755" max="10755"/>
    <col hidden="1" width="13" customWidth="1" style="8" min="10758" max="10758"/>
    <col hidden="1" width="13" customWidth="1" style="8" min="10761" max="10761"/>
    <col hidden="1" width="13" customWidth="1" style="8" min="10763" max="10763"/>
    <col hidden="1" width="13" customWidth="1" style="8" min="10765" max="10765"/>
    <col width="9.140625" customWidth="1" style="8" min="11009" max="11009"/>
    <col width="33.42578125" customWidth="1" style="8" min="11010" max="11010"/>
    <col width="54.42578125" customWidth="1" style="8" min="11011" max="11011"/>
    <col hidden="1" width="13" customWidth="1" style="8" min="11014" max="11014"/>
    <col hidden="1" width="13" customWidth="1" style="8" min="11017" max="11017"/>
    <col hidden="1" width="13" customWidth="1" style="8" min="11019" max="11019"/>
    <col hidden="1" width="13" customWidth="1" style="8" min="11021" max="11021"/>
    <col width="9.140625" customWidth="1" style="8" min="11265" max="11265"/>
    <col width="33.42578125" customWidth="1" style="8" min="11266" max="11266"/>
    <col width="54.42578125" customWidth="1" style="8" min="11267" max="11267"/>
    <col hidden="1" width="13" customWidth="1" style="8" min="11270" max="11270"/>
    <col hidden="1" width="13" customWidth="1" style="8" min="11273" max="11273"/>
    <col hidden="1" width="13" customWidth="1" style="8" min="11275" max="11275"/>
    <col hidden="1" width="13" customWidth="1" style="8" min="11277" max="11277"/>
    <col width="9.140625" customWidth="1" style="8" min="11521" max="11521"/>
    <col width="33.42578125" customWidth="1" style="8" min="11522" max="11522"/>
    <col width="54.42578125" customWidth="1" style="8" min="11523" max="11523"/>
    <col hidden="1" width="13" customWidth="1" style="8" min="11526" max="11526"/>
    <col hidden="1" width="13" customWidth="1" style="8" min="11529" max="11529"/>
    <col hidden="1" width="13" customWidth="1" style="8" min="11531" max="11531"/>
    <col hidden="1" width="13" customWidth="1" style="8" min="11533" max="11533"/>
    <col width="9.140625" customWidth="1" style="8" min="11777" max="11777"/>
    <col width="33.42578125" customWidth="1" style="8" min="11778" max="11778"/>
    <col width="54.42578125" customWidth="1" style="8" min="11779" max="11779"/>
    <col hidden="1" width="13" customWidth="1" style="8" min="11782" max="11782"/>
    <col hidden="1" width="13" customWidth="1" style="8" min="11785" max="11785"/>
    <col hidden="1" width="13" customWidth="1" style="8" min="11787" max="11787"/>
    <col hidden="1" width="13" customWidth="1" style="8" min="11789" max="11789"/>
    <col width="9.140625" customWidth="1" style="8" min="12033" max="12033"/>
    <col width="33.42578125" customWidth="1" style="8" min="12034" max="12034"/>
    <col width="54.42578125" customWidth="1" style="8" min="12035" max="12035"/>
    <col hidden="1" width="13" customWidth="1" style="8" min="12038" max="12038"/>
    <col hidden="1" width="13" customWidth="1" style="8" min="12041" max="12041"/>
    <col hidden="1" width="13" customWidth="1" style="8" min="12043" max="12043"/>
    <col hidden="1" width="13" customWidth="1" style="8" min="12045" max="12045"/>
    <col width="9.140625" customWidth="1" style="8" min="12289" max="12289"/>
    <col width="33.42578125" customWidth="1" style="8" min="12290" max="12290"/>
    <col width="54.42578125" customWidth="1" style="8" min="12291" max="12291"/>
    <col hidden="1" width="13" customWidth="1" style="8" min="12294" max="12294"/>
    <col hidden="1" width="13" customWidth="1" style="8" min="12297" max="12297"/>
    <col hidden="1" width="13" customWidth="1" style="8" min="12299" max="12299"/>
    <col hidden="1" width="13" customWidth="1" style="8" min="12301" max="12301"/>
    <col width="9.140625" customWidth="1" style="8" min="12545" max="12545"/>
    <col width="33.42578125" customWidth="1" style="8" min="12546" max="12546"/>
    <col width="54.42578125" customWidth="1" style="8" min="12547" max="12547"/>
    <col hidden="1" width="13" customWidth="1" style="8" min="12550" max="12550"/>
    <col hidden="1" width="13" customWidth="1" style="8" min="12553" max="12553"/>
    <col hidden="1" width="13" customWidth="1" style="8" min="12555" max="12555"/>
    <col hidden="1" width="13" customWidth="1" style="8" min="12557" max="12557"/>
    <col width="9.140625" customWidth="1" style="8" min="12801" max="12801"/>
    <col width="33.42578125" customWidth="1" style="8" min="12802" max="12802"/>
    <col width="54.42578125" customWidth="1" style="8" min="12803" max="12803"/>
    <col hidden="1" width="13" customWidth="1" style="8" min="12806" max="12806"/>
    <col hidden="1" width="13" customWidth="1" style="8" min="12809" max="12809"/>
    <col hidden="1" width="13" customWidth="1" style="8" min="12811" max="12811"/>
    <col hidden="1" width="13" customWidth="1" style="8" min="12813" max="12813"/>
    <col width="9.140625" customWidth="1" style="8" min="13057" max="13057"/>
    <col width="33.42578125" customWidth="1" style="8" min="13058" max="13058"/>
    <col width="54.42578125" customWidth="1" style="8" min="13059" max="13059"/>
    <col hidden="1" width="13" customWidth="1" style="8" min="13062" max="13062"/>
    <col hidden="1" width="13" customWidth="1" style="8" min="13065" max="13065"/>
    <col hidden="1" width="13" customWidth="1" style="8" min="13067" max="13067"/>
    <col hidden="1" width="13" customWidth="1" style="8" min="13069" max="13069"/>
    <col width="9.140625" customWidth="1" style="8" min="13313" max="13313"/>
    <col width="33.42578125" customWidth="1" style="8" min="13314" max="13314"/>
    <col width="54.42578125" customWidth="1" style="8" min="13315" max="13315"/>
    <col hidden="1" width="13" customWidth="1" style="8" min="13318" max="13318"/>
    <col hidden="1" width="13" customWidth="1" style="8" min="13321" max="13321"/>
    <col hidden="1" width="13" customWidth="1" style="8" min="13323" max="13323"/>
    <col hidden="1" width="13" customWidth="1" style="8" min="13325" max="13325"/>
    <col width="9.140625" customWidth="1" style="8" min="13569" max="13569"/>
    <col width="33.42578125" customWidth="1" style="8" min="13570" max="13570"/>
    <col width="54.42578125" customWidth="1" style="8" min="13571" max="13571"/>
    <col hidden="1" width="13" customWidth="1" style="8" min="13574" max="13574"/>
    <col hidden="1" width="13" customWidth="1" style="8" min="13577" max="13577"/>
    <col hidden="1" width="13" customWidth="1" style="8" min="13579" max="13579"/>
    <col hidden="1" width="13" customWidth="1" style="8" min="13581" max="13581"/>
    <col width="9.140625" customWidth="1" style="8" min="13825" max="13825"/>
    <col width="33.42578125" customWidth="1" style="8" min="13826" max="13826"/>
    <col width="54.42578125" customWidth="1" style="8" min="13827" max="13827"/>
    <col hidden="1" width="13" customWidth="1" style="8" min="13830" max="13830"/>
    <col hidden="1" width="13" customWidth="1" style="8" min="13833" max="13833"/>
    <col hidden="1" width="13" customWidth="1" style="8" min="13835" max="13835"/>
    <col hidden="1" width="13" customWidth="1" style="8" min="13837" max="13837"/>
    <col width="9.140625" customWidth="1" style="8" min="14081" max="14081"/>
    <col width="33.42578125" customWidth="1" style="8" min="14082" max="14082"/>
    <col width="54.42578125" customWidth="1" style="8" min="14083" max="14083"/>
    <col hidden="1" width="13" customWidth="1" style="8" min="14086" max="14086"/>
    <col hidden="1" width="13" customWidth="1" style="8" min="14089" max="14089"/>
    <col hidden="1" width="13" customWidth="1" style="8" min="14091" max="14091"/>
    <col hidden="1" width="13" customWidth="1" style="8" min="14093" max="14093"/>
    <col width="9.140625" customWidth="1" style="8" min="14337" max="14337"/>
    <col width="33.42578125" customWidth="1" style="8" min="14338" max="14338"/>
    <col width="54.42578125" customWidth="1" style="8" min="14339" max="14339"/>
    <col hidden="1" width="13" customWidth="1" style="8" min="14342" max="14342"/>
    <col hidden="1" width="13" customWidth="1" style="8" min="14345" max="14345"/>
    <col hidden="1" width="13" customWidth="1" style="8" min="14347" max="14347"/>
    <col hidden="1" width="13" customWidth="1" style="8" min="14349" max="14349"/>
    <col width="9.140625" customWidth="1" style="8" min="14593" max="14593"/>
    <col width="33.42578125" customWidth="1" style="8" min="14594" max="14594"/>
    <col width="54.42578125" customWidth="1" style="8" min="14595" max="14595"/>
    <col hidden="1" width="13" customWidth="1" style="8" min="14598" max="14598"/>
    <col hidden="1" width="13" customWidth="1" style="8" min="14601" max="14601"/>
    <col hidden="1" width="13" customWidth="1" style="8" min="14603" max="14603"/>
    <col hidden="1" width="13" customWidth="1" style="8" min="14605" max="14605"/>
    <col width="9.140625" customWidth="1" style="8" min="14849" max="14849"/>
    <col width="33.42578125" customWidth="1" style="8" min="14850" max="14850"/>
    <col width="54.42578125" customWidth="1" style="8" min="14851" max="14851"/>
    <col hidden="1" width="13" customWidth="1" style="8" min="14854" max="14854"/>
    <col hidden="1" width="13" customWidth="1" style="8" min="14857" max="14857"/>
    <col hidden="1" width="13" customWidth="1" style="8" min="14859" max="14859"/>
    <col hidden="1" width="13" customWidth="1" style="8" min="14861" max="14861"/>
    <col width="9.140625" customWidth="1" style="8" min="15105" max="15105"/>
    <col width="33.42578125" customWidth="1" style="8" min="15106" max="15106"/>
    <col width="54.42578125" customWidth="1" style="8" min="15107" max="15107"/>
    <col hidden="1" width="13" customWidth="1" style="8" min="15110" max="15110"/>
    <col hidden="1" width="13" customWidth="1" style="8" min="15113" max="15113"/>
    <col hidden="1" width="13" customWidth="1" style="8" min="15115" max="15115"/>
    <col hidden="1" width="13" customWidth="1" style="8" min="15117" max="15117"/>
    <col width="9.140625" customWidth="1" style="8" min="15361" max="15361"/>
    <col width="33.42578125" customWidth="1" style="8" min="15362" max="15362"/>
    <col width="54.42578125" customWidth="1" style="8" min="15363" max="15363"/>
    <col hidden="1" width="13" customWidth="1" style="8" min="15366" max="15366"/>
    <col hidden="1" width="13" customWidth="1" style="8" min="15369" max="15369"/>
    <col hidden="1" width="13" customWidth="1" style="8" min="15371" max="15371"/>
    <col hidden="1" width="13" customWidth="1" style="8" min="15373" max="15373"/>
    <col width="9.140625" customWidth="1" style="8" min="15617" max="15617"/>
    <col width="33.42578125" customWidth="1" style="8" min="15618" max="15618"/>
    <col width="54.42578125" customWidth="1" style="8" min="15619" max="15619"/>
    <col hidden="1" width="13" customWidth="1" style="8" min="15622" max="15622"/>
    <col hidden="1" width="13" customWidth="1" style="8" min="15625" max="15625"/>
    <col hidden="1" width="13" customWidth="1" style="8" min="15627" max="15627"/>
    <col hidden="1" width="13" customWidth="1" style="8" min="15629" max="15629"/>
    <col width="9.140625" customWidth="1" style="8" min="15873" max="15873"/>
    <col width="33.42578125" customWidth="1" style="8" min="15874" max="15874"/>
    <col width="54.42578125" customWidth="1" style="8" min="15875" max="15875"/>
    <col hidden="1" width="13" customWidth="1" style="8" min="15878" max="15878"/>
    <col hidden="1" width="13" customWidth="1" style="8" min="15881" max="15881"/>
    <col hidden="1" width="13" customWidth="1" style="8" min="15883" max="15883"/>
    <col hidden="1" width="13" customWidth="1" style="8" min="15885" max="15885"/>
    <col width="9.140625" customWidth="1" style="8" min="16129" max="16129"/>
    <col width="33.42578125" customWidth="1" style="8" min="16130" max="16130"/>
    <col width="54.42578125" customWidth="1" style="8" min="16131" max="16131"/>
    <col hidden="1" width="13" customWidth="1" style="8" min="16134" max="16134"/>
    <col hidden="1" width="13" customWidth="1" style="8" min="16137" max="16137"/>
    <col hidden="1" width="13" customWidth="1" style="8" min="16139" max="16139"/>
    <col hidden="1" width="13" customWidth="1" style="8" min="16141" max="16141"/>
  </cols>
  <sheetData>
    <row r="1">
      <c r="A1" s="41" t="inlineStr">
        <is>
          <t>№ п/п</t>
        </is>
      </c>
      <c r="B1" s="44" t="inlineStr">
        <is>
          <t>Район</t>
        </is>
      </c>
      <c r="C1" s="38" t="inlineStr">
        <is>
          <t>Наименование медицинской организации</t>
        </is>
      </c>
      <c r="D1" s="38" t="inlineStr">
        <is>
          <t>Количество сотрудников медицинской организации, всего чел. (все сотрудники вне зависимости от должности, кроме совместителей)
(для заполнения)</t>
        </is>
      </c>
      <c r="E1" s="38" t="inlineStr">
        <is>
          <t>Вакцинировано (1-ый компонент), чел</t>
        </is>
      </c>
      <c r="F1" s="48" t="n"/>
      <c r="G1" s="49" t="n"/>
      <c r="H1" s="38" t="inlineStr">
        <is>
          <t>Вакцинировано (2-ой компонент), чел</t>
        </is>
      </c>
      <c r="I1" s="48" t="n"/>
      <c r="J1" s="49" t="n"/>
      <c r="K1" s="44" t="inlineStr">
        <is>
          <t>Примечание</t>
        </is>
      </c>
      <c r="L1" s="38" t="inlineStr">
        <is>
          <t>Количество переболевших, чел 
(по дате выздоровления)</t>
        </is>
      </c>
      <c r="M1" s="48" t="n"/>
      <c r="N1" s="49" t="n"/>
      <c r="O1" s="40" t="inlineStr">
        <is>
          <t>Желающие вакцинироваться, чел
(на дату отчета)</t>
        </is>
      </c>
    </row>
    <row r="2" ht="108.75" customHeight="1" s="8">
      <c r="A2" s="50" t="n"/>
      <c r="B2" s="50" t="n"/>
      <c r="C2" s="50" t="n"/>
      <c r="D2" s="50" t="n"/>
      <c r="E2" s="38" t="inlineStr">
        <is>
          <t>Нарастающий итог (расчётное)</t>
        </is>
      </c>
      <c r="F2" s="38" t="n"/>
      <c r="G2" s="38" t="inlineStr">
        <is>
          <t>Отчётный период ежедневно
(для заполнения)</t>
        </is>
      </c>
      <c r="H2" s="38" t="inlineStr">
        <is>
          <t>Нарастающий итог (расчётное)</t>
        </is>
      </c>
      <c r="I2" s="38" t="n"/>
      <c r="J2" s="38" t="inlineStr">
        <is>
          <t>Отчётный период ежедневно
(для заполнения)</t>
        </is>
      </c>
      <c r="K2" s="50" t="n"/>
      <c r="L2" s="38" t="inlineStr">
        <is>
          <t>Нарастающий итог (расчётное)</t>
        </is>
      </c>
      <c r="M2" s="39" t="n"/>
      <c r="N2" s="39" t="inlineStr">
        <is>
          <t>Отчётный период ежедневно
(для заполнения)</t>
        </is>
      </c>
      <c r="O2" s="50" t="n"/>
    </row>
    <row r="3">
      <c r="A3" s="41" t="n">
        <v>1</v>
      </c>
      <c r="B3" s="44" t="n">
        <v>2</v>
      </c>
      <c r="C3" s="41" t="n">
        <v>3</v>
      </c>
      <c r="D3" s="44" t="n">
        <v>4</v>
      </c>
      <c r="E3" s="41" t="n">
        <v>5</v>
      </c>
      <c r="F3" s="41" t="n"/>
      <c r="G3" s="44" t="n">
        <v>6</v>
      </c>
      <c r="H3" s="41" t="n">
        <v>7</v>
      </c>
      <c r="I3" s="41" t="n"/>
      <c r="J3" s="44" t="n">
        <v>8</v>
      </c>
      <c r="K3" s="41" t="n">
        <v>9</v>
      </c>
      <c r="L3" s="41" t="n">
        <v>9</v>
      </c>
      <c r="M3" s="41" t="n"/>
      <c r="N3" s="44" t="n">
        <v>10</v>
      </c>
      <c r="O3" s="41" t="n">
        <v>11</v>
      </c>
    </row>
    <row r="4">
      <c r="A4" s="41" t="inlineStr">
        <is>
          <t>-</t>
        </is>
      </c>
      <c r="B4" s="5" t="n"/>
      <c r="C4" s="6" t="n"/>
      <c r="D4" s="5">
        <f>SUM(D5:D500)</f>
        <v/>
      </c>
      <c r="E4" s="5">
        <f>SUM(E5:E500)</f>
        <v/>
      </c>
      <c r="F4" s="5">
        <f>SUM(F5:F500)</f>
        <v/>
      </c>
      <c r="G4" s="5">
        <f>SUM(G5:G500)</f>
        <v/>
      </c>
      <c r="H4" s="5">
        <f>SUM(H5:H500)</f>
        <v/>
      </c>
      <c r="I4" s="5">
        <f>SUM(I5:I500)</f>
        <v/>
      </c>
      <c r="J4" s="5">
        <f>SUM(J5:J500)</f>
        <v/>
      </c>
      <c r="K4" s="5">
        <f>SUM(K5:K500)</f>
        <v/>
      </c>
      <c r="L4" s="5">
        <f>SUM(L5:L500)</f>
        <v/>
      </c>
      <c r="M4" s="5">
        <f>SUM(M5:M500)</f>
        <v/>
      </c>
      <c r="N4" s="5">
        <f>SUM(N5:N500)</f>
        <v/>
      </c>
      <c r="O4" s="5">
        <f>SUM(O5:O500)</f>
        <v/>
      </c>
    </row>
    <row r="5">
      <c r="A5" s="41" t="n">
        <v>1</v>
      </c>
      <c r="B5" s="3" t="inlineStr">
        <is>
          <t>Калининский район</t>
        </is>
      </c>
      <c r="C5" s="3" t="inlineStr">
        <is>
          <t>СПБ ГБПОУ "АК"</t>
        </is>
      </c>
      <c r="D5" s="2" t="n">
        <v>131</v>
      </c>
      <c r="E5" s="3" t="n">
        <v>25</v>
      </c>
      <c r="F5" s="2" t="n">
        <v>25</v>
      </c>
      <c r="G5" s="2" t="n">
        <v>0</v>
      </c>
      <c r="H5" s="3" t="n">
        <v>25</v>
      </c>
      <c r="I5" s="2" t="n">
        <v>25</v>
      </c>
      <c r="J5" s="2" t="n">
        <v>0</v>
      </c>
      <c r="K5" s="4" t="n"/>
      <c r="L5" s="3" t="n">
        <v>0</v>
      </c>
      <c r="M5" s="4" t="n">
        <v>0</v>
      </c>
      <c r="N5" s="4" t="n">
        <v>0</v>
      </c>
      <c r="O5" s="4" t="n">
        <v>0</v>
      </c>
    </row>
    <row r="6">
      <c r="A6" s="41" t="n">
        <v>2</v>
      </c>
      <c r="B6" s="3" t="inlineStr">
        <is>
          <t>Калининский район</t>
        </is>
      </c>
      <c r="C6" s="3" t="inlineStr">
        <is>
          <t>СПБ ГБПОУ "Фельдшерский колледж"</t>
        </is>
      </c>
      <c r="D6" s="2" t="n">
        <v>126</v>
      </c>
      <c r="E6" s="3" t="n">
        <v>20</v>
      </c>
      <c r="F6" s="2" t="n">
        <v>20</v>
      </c>
      <c r="G6" s="2" t="n">
        <v>0</v>
      </c>
      <c r="H6" s="3" t="n">
        <v>20</v>
      </c>
      <c r="I6" s="2" t="n">
        <v>20</v>
      </c>
      <c r="J6" s="2" t="n">
        <v>0</v>
      </c>
      <c r="K6" s="4" t="n"/>
      <c r="L6" s="3" t="n">
        <v>26</v>
      </c>
      <c r="M6" s="4" t="n">
        <v>26</v>
      </c>
      <c r="N6" s="4" t="n">
        <v>0</v>
      </c>
      <c r="O6" s="4" t="n">
        <v>3</v>
      </c>
    </row>
    <row r="7">
      <c r="A7" s="41" t="n">
        <v>3</v>
      </c>
      <c r="B7" s="3" t="inlineStr">
        <is>
          <t>Петроградский район</t>
        </is>
      </c>
      <c r="C7" s="3" t="inlineStr">
        <is>
          <t>СПб ГБУЗ "Городская больница №9"</t>
        </is>
      </c>
      <c r="D7" s="2" t="n">
        <v>279</v>
      </c>
      <c r="E7" s="3" t="n">
        <v>18</v>
      </c>
      <c r="F7" s="2" t="n">
        <v>18</v>
      </c>
      <c r="G7" s="2" t="n">
        <v>0</v>
      </c>
      <c r="H7" s="3" t="n">
        <v>17</v>
      </c>
      <c r="I7" s="2" t="n">
        <v>17</v>
      </c>
      <c r="J7" s="2" t="n">
        <v>0</v>
      </c>
      <c r="K7" s="4" t="n"/>
      <c r="L7" s="3" t="n">
        <v>93</v>
      </c>
      <c r="M7" s="4" t="n">
        <v>93</v>
      </c>
      <c r="N7" s="4" t="n">
        <v>0</v>
      </c>
      <c r="O7" s="4" t="n">
        <v>0</v>
      </c>
    </row>
    <row r="8">
      <c r="A8" s="41" t="n">
        <v>4</v>
      </c>
      <c r="B8" s="3" t="inlineStr">
        <is>
          <t>Невский район</t>
        </is>
      </c>
      <c r="C8" s="3" t="inlineStr">
        <is>
          <t>СПб ГБУЗ "Госпиталь для ветеранов войн"</t>
        </is>
      </c>
      <c r="D8" s="2" t="n">
        <v>1803</v>
      </c>
      <c r="E8" s="3" t="n">
        <v>89</v>
      </c>
      <c r="F8" s="2" t="n">
        <v>88</v>
      </c>
      <c r="G8" s="2" t="n">
        <v>1</v>
      </c>
      <c r="H8" s="3" t="n">
        <v>80</v>
      </c>
      <c r="I8" s="2" t="n">
        <v>80</v>
      </c>
      <c r="J8" s="2" t="n">
        <v>0</v>
      </c>
      <c r="K8" s="4" t="n"/>
      <c r="L8" s="3" t="n">
        <v>810</v>
      </c>
      <c r="M8" s="4" t="n">
        <v>809</v>
      </c>
      <c r="N8" s="4" t="n">
        <v>1</v>
      </c>
      <c r="O8" s="4" t="n">
        <v>0</v>
      </c>
    </row>
    <row r="9">
      <c r="A9" s="41" t="n">
        <v>5</v>
      </c>
      <c r="B9" s="3" t="inlineStr">
        <is>
          <t>Адмиралтейский район</t>
        </is>
      </c>
      <c r="C9" s="3" t="inlineStr">
        <is>
          <t>СПб ГБУЗ "Городской гериатрический медико-социальный центр"</t>
        </is>
      </c>
      <c r="D9" s="2" t="n">
        <v>484</v>
      </c>
      <c r="E9" s="3" t="n">
        <v>41</v>
      </c>
      <c r="F9" s="2" t="n">
        <v>41</v>
      </c>
      <c r="G9" s="2" t="n">
        <v>0</v>
      </c>
      <c r="H9" s="3" t="n">
        <v>35</v>
      </c>
      <c r="I9" s="2" t="n">
        <v>35</v>
      </c>
      <c r="J9" s="2" t="n">
        <v>0</v>
      </c>
      <c r="K9" s="4" t="n"/>
      <c r="L9" s="3" t="n">
        <v>199</v>
      </c>
      <c r="M9" s="4" t="n">
        <v>199</v>
      </c>
      <c r="N9" s="4" t="n">
        <v>0</v>
      </c>
      <c r="O9" s="4" t="n">
        <v>1</v>
      </c>
    </row>
    <row r="10">
      <c r="A10" s="41" t="n">
        <v>6</v>
      </c>
      <c r="B10" s="3" t="inlineStr">
        <is>
          <t>Калининский район</t>
        </is>
      </c>
      <c r="C10" s="3" t="inlineStr">
        <is>
          <t>СПб ГБУЗ "Санкт-Петербургская городская дезинфекционная станция"</t>
        </is>
      </c>
      <c r="D10" s="2" t="n">
        <v>59</v>
      </c>
      <c r="E10" s="3" t="n">
        <v>2</v>
      </c>
      <c r="F10" s="2" t="n">
        <v>2</v>
      </c>
      <c r="G10" s="2" t="n">
        <v>0</v>
      </c>
      <c r="H10" s="3" t="n">
        <v>2</v>
      </c>
      <c r="I10" s="2" t="n">
        <v>2</v>
      </c>
      <c r="J10" s="2" t="n">
        <v/>
      </c>
      <c r="K10" s="4" t="n"/>
      <c r="L10" s="3" t="n">
        <v>0</v>
      </c>
      <c r="M10" s="4" t="n">
        <v/>
      </c>
      <c r="N10" s="4" t="n">
        <v/>
      </c>
      <c r="O10" s="4" t="n">
        <v/>
      </c>
    </row>
    <row r="11">
      <c r="A11" s="41" t="n">
        <v>7</v>
      </c>
      <c r="B11" s="3" t="inlineStr">
        <is>
          <t>Центральный район</t>
        </is>
      </c>
      <c r="C11" s="3" t="inlineStr">
        <is>
          <t>СПб ГБУЗ "Городская Мариинская больница"</t>
        </is>
      </c>
      <c r="D11" s="2" t="n">
        <v>1996</v>
      </c>
      <c r="E11" s="3" t="n">
        <v>67</v>
      </c>
      <c r="F11" s="2" t="n">
        <v>67</v>
      </c>
      <c r="G11" s="2" t="n">
        <v>0</v>
      </c>
      <c r="H11" s="3" t="n">
        <v>34</v>
      </c>
      <c r="I11" s="2" t="n">
        <v>34</v>
      </c>
      <c r="J11" s="2" t="n">
        <v>0</v>
      </c>
      <c r="K11" s="4" t="n"/>
      <c r="L11" s="3" t="n">
        <v>20</v>
      </c>
      <c r="M11" s="4" t="n">
        <v>19</v>
      </c>
      <c r="N11" s="4" t="n">
        <v>1</v>
      </c>
      <c r="O11" s="4" t="n">
        <v>1</v>
      </c>
    </row>
    <row r="12">
      <c r="A12" s="41" t="n">
        <v>8</v>
      </c>
      <c r="B12" s="3" t="inlineStr">
        <is>
          <t>Василеостровский район</t>
        </is>
      </c>
      <c r="C12" s="3" t="inlineStr">
        <is>
          <t>СПб ГБУЗ "Городская наркологическая больница"</t>
        </is>
      </c>
      <c r="D12" s="2" t="n">
        <v>656</v>
      </c>
      <c r="E12" s="3" t="n">
        <v>35</v>
      </c>
      <c r="F12" s="2" t="n">
        <v>35</v>
      </c>
      <c r="G12" s="2" t="n">
        <v>0</v>
      </c>
      <c r="H12" s="3" t="n">
        <v>30</v>
      </c>
      <c r="I12" s="2" t="n">
        <v>30</v>
      </c>
      <c r="J12" s="2" t="n">
        <v>0</v>
      </c>
      <c r="K12" s="4" t="n"/>
      <c r="L12" s="3" t="n">
        <v>86</v>
      </c>
      <c r="M12" s="4" t="n">
        <v>86</v>
      </c>
      <c r="N12" s="4" t="n">
        <v>0</v>
      </c>
      <c r="O12" s="4" t="n">
        <v>3</v>
      </c>
    </row>
    <row r="13">
      <c r="A13" s="41" t="n">
        <v>9</v>
      </c>
      <c r="B13" s="3" t="inlineStr">
        <is>
          <t>Василеостровский район</t>
        </is>
      </c>
      <c r="C13" s="3" t="inlineStr">
        <is>
          <t>СПб ГБУЗ "Городская Покровская больница"</t>
        </is>
      </c>
      <c r="D13" s="2" t="n">
        <v>1012</v>
      </c>
      <c r="E13" s="3" t="n">
        <v>147</v>
      </c>
      <c r="F13" s="2" t="n">
        <v>147</v>
      </c>
      <c r="G13" s="2" t="n">
        <v>0</v>
      </c>
      <c r="H13" s="3" t="n">
        <v>168</v>
      </c>
      <c r="I13" s="2" t="n">
        <v>168</v>
      </c>
      <c r="J13" s="2" t="n">
        <v>0</v>
      </c>
      <c r="K13" s="4" t="n"/>
      <c r="L13" s="3" t="n">
        <v>3074</v>
      </c>
      <c r="M13" s="4" t="n">
        <v>3074</v>
      </c>
      <c r="N13" s="4" t="n">
        <v>0</v>
      </c>
      <c r="O13" s="4" t="n">
        <v>15</v>
      </c>
    </row>
    <row r="14">
      <c r="A14" s="41" t="n">
        <v>10</v>
      </c>
      <c r="B14" s="3" t="inlineStr">
        <is>
          <t>Центральный район</t>
        </is>
      </c>
      <c r="C14" s="3" t="inlineStr">
        <is>
          <t>СПб ГБУЗ "Диагностический Центр №7" (глазной) для взрослого и детского населения</t>
        </is>
      </c>
      <c r="D14" s="2" t="n">
        <v>385</v>
      </c>
      <c r="E14" s="3" t="n">
        <v>33</v>
      </c>
      <c r="F14" s="2" t="n">
        <v>33</v>
      </c>
      <c r="G14" s="2" t="n">
        <v>0</v>
      </c>
      <c r="H14" s="3" t="n">
        <v>8</v>
      </c>
      <c r="I14" s="2" t="n">
        <v>8</v>
      </c>
      <c r="J14" s="2" t="n">
        <v/>
      </c>
      <c r="K14" s="4" t="n"/>
      <c r="L14" s="3" t="n">
        <v>0</v>
      </c>
      <c r="M14" s="4" t="n">
        <v>0</v>
      </c>
      <c r="N14" s="4" t="n">
        <v/>
      </c>
      <c r="O14" s="4" t="n">
        <v/>
      </c>
    </row>
    <row r="15">
      <c r="A15" s="41" t="n">
        <v>11</v>
      </c>
      <c r="B15" s="3" t="inlineStr">
        <is>
          <t>Кировский район</t>
        </is>
      </c>
      <c r="C15" s="3" t="inlineStr">
        <is>
          <t>СПб ГБОУ СПО "Медицинский колледж №1"</t>
        </is>
      </c>
      <c r="D15" s="2" t="n">
        <v>159</v>
      </c>
      <c r="E15" s="3" t="n">
        <v>19</v>
      </c>
      <c r="F15" s="2" t="n">
        <v>18</v>
      </c>
      <c r="G15" s="2" t="n">
        <v>1</v>
      </c>
      <c r="H15" s="3" t="n">
        <v>15</v>
      </c>
      <c r="I15" s="2" t="n">
        <v>12</v>
      </c>
      <c r="J15" s="2" t="n">
        <v>3</v>
      </c>
      <c r="K15" s="4" t="n"/>
      <c r="L15" s="3" t="n">
        <v>31</v>
      </c>
      <c r="M15" s="4" t="n">
        <v>31</v>
      </c>
      <c r="N15" s="4" t="n">
        <v>0</v>
      </c>
      <c r="O15" s="4" t="n">
        <v>46</v>
      </c>
    </row>
    <row r="16">
      <c r="A16" s="41" t="n">
        <v>12</v>
      </c>
      <c r="B16" s="3" t="inlineStr">
        <is>
          <t>Красносельский район</t>
        </is>
      </c>
      <c r="C16" s="3" t="inlineStr">
        <is>
          <t>СПб ГБОУ СПО "Медицинский колледж №2"</t>
        </is>
      </c>
      <c r="D16" s="2" t="n">
        <v>171</v>
      </c>
      <c r="E16" s="3" t="n">
        <v>17</v>
      </c>
      <c r="F16" s="2" t="n">
        <v>17</v>
      </c>
      <c r="G16" s="2" t="n">
        <v>0</v>
      </c>
      <c r="H16" s="3" t="n">
        <v>16</v>
      </c>
      <c r="I16" s="2" t="n">
        <v>16</v>
      </c>
      <c r="J16" s="2" t="n">
        <v>0</v>
      </c>
      <c r="K16" s="4" t="n"/>
      <c r="L16" s="3" t="n">
        <v>58</v>
      </c>
      <c r="M16" s="4" t="n">
        <v>58</v>
      </c>
      <c r="N16" s="4" t="n">
        <v>0</v>
      </c>
      <c r="O16" s="4" t="n">
        <v>30</v>
      </c>
    </row>
    <row r="17">
      <c r="A17" s="41" t="n">
        <v>13</v>
      </c>
      <c r="B17" s="3" t="inlineStr">
        <is>
          <t>Выборгский район</t>
        </is>
      </c>
      <c r="C17" s="3" t="inlineStr">
        <is>
          <t>СПб ГБОУ СПО "Медицинский колледж №3"</t>
        </is>
      </c>
      <c r="D17" s="2" t="n">
        <v>152</v>
      </c>
      <c r="E17" s="3" t="n">
        <v>28</v>
      </c>
      <c r="F17" s="2" t="n">
        <v>28</v>
      </c>
      <c r="G17" s="2" t="n">
        <v>0</v>
      </c>
      <c r="H17" s="3" t="n">
        <v>28</v>
      </c>
      <c r="I17" s="2" t="n">
        <v>28</v>
      </c>
      <c r="J17" s="2" t="n">
        <v/>
      </c>
      <c r="K17" s="4" t="n"/>
      <c r="L17" s="3" t="n">
        <v>21</v>
      </c>
      <c r="M17" s="4" t="n">
        <v>21</v>
      </c>
      <c r="N17" s="4" t="n">
        <v/>
      </c>
      <c r="O17" s="4" t="n">
        <v/>
      </c>
    </row>
    <row r="18">
      <c r="A18" s="41" t="n">
        <v>14</v>
      </c>
      <c r="B18" s="3" t="inlineStr">
        <is>
          <t>Фрунзенский район</t>
        </is>
      </c>
      <c r="C18" s="3" t="inlineStr">
        <is>
          <t>СПБ ГБПОУ "МТ №2"</t>
        </is>
      </c>
      <c r="D18" s="2" t="n">
        <v>89</v>
      </c>
      <c r="E18" s="3" t="n">
        <v>76</v>
      </c>
      <c r="F18" s="2" t="n">
        <v>76</v>
      </c>
      <c r="G18" s="2" t="n">
        <v>0</v>
      </c>
      <c r="H18" s="3" t="n">
        <v>66</v>
      </c>
      <c r="I18" s="2" t="n">
        <v>66</v>
      </c>
      <c r="J18" s="2" t="n">
        <v>0</v>
      </c>
      <c r="K18" s="4" t="n"/>
      <c r="L18" s="3" t="n">
        <v>44</v>
      </c>
      <c r="M18" s="4" t="n">
        <v>44</v>
      </c>
      <c r="N18" s="4" t="n">
        <v>0</v>
      </c>
      <c r="O18" s="4" t="n">
        <v>0</v>
      </c>
    </row>
    <row r="19">
      <c r="A19" s="41" t="n">
        <v>15</v>
      </c>
      <c r="B19" s="3" t="inlineStr">
        <is>
          <t>Приморский район</t>
        </is>
      </c>
      <c r="C19" s="3" t="inlineStr">
        <is>
          <t>СПб ГБПОУ "Медицинский техникум №9"</t>
        </is>
      </c>
      <c r="D19" s="2" t="n">
        <v>101</v>
      </c>
      <c r="E19" s="3" t="n">
        <v>0</v>
      </c>
      <c r="F19" s="2" t="n">
        <v>0</v>
      </c>
      <c r="G19" s="2" t="n">
        <v>0</v>
      </c>
      <c r="H19" s="3" t="n">
        <v>8</v>
      </c>
      <c r="I19" s="2" t="n">
        <v>8</v>
      </c>
      <c r="J19" s="2" t="n">
        <v>0</v>
      </c>
      <c r="K19" s="4" t="n"/>
      <c r="L19" s="3" t="n">
        <v>0</v>
      </c>
      <c r="M19" s="4" t="n">
        <v>0</v>
      </c>
      <c r="N19" s="4" t="n">
        <v>0</v>
      </c>
      <c r="O19" s="4" t="n">
        <v>0</v>
      </c>
    </row>
    <row r="20">
      <c r="A20" s="41" t="n">
        <v>16</v>
      </c>
      <c r="B20" s="3" t="inlineStr">
        <is>
          <t>Василеостровский район</t>
        </is>
      </c>
      <c r="C20" s="3" t="inlineStr">
        <is>
          <t>СПб ГБУЗ "Родильный дом №1 (специализированный)"</t>
        </is>
      </c>
      <c r="D20" s="2" t="n">
        <v>265</v>
      </c>
      <c r="E20" s="3" t="n">
        <v>9</v>
      </c>
      <c r="F20" s="2" t="n">
        <v>9</v>
      </c>
      <c r="G20" s="2" t="n">
        <v>0</v>
      </c>
      <c r="H20" s="3" t="n">
        <v>9</v>
      </c>
      <c r="I20" s="2" t="n">
        <v>9</v>
      </c>
      <c r="J20" s="2" t="n">
        <v>0</v>
      </c>
      <c r="K20" s="4" t="n"/>
      <c r="L20" s="3" t="n">
        <v>45</v>
      </c>
      <c r="M20" s="4" t="n">
        <v>45</v>
      </c>
      <c r="N20" s="4" t="n">
        <v>0</v>
      </c>
      <c r="O20" s="4" t="n">
        <v>6</v>
      </c>
    </row>
    <row r="21">
      <c r="A21" s="41" t="n">
        <v>17</v>
      </c>
      <c r="B21" s="3" t="inlineStr">
        <is>
          <t>Центральный район</t>
        </is>
      </c>
      <c r="C21" s="3" t="inlineStr">
        <is>
          <t>СПб ГБУЗ "Родильный дом №6 им. проф. В.Ф.Снегирева"</t>
        </is>
      </c>
      <c r="D21" s="2" t="n">
        <v>256</v>
      </c>
      <c r="E21" s="3" t="n">
        <v>8</v>
      </c>
      <c r="F21" s="2" t="n">
        <v>8</v>
      </c>
      <c r="G21" s="2" t="n">
        <v>0</v>
      </c>
      <c r="H21" s="3" t="n">
        <v>8</v>
      </c>
      <c r="I21" s="2" t="n">
        <v>8</v>
      </c>
      <c r="J21" s="2" t="n">
        <v>0</v>
      </c>
      <c r="K21" s="4" t="n"/>
      <c r="L21" s="3" t="n">
        <v>41</v>
      </c>
      <c r="M21" s="4" t="n">
        <v>41</v>
      </c>
      <c r="N21" s="4" t="n">
        <v>0</v>
      </c>
      <c r="O21" s="4" t="n">
        <v>0</v>
      </c>
    </row>
    <row r="22">
      <c r="A22" s="41" t="n">
        <v>18</v>
      </c>
      <c r="B22" s="3" t="inlineStr">
        <is>
          <t>Московский район</t>
        </is>
      </c>
      <c r="C22" s="3" t="inlineStr">
        <is>
          <t>СПб ГБУЗ "Родильный дом №9"</t>
        </is>
      </c>
      <c r="D22" s="2" t="n">
        <v>387</v>
      </c>
      <c r="E22" s="3" t="n">
        <v>49</v>
      </c>
      <c r="F22" s="2" t="n">
        <v>49</v>
      </c>
      <c r="G22" s="2" t="n">
        <v>0</v>
      </c>
      <c r="H22" s="3" t="n">
        <v>35</v>
      </c>
      <c r="I22" s="2" t="n">
        <v>35</v>
      </c>
      <c r="J22" s="2" t="n">
        <v>0</v>
      </c>
      <c r="K22" s="4" t="n"/>
      <c r="L22" s="3" t="n">
        <v>0</v>
      </c>
      <c r="M22" s="4" t="n">
        <v>0</v>
      </c>
      <c r="N22" s="4" t="n">
        <v>0</v>
      </c>
      <c r="O22" s="4" t="n">
        <v>1</v>
      </c>
    </row>
    <row r="23">
      <c r="A23" s="41" t="n">
        <v>19</v>
      </c>
      <c r="B23" s="3" t="inlineStr">
        <is>
          <t>Пушкинский район</t>
        </is>
      </c>
      <c r="C23" s="3" t="inlineStr">
        <is>
          <t>СПб ГБУЗ "Туберкулезная больница №8"</t>
        </is>
      </c>
      <c r="D23" s="2" t="n">
        <v>173</v>
      </c>
      <c r="E23" s="3" t="n">
        <v>76</v>
      </c>
      <c r="F23" s="2" t="n">
        <v>76</v>
      </c>
      <c r="G23" s="2" t="n">
        <v>0</v>
      </c>
      <c r="H23" s="3" t="n">
        <v>76</v>
      </c>
      <c r="I23" s="2" t="n">
        <v>76</v>
      </c>
      <c r="J23" s="2" t="n">
        <v>0</v>
      </c>
      <c r="K23" s="4" t="n"/>
      <c r="L23" s="3" t="n">
        <v>152</v>
      </c>
      <c r="M23" s="4" t="n">
        <v>152</v>
      </c>
      <c r="N23" s="4" t="n">
        <v>0</v>
      </c>
      <c r="O23" s="4" t="n">
        <v>0</v>
      </c>
    </row>
    <row r="24">
      <c r="A24" s="41" t="n">
        <v>20</v>
      </c>
      <c r="B24" s="3" t="inlineStr">
        <is>
          <t>Красногвардейский район</t>
        </is>
      </c>
      <c r="C24" s="3" t="inlineStr">
        <is>
          <t>СПб ГБУЗ "Бюро судебно-медицинской экспертизы"</t>
        </is>
      </c>
      <c r="D24" s="2" t="n">
        <v>471</v>
      </c>
      <c r="E24" s="3" t="n">
        <v>80</v>
      </c>
      <c r="F24" s="2" t="n">
        <v>80</v>
      </c>
      <c r="G24" s="2" t="n">
        <v>0</v>
      </c>
      <c r="H24" s="3" t="n">
        <v>51</v>
      </c>
      <c r="I24" s="2" t="n">
        <v>51</v>
      </c>
      <c r="J24" s="2" t="n">
        <v>0</v>
      </c>
      <c r="K24" s="4" t="n"/>
      <c r="L24" s="3" t="n">
        <v>150</v>
      </c>
      <c r="M24" s="4" t="n">
        <v>150</v>
      </c>
      <c r="N24" s="4" t="n">
        <v>0</v>
      </c>
      <c r="O24" s="4" t="n">
        <v>0</v>
      </c>
    </row>
    <row r="25">
      <c r="A25" s="41" t="n">
        <v>21</v>
      </c>
      <c r="B25" s="3" t="inlineStr">
        <is>
          <t>Кировский район</t>
        </is>
      </c>
      <c r="C25" s="3" t="inlineStr">
        <is>
          <t>СПб ГБУЗ "Городская больница №14"</t>
        </is>
      </c>
      <c r="D25" s="2" t="n">
        <v>344</v>
      </c>
      <c r="E25" s="3" t="n">
        <v>34</v>
      </c>
      <c r="F25" s="2" t="n">
        <v>34</v>
      </c>
      <c r="G25" s="2" t="n">
        <v>0</v>
      </c>
      <c r="H25" s="3" t="n">
        <v>34</v>
      </c>
      <c r="I25" s="2" t="n">
        <v>34</v>
      </c>
      <c r="J25" s="2" t="n">
        <v>0</v>
      </c>
      <c r="K25" s="4" t="n"/>
      <c r="L25" s="3" t="n">
        <v>296</v>
      </c>
      <c r="M25" s="4" t="n">
        <v>296</v>
      </c>
      <c r="N25" s="4" t="n">
        <v>0</v>
      </c>
      <c r="O25" s="4" t="n">
        <v>0</v>
      </c>
    </row>
    <row r="26">
      <c r="A26" s="41" t="n">
        <v>22</v>
      </c>
      <c r="B26" s="3" t="inlineStr">
        <is>
          <t>Красносельский район</t>
        </is>
      </c>
      <c r="C26" s="3" t="inlineStr">
        <is>
          <t>СПб ГБУЗ "Городская больница №15"</t>
        </is>
      </c>
      <c r="D26" s="2" t="n">
        <v>1200</v>
      </c>
      <c r="E26" s="3" t="n">
        <v>162</v>
      </c>
      <c r="F26" s="2" t="n">
        <v>162</v>
      </c>
      <c r="G26" s="2" t="n">
        <v>0</v>
      </c>
      <c r="H26" s="3" t="n">
        <v>84</v>
      </c>
      <c r="I26" s="2" t="n">
        <v>84</v>
      </c>
      <c r="J26" s="2" t="n">
        <v>0</v>
      </c>
      <c r="K26" s="4" t="n"/>
      <c r="L26" s="3" t="n">
        <v>3</v>
      </c>
      <c r="M26" s="4" t="n">
        <v>3</v>
      </c>
      <c r="N26" s="4" t="n">
        <v>0</v>
      </c>
      <c r="O26" s="4" t="n">
        <v>18</v>
      </c>
    </row>
    <row r="27">
      <c r="A27" s="41" t="n">
        <v>23</v>
      </c>
      <c r="B27" s="3" t="inlineStr">
        <is>
          <t>Московский район</t>
        </is>
      </c>
      <c r="C27" s="3" t="inlineStr">
        <is>
          <t>СПб ГБУЗ "Городская больница №26"</t>
        </is>
      </c>
      <c r="D27" s="2" t="n">
        <v>1711</v>
      </c>
      <c r="E27" s="3" t="n">
        <v>55</v>
      </c>
      <c r="F27" s="2" t="n">
        <v>55</v>
      </c>
      <c r="G27" s="2" t="n">
        <v>0</v>
      </c>
      <c r="H27" s="3" t="n">
        <v>46</v>
      </c>
      <c r="I27" s="2" t="n">
        <v>46</v>
      </c>
      <c r="J27" s="2" t="n">
        <v>0</v>
      </c>
      <c r="K27" s="4" t="n"/>
      <c r="L27" s="3" t="n">
        <v>19</v>
      </c>
      <c r="M27" s="4" t="n">
        <v>19</v>
      </c>
      <c r="N27" s="4" t="n">
        <v>0</v>
      </c>
      <c r="O27" s="4" t="n">
        <v>0</v>
      </c>
    </row>
    <row r="28">
      <c r="A28" s="41" t="n">
        <v>24</v>
      </c>
      <c r="B28" s="3" t="inlineStr">
        <is>
          <t>Адмиралтейский район</t>
        </is>
      </c>
      <c r="C28" s="3" t="inlineStr">
        <is>
          <t>СПб ГБУЗ "Городская больница №28 "Максимилиановская"</t>
        </is>
      </c>
      <c r="D28" s="2" t="n">
        <v>419</v>
      </c>
      <c r="E28" s="3" t="n">
        <v>27</v>
      </c>
      <c r="F28" s="2" t="n">
        <v>27</v>
      </c>
      <c r="G28" s="2" t="n">
        <v>0</v>
      </c>
      <c r="H28" s="3" t="n">
        <v>23</v>
      </c>
      <c r="I28" s="2" t="n">
        <v>23</v>
      </c>
      <c r="J28" s="2" t="n">
        <v/>
      </c>
      <c r="K28" s="4" t="n"/>
      <c r="L28" s="3" t="n">
        <v>253</v>
      </c>
      <c r="M28" s="4" t="n">
        <v>253</v>
      </c>
      <c r="N28" s="4" t="n">
        <v/>
      </c>
      <c r="O28" s="4" t="n">
        <v/>
      </c>
    </row>
    <row r="29">
      <c r="A29" s="41" t="n">
        <v>25</v>
      </c>
      <c r="B29" s="3" t="inlineStr">
        <is>
          <t>Центральный район</t>
        </is>
      </c>
      <c r="C29" s="3" t="inlineStr">
        <is>
          <t>СПб ГБУЗ "Городской врачебно-физкультурный диспансер"</t>
        </is>
      </c>
      <c r="D29" s="2" t="n">
        <v>152</v>
      </c>
      <c r="E29" s="3" t="n">
        <v>20</v>
      </c>
      <c r="F29" s="2" t="n">
        <v>20</v>
      </c>
      <c r="G29" s="2" t="n">
        <v>0</v>
      </c>
      <c r="H29" s="3" t="n">
        <v>19</v>
      </c>
      <c r="I29" s="2" t="n">
        <v>19</v>
      </c>
      <c r="J29" s="2" t="n">
        <v>0</v>
      </c>
      <c r="K29" s="4" t="n"/>
      <c r="L29" s="3" t="n">
        <v>3</v>
      </c>
      <c r="M29" s="4" t="n">
        <v>3</v>
      </c>
      <c r="N29" s="4" t="n">
        <v>0</v>
      </c>
      <c r="O29" s="4" t="n">
        <v>0</v>
      </c>
    </row>
    <row r="30">
      <c r="A30" s="41" t="n">
        <v>26</v>
      </c>
      <c r="B30" s="3" t="inlineStr">
        <is>
          <t>Петроградский район</t>
        </is>
      </c>
      <c r="C30" s="3" t="inlineStr">
        <is>
          <t>СПб ГБУЗ "Городской клинический онкологический диспансер"</t>
        </is>
      </c>
      <c r="D30" s="2" t="n">
        <v>1244</v>
      </c>
      <c r="E30" s="3" t="n">
        <v>205</v>
      </c>
      <c r="F30" s="2" t="n">
        <v>203</v>
      </c>
      <c r="G30" s="2" t="n">
        <v>2</v>
      </c>
      <c r="H30" s="3" t="n">
        <v>165</v>
      </c>
      <c r="I30" s="2" t="n">
        <v>163</v>
      </c>
      <c r="J30" s="2" t="n">
        <v>2</v>
      </c>
      <c r="K30" s="4" t="n"/>
      <c r="L30" s="3" t="n">
        <v>666</v>
      </c>
      <c r="M30" s="4" t="n">
        <v>666</v>
      </c>
      <c r="N30" s="4" t="n">
        <v>0</v>
      </c>
      <c r="O30" s="4" t="n">
        <v>3</v>
      </c>
    </row>
    <row r="31">
      <c r="A31" s="41" t="n">
        <v>27</v>
      </c>
      <c r="B31" s="3" t="inlineStr">
        <is>
          <t>Выборгский район</t>
        </is>
      </c>
      <c r="C31" s="3" t="inlineStr">
        <is>
          <t>СПб ГБУЗ "Городская многопрофильная больница №2"</t>
        </is>
      </c>
      <c r="D31" s="2" t="n">
        <v>1630</v>
      </c>
      <c r="E31" s="3" t="n">
        <v>176</v>
      </c>
      <c r="F31" s="2" t="n">
        <v>176</v>
      </c>
      <c r="G31" s="2" t="n">
        <v>0</v>
      </c>
      <c r="H31" s="3" t="n">
        <v>69</v>
      </c>
      <c r="I31" s="2" t="n">
        <v>69</v>
      </c>
      <c r="J31" s="2" t="n">
        <v>0</v>
      </c>
      <c r="K31" s="4" t="n"/>
      <c r="L31" s="3" t="n">
        <v>830</v>
      </c>
      <c r="M31" s="4" t="n">
        <v>830</v>
      </c>
      <c r="N31" s="4" t="n">
        <v>0</v>
      </c>
      <c r="O31" s="4" t="n">
        <v>2</v>
      </c>
    </row>
    <row r="32">
      <c r="A32" s="41" t="n">
        <v>28</v>
      </c>
      <c r="B32" s="3" t="inlineStr">
        <is>
          <t>Центральный район</t>
        </is>
      </c>
      <c r="C32" s="3" t="inlineStr">
        <is>
          <t>СПб ГАУЗ "Городская поликлиника №40"</t>
        </is>
      </c>
      <c r="D32" s="2" t="n">
        <v>167</v>
      </c>
      <c r="E32" s="3" t="n">
        <v>8</v>
      </c>
      <c r="F32" s="2" t="n">
        <v>8</v>
      </c>
      <c r="G32" s="2" t="n">
        <v>0</v>
      </c>
      <c r="H32" s="3" t="n">
        <v>8</v>
      </c>
      <c r="I32" s="2" t="n">
        <v>8</v>
      </c>
      <c r="J32" s="2" t="n">
        <v/>
      </c>
      <c r="K32" s="4" t="n"/>
      <c r="L32" s="3" t="n">
        <v>0</v>
      </c>
      <c r="M32" s="4" t="n">
        <v>0</v>
      </c>
      <c r="N32" s="4" t="n">
        <v/>
      </c>
      <c r="O32" s="4" t="n">
        <v/>
      </c>
    </row>
    <row r="33">
      <c r="A33" s="41" t="n">
        <v>29</v>
      </c>
      <c r="B33" s="3" t="inlineStr">
        <is>
          <t>Адмиралтейский район</t>
        </is>
      </c>
      <c r="C33" s="3" t="inlineStr">
        <is>
          <t>СПб ГАУЗ "Городская поликлиника №81"</t>
        </is>
      </c>
      <c r="D33" s="2" t="n">
        <v>77</v>
      </c>
      <c r="E33" s="3" t="n">
        <v>9</v>
      </c>
      <c r="F33" s="2" t="n">
        <v>9</v>
      </c>
      <c r="G33" s="2" t="n">
        <v>0</v>
      </c>
      <c r="H33" s="3" t="n">
        <v>10</v>
      </c>
      <c r="I33" s="2" t="n">
        <v>10</v>
      </c>
      <c r="J33" s="2" t="n">
        <v>0</v>
      </c>
      <c r="K33" s="4" t="n"/>
      <c r="L33" s="3" t="n">
        <v>45</v>
      </c>
      <c r="M33" s="4" t="n">
        <v>45</v>
      </c>
      <c r="N33" s="4" t="n">
        <v>0</v>
      </c>
      <c r="O33" s="4" t="n">
        <v>1</v>
      </c>
    </row>
    <row r="34">
      <c r="A34" s="41" t="n">
        <v>30</v>
      </c>
      <c r="B34" s="3" t="inlineStr">
        <is>
          <t>Петроградский район</t>
        </is>
      </c>
      <c r="C34" s="3" t="inlineStr">
        <is>
          <t>СПб ГАУЗ "Городская поликлиника №83"</t>
        </is>
      </c>
      <c r="D34" s="2" t="n">
        <v>145</v>
      </c>
      <c r="E34" s="3" t="n">
        <v>34</v>
      </c>
      <c r="F34" s="2" t="n">
        <v>34</v>
      </c>
      <c r="G34" s="2" t="n">
        <v>0</v>
      </c>
      <c r="H34" s="3" t="n">
        <v>33</v>
      </c>
      <c r="I34" s="2" t="n">
        <v>32</v>
      </c>
      <c r="J34" s="2" t="n">
        <v>1</v>
      </c>
      <c r="K34" s="4" t="n"/>
      <c r="L34" s="3" t="n">
        <v>1</v>
      </c>
      <c r="M34" s="4" t="n">
        <v>1</v>
      </c>
      <c r="N34" s="4" t="n">
        <v>0</v>
      </c>
      <c r="O34" s="4" t="n">
        <v>3</v>
      </c>
    </row>
    <row r="35">
      <c r="A35" s="41" t="n">
        <v>31</v>
      </c>
      <c r="B35" s="3" t="inlineStr">
        <is>
          <t>Выборгский район</t>
        </is>
      </c>
      <c r="C35" s="3" t="inlineStr">
        <is>
          <t>СПб ГБУЗ "Городское патологоанатомическое бюро"</t>
        </is>
      </c>
      <c r="D35" s="2" t="n">
        <v>242</v>
      </c>
      <c r="E35" s="3" t="n">
        <v>28</v>
      </c>
      <c r="F35" s="2" t="n">
        <v>28</v>
      </c>
      <c r="G35" s="2" t="n">
        <v>0</v>
      </c>
      <c r="H35" s="3" t="n">
        <v>53</v>
      </c>
      <c r="I35" s="2" t="n">
        <v>53</v>
      </c>
      <c r="J35" s="2" t="n">
        <v>0</v>
      </c>
      <c r="K35" s="4" t="n"/>
      <c r="L35" s="3" t="n">
        <v>189</v>
      </c>
      <c r="M35" s="4" t="n">
        <v>189</v>
      </c>
      <c r="N35" s="4" t="n">
        <v>0</v>
      </c>
      <c r="O35" s="4" t="n">
        <v>0</v>
      </c>
    </row>
    <row r="36">
      <c r="A36" s="41" t="n">
        <v>32</v>
      </c>
      <c r="B36" s="3" t="inlineStr">
        <is>
          <t>Приморский район</t>
        </is>
      </c>
      <c r="C36" s="3" t="inlineStr">
        <is>
          <t>СПб ГКУЗ "Городская психиатрическая больница №3 им.И.И.Скворцова-Степанова"</t>
        </is>
      </c>
      <c r="D36" s="2" t="n">
        <v>1397</v>
      </c>
      <c r="E36" s="3" t="n">
        <v>36</v>
      </c>
      <c r="F36" s="2" t="n">
        <v>36</v>
      </c>
      <c r="G36" s="2" t="n">
        <v>0</v>
      </c>
      <c r="H36" s="3" t="n">
        <v>84</v>
      </c>
      <c r="I36" s="2" t="n">
        <v>84</v>
      </c>
      <c r="J36" s="2" t="n">
        <v>0</v>
      </c>
      <c r="K36" s="4" t="n"/>
      <c r="L36" s="3" t="n">
        <v>564</v>
      </c>
      <c r="M36" s="4" t="n">
        <v>564</v>
      </c>
      <c r="N36" s="4" t="n">
        <v>0</v>
      </c>
      <c r="O36" s="4" t="n">
        <v>10</v>
      </c>
    </row>
    <row r="37">
      <c r="A37" s="41" t="n">
        <v>33</v>
      </c>
      <c r="B37" s="3" t="inlineStr">
        <is>
          <t>Центральный район</t>
        </is>
      </c>
      <c r="C37" s="3" t="inlineStr">
        <is>
          <t>СПб ГКУЗ "Городская психиатрическая больница №6 (стационар с диспансером)"</t>
        </is>
      </c>
      <c r="D37" s="2" t="n">
        <v>552</v>
      </c>
      <c r="E37" s="3" t="n">
        <v>76</v>
      </c>
      <c r="F37" s="2" t="n">
        <v>76</v>
      </c>
      <c r="G37" s="2" t="n">
        <v>0</v>
      </c>
      <c r="H37" s="3" t="n">
        <v>56</v>
      </c>
      <c r="I37" s="2" t="n">
        <v>56</v>
      </c>
      <c r="J37" s="2" t="n">
        <v>0</v>
      </c>
      <c r="K37" s="4" t="n"/>
      <c r="L37" s="3" t="n">
        <v>125</v>
      </c>
      <c r="M37" s="4" t="n">
        <v>125</v>
      </c>
      <c r="N37" s="4" t="n">
        <v>0</v>
      </c>
      <c r="O37" s="4" t="n">
        <v>16</v>
      </c>
    </row>
    <row r="38">
      <c r="A38" s="41" t="n">
        <v>34</v>
      </c>
      <c r="B38" s="3" t="inlineStr">
        <is>
          <t>Василеостровский район</t>
        </is>
      </c>
      <c r="C38" s="3" t="inlineStr">
        <is>
          <t>СПб ГБУЗ "Городская психиатрическая больница №7 им.акад.И.П.Павлова"</t>
        </is>
      </c>
      <c r="D38" s="2" t="n">
        <v>220</v>
      </c>
      <c r="E38" s="3" t="n">
        <v>13</v>
      </c>
      <c r="F38" s="2" t="n">
        <v>13</v>
      </c>
      <c r="G38" s="2" t="n">
        <v>0</v>
      </c>
      <c r="H38" s="3" t="n">
        <v>10</v>
      </c>
      <c r="I38" s="2" t="n">
        <v>10</v>
      </c>
      <c r="J38" s="2" t="n">
        <v>0</v>
      </c>
      <c r="K38" s="4" t="n"/>
      <c r="L38" s="3" t="n">
        <v>38</v>
      </c>
      <c r="M38" s="4" t="n">
        <v>38</v>
      </c>
      <c r="N38" s="4" t="n">
        <v>0</v>
      </c>
      <c r="O38" s="4" t="n">
        <v>8</v>
      </c>
    </row>
    <row r="39">
      <c r="A39" s="41" t="n">
        <v>35</v>
      </c>
      <c r="B39" s="3" t="inlineStr">
        <is>
          <t>Московский район</t>
        </is>
      </c>
      <c r="C39" s="3" t="inlineStr">
        <is>
          <t>СПб ГБУЗ "Городской противотуберкулезный диспансер"</t>
        </is>
      </c>
      <c r="D39" s="2" t="n">
        <v>483</v>
      </c>
      <c r="E39" s="3" t="n">
        <v>14</v>
      </c>
      <c r="F39" s="2" t="n">
        <v>13</v>
      </c>
      <c r="G39" s="2" t="n">
        <v>1</v>
      </c>
      <c r="H39" s="3" t="n">
        <v>12</v>
      </c>
      <c r="I39" s="2" t="n">
        <v>12</v>
      </c>
      <c r="J39" s="2" t="n">
        <v>0</v>
      </c>
      <c r="K39" s="4" t="n"/>
      <c r="L39" s="3" t="n">
        <v>75</v>
      </c>
      <c r="M39" s="4" t="n">
        <v>75</v>
      </c>
      <c r="N39" s="4" t="n">
        <v>0</v>
      </c>
      <c r="O39" s="4" t="n">
        <v>0</v>
      </c>
    </row>
    <row r="40">
      <c r="A40" s="41" t="n">
        <v>36</v>
      </c>
      <c r="B40" s="3" t="inlineStr">
        <is>
          <t>Невский район</t>
        </is>
      </c>
      <c r="C40" s="3" t="inlineStr">
        <is>
          <t>СПб ГБУЗ "ГПЦ №1"</t>
        </is>
      </c>
      <c r="D40" s="2" t="n">
        <v>416</v>
      </c>
      <c r="E40" s="3" t="n">
        <v>58</v>
      </c>
      <c r="F40" s="2" t="n">
        <v>58</v>
      </c>
      <c r="G40" s="2" t="n">
        <v>0</v>
      </c>
      <c r="H40" s="3" t="n">
        <v>57</v>
      </c>
      <c r="I40" s="2" t="n">
        <v>57</v>
      </c>
      <c r="J40" s="2" t="n">
        <v>0</v>
      </c>
      <c r="K40" s="4" t="n"/>
      <c r="L40" s="3" t="n">
        <v>96</v>
      </c>
      <c r="M40" s="4" t="n">
        <v>96</v>
      </c>
      <c r="N40" s="4" t="n">
        <v>0</v>
      </c>
      <c r="O40" s="4" t="n">
        <v>3</v>
      </c>
    </row>
    <row r="41">
      <c r="A41" s="41" t="n">
        <v>37</v>
      </c>
      <c r="B41" s="3" t="inlineStr">
        <is>
          <t>Московский район</t>
        </is>
      </c>
      <c r="C41" s="3" t="inlineStr">
        <is>
          <t>СПб ГКУЗ "Городская станция переливания крови"</t>
        </is>
      </c>
      <c r="D41" s="2" t="n">
        <v>235</v>
      </c>
      <c r="E41" s="3" t="n">
        <v>23</v>
      </c>
      <c r="F41" s="2" t="n">
        <v>23</v>
      </c>
      <c r="G41" s="2" t="n">
        <v>0</v>
      </c>
      <c r="H41" s="3" t="n">
        <v>13</v>
      </c>
      <c r="I41" s="2" t="n">
        <v>13</v>
      </c>
      <c r="J41" s="2" t="n">
        <v>0</v>
      </c>
      <c r="K41" s="4" t="n"/>
      <c r="L41" s="3" t="n">
        <v>44</v>
      </c>
      <c r="M41" s="4" t="n">
        <v>44</v>
      </c>
      <c r="N41" s="4" t="n">
        <v>0</v>
      </c>
      <c r="O41" s="4" t="n">
        <v>47</v>
      </c>
    </row>
    <row r="42">
      <c r="A42" s="41" t="n">
        <v>38</v>
      </c>
      <c r="B42" s="3" t="inlineStr">
        <is>
          <t>Выборгский район</t>
        </is>
      </c>
      <c r="C42" s="3" t="inlineStr">
        <is>
          <t>СПб ГБУЗ "Городская туберкулезная больница №2"</t>
        </is>
      </c>
      <c r="D42" s="2" t="n">
        <v>355</v>
      </c>
      <c r="E42" s="3" t="n">
        <v>84</v>
      </c>
      <c r="F42" s="2" t="n">
        <v>84</v>
      </c>
      <c r="G42" s="2" t="n">
        <v>0</v>
      </c>
      <c r="H42" s="3" t="n">
        <v>25</v>
      </c>
      <c r="I42" s="2" t="n">
        <v>25</v>
      </c>
      <c r="J42" s="2" t="n">
        <v/>
      </c>
      <c r="K42" s="4" t="n"/>
      <c r="L42" s="3" t="n">
        <v>94</v>
      </c>
      <c r="M42" s="4" t="n">
        <v>94</v>
      </c>
      <c r="N42" s="4" t="n">
        <v/>
      </c>
      <c r="O42" s="4" t="n">
        <v/>
      </c>
    </row>
    <row r="43">
      <c r="A43" s="41" t="n">
        <v>39</v>
      </c>
      <c r="B43" s="3" t="inlineStr">
        <is>
          <t>Центральный район</t>
        </is>
      </c>
      <c r="C43" s="3" t="inlineStr">
        <is>
          <t>СПб ГКУЗ "Городской центр медицинской профилактики"</t>
        </is>
      </c>
      <c r="D43" s="2" t="n">
        <v>59</v>
      </c>
      <c r="E43" s="3" t="n">
        <v>5</v>
      </c>
      <c r="F43" s="2" t="n">
        <v>5</v>
      </c>
      <c r="G43" s="2" t="n">
        <v>0</v>
      </c>
      <c r="H43" s="3" t="n">
        <v>5</v>
      </c>
      <c r="I43" s="2" t="n">
        <v>5</v>
      </c>
      <c r="J43" s="2" t="n">
        <v>0</v>
      </c>
      <c r="K43" s="4" t="n"/>
      <c r="L43" s="3" t="n">
        <v>0</v>
      </c>
      <c r="M43" s="4" t="n">
        <v>0</v>
      </c>
      <c r="N43" s="4" t="n">
        <v>0</v>
      </c>
      <c r="O43" s="4" t="n">
        <v>0</v>
      </c>
    </row>
    <row r="44">
      <c r="A44" s="41" t="n">
        <v>40</v>
      </c>
      <c r="B44" s="3" t="inlineStr">
        <is>
          <t>Красносельский район</t>
        </is>
      </c>
      <c r="C44" s="3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D44" s="2" t="n">
        <v>1701</v>
      </c>
      <c r="E44" s="3" t="n">
        <v>200</v>
      </c>
      <c r="F44" s="2" t="n">
        <v>193</v>
      </c>
      <c r="G44" s="2" t="n">
        <v>7</v>
      </c>
      <c r="H44" s="3" t="n">
        <v>139</v>
      </c>
      <c r="I44" s="2" t="n">
        <v>127</v>
      </c>
      <c r="J44" s="2" t="n">
        <v>12</v>
      </c>
      <c r="K44" s="4" t="n"/>
      <c r="L44" s="3" t="n">
        <v>414</v>
      </c>
      <c r="M44" s="4" t="n">
        <v>414</v>
      </c>
      <c r="N44" s="4" t="n">
        <v>0</v>
      </c>
      <c r="O44" s="4" t="n">
        <v>140</v>
      </c>
    </row>
    <row r="45">
      <c r="A45" s="41" t="n">
        <v>41</v>
      </c>
      <c r="B45" s="3" t="inlineStr">
        <is>
          <t>Выборгский район</t>
        </is>
      </c>
      <c r="C45" s="3" t="inlineStr">
        <is>
          <t>СПБ ГКУЗ "ДГСЦ"</t>
        </is>
      </c>
      <c r="D45" s="2" t="n">
        <v>72</v>
      </c>
      <c r="E45" s="3" t="n">
        <v>8</v>
      </c>
      <c r="F45" s="2" t="n">
        <v>8</v>
      </c>
      <c r="G45" s="2" t="n">
        <v>0</v>
      </c>
      <c r="H45" s="3" t="n">
        <v>4</v>
      </c>
      <c r="I45" s="2" t="n">
        <v>4</v>
      </c>
      <c r="J45" s="2" t="n">
        <v>0</v>
      </c>
      <c r="K45" s="4" t="n"/>
      <c r="L45" s="3" t="n">
        <v>0</v>
      </c>
      <c r="M45" s="4" t="n">
        <v>0</v>
      </c>
      <c r="N45" s="4" t="n">
        <v>0</v>
      </c>
      <c r="O45" s="4" t="n">
        <v>0</v>
      </c>
    </row>
    <row r="46">
      <c r="A46" s="41" t="n">
        <v>42</v>
      </c>
      <c r="B46" s="3" t="inlineStr">
        <is>
          <t>Василеостровский район</t>
        </is>
      </c>
      <c r="C46" s="3" t="inlineStr">
        <is>
          <t>СПб ГБУЗ "Детская инфекционная больница №3"</t>
        </is>
      </c>
      <c r="D46" s="2" t="n">
        <v>239</v>
      </c>
      <c r="E46" s="3" t="n">
        <v>23</v>
      </c>
      <c r="F46" s="2" t="n">
        <v>23</v>
      </c>
      <c r="G46" s="2" t="n">
        <v>0</v>
      </c>
      <c r="H46" s="3" t="n">
        <v>23</v>
      </c>
      <c r="I46" s="2" t="n">
        <v>23</v>
      </c>
      <c r="J46" s="2" t="n">
        <v>0</v>
      </c>
      <c r="K46" s="4" t="n"/>
      <c r="L46" s="3" t="n">
        <v>76</v>
      </c>
      <c r="M46" s="4" t="n">
        <v>76</v>
      </c>
      <c r="N46" s="4" t="n">
        <v>0</v>
      </c>
      <c r="O46" s="4" t="n">
        <v>0</v>
      </c>
    </row>
    <row r="47">
      <c r="A47" s="41" t="n">
        <v>43</v>
      </c>
      <c r="B47" s="3" t="inlineStr">
        <is>
          <t>Курортный район</t>
        </is>
      </c>
      <c r="C47" s="3" t="inlineStr">
        <is>
          <t>СПб ГБУЗ "Детский санаторий - РЦ "Детские Дюны"</t>
        </is>
      </c>
      <c r="D47" s="2" t="n">
        <v>384</v>
      </c>
      <c r="E47" s="3" t="n">
        <v>13</v>
      </c>
      <c r="F47" s="2" t="n">
        <v>13</v>
      </c>
      <c r="G47" s="2" t="n">
        <v>0</v>
      </c>
      <c r="H47" s="3" t="n">
        <v>4</v>
      </c>
      <c r="I47" s="2" t="n">
        <v>3</v>
      </c>
      <c r="J47" s="2" t="n">
        <v>1</v>
      </c>
      <c r="K47" s="4" t="n"/>
      <c r="L47" s="3" t="n">
        <v>2</v>
      </c>
      <c r="M47" s="4" t="n">
        <v>2</v>
      </c>
      <c r="N47" s="4" t="n">
        <v>0</v>
      </c>
      <c r="O47" s="4" t="n">
        <v>2</v>
      </c>
    </row>
    <row r="48">
      <c r="A48" s="41" t="n">
        <v>44</v>
      </c>
      <c r="B48" s="3" t="inlineStr">
        <is>
          <t>Фрунзенский район</t>
        </is>
      </c>
      <c r="C48" s="3" t="inlineStr">
        <is>
          <t>СПБ ГБУЗ КДЦД</t>
        </is>
      </c>
      <c r="D48" s="2" t="n">
        <v>306</v>
      </c>
      <c r="E48" s="3" t="n">
        <v>39</v>
      </c>
      <c r="F48" s="2" t="n">
        <v>39</v>
      </c>
      <c r="G48" s="2" t="n">
        <v>0</v>
      </c>
      <c r="H48" s="3" t="n">
        <v>32</v>
      </c>
      <c r="I48" s="2" t="n">
        <v>32</v>
      </c>
      <c r="J48" s="2" t="n">
        <v/>
      </c>
      <c r="K48" s="4" t="n"/>
      <c r="L48" s="3" t="n">
        <v>165</v>
      </c>
      <c r="M48" s="4" t="n">
        <v>165</v>
      </c>
      <c r="N48" s="4" t="n">
        <v/>
      </c>
      <c r="O48" s="4" t="n">
        <v/>
      </c>
    </row>
    <row r="49">
      <c r="A49" s="41" t="n">
        <v>45</v>
      </c>
      <c r="B49" s="3" t="inlineStr">
        <is>
          <t>Калининский район</t>
        </is>
      </c>
      <c r="C49" s="3" t="inlineStr">
        <is>
          <t>СПб ГБУЗ "Клиническая больница Святителя Луки"</t>
        </is>
      </c>
      <c r="D49" s="2" t="n">
        <v>496</v>
      </c>
      <c r="E49" s="3" t="n">
        <v>90</v>
      </c>
      <c r="F49" s="2" t="n">
        <v>90</v>
      </c>
      <c r="G49" s="2" t="n">
        <v>0</v>
      </c>
      <c r="H49" s="3" t="n">
        <v>77</v>
      </c>
      <c r="I49" s="2" t="n">
        <v>77</v>
      </c>
      <c r="J49" s="2" t="n">
        <v>0</v>
      </c>
      <c r="K49" s="4" t="n"/>
      <c r="L49" s="3" t="n">
        <v>107</v>
      </c>
      <c r="M49" s="4" t="n">
        <v>107</v>
      </c>
      <c r="N49" s="4" t="n">
        <v>0</v>
      </c>
      <c r="O49" s="4" t="n">
        <v>0</v>
      </c>
    </row>
    <row r="50">
      <c r="A50" s="41" t="n">
        <v>46</v>
      </c>
      <c r="B50" s="3" t="inlineStr">
        <is>
          <t>Адмиралтейский район</t>
        </is>
      </c>
      <c r="C50" s="3" t="inlineStr">
        <is>
          <t>СПб ГБУЗ "Медицинский информационно-аналитический центр"</t>
        </is>
      </c>
      <c r="D50" s="2" t="n">
        <v>287</v>
      </c>
      <c r="E50" s="3" t="n">
        <v>31</v>
      </c>
      <c r="F50" s="2" t="n">
        <v>31</v>
      </c>
      <c r="G50" s="2" t="n">
        <v>0</v>
      </c>
      <c r="H50" s="3" t="n">
        <v>22</v>
      </c>
      <c r="I50" s="2" t="n">
        <v>22</v>
      </c>
      <c r="J50" s="2" t="n">
        <v>0</v>
      </c>
      <c r="K50" s="4" t="n"/>
      <c r="L50" s="3" t="n">
        <v>56</v>
      </c>
      <c r="M50" s="4" t="n">
        <v>56</v>
      </c>
      <c r="N50" s="4" t="n">
        <v>0</v>
      </c>
      <c r="O50" s="4" t="n">
        <v>13</v>
      </c>
    </row>
    <row r="51">
      <c r="A51" s="41" t="n">
        <v>47</v>
      </c>
      <c r="B51" s="3" t="inlineStr">
        <is>
          <t>Пушкинский район</t>
        </is>
      </c>
      <c r="C51" s="3" t="inlineStr">
        <is>
          <t>СПб ГБУЗ "Пушкинский противотуберкулезный диспансер"</t>
        </is>
      </c>
      <c r="D51" s="2" t="n">
        <v>166</v>
      </c>
      <c r="E51" s="3" t="n">
        <v>40</v>
      </c>
      <c r="F51" s="2" t="n">
        <v>40</v>
      </c>
      <c r="G51" s="2" t="n">
        <v>0</v>
      </c>
      <c r="H51" s="3" t="n">
        <v>35</v>
      </c>
      <c r="I51" s="2" t="n">
        <v>35</v>
      </c>
      <c r="J51" s="2" t="n">
        <v>0</v>
      </c>
      <c r="K51" s="4" t="n"/>
      <c r="L51" s="3" t="n">
        <v>111</v>
      </c>
      <c r="M51" s="4" t="n">
        <v>111</v>
      </c>
      <c r="N51" s="4" t="n">
        <v>0</v>
      </c>
      <c r="O51" s="4" t="n">
        <v>0</v>
      </c>
    </row>
    <row r="52">
      <c r="A52" s="41" t="n">
        <v>48</v>
      </c>
      <c r="B52" s="3" t="inlineStr">
        <is>
          <t>Василеостровский район</t>
        </is>
      </c>
      <c r="C52" s="3" t="inlineStr">
        <is>
          <t>СПб ГБУЗ "Противотуберкулезный диспансер №2"</t>
        </is>
      </c>
      <c r="D52" s="2" t="n">
        <v>57</v>
      </c>
      <c r="E52" s="3" t="n">
        <v>0</v>
      </c>
      <c r="F52" s="2" t="n">
        <v>0</v>
      </c>
      <c r="G52" s="2" t="n">
        <v>0</v>
      </c>
      <c r="H52" s="3" t="n">
        <v>0</v>
      </c>
      <c r="I52" s="2" t="n">
        <v>0</v>
      </c>
      <c r="J52" s="2" t="n">
        <v>0</v>
      </c>
      <c r="K52" s="4" t="n"/>
      <c r="L52" s="3" t="n">
        <v>16</v>
      </c>
      <c r="M52" s="4" t="n">
        <v>16</v>
      </c>
      <c r="N52" s="4" t="n">
        <v>0</v>
      </c>
      <c r="O52" s="4" t="n">
        <v>7</v>
      </c>
    </row>
    <row r="53">
      <c r="A53" s="41" t="n">
        <v>49</v>
      </c>
      <c r="B53" s="3" t="inlineStr">
        <is>
          <t>Колпинский район</t>
        </is>
      </c>
      <c r="C53" s="3" t="inlineStr">
        <is>
          <t>СПб ГБУЗ "Противотуберкулезный диспансер №4"</t>
        </is>
      </c>
      <c r="D53" s="2" t="n">
        <v>61</v>
      </c>
      <c r="E53" s="3" t="n">
        <v>0</v>
      </c>
      <c r="F53" s="2" t="n">
        <v>0</v>
      </c>
      <c r="G53" s="2" t="n">
        <v>0</v>
      </c>
      <c r="H53" s="3" t="n">
        <v>0</v>
      </c>
      <c r="I53" s="2" t="n">
        <v>0</v>
      </c>
      <c r="J53" s="2" t="n">
        <v>0</v>
      </c>
      <c r="K53" s="4" t="n"/>
      <c r="L53" s="3" t="n">
        <v>12</v>
      </c>
      <c r="M53" s="4" t="n">
        <v>12</v>
      </c>
      <c r="N53" s="4" t="n">
        <v>0</v>
      </c>
      <c r="O53" s="4" t="n">
        <v>1</v>
      </c>
    </row>
    <row r="54">
      <c r="A54" s="41" t="n">
        <v>50</v>
      </c>
      <c r="B54" s="3" t="inlineStr">
        <is>
          <t>Красногвардейский район</t>
        </is>
      </c>
      <c r="C54" s="3" t="inlineStr">
        <is>
          <t>СПб ГБУЗ "Противотуберкулезный диспансер №5"</t>
        </is>
      </c>
      <c r="D54" s="2" t="n">
        <v>182</v>
      </c>
      <c r="E54" s="3" t="n">
        <v>12</v>
      </c>
      <c r="F54" s="2" t="n">
        <v>12</v>
      </c>
      <c r="G54" s="2" t="n">
        <v>0</v>
      </c>
      <c r="H54" s="3" t="n">
        <v>12</v>
      </c>
      <c r="I54" s="2" t="n">
        <v>12</v>
      </c>
      <c r="J54" s="2" t="n">
        <v/>
      </c>
      <c r="K54" s="4" t="n"/>
      <c r="L54" s="3" t="n">
        <v>74</v>
      </c>
      <c r="M54" s="4" t="n">
        <v>74</v>
      </c>
      <c r="N54" s="4" t="n">
        <v/>
      </c>
      <c r="O54" s="4" t="n">
        <v/>
      </c>
    </row>
    <row r="55">
      <c r="A55" s="41" t="n">
        <v>51</v>
      </c>
      <c r="B55" s="3" t="inlineStr">
        <is>
          <t>Центральный район</t>
        </is>
      </c>
      <c r="C55" s="3" t="inlineStr">
        <is>
          <t>СПб ГБУЗ "Противотуберкулезный диспансер №8"</t>
        </is>
      </c>
      <c r="D55" s="2" t="n">
        <v>57</v>
      </c>
      <c r="E55" s="3" t="n">
        <v>8</v>
      </c>
      <c r="F55" s="2" t="n">
        <v>8</v>
      </c>
      <c r="G55" s="2" t="n">
        <v>0</v>
      </c>
      <c r="H55" s="3" t="n">
        <v>8</v>
      </c>
      <c r="I55" s="2" t="n">
        <v>8</v>
      </c>
      <c r="J55" s="2" t="n">
        <v>0</v>
      </c>
      <c r="K55" s="4" t="n"/>
      <c r="L55" s="3" t="n">
        <v>7</v>
      </c>
      <c r="M55" s="4" t="n">
        <v>7</v>
      </c>
      <c r="N55" s="4" t="n">
        <v>0</v>
      </c>
      <c r="O55" s="4" t="n">
        <v>0</v>
      </c>
    </row>
    <row r="56">
      <c r="A56" s="41" t="n">
        <v>52</v>
      </c>
      <c r="B56" s="3" t="inlineStr">
        <is>
          <t>Красносельский район</t>
        </is>
      </c>
      <c r="C56" s="3" t="inlineStr">
        <is>
          <t>СПб ГБУЗ "Родильный дом №10"</t>
        </is>
      </c>
      <c r="D56" s="2" t="n">
        <v>460</v>
      </c>
      <c r="E56" s="3" t="n">
        <v>134</v>
      </c>
      <c r="F56" s="2" t="n">
        <v>134</v>
      </c>
      <c r="G56" s="2" t="n">
        <v>0</v>
      </c>
      <c r="H56" s="3" t="n">
        <v>122</v>
      </c>
      <c r="I56" s="2" t="n">
        <v>122</v>
      </c>
      <c r="J56" s="2" t="n">
        <v/>
      </c>
      <c r="K56" s="4" t="n"/>
      <c r="L56" s="3" t="n">
        <v>162</v>
      </c>
      <c r="M56" s="4" t="n">
        <v>162</v>
      </c>
      <c r="N56" s="4" t="n">
        <v/>
      </c>
      <c r="O56" s="4" t="n">
        <v/>
      </c>
    </row>
    <row r="57">
      <c r="A57" s="41" t="n">
        <v>53</v>
      </c>
      <c r="B57" s="3" t="inlineStr">
        <is>
          <t>Центральный район</t>
        </is>
      </c>
      <c r="C57" s="3" t="inlineStr">
        <is>
          <t>СПб ГБУЗ "Родильный дом №13"</t>
        </is>
      </c>
      <c r="D57" s="2" t="n">
        <v>202</v>
      </c>
      <c r="E57" s="3" t="n">
        <v>23</v>
      </c>
      <c r="F57" s="2" t="n">
        <v>23</v>
      </c>
      <c r="G57" s="2" t="n">
        <v>0</v>
      </c>
      <c r="H57" s="3" t="n">
        <v>20</v>
      </c>
      <c r="I57" s="2" t="n">
        <v>20</v>
      </c>
      <c r="J57" s="2" t="n">
        <v>0</v>
      </c>
      <c r="K57" s="4" t="n"/>
      <c r="L57" s="3" t="n">
        <v>0</v>
      </c>
      <c r="M57" s="4" t="n">
        <v>0</v>
      </c>
      <c r="N57" s="4" t="n">
        <v>0</v>
      </c>
      <c r="O57" s="4" t="n">
        <v/>
      </c>
    </row>
    <row r="58">
      <c r="A58" s="41" t="n">
        <v>54</v>
      </c>
      <c r="B58" s="3" t="inlineStr">
        <is>
          <t>Фрунзенский район</t>
        </is>
      </c>
      <c r="C58" s="3" t="inlineStr">
        <is>
          <t>СПб ГБУЗ "Родильный дом №16"</t>
        </is>
      </c>
      <c r="D58" s="2" t="n">
        <v>371</v>
      </c>
      <c r="E58" s="3" t="n">
        <v>3</v>
      </c>
      <c r="F58" s="2" t="n">
        <v>3</v>
      </c>
      <c r="G58" s="2" t="n">
        <v>0</v>
      </c>
      <c r="H58" s="3" t="n">
        <v>23</v>
      </c>
      <c r="I58" s="2" t="n">
        <v>23</v>
      </c>
      <c r="J58" s="2" t="n">
        <v/>
      </c>
      <c r="K58" s="4" t="n"/>
      <c r="L58" s="3" t="n">
        <v>135</v>
      </c>
      <c r="M58" s="4" t="n">
        <v>135</v>
      </c>
      <c r="N58" s="4" t="n">
        <v/>
      </c>
      <c r="O58" s="4" t="n">
        <v/>
      </c>
    </row>
    <row r="59">
      <c r="A59" s="41" t="n">
        <v>55</v>
      </c>
      <c r="B59" s="3" t="inlineStr">
        <is>
          <t>Невский район</t>
        </is>
      </c>
      <c r="C59" s="3" t="inlineStr">
        <is>
          <t>СПб ГБУЗ "Родильный дом №17"</t>
        </is>
      </c>
      <c r="D59" s="2" t="n">
        <v>223</v>
      </c>
      <c r="E59" s="3" t="n">
        <v>18</v>
      </c>
      <c r="F59" s="2" t="n">
        <v>18</v>
      </c>
      <c r="G59" s="2" t="n">
        <v>0</v>
      </c>
      <c r="H59" s="3" t="n">
        <v>16</v>
      </c>
      <c r="I59" s="2" t="n">
        <v>16</v>
      </c>
      <c r="J59" s="2" t="n">
        <v>0</v>
      </c>
      <c r="K59" s="4" t="n"/>
      <c r="L59" s="3" t="n">
        <v>35</v>
      </c>
      <c r="M59" s="4" t="n">
        <v>35</v>
      </c>
      <c r="N59" s="4" t="n">
        <v>0</v>
      </c>
      <c r="O59" s="4" t="n">
        <v>1</v>
      </c>
    </row>
    <row r="60">
      <c r="A60" s="41" t="n">
        <v>56</v>
      </c>
      <c r="B60" s="3" t="inlineStr">
        <is>
          <t>Адмиралтейский район</t>
        </is>
      </c>
      <c r="C60" s="3" t="inlineStr">
        <is>
          <t>СПб ГБУЗ "Центр по профилактике и борьбе со СПИД и инфекционными заболеваниями"</t>
        </is>
      </c>
      <c r="D60" s="2" t="n">
        <v>480</v>
      </c>
      <c r="E60" s="3" t="n">
        <v>5</v>
      </c>
      <c r="F60" s="2" t="n">
        <v>5</v>
      </c>
      <c r="G60" s="2" t="n">
        <v>0</v>
      </c>
      <c r="H60" s="3" t="n">
        <v>6</v>
      </c>
      <c r="I60" s="2" t="n">
        <v>6</v>
      </c>
      <c r="J60" s="2" t="n">
        <v>0</v>
      </c>
      <c r="K60" s="4" t="n"/>
      <c r="L60" s="3" t="n">
        <v>0</v>
      </c>
      <c r="M60" s="4" t="n">
        <v>0</v>
      </c>
      <c r="N60" s="4" t="n">
        <v>0</v>
      </c>
      <c r="O60" s="4" t="n">
        <v>0</v>
      </c>
    </row>
    <row r="61">
      <c r="A61" s="41" t="n">
        <v>57</v>
      </c>
      <c r="B61" s="3" t="inlineStr">
        <is>
          <t>Адмиралтейский район</t>
        </is>
      </c>
      <c r="C61" s="3" t="inlineStr">
        <is>
          <t>СПб ГБУЗ "Городская детская стоматологическая поликлиника №6"</t>
        </is>
      </c>
      <c r="D61" s="2" t="n">
        <v>66</v>
      </c>
      <c r="E61" s="3" t="n">
        <v>23</v>
      </c>
      <c r="F61" s="2" t="n">
        <v>23</v>
      </c>
      <c r="G61" s="2" t="n">
        <v>0</v>
      </c>
      <c r="H61" s="3" t="n">
        <v>22</v>
      </c>
      <c r="I61" s="2" t="n">
        <v>22</v>
      </c>
      <c r="J61" s="2" t="n">
        <v>0</v>
      </c>
      <c r="K61" s="4" t="n"/>
      <c r="L61" s="3" t="n">
        <v>20</v>
      </c>
      <c r="M61" s="4" t="n">
        <v>20</v>
      </c>
      <c r="N61" s="4" t="n">
        <v>0</v>
      </c>
      <c r="O61" s="4" t="n">
        <v>0</v>
      </c>
    </row>
    <row r="62">
      <c r="A62" s="41" t="n">
        <v>58</v>
      </c>
      <c r="B62" s="3" t="inlineStr">
        <is>
          <t>Петроградский район</t>
        </is>
      </c>
      <c r="C62" s="3" t="inlineStr">
        <is>
          <t>СПб ГБУЗ "Городская клиническая больница №31"</t>
        </is>
      </c>
      <c r="D62" s="2" t="n">
        <v>830</v>
      </c>
      <c r="E62" s="3" t="n">
        <v>2</v>
      </c>
      <c r="F62" s="2" t="n">
        <v>2</v>
      </c>
      <c r="G62" s="2" t="n">
        <v>0</v>
      </c>
      <c r="H62" s="3" t="n">
        <v>0</v>
      </c>
      <c r="I62" s="2" t="n">
        <v>0</v>
      </c>
      <c r="J62" s="2" t="n">
        <v/>
      </c>
      <c r="K62" s="4" t="n"/>
      <c r="L62" s="3" t="n">
        <v>0</v>
      </c>
      <c r="M62" s="4" t="n">
        <v/>
      </c>
      <c r="N62" s="4" t="n">
        <v/>
      </c>
      <c r="O62" s="4" t="n">
        <v/>
      </c>
    </row>
    <row r="63">
      <c r="A63" s="41" t="n">
        <v>59</v>
      </c>
      <c r="B63" s="3" t="inlineStr">
        <is>
          <t>Выборгский район</t>
        </is>
      </c>
      <c r="C63" s="3" t="inlineStr">
        <is>
          <t>СПб ГБУЗ "Городской консультативно-диагностический центр №1"</t>
        </is>
      </c>
      <c r="D63" s="2" t="n">
        <v>542</v>
      </c>
      <c r="E63" s="3" t="n">
        <v>39</v>
      </c>
      <c r="F63" s="2" t="n">
        <v>39</v>
      </c>
      <c r="G63" s="2" t="n">
        <v>0</v>
      </c>
      <c r="H63" s="3" t="n">
        <v>28</v>
      </c>
      <c r="I63" s="2" t="n">
        <v>28</v>
      </c>
      <c r="J63" s="2" t="n">
        <v>0</v>
      </c>
      <c r="K63" s="4" t="n"/>
      <c r="L63" s="3" t="n">
        <v>52</v>
      </c>
      <c r="M63" s="4" t="n">
        <v>52</v>
      </c>
      <c r="N63" s="4" t="n">
        <v>0</v>
      </c>
      <c r="O63" s="4" t="n">
        <v>1</v>
      </c>
    </row>
    <row r="64">
      <c r="A64" s="41" t="n">
        <v>60</v>
      </c>
      <c r="B64" s="3" t="inlineStr">
        <is>
          <t>Приморский район</t>
        </is>
      </c>
      <c r="C64" s="3" t="inlineStr">
        <is>
          <t>СПб ГБУЗ "Городская стоматологическая поликлиника №33"</t>
        </is>
      </c>
      <c r="D64" s="2" t="n">
        <v>389</v>
      </c>
      <c r="E64" s="3" t="n">
        <v>32</v>
      </c>
      <c r="F64" s="2" t="n">
        <v>31</v>
      </c>
      <c r="G64" s="2" t="n">
        <v>1</v>
      </c>
      <c r="H64" s="3" t="n">
        <v>21</v>
      </c>
      <c r="I64" s="2" t="n">
        <v>21</v>
      </c>
      <c r="J64" s="2" t="n">
        <v>0</v>
      </c>
      <c r="K64" s="4" t="n"/>
      <c r="L64" s="3" t="n">
        <v>66</v>
      </c>
      <c r="M64" s="4" t="n">
        <v>66</v>
      </c>
      <c r="N64" s="4" t="n">
        <v>0</v>
      </c>
      <c r="O64" s="4" t="n">
        <v>1</v>
      </c>
    </row>
    <row r="65">
      <c r="A65" s="41" t="n">
        <v>61</v>
      </c>
      <c r="B65" s="3" t="inlineStr">
        <is>
          <t>Центральный район</t>
        </is>
      </c>
      <c r="C65" s="3" t="inlineStr">
        <is>
          <t>СПб ГБУЗ "Городская станция скорой медицинской помощи"</t>
        </is>
      </c>
      <c r="D65" s="2" t="n">
        <v>2088</v>
      </c>
      <c r="E65" s="3" t="n">
        <v>540</v>
      </c>
      <c r="F65" s="2" t="n">
        <v>540</v>
      </c>
      <c r="G65" s="2" t="n">
        <v>0</v>
      </c>
      <c r="H65" s="3" t="n">
        <v>280</v>
      </c>
      <c r="I65" s="2" t="n">
        <v>273</v>
      </c>
      <c r="J65" s="2" t="n">
        <v>7</v>
      </c>
      <c r="K65" s="4" t="n"/>
      <c r="L65" s="3" t="n">
        <v>21</v>
      </c>
      <c r="M65" s="4" t="n">
        <v>21</v>
      </c>
      <c r="N65" s="4" t="n">
        <v>0</v>
      </c>
      <c r="O65" s="4" t="n">
        <v>104</v>
      </c>
    </row>
    <row r="66">
      <c r="A66" s="41" t="n">
        <v>62</v>
      </c>
      <c r="B66" s="3" t="inlineStr">
        <is>
          <t>Адмиралтейский район</t>
        </is>
      </c>
      <c r="C66" s="3" t="inlineStr">
        <is>
          <t>СПб ГБУЗ "Детская городская больница №17 Святителя Николая Чудотворца"</t>
        </is>
      </c>
      <c r="D66" s="2" t="n">
        <v>321</v>
      </c>
      <c r="E66" s="3" t="n">
        <v>27</v>
      </c>
      <c r="F66" s="2" t="n">
        <v>27</v>
      </c>
      <c r="G66" s="2" t="n">
        <v>0</v>
      </c>
      <c r="H66" s="3" t="n">
        <v>22</v>
      </c>
      <c r="I66" s="2" t="n">
        <v>22</v>
      </c>
      <c r="J66" s="2" t="n">
        <v>0</v>
      </c>
      <c r="K66" s="4" t="n"/>
      <c r="L66" s="3" t="n">
        <v>52</v>
      </c>
      <c r="M66" s="4" t="n">
        <v>52</v>
      </c>
      <c r="N66" s="4" t="n">
        <v>0</v>
      </c>
      <c r="O66" s="4" t="n">
        <v>2</v>
      </c>
    </row>
    <row r="67">
      <c r="A67" s="41" t="n">
        <v>63</v>
      </c>
      <c r="B67" s="3" t="inlineStr">
        <is>
          <t>Адмиралтейский район</t>
        </is>
      </c>
      <c r="C67" s="3" t="inlineStr">
        <is>
          <t>СПб ГБУЗ "Клиническая ревматологическая больница №25"</t>
        </is>
      </c>
      <c r="D67" s="2" t="n">
        <v>265</v>
      </c>
      <c r="E67" s="3" t="n">
        <v>25</v>
      </c>
      <c r="F67" s="2" t="n">
        <v>25</v>
      </c>
      <c r="G67" s="2" t="n">
        <v>0</v>
      </c>
      <c r="H67" s="3" t="n">
        <v>25</v>
      </c>
      <c r="I67" s="2" t="n">
        <v>25</v>
      </c>
      <c r="J67" s="2" t="n">
        <v>0</v>
      </c>
      <c r="K67" s="4" t="n"/>
      <c r="L67" s="3" t="n">
        <v>232</v>
      </c>
      <c r="M67" s="4" t="n">
        <v>232</v>
      </c>
      <c r="N67" s="4" t="n">
        <v>0</v>
      </c>
      <c r="O67" s="4" t="n">
        <v>8</v>
      </c>
    </row>
    <row r="68">
      <c r="A68" s="41" t="n">
        <v>64</v>
      </c>
      <c r="B68" s="3" t="inlineStr">
        <is>
          <t>Выборгский район</t>
        </is>
      </c>
      <c r="C68" s="3" t="inlineStr">
        <is>
          <t>СПб ГБУЗ "Детская городская больница Святой Ольги"</t>
        </is>
      </c>
      <c r="D68" s="2" t="n">
        <v>520</v>
      </c>
      <c r="E68" s="3" t="n">
        <v>70</v>
      </c>
      <c r="F68" s="2" t="n">
        <v>68</v>
      </c>
      <c r="G68" s="2" t="n">
        <v>2</v>
      </c>
      <c r="H68" s="3" t="n">
        <v>60</v>
      </c>
      <c r="I68" s="2" t="n">
        <v>59</v>
      </c>
      <c r="J68" s="2" t="n">
        <v>1</v>
      </c>
      <c r="K68" s="4" t="n"/>
      <c r="L68" s="3" t="n">
        <v>176</v>
      </c>
      <c r="M68" s="4" t="n">
        <v>174</v>
      </c>
      <c r="N68" s="4" t="n">
        <v>2</v>
      </c>
      <c r="O68" s="4" t="n">
        <v/>
      </c>
    </row>
    <row r="69">
      <c r="A69" s="41" t="n">
        <v>65</v>
      </c>
      <c r="B69" s="3" t="inlineStr">
        <is>
          <t>Центральный район</t>
        </is>
      </c>
      <c r="C69" s="3" t="inlineStr">
        <is>
          <t>СПб ГАУЗ "Поликлиника городская стоматологическая №22"</t>
        </is>
      </c>
      <c r="D69" s="2" t="n">
        <v>168</v>
      </c>
      <c r="E69" s="3" t="n">
        <v>11</v>
      </c>
      <c r="F69" s="2" t="n">
        <v>11</v>
      </c>
      <c r="G69" s="2" t="n">
        <v>0</v>
      </c>
      <c r="H69" s="3" t="n">
        <v>7</v>
      </c>
      <c r="I69" s="2" t="n">
        <v>7</v>
      </c>
      <c r="J69" s="2" t="n">
        <v>0</v>
      </c>
      <c r="K69" s="4" t="n"/>
      <c r="L69" s="3" t="n">
        <v>30</v>
      </c>
      <c r="M69" s="4" t="n">
        <v>30</v>
      </c>
      <c r="N69" s="4" t="n">
        <v>0</v>
      </c>
      <c r="O69" s="4" t="n">
        <v>3</v>
      </c>
    </row>
    <row r="70">
      <c r="A70" s="41" t="n">
        <v>66</v>
      </c>
      <c r="B70" s="3" t="inlineStr">
        <is>
          <t>Выборгский район</t>
        </is>
      </c>
      <c r="C70" s="3" t="inlineStr">
        <is>
          <t>СПб ГБУЗ "Противотуберкулезный диспансер №11"</t>
        </is>
      </c>
      <c r="D70" s="2" t="n">
        <v>100</v>
      </c>
      <c r="E70" s="3" t="n">
        <v>33</v>
      </c>
      <c r="F70" s="2" t="n">
        <v>33</v>
      </c>
      <c r="G70" s="2" t="n">
        <v>0</v>
      </c>
      <c r="H70" s="3" t="n">
        <v>33</v>
      </c>
      <c r="I70" s="2" t="n">
        <v>33</v>
      </c>
      <c r="J70" s="2" t="n">
        <v>0</v>
      </c>
      <c r="K70" s="4" t="n"/>
      <c r="L70" s="3" t="n">
        <v>9</v>
      </c>
      <c r="M70" s="4" t="n">
        <v>9</v>
      </c>
      <c r="N70" s="4" t="n">
        <v>0</v>
      </c>
      <c r="O70" s="4" t="n">
        <v>3</v>
      </c>
    </row>
    <row r="71">
      <c r="A71" s="41" t="n">
        <v>67</v>
      </c>
      <c r="B71" s="3" t="inlineStr">
        <is>
          <t>Адмиралтейский район</t>
        </is>
      </c>
      <c r="C71" s="3" t="inlineStr">
        <is>
          <t>СПб ГБУЗ "Противотуберкулезный диспансер №12"</t>
        </is>
      </c>
      <c r="D71" s="2" t="n">
        <v>95</v>
      </c>
      <c r="E71" s="3" t="n">
        <v>4</v>
      </c>
      <c r="F71" s="2" t="n">
        <v>4</v>
      </c>
      <c r="G71" s="2" t="n">
        <v>0</v>
      </c>
      <c r="H71" s="3" t="n">
        <v>2</v>
      </c>
      <c r="I71" s="2" t="n">
        <v>2</v>
      </c>
      <c r="J71" s="2" t="n">
        <v>0</v>
      </c>
      <c r="K71" s="4" t="n"/>
      <c r="L71" s="3" t="n">
        <v>52</v>
      </c>
      <c r="M71" s="4" t="n">
        <v>52</v>
      </c>
      <c r="N71" s="4" t="n">
        <v>0</v>
      </c>
      <c r="O71" s="4" t="n">
        <v>3</v>
      </c>
    </row>
    <row r="72">
      <c r="A72" s="41" t="n">
        <v>68</v>
      </c>
      <c r="B72" s="3" t="inlineStr">
        <is>
          <t>Невский район</t>
        </is>
      </c>
      <c r="C72" s="3" t="inlineStr">
        <is>
          <t>СПб ГБУЗ "Противотуберкулезный диспансер №14"</t>
        </is>
      </c>
      <c r="D72" s="2" t="n">
        <v>85</v>
      </c>
      <c r="E72" s="3" t="n">
        <v>3</v>
      </c>
      <c r="F72" s="2" t="n">
        <v>3</v>
      </c>
      <c r="G72" s="2" t="n">
        <v>0</v>
      </c>
      <c r="H72" s="3" t="n">
        <v>2</v>
      </c>
      <c r="I72" s="2" t="n">
        <v>2</v>
      </c>
      <c r="J72" s="2" t="n">
        <v>0</v>
      </c>
      <c r="K72" s="4" t="n"/>
      <c r="L72" s="3" t="n">
        <v>18</v>
      </c>
      <c r="M72" s="4" t="n">
        <v>18</v>
      </c>
      <c r="N72" s="4" t="n">
        <v>0</v>
      </c>
      <c r="O72" s="4" t="n">
        <v>0</v>
      </c>
    </row>
    <row r="73">
      <c r="A73" s="41" t="n">
        <v>69</v>
      </c>
      <c r="B73" s="3" t="inlineStr">
        <is>
          <t>Красносельский район</t>
        </is>
      </c>
      <c r="C73" s="3" t="inlineStr">
        <is>
          <t>СПб ГБУЗ "Противотуберкулезный диспансер №15"</t>
        </is>
      </c>
      <c r="D73" s="2" t="n">
        <v>82</v>
      </c>
      <c r="E73" s="3" t="n">
        <v>8</v>
      </c>
      <c r="F73" s="2" t="n">
        <v>8</v>
      </c>
      <c r="G73" s="2" t="n">
        <v>0</v>
      </c>
      <c r="H73" s="3" t="n">
        <v>7</v>
      </c>
      <c r="I73" s="2" t="n">
        <v>7</v>
      </c>
      <c r="J73" s="2" t="n">
        <v>0</v>
      </c>
      <c r="K73" s="4" t="n"/>
      <c r="L73" s="3" t="n">
        <v>8</v>
      </c>
      <c r="M73" s="4" t="n">
        <v>8</v>
      </c>
      <c r="N73" s="4" t="n">
        <v>0</v>
      </c>
      <c r="O73" s="4" t="n">
        <v>0</v>
      </c>
    </row>
    <row r="74">
      <c r="A74" s="41" t="n">
        <v>70</v>
      </c>
      <c r="B74" s="3" t="inlineStr">
        <is>
          <t>Кировский район</t>
        </is>
      </c>
      <c r="C74" s="3" t="inlineStr">
        <is>
          <t>СПб ГБУЗ "Противотуберкулезный диспансер №16"</t>
        </is>
      </c>
      <c r="D74" s="2" t="n">
        <v>108</v>
      </c>
      <c r="E74" s="3" t="n">
        <v>16</v>
      </c>
      <c r="F74" s="2" t="n">
        <v>16</v>
      </c>
      <c r="G74" s="2" t="n">
        <v>0</v>
      </c>
      <c r="H74" s="3" t="n">
        <v>8</v>
      </c>
      <c r="I74" s="2" t="n">
        <v>8</v>
      </c>
      <c r="J74" s="2" t="n">
        <v/>
      </c>
      <c r="K74" s="4" t="n"/>
      <c r="L74" s="3" t="n">
        <v>49</v>
      </c>
      <c r="M74" s="4" t="n">
        <v>49</v>
      </c>
      <c r="N74" s="4" t="n">
        <v/>
      </c>
      <c r="O74" s="4" t="n">
        <v/>
      </c>
    </row>
    <row r="75">
      <c r="A75" s="41" t="n">
        <v>71</v>
      </c>
      <c r="B75" s="3" t="inlineStr">
        <is>
          <t>Центральный район</t>
        </is>
      </c>
      <c r="C75" s="3" t="inlineStr">
        <is>
          <t>СПб ГБУЗ "Противотуберкулезный диспансер №17"</t>
        </is>
      </c>
      <c r="D75" s="2" t="n">
        <v>92</v>
      </c>
      <c r="E75" s="3" t="n">
        <v>35</v>
      </c>
      <c r="F75" s="2" t="n">
        <v>35</v>
      </c>
      <c r="G75" s="2" t="n">
        <v>0</v>
      </c>
      <c r="H75" s="3" t="n">
        <v>30</v>
      </c>
      <c r="I75" s="2" t="n">
        <v>30</v>
      </c>
      <c r="J75" s="2" t="n">
        <v/>
      </c>
      <c r="K75" s="4" t="n"/>
      <c r="L75" s="3" t="n">
        <v>86</v>
      </c>
      <c r="M75" s="4" t="n">
        <v>86</v>
      </c>
      <c r="N75" s="4" t="n">
        <v/>
      </c>
      <c r="O75" s="4" t="n">
        <v/>
      </c>
    </row>
    <row r="76">
      <c r="A76" s="41" t="n">
        <v>72</v>
      </c>
      <c r="B76" s="3" t="inlineStr">
        <is>
          <t>Калининский район</t>
        </is>
      </c>
      <c r="C76" s="3" t="inlineStr">
        <is>
          <t>СПб ГБУЗ "Центр планирования семьи и репродукции"</t>
        </is>
      </c>
      <c r="D76" s="2" t="n">
        <v>173</v>
      </c>
      <c r="E76" s="3" t="n">
        <v>38</v>
      </c>
      <c r="F76" s="2" t="n">
        <v>37</v>
      </c>
      <c r="G76" s="2" t="n">
        <v>1</v>
      </c>
      <c r="H76" s="3" t="n">
        <v>36</v>
      </c>
      <c r="I76" s="2" t="n">
        <v>34</v>
      </c>
      <c r="J76" s="2" t="n">
        <v>2</v>
      </c>
      <c r="K76" s="4" t="n"/>
      <c r="L76" s="3" t="n">
        <v>33</v>
      </c>
      <c r="M76" s="4" t="n">
        <v>33</v>
      </c>
      <c r="N76" s="4" t="n">
        <v>0</v>
      </c>
      <c r="O76" s="4" t="n">
        <v>0</v>
      </c>
    </row>
    <row r="77">
      <c r="A77" s="41" t="n">
        <v>73</v>
      </c>
      <c r="B77" s="3" t="inlineStr">
        <is>
          <t>Фрунзенский район</t>
        </is>
      </c>
      <c r="C77" s="3" t="inlineStr">
        <is>
          <t>СПб ГБУЗ "Городской кожно-венерологический диспансер"</t>
        </is>
      </c>
      <c r="D77" s="2" t="n">
        <v>235</v>
      </c>
      <c r="E77" s="3" t="n">
        <v>34</v>
      </c>
      <c r="F77" s="2" t="n">
        <v>34</v>
      </c>
      <c r="G77" s="2" t="n">
        <v>0</v>
      </c>
      <c r="H77" s="3" t="n">
        <v>34</v>
      </c>
      <c r="I77" s="2" t="n">
        <v>34</v>
      </c>
      <c r="J77" s="2" t="n">
        <v>0</v>
      </c>
      <c r="K77" s="4" t="n"/>
      <c r="L77" s="3" t="n">
        <v>65</v>
      </c>
      <c r="M77" s="4" t="n">
        <v>64</v>
      </c>
      <c r="N77" s="4" t="n">
        <v>1</v>
      </c>
      <c r="O77" s="4" t="n">
        <v>0</v>
      </c>
    </row>
    <row r="78">
      <c r="A78" s="41" t="n">
        <v>74</v>
      </c>
      <c r="B78" s="3" t="inlineStr">
        <is>
          <t>Пушкинский район</t>
        </is>
      </c>
      <c r="C78" s="3" t="inlineStr">
        <is>
          <t>СПб ГКУЗ Детский туберкулезный санаторий "Дружба"</t>
        </is>
      </c>
      <c r="D78" s="2" t="n">
        <v>107</v>
      </c>
      <c r="E78" s="3" t="n">
        <v>38</v>
      </c>
      <c r="F78" s="2" t="n">
        <v>38</v>
      </c>
      <c r="G78" s="2" t="n">
        <v>0</v>
      </c>
      <c r="H78" s="3" t="n">
        <v>32</v>
      </c>
      <c r="I78" s="2" t="n">
        <v>32</v>
      </c>
      <c r="J78" s="2" t="n">
        <v>0</v>
      </c>
      <c r="K78" s="4" t="n"/>
      <c r="L78" s="3" t="n">
        <v>3</v>
      </c>
      <c r="M78" s="4" t="n">
        <v>3</v>
      </c>
      <c r="N78" s="4" t="n">
        <v>0</v>
      </c>
      <c r="O78" s="4" t="n">
        <v>0</v>
      </c>
    </row>
    <row r="79">
      <c r="A79" s="41" t="n">
        <v>75</v>
      </c>
      <c r="B79" s="3" t="inlineStr">
        <is>
          <t>Петродворцовый район</t>
        </is>
      </c>
      <c r="C79" s="3" t="inlineStr">
        <is>
          <t>СПб ГБУЗ ВЦДОиТ "Огонек"</t>
        </is>
      </c>
      <c r="D79" s="2" t="n">
        <v>223</v>
      </c>
      <c r="E79" s="3" t="n">
        <v>1</v>
      </c>
      <c r="F79" s="2" t="n">
        <v>1</v>
      </c>
      <c r="G79" s="2" t="n">
        <v>0</v>
      </c>
      <c r="H79" s="3" t="n">
        <v>15</v>
      </c>
      <c r="I79" s="2" t="n">
        <v>15</v>
      </c>
      <c r="J79" s="2" t="n">
        <v>0</v>
      </c>
      <c r="K79" s="4" t="n"/>
      <c r="L79" s="3" t="n">
        <v>29</v>
      </c>
      <c r="M79" s="4" t="n">
        <v>29</v>
      </c>
      <c r="N79" s="4" t="n">
        <v>0</v>
      </c>
      <c r="O79" s="4" t="n">
        <v>0</v>
      </c>
    </row>
    <row r="80">
      <c r="A80" s="41" t="n">
        <v>76</v>
      </c>
      <c r="B80" s="3" t="inlineStr">
        <is>
          <t>Курортный район</t>
        </is>
      </c>
      <c r="C80" s="3" t="inlineStr">
        <is>
          <t>СПб ГБУЗ Детский санаторий "Пионер" (психоневрологический)</t>
        </is>
      </c>
      <c r="D80" s="2" t="n">
        <v>110</v>
      </c>
      <c r="E80" s="3" t="n">
        <v>2</v>
      </c>
      <c r="F80" s="2" t="n">
        <v>2</v>
      </c>
      <c r="G80" s="2" t="n">
        <v>0</v>
      </c>
      <c r="H80" s="3" t="n">
        <v>0</v>
      </c>
      <c r="I80" s="2" t="n">
        <v>0</v>
      </c>
      <c r="J80" s="2" t="n">
        <v/>
      </c>
      <c r="K80" s="4" t="n"/>
      <c r="L80" s="3" t="n">
        <v>0</v>
      </c>
      <c r="M80" s="4" t="n">
        <v>0</v>
      </c>
      <c r="N80" s="4" t="n">
        <v/>
      </c>
      <c r="O80" s="4" t="n">
        <v/>
      </c>
    </row>
    <row r="81">
      <c r="A81" s="41" t="n">
        <v>77</v>
      </c>
      <c r="B81" s="3" t="n"/>
      <c r="C81" s="3" t="inlineStr">
        <is>
          <t>СПБ ГКУЗ ОТ МЦ "Резерв"</t>
        </is>
      </c>
      <c r="D81" s="2" t="n">
        <v>128</v>
      </c>
      <c r="E81" s="3" t="n">
        <v>6</v>
      </c>
      <c r="F81" s="2" t="n">
        <v>6</v>
      </c>
      <c r="G81" s="2" t="n">
        <v>0</v>
      </c>
      <c r="H81" s="3" t="n">
        <v>3</v>
      </c>
      <c r="I81" s="2" t="n">
        <v>3</v>
      </c>
      <c r="J81" s="2" t="n">
        <v>0</v>
      </c>
      <c r="K81" s="4" t="n"/>
      <c r="L81" s="3" t="n">
        <v>0</v>
      </c>
      <c r="M81" s="4" t="n">
        <v>0</v>
      </c>
      <c r="N81" s="4" t="n">
        <v>0</v>
      </c>
      <c r="O81" s="4" t="n">
        <v>3</v>
      </c>
    </row>
    <row r="82">
      <c r="A82" s="41" t="n">
        <v>78</v>
      </c>
      <c r="B82" s="3" t="inlineStr">
        <is>
          <t>Адмиралтейский район</t>
        </is>
      </c>
      <c r="C82" s="3" t="inlineStr">
        <is>
          <t>СПб ГБУЗ ГКДЦ "Ювента"</t>
        </is>
      </c>
      <c r="D82" s="2" t="n">
        <v>130</v>
      </c>
      <c r="E82" s="3" t="n">
        <v>12</v>
      </c>
      <c r="F82" s="2" t="n">
        <v>12</v>
      </c>
      <c r="G82" s="2" t="n">
        <v>0</v>
      </c>
      <c r="H82" s="3" t="n">
        <v>8</v>
      </c>
      <c r="I82" s="2" t="n">
        <v>7</v>
      </c>
      <c r="J82" s="2" t="n">
        <v>1</v>
      </c>
      <c r="K82" s="4" t="n"/>
      <c r="L82" s="3" t="n">
        <v>54</v>
      </c>
      <c r="M82" s="4" t="n">
        <v>54</v>
      </c>
      <c r="N82" s="4" t="n">
        <v>0</v>
      </c>
      <c r="O82" s="4" t="n">
        <v>4</v>
      </c>
    </row>
    <row r="83">
      <c r="A83" s="41" t="n">
        <v>79</v>
      </c>
      <c r="B83" s="3" t="n"/>
      <c r="C83" s="3" t="inlineStr">
        <is>
          <t>СПб ГКУЗ Детский санаторий "Березка"</t>
        </is>
      </c>
      <c r="D83" s="2" t="n">
        <v>145</v>
      </c>
      <c r="E83" s="3" t="n">
        <v>20</v>
      </c>
      <c r="F83" s="2" t="n">
        <v>20</v>
      </c>
      <c r="G83" s="2" t="n">
        <v>0</v>
      </c>
      <c r="H83" s="3" t="n">
        <v>13</v>
      </c>
      <c r="I83" s="2" t="n">
        <v>12</v>
      </c>
      <c r="J83" s="2" t="n">
        <v>1</v>
      </c>
      <c r="K83" s="4" t="n"/>
      <c r="L83" s="3" t="n">
        <v>24</v>
      </c>
      <c r="M83" s="4" t="n">
        <v>24</v>
      </c>
      <c r="N83" s="4" t="n">
        <v>0</v>
      </c>
      <c r="O83" s="4" t="n">
        <v>2</v>
      </c>
    </row>
    <row r="84">
      <c r="A84" s="41" t="n">
        <v>80</v>
      </c>
      <c r="B84" s="3" t="inlineStr">
        <is>
          <t>Центральный район</t>
        </is>
      </c>
      <c r="C84" s="3" t="inlineStr">
        <is>
          <t>СПб ГБУЗ "Клиническая инфекционная больница им. С.П. Боткина"</t>
        </is>
      </c>
      <c r="D84" s="2" t="n">
        <v>2654</v>
      </c>
      <c r="E84" s="3" t="n">
        <v>136</v>
      </c>
      <c r="F84" s="2" t="n">
        <v>135</v>
      </c>
      <c r="G84" s="2" t="n">
        <v>1</v>
      </c>
      <c r="H84" s="3" t="n">
        <v>120</v>
      </c>
      <c r="I84" s="2" t="n">
        <v>118</v>
      </c>
      <c r="J84" s="2" t="n">
        <v>2</v>
      </c>
      <c r="K84" s="4" t="n"/>
      <c r="L84" s="3" t="n">
        <v>1086</v>
      </c>
      <c r="M84" s="4" t="n">
        <v>1085</v>
      </c>
      <c r="N84" s="4" t="n">
        <v>1</v>
      </c>
      <c r="O84" s="4" t="n">
        <v>0</v>
      </c>
    </row>
    <row r="85">
      <c r="A85" s="41" t="n">
        <v>81</v>
      </c>
      <c r="B85" s="3" t="inlineStr">
        <is>
          <t>Выборгский район</t>
        </is>
      </c>
      <c r="C85" s="3" t="inlineStr">
        <is>
          <t>СПб ГБУЗ "Городская больница Святого Великомученика Георгия"</t>
        </is>
      </c>
      <c r="D85" s="2" t="n">
        <v>930</v>
      </c>
      <c r="E85" s="3" t="n">
        <v>81</v>
      </c>
      <c r="F85" s="2" t="n">
        <v>81</v>
      </c>
      <c r="G85" s="2" t="n">
        <v>0</v>
      </c>
      <c r="H85" s="3" t="n">
        <v>76</v>
      </c>
      <c r="I85" s="2" t="n">
        <v>76</v>
      </c>
      <c r="J85" s="2" t="n">
        <v>0</v>
      </c>
      <c r="K85" s="4" t="n"/>
      <c r="L85" s="3" t="n">
        <v>548</v>
      </c>
      <c r="M85" s="4" t="n">
        <v>547</v>
      </c>
      <c r="N85" s="4" t="n">
        <v>1</v>
      </c>
      <c r="O85" s="4" t="n">
        <v>1</v>
      </c>
    </row>
    <row r="86">
      <c r="A86" s="41" t="n">
        <v>82</v>
      </c>
      <c r="B86" s="3" t="inlineStr">
        <is>
          <t>Московский район</t>
        </is>
      </c>
      <c r="C86" s="3" t="inlineStr">
        <is>
          <t>СПб ГКУЗ "ГЦВЛДПН"</t>
        </is>
      </c>
      <c r="D86" s="2" t="n">
        <v>92</v>
      </c>
      <c r="E86" s="3" t="n">
        <v>4</v>
      </c>
      <c r="F86" s="2" t="n">
        <v>4</v>
      </c>
      <c r="G86" s="2" t="n">
        <v>0</v>
      </c>
      <c r="H86" s="3" t="n">
        <v>2</v>
      </c>
      <c r="I86" s="2" t="n">
        <v>2</v>
      </c>
      <c r="J86" s="2" t="n">
        <v/>
      </c>
      <c r="K86" s="4" t="n"/>
      <c r="L86" s="3" t="n">
        <v>0</v>
      </c>
      <c r="M86" s="4" t="n">
        <v>0</v>
      </c>
      <c r="N86" s="4" t="n">
        <v/>
      </c>
      <c r="O86" s="4" t="n">
        <v/>
      </c>
    </row>
    <row r="87">
      <c r="A87" s="41" t="n">
        <v>83</v>
      </c>
      <c r="B87" s="3" t="inlineStr">
        <is>
          <t>Центральный район</t>
        </is>
      </c>
      <c r="C87" s="3" t="inlineStr">
        <is>
          <t>СПБ ГКУ "Дирекция по Закупкам Комитета по здравоохранению"</t>
        </is>
      </c>
      <c r="D87" s="2" t="n">
        <v>34</v>
      </c>
      <c r="E87" s="3" t="n">
        <v>1</v>
      </c>
      <c r="F87" s="2" t="n">
        <v>1</v>
      </c>
      <c r="G87" s="2" t="n">
        <v>0</v>
      </c>
      <c r="H87" s="3" t="n">
        <v>4</v>
      </c>
      <c r="I87" s="2" t="n">
        <v>4</v>
      </c>
      <c r="J87" s="2" t="n">
        <v>0</v>
      </c>
      <c r="K87" s="4" t="n"/>
      <c r="L87" s="3" t="n">
        <v>2</v>
      </c>
      <c r="M87" s="4" t="n">
        <v>2</v>
      </c>
      <c r="N87" s="4" t="n">
        <v>0</v>
      </c>
      <c r="O87" s="4" t="n">
        <v>0</v>
      </c>
    </row>
    <row r="88">
      <c r="A88" s="41" t="n">
        <v>84</v>
      </c>
      <c r="B88" s="3" t="n"/>
      <c r="C88" s="3" t="inlineStr">
        <is>
          <t>СПб ГБУЗ "Психиатрическая больница №1 им.П.П.Кащенко"</t>
        </is>
      </c>
      <c r="D88" s="2" t="n">
        <v>1495</v>
      </c>
      <c r="E88" s="3" t="n">
        <v>188</v>
      </c>
      <c r="F88" s="2" t="n">
        <v>188</v>
      </c>
      <c r="G88" s="2" t="n">
        <v>0</v>
      </c>
      <c r="H88" s="3" t="n">
        <v>124</v>
      </c>
      <c r="I88" s="2" t="n">
        <v>124</v>
      </c>
      <c r="J88" s="2" t="n">
        <v/>
      </c>
      <c r="K88" s="4" t="n"/>
      <c r="L88" s="3" t="n">
        <v>4</v>
      </c>
      <c r="M88" s="4" t="n">
        <v>4</v>
      </c>
      <c r="N88" s="4" t="n">
        <v/>
      </c>
      <c r="O88" s="4" t="n">
        <v/>
      </c>
    </row>
    <row r="89">
      <c r="A89" s="41" t="n">
        <v>85</v>
      </c>
      <c r="B89" s="3" t="inlineStr">
        <is>
          <t>Петроградский район</t>
        </is>
      </c>
      <c r="C89" s="3" t="inlineStr">
        <is>
          <t>СПб ГКУЗ Центр восстановительного лечения "Детская психиатрия" имени С.С. Мнухина</t>
        </is>
      </c>
      <c r="D89" s="2" t="n">
        <v>774</v>
      </c>
      <c r="E89" s="3" t="n">
        <v>23</v>
      </c>
      <c r="F89" s="2" t="n">
        <v>23</v>
      </c>
      <c r="G89" s="2" t="n">
        <v>0</v>
      </c>
      <c r="H89" s="3" t="n">
        <v>21</v>
      </c>
      <c r="I89" s="2" t="n">
        <v>17</v>
      </c>
      <c r="J89" s="2" t="n">
        <v>4</v>
      </c>
      <c r="K89" s="4" t="n"/>
      <c r="L89" s="3" t="n">
        <v>95</v>
      </c>
      <c r="M89" s="4" t="n">
        <v>95</v>
      </c>
      <c r="N89" s="4" t="n">
        <v>0</v>
      </c>
      <c r="O89" s="4" t="n">
        <v>0</v>
      </c>
    </row>
    <row r="90">
      <c r="A90" s="41" t="n">
        <v>86</v>
      </c>
      <c r="B90" s="3" t="inlineStr">
        <is>
          <t>Приморский район</t>
        </is>
      </c>
      <c r="C90" s="3" t="inlineStr">
        <is>
          <t>СПб ГБУЗ "Межрайонный Петроградско-Приморский противотуберкулезный диспансер №3"</t>
        </is>
      </c>
      <c r="D90" s="2" t="n">
        <v>116</v>
      </c>
      <c r="E90" s="3" t="n">
        <v>8</v>
      </c>
      <c r="F90" s="2" t="n">
        <v>8</v>
      </c>
      <c r="G90" s="2" t="n">
        <v>0</v>
      </c>
      <c r="H90" s="3" t="n">
        <v>7</v>
      </c>
      <c r="I90" s="2" t="n">
        <v>7</v>
      </c>
      <c r="J90" s="2" t="n">
        <v>0</v>
      </c>
      <c r="K90" s="4" t="n"/>
      <c r="L90" s="3" t="n">
        <v>29</v>
      </c>
      <c r="M90" s="4" t="n">
        <v>29</v>
      </c>
      <c r="N90" s="4" t="n">
        <v>0</v>
      </c>
      <c r="O90" s="4" t="n">
        <v>10</v>
      </c>
    </row>
    <row r="91">
      <c r="A91" s="41" t="n">
        <v>87</v>
      </c>
      <c r="B91" s="3" t="inlineStr">
        <is>
          <t>Адмиралтейский район</t>
        </is>
      </c>
      <c r="C91" s="3" t="inlineStr">
        <is>
          <t>СПб ГКУЗ "Психиатрическая больница Святого Николая Чудотворца"</t>
        </is>
      </c>
      <c r="D91" s="2" t="n">
        <v>698</v>
      </c>
      <c r="E91" s="3" t="n">
        <v>26</v>
      </c>
      <c r="F91" s="2" t="n">
        <v>26</v>
      </c>
      <c r="G91" s="2" t="n">
        <v>0</v>
      </c>
      <c r="H91" s="3" t="n">
        <v>24</v>
      </c>
      <c r="I91" s="2" t="n">
        <v>24</v>
      </c>
      <c r="J91" s="2" t="n">
        <v>0</v>
      </c>
      <c r="K91" s="4" t="n"/>
      <c r="L91" s="3" t="n">
        <v>574</v>
      </c>
      <c r="M91" s="4" t="n">
        <v>574</v>
      </c>
      <c r="N91" s="4" t="n">
        <v>0</v>
      </c>
      <c r="O91" s="4" t="n">
        <v>16</v>
      </c>
    </row>
    <row r="92">
      <c r="A92" s="41" t="n">
        <v>88</v>
      </c>
      <c r="B92" s="3" t="inlineStr">
        <is>
          <t>Пушкинский район</t>
        </is>
      </c>
      <c r="C92" s="3" t="inlineStr">
        <is>
          <t>СПб ГБУЗ "Городская больница №38 им. Н.А.Семашко"</t>
        </is>
      </c>
      <c r="D92" s="2" t="n">
        <v>945</v>
      </c>
      <c r="E92" s="3" t="n">
        <v>231</v>
      </c>
      <c r="F92" s="2" t="n">
        <v>231</v>
      </c>
      <c r="G92" s="2" t="n">
        <v>0</v>
      </c>
      <c r="H92" s="3" t="n">
        <v>204</v>
      </c>
      <c r="I92" s="2" t="n">
        <v>204</v>
      </c>
      <c r="J92" s="2" t="n">
        <v>0</v>
      </c>
      <c r="K92" s="4" t="n"/>
      <c r="L92" s="3" t="n">
        <v>128</v>
      </c>
      <c r="M92" s="4" t="n">
        <v>128</v>
      </c>
      <c r="N92" s="4" t="n">
        <v>0</v>
      </c>
      <c r="O92" s="4" t="n">
        <v>5</v>
      </c>
    </row>
    <row r="93">
      <c r="A93" s="41" t="n">
        <v>89</v>
      </c>
      <c r="B93" s="3" t="inlineStr">
        <is>
          <t>Кировский район</t>
        </is>
      </c>
      <c r="C93" s="3" t="inlineStr">
        <is>
          <t>СПБ ГБУЗ "СЗЦККЛС"</t>
        </is>
      </c>
      <c r="D93" s="2" t="n">
        <v>51</v>
      </c>
      <c r="E93" s="3" t="n">
        <v>3</v>
      </c>
      <c r="F93" s="2" t="n">
        <v>3</v>
      </c>
      <c r="G93" s="2" t="n">
        <v>0</v>
      </c>
      <c r="H93" s="3" t="n">
        <v>1</v>
      </c>
      <c r="I93" s="2" t="n">
        <v>1</v>
      </c>
      <c r="J93" s="2" t="n">
        <v>0</v>
      </c>
      <c r="K93" s="4" t="n"/>
      <c r="L93" s="3" t="n">
        <v>0</v>
      </c>
      <c r="M93" s="4" t="n">
        <v>0</v>
      </c>
      <c r="N93" s="4" t="n">
        <v>0</v>
      </c>
      <c r="O93" s="4" t="n">
        <v>1</v>
      </c>
    </row>
    <row r="94">
      <c r="A94" s="41" t="n">
        <v>90</v>
      </c>
      <c r="B94" s="3" t="inlineStr">
        <is>
          <t>Колпинский район</t>
        </is>
      </c>
      <c r="C94" s="3" t="inlineStr">
        <is>
          <t>СПб ГКУЗ "Хоспис №2"</t>
        </is>
      </c>
      <c r="D94" s="2" t="n">
        <v>69</v>
      </c>
      <c r="E94" s="3" t="n">
        <v>2</v>
      </c>
      <c r="F94" s="2" t="n">
        <v>2</v>
      </c>
      <c r="G94" s="2" t="n">
        <v>0</v>
      </c>
      <c r="H94" s="3" t="n">
        <v>0</v>
      </c>
      <c r="I94" s="2" t="n">
        <v>0</v>
      </c>
      <c r="J94" s="2" t="n">
        <v/>
      </c>
      <c r="K94" s="4" t="n"/>
      <c r="L94" s="3" t="n">
        <v>8</v>
      </c>
      <c r="M94" s="4" t="n">
        <v>8</v>
      </c>
      <c r="N94" s="4" t="n">
        <v/>
      </c>
      <c r="O94" s="4" t="n">
        <v/>
      </c>
    </row>
    <row r="95">
      <c r="A95" s="41" t="n">
        <v>91</v>
      </c>
      <c r="B95" s="3" t="inlineStr">
        <is>
          <t>Центральный район</t>
        </is>
      </c>
      <c r="C95" s="3" t="inlineStr">
        <is>
          <t>СПБ ГБУ ДПО "ЦПО СМП"</t>
        </is>
      </c>
      <c r="D95" s="2" t="n">
        <v>92</v>
      </c>
      <c r="E95" s="3" t="n">
        <v>10</v>
      </c>
      <c r="F95" s="2" t="n">
        <v>10</v>
      </c>
      <c r="G95" s="2" t="n">
        <v>0</v>
      </c>
      <c r="H95" s="3" t="n">
        <v>8</v>
      </c>
      <c r="I95" s="2" t="n">
        <v>8</v>
      </c>
      <c r="J95" s="2" t="n">
        <v>0</v>
      </c>
      <c r="K95" s="4" t="n"/>
      <c r="L95" s="3" t="n">
        <v>0</v>
      </c>
      <c r="M95" s="4" t="n">
        <v>0</v>
      </c>
      <c r="N95" s="4" t="n">
        <v>0</v>
      </c>
      <c r="O95" s="4" t="n">
        <v>0</v>
      </c>
    </row>
    <row r="96">
      <c r="A96" s="41" t="n">
        <v>92</v>
      </c>
      <c r="B96" s="3" t="inlineStr">
        <is>
          <t>Курортный район</t>
        </is>
      </c>
      <c r="C96" s="3" t="inlineStr">
        <is>
          <t>СПб ГБУЗ Детский психоневрологический санаторий "Комарово"</t>
        </is>
      </c>
      <c r="D96" s="2" t="n">
        <v>168</v>
      </c>
      <c r="E96" s="3" t="n">
        <v>1</v>
      </c>
      <c r="F96" s="2" t="n">
        <v>1</v>
      </c>
      <c r="G96" s="2" t="n">
        <v>0</v>
      </c>
      <c r="H96" s="3" t="n">
        <v>2</v>
      </c>
      <c r="I96" s="2" t="n">
        <v>2</v>
      </c>
      <c r="J96" s="2" t="n">
        <v>0</v>
      </c>
      <c r="K96" s="4" t="n"/>
      <c r="L96" s="3" t="n">
        <v>111</v>
      </c>
      <c r="M96" s="4" t="n">
        <v>111</v>
      </c>
      <c r="N96" s="4" t="n">
        <v>0</v>
      </c>
      <c r="O96" s="4" t="n">
        <v>0</v>
      </c>
    </row>
    <row r="97">
      <c r="A97" s="41" t="n">
        <v>93</v>
      </c>
      <c r="B97" s="3" t="inlineStr">
        <is>
          <t>Центральный район</t>
        </is>
      </c>
      <c r="C97" s="3" t="inlineStr">
        <is>
          <t>КОМИТЕТ ПО ЗДРАВООХРАНЕНИЮ</t>
        </is>
      </c>
      <c r="D97" s="2" t="n">
        <v>165</v>
      </c>
      <c r="E97" s="3" t="n">
        <v>25</v>
      </c>
      <c r="F97" s="2" t="n">
        <v>25</v>
      </c>
      <c r="G97" s="2" t="n">
        <v>0</v>
      </c>
      <c r="H97" s="3" t="n">
        <v>12</v>
      </c>
      <c r="I97" s="2" t="n">
        <v>12</v>
      </c>
      <c r="J97" s="2" t="n">
        <v>0</v>
      </c>
      <c r="K97" s="4" t="n"/>
      <c r="L97" s="3" t="n">
        <v>64</v>
      </c>
      <c r="M97" s="4" t="n">
        <v>64</v>
      </c>
      <c r="N97" s="4" t="n">
        <v>0</v>
      </c>
      <c r="O97" s="4" t="n">
        <v>3</v>
      </c>
    </row>
    <row r="98">
      <c r="A98" s="41" t="n">
        <v>94</v>
      </c>
      <c r="B98" s="3" t="inlineStr">
        <is>
          <t>Центральный район</t>
        </is>
      </c>
      <c r="C98" s="3" t="inlineStr">
        <is>
          <t>СПБ ГБУЗ "ДГМКЦ ВМТ им. К.А. Раухфуса"</t>
        </is>
      </c>
      <c r="D98" s="2" t="n">
        <v>786</v>
      </c>
      <c r="E98" s="3" t="n">
        <v>643</v>
      </c>
      <c r="F98" s="2" t="n">
        <v>643</v>
      </c>
      <c r="G98" s="2" t="n">
        <v>0</v>
      </c>
      <c r="H98" s="3" t="n">
        <v>607</v>
      </c>
      <c r="I98" s="2" t="n">
        <v>607</v>
      </c>
      <c r="J98" s="2" t="n">
        <v>0</v>
      </c>
      <c r="K98" s="4" t="n"/>
      <c r="L98" s="3" t="n">
        <v>2268</v>
      </c>
      <c r="M98" s="4" t="n">
        <v>2268</v>
      </c>
      <c r="N98" s="4" t="n">
        <v>0</v>
      </c>
      <c r="O98" s="4" t="n">
        <v>5</v>
      </c>
    </row>
    <row r="99">
      <c r="A99" s="41" t="n">
        <v>95</v>
      </c>
      <c r="B99" s="3" t="inlineStr">
        <is>
          <t>Фрунзенский район</t>
        </is>
      </c>
      <c r="C99" s="3" t="inlineStr">
        <is>
          <t>СПб ГБУЗ "Детская городская клиническая больница №5 имени Нила Федоровича Филатова"</t>
        </is>
      </c>
      <c r="D99" s="2" t="n">
        <v>852</v>
      </c>
      <c r="E99" s="3" t="n">
        <v>99</v>
      </c>
      <c r="F99" s="2" t="n">
        <v>99</v>
      </c>
      <c r="G99" s="2" t="n">
        <v>0</v>
      </c>
      <c r="H99" s="3" t="n">
        <v>91</v>
      </c>
      <c r="I99" s="2" t="n">
        <v>90</v>
      </c>
      <c r="J99" s="2" t="n">
        <v>1</v>
      </c>
      <c r="K99" s="4" t="n"/>
      <c r="L99" s="3" t="n">
        <v>330</v>
      </c>
      <c r="M99" s="4" t="n">
        <v>329</v>
      </c>
      <c r="N99" s="4" t="n">
        <v>1</v>
      </c>
      <c r="O99" s="4" t="n">
        <v>0</v>
      </c>
    </row>
    <row r="100">
      <c r="A100" s="41" t="n">
        <v>96</v>
      </c>
      <c r="B100" s="3" t="inlineStr">
        <is>
          <t>Московский район</t>
        </is>
      </c>
      <c r="C100" s="3" t="inlineStr">
        <is>
          <t>СПб ГБПОУ "МК им. В.М. Бехтерева"</t>
        </is>
      </c>
      <c r="D100" s="2" t="n">
        <v/>
      </c>
      <c r="E100" s="3" t="n">
        <v>0</v>
      </c>
      <c r="F100" s="2" t="n">
        <v>0</v>
      </c>
      <c r="G100" s="2" t="n">
        <v>0</v>
      </c>
      <c r="H100" s="3" t="n">
        <v>0</v>
      </c>
      <c r="I100" s="2" t="n">
        <v/>
      </c>
      <c r="J100" s="2" t="n">
        <v/>
      </c>
      <c r="K100" s="4" t="n"/>
      <c r="L100" s="3" t="n">
        <v>0</v>
      </c>
      <c r="M100" s="4" t="n">
        <v/>
      </c>
      <c r="N100" s="4" t="n">
        <v/>
      </c>
      <c r="O100" s="4" t="n">
        <v/>
      </c>
    </row>
    <row r="101">
      <c r="A101" s="41" t="n">
        <v>97</v>
      </c>
      <c r="B101" s="3" t="inlineStr">
        <is>
          <t>Курортный район</t>
        </is>
      </c>
      <c r="C101" s="3" t="inlineStr">
        <is>
          <t>СПб ГКУЗ Детский санаторий "Жемчужина"</t>
        </is>
      </c>
      <c r="D101" s="2" t="n">
        <v>174</v>
      </c>
      <c r="E101" s="3" t="n">
        <v>6</v>
      </c>
      <c r="F101" s="2" t="n">
        <v>6</v>
      </c>
      <c r="G101" s="2" t="n">
        <v>0</v>
      </c>
      <c r="H101" s="3" t="n">
        <v>3</v>
      </c>
      <c r="I101" s="2" t="n">
        <v>3</v>
      </c>
      <c r="J101" s="2" t="n">
        <v/>
      </c>
      <c r="K101" s="4" t="n"/>
      <c r="L101" s="3" t="n">
        <v>35</v>
      </c>
      <c r="M101" s="4" t="n">
        <v>35</v>
      </c>
      <c r="N101" s="4" t="n">
        <v/>
      </c>
      <c r="O101" s="4" t="n">
        <v/>
      </c>
    </row>
    <row r="102">
      <c r="A102" s="41" t="n">
        <v>98</v>
      </c>
      <c r="B102" s="3" t="inlineStr">
        <is>
          <t>Курортный район</t>
        </is>
      </c>
      <c r="C102" s="3" t="inlineStr">
        <is>
          <t>СПб ГБУЗ Детский санаторий "Звездочка"</t>
        </is>
      </c>
      <c r="D102" s="2" t="n">
        <v>69</v>
      </c>
      <c r="E102" s="3" t="n">
        <v>4</v>
      </c>
      <c r="F102" s="2" t="n">
        <v>4</v>
      </c>
      <c r="G102" s="2" t="n">
        <v>0</v>
      </c>
      <c r="H102" s="3" t="n">
        <v>2</v>
      </c>
      <c r="I102" s="2" t="n">
        <v>2</v>
      </c>
      <c r="J102" s="2" t="n">
        <v>0</v>
      </c>
      <c r="K102" s="4" t="n"/>
      <c r="L102" s="3" t="n">
        <v>8</v>
      </c>
      <c r="M102" s="4" t="n">
        <v>8</v>
      </c>
      <c r="N102" s="4" t="n">
        <v>0</v>
      </c>
      <c r="O102" s="4" t="n">
        <v>0</v>
      </c>
    </row>
    <row r="103">
      <c r="A103" s="41" t="n">
        <v>99</v>
      </c>
      <c r="B103" s="3" t="inlineStr">
        <is>
          <t>Василеостровский район</t>
        </is>
      </c>
      <c r="C103" s="3" t="inlineStr">
        <is>
          <t>СПб ГБУЗ "ДГБ №2 святой Марии Магдалины"</t>
        </is>
      </c>
      <c r="D103" s="2" t="n">
        <v>595</v>
      </c>
      <c r="E103" s="3" t="n">
        <v>94</v>
      </c>
      <c r="F103" s="2" t="n">
        <v>94</v>
      </c>
      <c r="G103" s="2" t="n">
        <v>0</v>
      </c>
      <c r="H103" s="3" t="n">
        <v>72</v>
      </c>
      <c r="I103" s="2" t="n">
        <v>72</v>
      </c>
      <c r="J103" s="2" t="n">
        <v>0</v>
      </c>
      <c r="K103" s="4" t="n"/>
      <c r="L103" s="3" t="n">
        <v>318</v>
      </c>
      <c r="M103" s="4" t="n">
        <v>318</v>
      </c>
      <c r="N103" s="4" t="n">
        <v>0</v>
      </c>
      <c r="O103" s="4" t="n">
        <v>2</v>
      </c>
    </row>
    <row r="104">
      <c r="A104" s="41" t="n">
        <v>100</v>
      </c>
      <c r="B104" s="3" t="inlineStr">
        <is>
          <t>Курортный район</t>
        </is>
      </c>
      <c r="C104" s="3" t="inlineStr">
        <is>
          <t>СПб ГБУЗ Детский санаторий "Солнечное"</t>
        </is>
      </c>
      <c r="D104" s="2" t="n">
        <v>390</v>
      </c>
      <c r="E104" s="3" t="n">
        <v>7</v>
      </c>
      <c r="F104" s="2" t="n">
        <v>7</v>
      </c>
      <c r="G104" s="2" t="n">
        <v>0</v>
      </c>
      <c r="H104" s="3" t="n">
        <v>5</v>
      </c>
      <c r="I104" s="2" t="n">
        <v>5</v>
      </c>
      <c r="J104" s="2" t="n">
        <v/>
      </c>
      <c r="K104" s="4" t="n"/>
      <c r="L104" s="3" t="n">
        <v>73</v>
      </c>
      <c r="M104" s="4" t="n">
        <v>73</v>
      </c>
      <c r="N104" s="4" t="n">
        <v/>
      </c>
      <c r="O104" s="4" t="n">
        <v/>
      </c>
    </row>
    <row r="105">
      <c r="A105" s="41" t="n">
        <v>101</v>
      </c>
      <c r="B105" s="3" t="n"/>
      <c r="C105" s="3" t="inlineStr">
        <is>
          <t>СПб ГАУЗ "Санаторий "Белые ночи"</t>
        </is>
      </c>
      <c r="D105" s="2" t="n">
        <v>0</v>
      </c>
      <c r="E105" s="3" t="n">
        <v>0</v>
      </c>
      <c r="F105" s="2" t="n">
        <v>0</v>
      </c>
      <c r="G105" s="2" t="n">
        <v>0</v>
      </c>
      <c r="H105" s="3" t="n">
        <v>0</v>
      </c>
      <c r="I105" s="2" t="n">
        <v/>
      </c>
      <c r="J105" s="2" t="n">
        <v/>
      </c>
      <c r="K105" s="4" t="n"/>
      <c r="L105" s="3" t="n">
        <v>0</v>
      </c>
      <c r="M105" s="4" t="n">
        <v/>
      </c>
      <c r="N105" s="4" t="n">
        <v/>
      </c>
      <c r="O105" s="4" t="n">
        <v/>
      </c>
    </row>
    <row r="106">
      <c r="A106" s="41" t="n">
        <v>102</v>
      </c>
      <c r="B106" s="3" t="inlineStr">
        <is>
          <t>Адмиралтейский район</t>
        </is>
      </c>
      <c r="C106" s="3" t="inlineStr">
        <is>
          <t>СПБ ГБУЗ "Введенская больница"</t>
        </is>
      </c>
      <c r="D106" s="2" t="n">
        <v>209</v>
      </c>
      <c r="E106" s="3" t="n">
        <v>4</v>
      </c>
      <c r="F106" s="2" t="n">
        <v>4</v>
      </c>
      <c r="G106" s="2" t="n">
        <v>0</v>
      </c>
      <c r="H106" s="3" t="n">
        <v>4</v>
      </c>
      <c r="I106" s="2" t="n">
        <v>3</v>
      </c>
      <c r="J106" s="2" t="n">
        <v>1</v>
      </c>
      <c r="K106" s="4" t="n"/>
      <c r="L106" s="3" t="n">
        <v>90</v>
      </c>
      <c r="M106" s="4" t="n">
        <v>90</v>
      </c>
      <c r="N106" s="4" t="n">
        <v>0</v>
      </c>
      <c r="O106" s="4" t="n">
        <v>0</v>
      </c>
    </row>
    <row r="107">
      <c r="A107" s="41" t="n">
        <v>103</v>
      </c>
      <c r="B107" s="3" t="inlineStr">
        <is>
          <t>Фрунзенский район</t>
        </is>
      </c>
      <c r="C107" s="3" t="inlineStr">
        <is>
          <t>ГБУ СПб НИИ СП им. И.И. Джанелидзе</t>
        </is>
      </c>
      <c r="D107" s="2" t="n">
        <v>2115</v>
      </c>
      <c r="E107" s="3" t="n">
        <v>88</v>
      </c>
      <c r="F107" s="2" t="n">
        <v>87</v>
      </c>
      <c r="G107" s="2" t="n">
        <v>1</v>
      </c>
      <c r="H107" s="3" t="n">
        <v>84</v>
      </c>
      <c r="I107" s="2" t="n">
        <v>81</v>
      </c>
      <c r="J107" s="2" t="n">
        <v>3</v>
      </c>
      <c r="K107" s="4" t="n"/>
      <c r="L107" s="3" t="n">
        <v>1271</v>
      </c>
      <c r="M107" s="4" t="n">
        <v>1270</v>
      </c>
      <c r="N107" s="4" t="n">
        <v>1</v>
      </c>
      <c r="O107" s="4" t="n">
        <v>0</v>
      </c>
    </row>
    <row r="108">
      <c r="A108" s="41" t="n">
        <v>104</v>
      </c>
      <c r="B108" s="3" t="inlineStr">
        <is>
          <t>Адмиралтейский район</t>
        </is>
      </c>
      <c r="C108" s="3" t="inlineStr">
        <is>
          <t>СПб ГКУЗ "Амбулатория Мариинская"</t>
        </is>
      </c>
      <c r="D108" s="2" t="n">
        <v>32</v>
      </c>
      <c r="E108" s="3" t="n">
        <v>3</v>
      </c>
      <c r="F108" s="2" t="n">
        <v>3</v>
      </c>
      <c r="G108" s="2" t="n">
        <v>0</v>
      </c>
      <c r="H108" s="3" t="n">
        <v>3</v>
      </c>
      <c r="I108" s="2" t="n">
        <v>3</v>
      </c>
      <c r="J108" s="2" t="n">
        <v>0</v>
      </c>
      <c r="K108" s="4" t="n"/>
      <c r="L108" s="3" t="n">
        <v>3</v>
      </c>
      <c r="M108" s="4" t="n">
        <v>3</v>
      </c>
      <c r="N108" s="4" t="n">
        <v>0</v>
      </c>
      <c r="O108" s="4" t="n">
        <v>0</v>
      </c>
    </row>
    <row r="109">
      <c r="A109" s="41" t="n">
        <v>105</v>
      </c>
      <c r="B109" s="3" t="inlineStr">
        <is>
          <t>Курортный район</t>
        </is>
      </c>
      <c r="C109" s="3" t="inlineStr">
        <is>
          <t>СПб ГБУЗ "КНпЦСВМП(о)"</t>
        </is>
      </c>
      <c r="D109" s="2" t="n">
        <v>1380</v>
      </c>
      <c r="E109" s="3" t="n">
        <v>178</v>
      </c>
      <c r="F109" s="2" t="n">
        <v>149</v>
      </c>
      <c r="G109" s="2" t="n">
        <v>29</v>
      </c>
      <c r="H109" s="3" t="n">
        <v>125</v>
      </c>
      <c r="I109" s="2" t="n">
        <v>125</v>
      </c>
      <c r="J109" s="2" t="n">
        <v/>
      </c>
      <c r="K109" s="4" t="n"/>
      <c r="L109" s="3" t="n">
        <v>432</v>
      </c>
      <c r="M109" s="4" t="n">
        <v>432</v>
      </c>
      <c r="N109" s="4" t="n">
        <v>0</v>
      </c>
      <c r="O109" s="4" t="n">
        <v>15</v>
      </c>
    </row>
    <row r="110">
      <c r="A110" s="41" t="n">
        <v>106</v>
      </c>
      <c r="B110" s="3" t="inlineStr">
        <is>
          <t>Центральный район</t>
        </is>
      </c>
      <c r="C110" s="3" t="inlineStr">
        <is>
          <t>СПБ ГБУЗ "МЕДСАНТРАНС"</t>
        </is>
      </c>
      <c r="D110" s="2" t="n">
        <v>2629</v>
      </c>
      <c r="E110" s="3" t="n">
        <v>85</v>
      </c>
      <c r="F110" s="2" t="n">
        <v>84</v>
      </c>
      <c r="G110" s="2" t="n">
        <v>1</v>
      </c>
      <c r="H110" s="3" t="n">
        <v>32</v>
      </c>
      <c r="I110" s="2" t="n">
        <v>30</v>
      </c>
      <c r="J110" s="2" t="n">
        <v>2</v>
      </c>
      <c r="K110" s="2" t="n"/>
      <c r="L110" s="3" t="n">
        <v>610</v>
      </c>
      <c r="M110" s="2" t="n">
        <v>610</v>
      </c>
      <c r="N110" s="2" t="n">
        <v>0</v>
      </c>
      <c r="O110" s="2" t="n">
        <v>0</v>
      </c>
    </row>
    <row r="111">
      <c r="A111" s="41" t="n">
        <v>107</v>
      </c>
      <c r="B111" s="3" t="inlineStr">
        <is>
          <t>Выборгский район</t>
        </is>
      </c>
      <c r="C111" s="3" t="inlineStr">
        <is>
          <t>СПб ГКУЗ "Диагностический центр (медико-генетический)"</t>
        </is>
      </c>
      <c r="D111" s="2" t="n">
        <v>153</v>
      </c>
      <c r="E111" s="3" t="n">
        <v>15</v>
      </c>
      <c r="F111" s="2" t="n">
        <v>15</v>
      </c>
      <c r="G111" s="2" t="n">
        <v>0</v>
      </c>
      <c r="H111" s="3" t="n">
        <v>7</v>
      </c>
      <c r="I111" s="2" t="n">
        <v>7</v>
      </c>
      <c r="J111" s="2" t="n">
        <v>0</v>
      </c>
      <c r="K111" s="2" t="n"/>
      <c r="L111" s="3" t="n">
        <v>8</v>
      </c>
      <c r="M111" s="2" t="n">
        <v>7</v>
      </c>
      <c r="N111" s="2" t="n">
        <v>1</v>
      </c>
      <c r="O111" s="2" t="n">
        <v>0</v>
      </c>
    </row>
    <row r="112">
      <c r="A112" s="41" t="n">
        <v>108</v>
      </c>
      <c r="B112" s="3" t="n"/>
      <c r="C112" s="3" t="inlineStr">
        <is>
          <t>СПб ГБУЗ Городской туберкулезный санаторий "Сосновый Бор"</t>
        </is>
      </c>
      <c r="D112" s="2" t="n">
        <v>94</v>
      </c>
      <c r="E112" s="3" t="n">
        <v>2</v>
      </c>
      <c r="F112" s="2" t="n">
        <v>2</v>
      </c>
      <c r="G112" s="2" t="n">
        <v>0</v>
      </c>
      <c r="H112" s="3" t="n">
        <v>0</v>
      </c>
      <c r="I112" s="2" t="n">
        <v>0</v>
      </c>
      <c r="J112" s="2" t="n">
        <v/>
      </c>
      <c r="K112" s="2" t="n"/>
      <c r="L112" s="3" t="n">
        <v>7</v>
      </c>
      <c r="M112" s="2" t="n">
        <v>7</v>
      </c>
      <c r="N112" s="2" t="n">
        <v/>
      </c>
      <c r="O112" s="2" t="n">
        <v/>
      </c>
    </row>
    <row r="113">
      <c r="A113" s="41" t="n">
        <v>109</v>
      </c>
      <c r="B113" s="3" t="inlineStr">
        <is>
          <t>Адмиралтейский район</t>
        </is>
      </c>
      <c r="C113" s="3" t="inlineStr">
        <is>
          <t>СПб ГБУ "Стройкомплект"</t>
        </is>
      </c>
      <c r="D113" s="2" t="n">
        <v>65</v>
      </c>
      <c r="E113" s="3" t="n">
        <v>8</v>
      </c>
      <c r="F113" s="2" t="n">
        <v>8</v>
      </c>
      <c r="G113" s="2" t="n">
        <v>0</v>
      </c>
      <c r="H113" s="3" t="n">
        <v>5</v>
      </c>
      <c r="I113" s="2" t="n">
        <v>3</v>
      </c>
      <c r="J113" s="2" t="n">
        <v>2</v>
      </c>
      <c r="K113" s="4" t="n"/>
      <c r="L113" s="3" t="n">
        <v>9</v>
      </c>
      <c r="M113" s="4" t="n">
        <v>9</v>
      </c>
      <c r="N113" s="4" t="n">
        <v>0</v>
      </c>
      <c r="O113" s="4" t="n">
        <v>3</v>
      </c>
    </row>
    <row r="114">
      <c r="A114" s="41" t="n">
        <v>110</v>
      </c>
      <c r="B114" s="3" t="inlineStr">
        <is>
          <t>Калининский район</t>
        </is>
      </c>
      <c r="C114" s="3" t="inlineStr">
        <is>
          <t>СПб ГБУЗ "Городская больница Святой преподобномученицы Елизаветы"</t>
        </is>
      </c>
      <c r="D114" s="2" t="n">
        <v>2034</v>
      </c>
      <c r="E114" s="3" t="n">
        <v>9</v>
      </c>
      <c r="F114" s="2" t="n">
        <v>9</v>
      </c>
      <c r="G114" s="2" t="n">
        <v>0</v>
      </c>
      <c r="H114" s="3" t="n">
        <v>6</v>
      </c>
      <c r="I114" s="2" t="n">
        <v>6</v>
      </c>
      <c r="J114" s="2" t="n">
        <v>0</v>
      </c>
      <c r="K114" s="4" t="n"/>
      <c r="L114" s="3" t="n">
        <v>5</v>
      </c>
      <c r="M114" s="4" t="n">
        <v>5</v>
      </c>
      <c r="N114" s="4" t="n">
        <v>0</v>
      </c>
      <c r="O114" s="4" t="n">
        <v>5</v>
      </c>
    </row>
    <row r="115">
      <c r="A115" s="41" t="n">
        <v>111</v>
      </c>
      <c r="B115" s="3" t="inlineStr">
        <is>
          <t>Невский район</t>
        </is>
      </c>
      <c r="C115" s="3" t="inlineStr">
        <is>
          <t>СПб ГБУЗ "Александровская больница"</t>
        </is>
      </c>
      <c r="D115" s="2" t="n">
        <v>1910</v>
      </c>
      <c r="E115" s="3" t="n">
        <v>144</v>
      </c>
      <c r="F115" s="2" t="n">
        <v>142</v>
      </c>
      <c r="G115" s="2" t="n">
        <v>2</v>
      </c>
      <c r="H115" s="3" t="n">
        <v>129</v>
      </c>
      <c r="I115" s="2" t="n">
        <v>129</v>
      </c>
      <c r="J115" s="2" t="n">
        <v>0</v>
      </c>
      <c r="K115" s="4" t="n"/>
      <c r="L115" s="3" t="n">
        <v>521</v>
      </c>
      <c r="M115" s="4" t="n">
        <v>510</v>
      </c>
      <c r="N115" s="4" t="n">
        <v>11</v>
      </c>
      <c r="O115" s="4" t="n">
        <v>6</v>
      </c>
    </row>
    <row r="116">
      <c r="A116" s="41" t="n">
        <v>112</v>
      </c>
      <c r="B116" s="3" t="inlineStr">
        <is>
          <t>Невский район</t>
        </is>
      </c>
      <c r="C116" s="3" t="inlineStr">
        <is>
          <t>СПб ГАУЗ "Хоспис (детский)"</t>
        </is>
      </c>
      <c r="D116" s="2" t="n">
        <v>93</v>
      </c>
      <c r="E116" s="3" t="n">
        <v>6</v>
      </c>
      <c r="F116" s="2" t="n">
        <v>6</v>
      </c>
      <c r="G116" s="2" t="n">
        <v>0</v>
      </c>
      <c r="H116" s="3" t="n">
        <v>5</v>
      </c>
      <c r="I116" s="2" t="n">
        <v>5</v>
      </c>
      <c r="J116" s="2" t="n">
        <v>0</v>
      </c>
      <c r="K116" s="4" t="n"/>
      <c r="L116" s="3" t="n">
        <v>0</v>
      </c>
      <c r="M116" s="4" t="n">
        <v>0</v>
      </c>
      <c r="N116" s="4" t="n">
        <v>0</v>
      </c>
      <c r="O116" s="4" t="n">
        <v>0</v>
      </c>
    </row>
    <row r="117">
      <c r="A117" s="41" t="n"/>
      <c r="B117" s="3" t="n"/>
      <c r="C117" s="3" t="n"/>
      <c r="D117" s="2" t="n"/>
      <c r="E117" s="3" t="n"/>
      <c r="F117" s="2" t="n"/>
      <c r="G117" s="2" t="n"/>
      <c r="H117" s="3" t="n"/>
      <c r="I117" s="2" t="n"/>
      <c r="J117" s="2" t="n"/>
      <c r="K117" s="4" t="n"/>
      <c r="L117" s="3" t="n"/>
      <c r="M117" s="4" t="n"/>
      <c r="N117" s="4" t="n"/>
      <c r="O117" s="4" t="n"/>
    </row>
    <row r="118">
      <c r="A118" s="41" t="n"/>
      <c r="B118" s="3" t="n"/>
      <c r="C118" s="3" t="n"/>
      <c r="D118" s="2" t="n"/>
      <c r="E118" s="3" t="n"/>
      <c r="F118" s="2" t="n"/>
      <c r="G118" s="2" t="n"/>
      <c r="H118" s="3" t="n"/>
      <c r="I118" s="2" t="n"/>
      <c r="J118" s="2" t="n"/>
      <c r="K118" s="4" t="n"/>
      <c r="L118" s="3" t="n"/>
      <c r="M118" s="4" t="n"/>
      <c r="N118" s="4" t="n"/>
      <c r="O118" s="4" t="n"/>
    </row>
    <row r="119">
      <c r="A119" s="41" t="n"/>
      <c r="B119" s="3" t="n"/>
      <c r="C119" s="3" t="n"/>
      <c r="D119" s="2" t="n"/>
      <c r="E119" s="3" t="n"/>
      <c r="F119" s="2" t="n"/>
      <c r="G119" s="2" t="n"/>
      <c r="H119" s="3" t="n"/>
      <c r="I119" s="2" t="n"/>
      <c r="J119" s="2" t="n"/>
      <c r="K119" s="4" t="n"/>
      <c r="L119" s="3" t="n"/>
      <c r="M119" s="4" t="n"/>
      <c r="N119" s="4" t="n"/>
      <c r="O119" s="4" t="n"/>
    </row>
    <row r="120">
      <c r="A120" s="41" t="n"/>
      <c r="B120" s="3" t="n"/>
      <c r="C120" s="3" t="n"/>
      <c r="D120" s="2" t="n"/>
      <c r="E120" s="3" t="n"/>
      <c r="F120" s="2" t="n"/>
      <c r="G120" s="2" t="n"/>
      <c r="H120" s="3" t="n"/>
      <c r="I120" s="2" t="n"/>
      <c r="J120" s="2" t="n"/>
      <c r="K120" s="4" t="n"/>
      <c r="L120" s="3" t="n"/>
      <c r="M120" s="4" t="n"/>
      <c r="N120" s="4" t="n"/>
      <c r="O120" s="4" t="n"/>
    </row>
    <row r="121">
      <c r="A121" s="41" t="n"/>
      <c r="B121" s="3" t="n"/>
      <c r="C121" s="3" t="n"/>
      <c r="D121" s="2" t="n"/>
      <c r="E121" s="3" t="n"/>
      <c r="F121" s="2" t="n"/>
      <c r="G121" s="2" t="n"/>
      <c r="H121" s="3" t="n"/>
      <c r="I121" s="2" t="n"/>
      <c r="J121" s="2" t="n"/>
      <c r="K121" s="4" t="n"/>
      <c r="L121" s="3" t="n"/>
      <c r="M121" s="4" t="n"/>
      <c r="N121" s="4" t="n"/>
      <c r="O121" s="4" t="n"/>
    </row>
    <row r="122">
      <c r="A122" s="41" t="n"/>
      <c r="B122" s="3" t="n"/>
      <c r="C122" s="3" t="n"/>
      <c r="D122" s="2" t="n"/>
      <c r="E122" s="3" t="n"/>
      <c r="F122" s="2" t="n"/>
      <c r="G122" s="2" t="n"/>
      <c r="H122" s="3" t="n"/>
      <c r="I122" s="2" t="n"/>
      <c r="J122" s="2" t="n"/>
      <c r="K122" s="4" t="n"/>
      <c r="L122" s="3" t="n"/>
      <c r="M122" s="4" t="n"/>
      <c r="N122" s="4" t="n"/>
      <c r="O122" s="4" t="n"/>
    </row>
    <row r="123">
      <c r="A123" s="41" t="n"/>
      <c r="B123" s="3" t="n"/>
      <c r="C123" s="3" t="n"/>
      <c r="D123" s="2" t="n"/>
      <c r="E123" s="3" t="n"/>
      <c r="F123" s="2" t="n"/>
      <c r="G123" s="2" t="n"/>
      <c r="H123" s="3" t="n"/>
      <c r="I123" s="2" t="n"/>
      <c r="J123" s="2" t="n"/>
      <c r="K123" s="4" t="n"/>
      <c r="L123" s="3" t="n"/>
      <c r="M123" s="4" t="n"/>
      <c r="N123" s="4" t="n"/>
      <c r="O123" s="4" t="n"/>
    </row>
    <row r="124">
      <c r="A124" s="41" t="n"/>
      <c r="B124" s="3" t="n"/>
      <c r="C124" s="3" t="n"/>
      <c r="D124" s="2" t="n"/>
      <c r="E124" s="3" t="n"/>
      <c r="F124" s="2" t="n"/>
      <c r="G124" s="2" t="n"/>
      <c r="H124" s="3" t="n"/>
      <c r="I124" s="2" t="n"/>
      <c r="J124" s="2" t="n"/>
      <c r="K124" s="4" t="n"/>
      <c r="L124" s="3" t="n"/>
      <c r="M124" s="4" t="n"/>
      <c r="N124" s="4" t="n"/>
      <c r="O124" s="4" t="n"/>
    </row>
    <row r="125">
      <c r="A125" s="41" t="n"/>
      <c r="B125" s="3" t="n"/>
      <c r="C125" s="3" t="n"/>
      <c r="D125" s="2" t="n"/>
      <c r="E125" s="3" t="n"/>
      <c r="F125" s="2" t="n"/>
      <c r="G125" s="2" t="n"/>
      <c r="H125" s="3" t="n"/>
      <c r="I125" s="2" t="n"/>
      <c r="J125" s="2" t="n"/>
      <c r="K125" s="4" t="n"/>
      <c r="L125" s="3" t="n"/>
      <c r="M125" s="4" t="n"/>
      <c r="N125" s="4" t="n"/>
      <c r="O125" s="4" t="n"/>
    </row>
    <row r="126">
      <c r="A126" s="41" t="n"/>
      <c r="B126" s="3" t="n"/>
      <c r="C126" s="3" t="n"/>
      <c r="D126" s="2" t="n"/>
      <c r="E126" s="3" t="n"/>
      <c r="F126" s="2" t="n"/>
      <c r="G126" s="2" t="n"/>
      <c r="H126" s="3" t="n"/>
      <c r="I126" s="2" t="n"/>
      <c r="J126" s="2" t="n"/>
      <c r="K126" s="4" t="n"/>
      <c r="L126" s="3" t="n"/>
      <c r="M126" s="4" t="n"/>
      <c r="N126" s="4" t="n"/>
      <c r="O126" s="4" t="n"/>
    </row>
    <row r="127">
      <c r="A127" s="41" t="n"/>
      <c r="B127" s="3" t="n"/>
      <c r="C127" s="3" t="n"/>
      <c r="D127" s="2" t="n"/>
      <c r="E127" s="3" t="n"/>
      <c r="F127" s="2" t="n"/>
      <c r="G127" s="2" t="n"/>
      <c r="H127" s="3" t="n"/>
      <c r="I127" s="2" t="n"/>
      <c r="J127" s="2" t="n"/>
      <c r="K127" s="4" t="n"/>
      <c r="L127" s="3" t="n"/>
      <c r="M127" s="4" t="n"/>
      <c r="N127" s="4" t="n"/>
      <c r="O127" s="4" t="n"/>
    </row>
    <row r="128">
      <c r="A128" s="41" t="n"/>
      <c r="B128" s="3" t="n"/>
      <c r="C128" s="3" t="n"/>
      <c r="D128" s="2" t="n"/>
      <c r="E128" s="3" t="n"/>
      <c r="F128" s="2" t="n"/>
      <c r="G128" s="2" t="n"/>
      <c r="H128" s="3" t="n"/>
      <c r="I128" s="2" t="n"/>
      <c r="J128" s="2" t="n"/>
      <c r="K128" s="4" t="n"/>
      <c r="L128" s="3" t="n"/>
      <c r="M128" s="4" t="n"/>
      <c r="N128" s="4" t="n"/>
      <c r="O128" s="4" t="n"/>
    </row>
    <row r="129">
      <c r="A129" s="41" t="n"/>
      <c r="B129" s="3" t="n"/>
      <c r="C129" s="3" t="n"/>
      <c r="D129" s="2" t="n"/>
      <c r="E129" s="3" t="n"/>
      <c r="F129" s="2" t="n"/>
      <c r="G129" s="2" t="n"/>
      <c r="H129" s="3" t="n"/>
      <c r="I129" s="2" t="n"/>
      <c r="J129" s="2" t="n"/>
      <c r="K129" s="4" t="n"/>
      <c r="L129" s="3" t="n"/>
      <c r="M129" s="4" t="n"/>
      <c r="N129" s="4" t="n"/>
      <c r="O129" s="4" t="n"/>
    </row>
    <row r="130">
      <c r="A130" s="41" t="n"/>
      <c r="B130" s="3" t="n"/>
      <c r="C130" s="3" t="n"/>
      <c r="D130" s="2" t="n"/>
      <c r="E130" s="3" t="n"/>
      <c r="F130" s="2" t="n"/>
      <c r="G130" s="2" t="n"/>
      <c r="H130" s="3" t="n"/>
      <c r="I130" s="2" t="n"/>
      <c r="J130" s="2" t="n"/>
      <c r="K130" s="4" t="n"/>
      <c r="L130" s="3" t="n"/>
      <c r="M130" s="4" t="n"/>
      <c r="N130" s="4" t="n"/>
      <c r="O130" s="4" t="n"/>
    </row>
    <row r="131">
      <c r="A131" s="41" t="n"/>
      <c r="B131" s="3" t="n"/>
      <c r="C131" s="3" t="n"/>
      <c r="D131" s="2" t="n"/>
      <c r="E131" s="3" t="n"/>
      <c r="F131" s="2" t="n"/>
      <c r="G131" s="2" t="n"/>
      <c r="H131" s="3" t="n"/>
      <c r="I131" s="2" t="n"/>
      <c r="J131" s="2" t="n"/>
      <c r="K131" s="4" t="n"/>
      <c r="L131" s="3" t="n"/>
      <c r="M131" s="4" t="n"/>
      <c r="N131" s="4" t="n"/>
      <c r="O131" s="4" t="n"/>
    </row>
    <row r="132">
      <c r="A132" s="41" t="n"/>
      <c r="B132" s="3" t="n"/>
      <c r="C132" s="3" t="n"/>
      <c r="D132" s="2" t="n"/>
      <c r="E132" s="3" t="n"/>
      <c r="F132" s="2" t="n"/>
      <c r="G132" s="2" t="n"/>
      <c r="H132" s="3" t="n"/>
      <c r="I132" s="2" t="n"/>
      <c r="J132" s="2" t="n"/>
      <c r="K132" s="4" t="n"/>
      <c r="L132" s="3" t="n"/>
      <c r="M132" s="4" t="n"/>
      <c r="N132" s="4" t="n"/>
      <c r="O132" s="4" t="n"/>
    </row>
    <row r="133">
      <c r="A133" s="41" t="n"/>
      <c r="B133" s="3" t="n"/>
      <c r="C133" s="3" t="n"/>
      <c r="D133" s="2" t="n"/>
      <c r="E133" s="3" t="n"/>
      <c r="F133" s="2" t="n"/>
      <c r="G133" s="2" t="n"/>
      <c r="H133" s="3" t="n"/>
      <c r="I133" s="2" t="n"/>
      <c r="J133" s="2" t="n"/>
      <c r="K133" s="4" t="n"/>
      <c r="L133" s="3" t="n"/>
      <c r="M133" s="4" t="n"/>
      <c r="N133" s="4" t="n"/>
      <c r="O133" s="4" t="n"/>
    </row>
    <row r="134">
      <c r="A134" s="41" t="n"/>
      <c r="B134" s="3" t="n"/>
      <c r="C134" s="3" t="n"/>
      <c r="D134" s="2" t="n"/>
      <c r="E134" s="3" t="n"/>
      <c r="F134" s="2" t="n"/>
      <c r="G134" s="2" t="n"/>
      <c r="H134" s="3" t="n"/>
      <c r="I134" s="2" t="n"/>
      <c r="J134" s="2" t="n"/>
      <c r="K134" s="4" t="n"/>
      <c r="L134" s="3" t="n"/>
      <c r="M134" s="4" t="n"/>
      <c r="N134" s="4" t="n"/>
      <c r="O134" s="4" t="n"/>
    </row>
    <row r="135">
      <c r="A135" s="41" t="n"/>
      <c r="B135" s="3" t="n"/>
      <c r="C135" s="3" t="n"/>
      <c r="D135" s="2" t="n"/>
      <c r="E135" s="3" t="n"/>
      <c r="F135" s="2" t="n"/>
      <c r="G135" s="2" t="n"/>
      <c r="H135" s="3" t="n"/>
      <c r="I135" s="2" t="n"/>
      <c r="J135" s="2" t="n"/>
      <c r="K135" s="4" t="n"/>
      <c r="L135" s="3" t="n"/>
      <c r="M135" s="4" t="n"/>
      <c r="N135" s="4" t="n"/>
      <c r="O135" s="4" t="n"/>
    </row>
    <row r="136">
      <c r="A136" s="41" t="n"/>
      <c r="B136" s="3" t="n"/>
      <c r="C136" s="3" t="n"/>
      <c r="D136" s="2" t="n"/>
      <c r="E136" s="3" t="n"/>
      <c r="F136" s="2" t="n"/>
      <c r="G136" s="2" t="n"/>
      <c r="H136" s="3" t="n"/>
      <c r="I136" s="2" t="n"/>
      <c r="J136" s="2" t="n"/>
      <c r="K136" s="4" t="n"/>
      <c r="L136" s="3" t="n"/>
      <c r="M136" s="4" t="n"/>
      <c r="N136" s="4" t="n"/>
      <c r="O136" s="4" t="n"/>
    </row>
    <row r="137">
      <c r="A137" s="41" t="n"/>
      <c r="B137" s="3" t="n"/>
      <c r="C137" s="3" t="n"/>
      <c r="D137" s="2" t="n"/>
      <c r="E137" s="3" t="n"/>
      <c r="F137" s="2" t="n"/>
      <c r="G137" s="2" t="n"/>
      <c r="H137" s="3" t="n"/>
      <c r="I137" s="2" t="n"/>
      <c r="J137" s="2" t="n"/>
      <c r="K137" s="4" t="n"/>
      <c r="L137" s="3" t="n"/>
      <c r="M137" s="4" t="n"/>
      <c r="N137" s="4" t="n"/>
      <c r="O137" s="4" t="n"/>
    </row>
    <row r="138">
      <c r="A138" s="41" t="n"/>
      <c r="B138" s="3" t="n"/>
      <c r="C138" s="3" t="n"/>
      <c r="D138" s="2" t="n"/>
      <c r="E138" s="3" t="n"/>
      <c r="F138" s="2" t="n"/>
      <c r="G138" s="2" t="n"/>
      <c r="H138" s="3" t="n"/>
      <c r="I138" s="2" t="n"/>
      <c r="J138" s="2" t="n"/>
      <c r="K138" s="4" t="n"/>
      <c r="L138" s="3" t="n"/>
      <c r="M138" s="4" t="n"/>
      <c r="N138" s="4" t="n"/>
      <c r="O138" s="4" t="n"/>
    </row>
    <row r="139">
      <c r="A139" s="41" t="n"/>
      <c r="B139" s="3" t="n"/>
      <c r="C139" s="3" t="n"/>
      <c r="D139" s="2" t="n"/>
      <c r="E139" s="3" t="n"/>
      <c r="F139" s="2" t="n"/>
      <c r="G139" s="2" t="n"/>
      <c r="H139" s="3" t="n"/>
      <c r="I139" s="2" t="n"/>
      <c r="J139" s="2" t="n"/>
      <c r="K139" s="4" t="n"/>
      <c r="L139" s="3" t="n"/>
      <c r="M139" s="4" t="n"/>
      <c r="N139" s="4" t="n"/>
      <c r="O139" s="4" t="n"/>
    </row>
    <row r="140">
      <c r="A140" s="41" t="n"/>
      <c r="B140" s="3" t="n"/>
      <c r="C140" s="3" t="n"/>
      <c r="D140" s="2" t="n"/>
      <c r="E140" s="3" t="n"/>
      <c r="F140" s="2" t="n"/>
      <c r="G140" s="2" t="n"/>
      <c r="H140" s="3" t="n"/>
      <c r="I140" s="2" t="n"/>
      <c r="J140" s="2" t="n"/>
      <c r="K140" s="4" t="n"/>
      <c r="L140" s="3" t="n"/>
      <c r="M140" s="4" t="n"/>
      <c r="N140" s="4" t="n"/>
      <c r="O140" s="4" t="n"/>
    </row>
    <row r="141">
      <c r="A141" s="41" t="n"/>
      <c r="B141" s="3" t="n"/>
      <c r="C141" s="3" t="n"/>
      <c r="D141" s="2" t="n"/>
      <c r="E141" s="3" t="n"/>
      <c r="F141" s="2" t="n"/>
      <c r="G141" s="2" t="n"/>
      <c r="H141" s="3" t="n"/>
      <c r="I141" s="2" t="n"/>
      <c r="J141" s="2" t="n"/>
      <c r="K141" s="4" t="n"/>
      <c r="L141" s="3" t="n"/>
      <c r="M141" s="4" t="n"/>
      <c r="N141" s="4" t="n"/>
      <c r="O141" s="4" t="n"/>
    </row>
    <row r="142">
      <c r="A142" s="41" t="n"/>
      <c r="B142" s="3" t="n"/>
      <c r="C142" s="3" t="n"/>
      <c r="D142" s="2" t="n"/>
      <c r="E142" s="3" t="n"/>
      <c r="F142" s="2" t="n"/>
      <c r="G142" s="2" t="n"/>
      <c r="H142" s="3" t="n"/>
      <c r="I142" s="2" t="n"/>
      <c r="J142" s="2" t="n"/>
      <c r="K142" s="4" t="n"/>
      <c r="L142" s="3" t="n"/>
      <c r="M142" s="4" t="n"/>
      <c r="N142" s="4" t="n"/>
      <c r="O142" s="4" t="n"/>
    </row>
    <row r="143">
      <c r="A143" s="41" t="n"/>
      <c r="B143" s="3" t="n"/>
      <c r="C143" s="3" t="n"/>
      <c r="D143" s="2" t="n"/>
      <c r="E143" s="3" t="n"/>
      <c r="F143" s="2" t="n"/>
      <c r="G143" s="2" t="n"/>
      <c r="H143" s="3" t="n"/>
      <c r="I143" s="2" t="n"/>
      <c r="J143" s="2" t="n"/>
      <c r="K143" s="4" t="n"/>
      <c r="L143" s="3" t="n"/>
      <c r="M143" s="4" t="n"/>
      <c r="N143" s="4" t="n"/>
      <c r="O143" s="4" t="n"/>
    </row>
    <row r="144">
      <c r="A144" s="41" t="n"/>
      <c r="B144" s="3" t="n"/>
      <c r="C144" s="3" t="n"/>
      <c r="D144" s="2" t="n"/>
      <c r="E144" s="3" t="n"/>
      <c r="F144" s="2" t="n"/>
      <c r="G144" s="2" t="n"/>
      <c r="H144" s="3" t="n"/>
      <c r="I144" s="2" t="n"/>
      <c r="J144" s="2" t="n"/>
      <c r="K144" s="4" t="n"/>
      <c r="L144" s="3" t="n"/>
      <c r="M144" s="4" t="n"/>
      <c r="N144" s="4" t="n"/>
      <c r="O144" s="4" t="n"/>
    </row>
    <row r="145">
      <c r="A145" s="41" t="n"/>
      <c r="B145" s="3" t="n"/>
      <c r="C145" s="3" t="n"/>
      <c r="D145" s="2" t="n"/>
      <c r="E145" s="3" t="n"/>
      <c r="F145" s="2" t="n"/>
      <c r="G145" s="2" t="n"/>
      <c r="H145" s="3" t="n"/>
      <c r="I145" s="2" t="n"/>
      <c r="J145" s="2" t="n"/>
      <c r="K145" s="4" t="n"/>
      <c r="L145" s="3" t="n"/>
      <c r="M145" s="4" t="n"/>
      <c r="N145" s="4" t="n"/>
      <c r="O145" s="4" t="n"/>
    </row>
    <row r="146">
      <c r="A146" s="41" t="n"/>
      <c r="B146" s="3" t="n"/>
      <c r="C146" s="3" t="n"/>
      <c r="D146" s="2" t="n"/>
      <c r="E146" s="3" t="n"/>
      <c r="F146" s="2" t="n"/>
      <c r="G146" s="2" t="n"/>
      <c r="H146" s="3" t="n"/>
      <c r="I146" s="2" t="n"/>
      <c r="J146" s="2" t="n"/>
      <c r="K146" s="4" t="n"/>
      <c r="L146" s="3" t="n"/>
      <c r="M146" s="4" t="n"/>
      <c r="N146" s="4" t="n"/>
      <c r="O146" s="4" t="n"/>
    </row>
    <row r="147">
      <c r="A147" s="41" t="n"/>
      <c r="B147" s="3" t="n"/>
      <c r="C147" s="3" t="n"/>
      <c r="D147" s="2" t="n"/>
      <c r="E147" s="3" t="n"/>
      <c r="F147" s="2" t="n"/>
      <c r="G147" s="2" t="n"/>
      <c r="H147" s="3" t="n"/>
      <c r="I147" s="2" t="n"/>
      <c r="J147" s="2" t="n"/>
      <c r="K147" s="4" t="n"/>
      <c r="L147" s="3" t="n"/>
      <c r="M147" s="4" t="n"/>
      <c r="N147" s="4" t="n"/>
      <c r="O147" s="4" t="n"/>
    </row>
    <row r="148">
      <c r="A148" s="41" t="n"/>
      <c r="B148" s="3" t="n"/>
      <c r="C148" s="3" t="n"/>
      <c r="D148" s="2" t="n"/>
      <c r="E148" s="3" t="n"/>
      <c r="F148" s="2" t="n"/>
      <c r="G148" s="2" t="n"/>
      <c r="H148" s="3" t="n"/>
      <c r="I148" s="2" t="n"/>
      <c r="J148" s="2" t="n"/>
      <c r="K148" s="4" t="n"/>
      <c r="L148" s="3" t="n"/>
      <c r="M148" s="4" t="n"/>
      <c r="N148" s="4" t="n"/>
      <c r="O148" s="4" t="n"/>
    </row>
    <row r="149">
      <c r="A149" s="41" t="n"/>
      <c r="B149" s="3" t="n"/>
      <c r="C149" s="3" t="n"/>
      <c r="D149" s="2" t="n"/>
      <c r="E149" s="3" t="n"/>
      <c r="F149" s="2" t="n"/>
      <c r="G149" s="2" t="n"/>
      <c r="H149" s="3" t="n"/>
      <c r="I149" s="2" t="n"/>
      <c r="J149" s="2" t="n"/>
      <c r="K149" s="4" t="n"/>
      <c r="L149" s="3" t="n"/>
      <c r="M149" s="4" t="n"/>
      <c r="N149" s="4" t="n"/>
      <c r="O149" s="4" t="n"/>
    </row>
    <row r="150">
      <c r="A150" s="41" t="n"/>
      <c r="B150" s="3" t="n"/>
      <c r="C150" s="3" t="n"/>
      <c r="D150" s="2" t="n"/>
      <c r="E150" s="3" t="n"/>
      <c r="F150" s="2" t="n"/>
      <c r="G150" s="2" t="n"/>
      <c r="H150" s="3" t="n"/>
      <c r="I150" s="2" t="n"/>
      <c r="J150" s="2" t="n"/>
      <c r="K150" s="4" t="n"/>
      <c r="L150" s="3" t="n"/>
      <c r="M150" s="4" t="n"/>
      <c r="N150" s="4" t="n"/>
      <c r="O150" s="4" t="n"/>
    </row>
  </sheetData>
  <mergeCells count="9">
    <mergeCell ref="O1:O2"/>
    <mergeCell ref="L1:N1"/>
    <mergeCell ref="A1:A2"/>
    <mergeCell ref="B1:B2"/>
    <mergeCell ref="C1:C2"/>
    <mergeCell ref="D1:D2"/>
    <mergeCell ref="E1:G1"/>
    <mergeCell ref="H1:J1"/>
    <mergeCell ref="K1:K2"/>
  </mergeCells>
  <conditionalFormatting sqref="C151:C1048576">
    <cfRule type="duplicateValues" priority="61" dxfId="0"/>
    <cfRule type="duplicateValues" priority="62" dxfId="0"/>
  </conditionalFormatting>
  <conditionalFormatting sqref="C110:C111">
    <cfRule type="duplicateValues" priority="56" dxfId="0"/>
    <cfRule type="duplicateValues" priority="57" dxfId="0"/>
  </conditionalFormatting>
  <conditionalFormatting sqref="C112">
    <cfRule type="duplicateValues" priority="54" dxfId="0"/>
    <cfRule type="duplicateValues" priority="55" dxfId="0"/>
  </conditionalFormatting>
  <conditionalFormatting sqref="C113">
    <cfRule type="duplicateValues" priority="53" dxfId="0"/>
  </conditionalFormatting>
  <conditionalFormatting sqref="C114:C150">
    <cfRule type="duplicateValues" priority="52" dxfId="0"/>
  </conditionalFormatting>
  <conditionalFormatting sqref="C1:C150">
    <cfRule type="duplicateValues" priority="50" dxfId="0"/>
    <cfRule type="duplicateValues" priority="51" dxfId="0"/>
  </conditionalFormatting>
  <conditionalFormatting sqref="C110:C150">
    <cfRule type="duplicateValues" priority="58" dxfId="0"/>
  </conditionalFormatting>
  <conditionalFormatting sqref="C100:C150">
    <cfRule type="duplicateValues" priority="59" dxfId="0"/>
  </conditionalFormatting>
  <conditionalFormatting sqref="C90:C150">
    <cfRule type="duplicateValues" priority="60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Лист4">
    <outlinePr summaryBelow="1" summaryRight="1"/>
    <pageSetUpPr/>
  </sheetPr>
  <dimension ref="A1:C200"/>
  <sheetViews>
    <sheetView zoomScale="70" zoomScaleNormal="70" workbookViewId="0">
      <selection activeCell="C6" sqref="C6"/>
    </sheetView>
  </sheetViews>
  <sheetFormatPr baseColWidth="8" defaultColWidth="27.28515625" defaultRowHeight="15"/>
  <cols>
    <col width="120.7109375" customWidth="1" style="22" min="1" max="1"/>
    <col hidden="1" width="120.7109375" customWidth="1" style="8" min="2" max="2"/>
    <col width="120.7109375" customWidth="1" style="8" min="3" max="3"/>
    <col width="27.28515625" customWidth="1" style="8" min="4" max="242"/>
    <col width="9.140625" customWidth="1" style="8" min="243" max="243"/>
    <col width="33.42578125" customWidth="1" style="8" min="244" max="244"/>
    <col width="54.42578125" customWidth="1" style="8" min="245" max="245"/>
    <col width="27.28515625" customWidth="1" style="8" min="246" max="247"/>
    <col hidden="1" width="13" customWidth="1" style="8" min="248" max="248"/>
    <col width="27.28515625" customWidth="1" style="8" min="249" max="250"/>
    <col hidden="1" width="13" customWidth="1" style="8" min="251" max="251"/>
    <col width="27.28515625" customWidth="1" style="8" min="252" max="252"/>
    <col hidden="1" width="13" customWidth="1" style="8" min="253" max="253"/>
    <col width="27.28515625" customWidth="1" style="8" min="254" max="254"/>
    <col hidden="1" width="13" customWidth="1" style="8" min="255" max="255"/>
    <col width="27.28515625" customWidth="1" style="8" min="256" max="498"/>
    <col width="9.140625" customWidth="1" style="8" min="499" max="499"/>
    <col width="33.42578125" customWidth="1" style="8" min="500" max="500"/>
    <col width="54.42578125" customWidth="1" style="8" min="501" max="501"/>
    <col width="27.28515625" customWidth="1" style="8" min="502" max="503"/>
    <col hidden="1" width="13" customWidth="1" style="8" min="504" max="504"/>
    <col width="27.28515625" customWidth="1" style="8" min="505" max="506"/>
    <col hidden="1" width="13" customWidth="1" style="8" min="507" max="507"/>
    <col width="27.28515625" customWidth="1" style="8" min="508" max="508"/>
    <col hidden="1" width="13" customWidth="1" style="8" min="509" max="509"/>
    <col width="27.28515625" customWidth="1" style="8" min="510" max="510"/>
    <col hidden="1" width="13" customWidth="1" style="8" min="511" max="511"/>
    <col width="27.28515625" customWidth="1" style="8" min="512" max="754"/>
    <col width="9.140625" customWidth="1" style="8" min="755" max="755"/>
    <col width="33.42578125" customWidth="1" style="8" min="756" max="756"/>
    <col width="54.42578125" customWidth="1" style="8" min="757" max="757"/>
    <col width="27.28515625" customWidth="1" style="8" min="758" max="759"/>
    <col hidden="1" width="13" customWidth="1" style="8" min="760" max="760"/>
    <col width="27.28515625" customWidth="1" style="8" min="761" max="762"/>
    <col hidden="1" width="13" customWidth="1" style="8" min="763" max="763"/>
    <col width="27.28515625" customWidth="1" style="8" min="764" max="764"/>
    <col hidden="1" width="13" customWidth="1" style="8" min="765" max="765"/>
    <col width="27.28515625" customWidth="1" style="8" min="766" max="766"/>
    <col hidden="1" width="13" customWidth="1" style="8" min="767" max="767"/>
    <col width="27.28515625" customWidth="1" style="8" min="768" max="1010"/>
    <col width="9.140625" customWidth="1" style="8" min="1011" max="1011"/>
    <col width="33.42578125" customWidth="1" style="8" min="1012" max="1012"/>
    <col width="54.42578125" customWidth="1" style="8" min="1013" max="1013"/>
    <col width="27.28515625" customWidth="1" style="8" min="1014" max="1015"/>
    <col hidden="1" width="13" customWidth="1" style="8" min="1016" max="1016"/>
    <col width="27.28515625" customWidth="1" style="8" min="1017" max="1018"/>
    <col hidden="1" width="13" customWidth="1" style="8" min="1019" max="1019"/>
    <col width="27.28515625" customWidth="1" style="8" min="1020" max="1020"/>
    <col hidden="1" width="13" customWidth="1" style="8" min="1021" max="1021"/>
    <col width="27.28515625" customWidth="1" style="8" min="1022" max="1022"/>
    <col hidden="1" width="13" customWidth="1" style="8" min="1023" max="1023"/>
    <col width="27.28515625" customWidth="1" style="8" min="1024" max="1266"/>
    <col width="9.140625" customWidth="1" style="8" min="1267" max="1267"/>
    <col width="33.42578125" customWidth="1" style="8" min="1268" max="1268"/>
    <col width="54.42578125" customWidth="1" style="8" min="1269" max="1269"/>
    <col width="27.28515625" customWidth="1" style="8" min="1270" max="1271"/>
    <col hidden="1" width="13" customWidth="1" style="8" min="1272" max="1272"/>
    <col width="27.28515625" customWidth="1" style="8" min="1273" max="1274"/>
    <col hidden="1" width="13" customWidth="1" style="8" min="1275" max="1275"/>
    <col width="27.28515625" customWidth="1" style="8" min="1276" max="1276"/>
    <col hidden="1" width="13" customWidth="1" style="8" min="1277" max="1277"/>
    <col width="27.28515625" customWidth="1" style="8" min="1278" max="1278"/>
    <col hidden="1" width="13" customWidth="1" style="8" min="1279" max="1279"/>
    <col width="27.28515625" customWidth="1" style="8" min="1280" max="1522"/>
    <col width="9.140625" customWidth="1" style="8" min="1523" max="1523"/>
    <col width="33.42578125" customWidth="1" style="8" min="1524" max="1524"/>
    <col width="54.42578125" customWidth="1" style="8" min="1525" max="1525"/>
    <col width="27.28515625" customWidth="1" style="8" min="1526" max="1527"/>
    <col hidden="1" width="13" customWidth="1" style="8" min="1528" max="1528"/>
    <col width="27.28515625" customWidth="1" style="8" min="1529" max="1530"/>
    <col hidden="1" width="13" customWidth="1" style="8" min="1531" max="1531"/>
    <col width="27.28515625" customWidth="1" style="8" min="1532" max="1532"/>
    <col hidden="1" width="13" customWidth="1" style="8" min="1533" max="1533"/>
    <col width="27.28515625" customWidth="1" style="8" min="1534" max="1534"/>
    <col hidden="1" width="13" customWidth="1" style="8" min="1535" max="1535"/>
    <col width="27.28515625" customWidth="1" style="8" min="1536" max="1778"/>
    <col width="9.140625" customWidth="1" style="8" min="1779" max="1779"/>
    <col width="33.42578125" customWidth="1" style="8" min="1780" max="1780"/>
    <col width="54.42578125" customWidth="1" style="8" min="1781" max="1781"/>
    <col width="27.28515625" customWidth="1" style="8" min="1782" max="1783"/>
    <col hidden="1" width="13" customWidth="1" style="8" min="1784" max="1784"/>
    <col width="27.28515625" customWidth="1" style="8" min="1785" max="1786"/>
    <col hidden="1" width="13" customWidth="1" style="8" min="1787" max="1787"/>
    <col width="27.28515625" customWidth="1" style="8" min="1788" max="1788"/>
    <col hidden="1" width="13" customWidth="1" style="8" min="1789" max="1789"/>
    <col width="27.28515625" customWidth="1" style="8" min="1790" max="1790"/>
    <col hidden="1" width="13" customWidth="1" style="8" min="1791" max="1791"/>
    <col width="27.28515625" customWidth="1" style="8" min="1792" max="2034"/>
    <col width="9.140625" customWidth="1" style="8" min="2035" max="2035"/>
    <col width="33.42578125" customWidth="1" style="8" min="2036" max="2036"/>
    <col width="54.42578125" customWidth="1" style="8" min="2037" max="2037"/>
    <col width="27.28515625" customWidth="1" style="8" min="2038" max="2039"/>
    <col hidden="1" width="13" customWidth="1" style="8" min="2040" max="2040"/>
    <col width="27.28515625" customWidth="1" style="8" min="2041" max="2042"/>
    <col hidden="1" width="13" customWidth="1" style="8" min="2043" max="2043"/>
    <col width="27.28515625" customWidth="1" style="8" min="2044" max="2044"/>
    <col hidden="1" width="13" customWidth="1" style="8" min="2045" max="2045"/>
    <col width="27.28515625" customWidth="1" style="8" min="2046" max="2046"/>
    <col hidden="1" width="13" customWidth="1" style="8" min="2047" max="2047"/>
    <col width="27.28515625" customWidth="1" style="8" min="2048" max="2290"/>
    <col width="9.140625" customWidth="1" style="8" min="2291" max="2291"/>
    <col width="33.42578125" customWidth="1" style="8" min="2292" max="2292"/>
    <col width="54.42578125" customWidth="1" style="8" min="2293" max="2293"/>
    <col width="27.28515625" customWidth="1" style="8" min="2294" max="2295"/>
    <col hidden="1" width="13" customWidth="1" style="8" min="2296" max="2296"/>
    <col width="27.28515625" customWidth="1" style="8" min="2297" max="2298"/>
    <col hidden="1" width="13" customWidth="1" style="8" min="2299" max="2299"/>
    <col width="27.28515625" customWidth="1" style="8" min="2300" max="2300"/>
    <col hidden="1" width="13" customWidth="1" style="8" min="2301" max="2301"/>
    <col width="27.28515625" customWidth="1" style="8" min="2302" max="2302"/>
    <col hidden="1" width="13" customWidth="1" style="8" min="2303" max="2303"/>
    <col width="27.28515625" customWidth="1" style="8" min="2304" max="2546"/>
    <col width="9.140625" customWidth="1" style="8" min="2547" max="2547"/>
    <col width="33.42578125" customWidth="1" style="8" min="2548" max="2548"/>
    <col width="54.42578125" customWidth="1" style="8" min="2549" max="2549"/>
    <col width="27.28515625" customWidth="1" style="8" min="2550" max="2551"/>
    <col hidden="1" width="13" customWidth="1" style="8" min="2552" max="2552"/>
    <col width="27.28515625" customWidth="1" style="8" min="2553" max="2554"/>
    <col hidden="1" width="13" customWidth="1" style="8" min="2555" max="2555"/>
    <col width="27.28515625" customWidth="1" style="8" min="2556" max="2556"/>
    <col hidden="1" width="13" customWidth="1" style="8" min="2557" max="2557"/>
    <col width="27.28515625" customWidth="1" style="8" min="2558" max="2558"/>
    <col hidden="1" width="13" customWidth="1" style="8" min="2559" max="2559"/>
    <col width="27.28515625" customWidth="1" style="8" min="2560" max="2802"/>
    <col width="9.140625" customWidth="1" style="8" min="2803" max="2803"/>
    <col width="33.42578125" customWidth="1" style="8" min="2804" max="2804"/>
    <col width="54.42578125" customWidth="1" style="8" min="2805" max="2805"/>
    <col width="27.28515625" customWidth="1" style="8" min="2806" max="2807"/>
    <col hidden="1" width="13" customWidth="1" style="8" min="2808" max="2808"/>
    <col width="27.28515625" customWidth="1" style="8" min="2809" max="2810"/>
    <col hidden="1" width="13" customWidth="1" style="8" min="2811" max="2811"/>
    <col width="27.28515625" customWidth="1" style="8" min="2812" max="2812"/>
    <col hidden="1" width="13" customWidth="1" style="8" min="2813" max="2813"/>
    <col width="27.28515625" customWidth="1" style="8" min="2814" max="2814"/>
    <col hidden="1" width="13" customWidth="1" style="8" min="2815" max="2815"/>
    <col width="27.28515625" customWidth="1" style="8" min="2816" max="3058"/>
    <col width="9.140625" customWidth="1" style="8" min="3059" max="3059"/>
    <col width="33.42578125" customWidth="1" style="8" min="3060" max="3060"/>
    <col width="54.42578125" customWidth="1" style="8" min="3061" max="3061"/>
    <col width="27.28515625" customWidth="1" style="8" min="3062" max="3063"/>
    <col hidden="1" width="13" customWidth="1" style="8" min="3064" max="3064"/>
    <col width="27.28515625" customWidth="1" style="8" min="3065" max="3066"/>
    <col hidden="1" width="13" customWidth="1" style="8" min="3067" max="3067"/>
    <col width="27.28515625" customWidth="1" style="8" min="3068" max="3068"/>
    <col hidden="1" width="13" customWidth="1" style="8" min="3069" max="3069"/>
    <col width="27.28515625" customWidth="1" style="8" min="3070" max="3070"/>
    <col hidden="1" width="13" customWidth="1" style="8" min="3071" max="3071"/>
    <col width="27.28515625" customWidth="1" style="8" min="3072" max="3314"/>
    <col width="9.140625" customWidth="1" style="8" min="3315" max="3315"/>
    <col width="33.42578125" customWidth="1" style="8" min="3316" max="3316"/>
    <col width="54.42578125" customWidth="1" style="8" min="3317" max="3317"/>
    <col width="27.28515625" customWidth="1" style="8" min="3318" max="3319"/>
    <col hidden="1" width="13" customWidth="1" style="8" min="3320" max="3320"/>
    <col width="27.28515625" customWidth="1" style="8" min="3321" max="3322"/>
    <col hidden="1" width="13" customWidth="1" style="8" min="3323" max="3323"/>
    <col width="27.28515625" customWidth="1" style="8" min="3324" max="3324"/>
    <col hidden="1" width="13" customWidth="1" style="8" min="3325" max="3325"/>
    <col width="27.28515625" customWidth="1" style="8" min="3326" max="3326"/>
    <col hidden="1" width="13" customWidth="1" style="8" min="3327" max="3327"/>
    <col width="27.28515625" customWidth="1" style="8" min="3328" max="3570"/>
    <col width="9.140625" customWidth="1" style="8" min="3571" max="3571"/>
    <col width="33.42578125" customWidth="1" style="8" min="3572" max="3572"/>
    <col width="54.42578125" customWidth="1" style="8" min="3573" max="3573"/>
    <col width="27.28515625" customWidth="1" style="8" min="3574" max="3575"/>
    <col hidden="1" width="13" customWidth="1" style="8" min="3576" max="3576"/>
    <col width="27.28515625" customWidth="1" style="8" min="3577" max="3578"/>
    <col hidden="1" width="13" customWidth="1" style="8" min="3579" max="3579"/>
    <col width="27.28515625" customWidth="1" style="8" min="3580" max="3580"/>
    <col hidden="1" width="13" customWidth="1" style="8" min="3581" max="3581"/>
    <col width="27.28515625" customWidth="1" style="8" min="3582" max="3582"/>
    <col hidden="1" width="13" customWidth="1" style="8" min="3583" max="3583"/>
    <col width="27.28515625" customWidth="1" style="8" min="3584" max="3826"/>
    <col width="9.140625" customWidth="1" style="8" min="3827" max="3827"/>
    <col width="33.42578125" customWidth="1" style="8" min="3828" max="3828"/>
    <col width="54.42578125" customWidth="1" style="8" min="3829" max="3829"/>
    <col width="27.28515625" customWidth="1" style="8" min="3830" max="3831"/>
    <col hidden="1" width="13" customWidth="1" style="8" min="3832" max="3832"/>
    <col width="27.28515625" customWidth="1" style="8" min="3833" max="3834"/>
    <col hidden="1" width="13" customWidth="1" style="8" min="3835" max="3835"/>
    <col width="27.28515625" customWidth="1" style="8" min="3836" max="3836"/>
    <col hidden="1" width="13" customWidth="1" style="8" min="3837" max="3837"/>
    <col width="27.28515625" customWidth="1" style="8" min="3838" max="3838"/>
    <col hidden="1" width="13" customWidth="1" style="8" min="3839" max="3839"/>
    <col width="27.28515625" customWidth="1" style="8" min="3840" max="4082"/>
    <col width="9.140625" customWidth="1" style="8" min="4083" max="4083"/>
    <col width="33.42578125" customWidth="1" style="8" min="4084" max="4084"/>
    <col width="54.42578125" customWidth="1" style="8" min="4085" max="4085"/>
    <col width="27.28515625" customWidth="1" style="8" min="4086" max="4087"/>
    <col hidden="1" width="13" customWidth="1" style="8" min="4088" max="4088"/>
    <col width="27.28515625" customWidth="1" style="8" min="4089" max="4090"/>
    <col hidden="1" width="13" customWidth="1" style="8" min="4091" max="4091"/>
    <col width="27.28515625" customWidth="1" style="8" min="4092" max="4092"/>
    <col hidden="1" width="13" customWidth="1" style="8" min="4093" max="4093"/>
    <col width="27.28515625" customWidth="1" style="8" min="4094" max="4094"/>
    <col hidden="1" width="13" customWidth="1" style="8" min="4095" max="4095"/>
    <col width="27.28515625" customWidth="1" style="8" min="4096" max="4338"/>
    <col width="9.140625" customWidth="1" style="8" min="4339" max="4339"/>
    <col width="33.42578125" customWidth="1" style="8" min="4340" max="4340"/>
    <col width="54.42578125" customWidth="1" style="8" min="4341" max="4341"/>
    <col width="27.28515625" customWidth="1" style="8" min="4342" max="4343"/>
    <col hidden="1" width="13" customWidth="1" style="8" min="4344" max="4344"/>
    <col width="27.28515625" customWidth="1" style="8" min="4345" max="4346"/>
    <col hidden="1" width="13" customWidth="1" style="8" min="4347" max="4347"/>
    <col width="27.28515625" customWidth="1" style="8" min="4348" max="4348"/>
    <col hidden="1" width="13" customWidth="1" style="8" min="4349" max="4349"/>
    <col width="27.28515625" customWidth="1" style="8" min="4350" max="4350"/>
    <col hidden="1" width="13" customWidth="1" style="8" min="4351" max="4351"/>
    <col width="27.28515625" customWidth="1" style="8" min="4352" max="4594"/>
    <col width="9.140625" customWidth="1" style="8" min="4595" max="4595"/>
    <col width="33.42578125" customWidth="1" style="8" min="4596" max="4596"/>
    <col width="54.42578125" customWidth="1" style="8" min="4597" max="4597"/>
    <col width="27.28515625" customWidth="1" style="8" min="4598" max="4599"/>
    <col hidden="1" width="13" customWidth="1" style="8" min="4600" max="4600"/>
    <col width="27.28515625" customWidth="1" style="8" min="4601" max="4602"/>
    <col hidden="1" width="13" customWidth="1" style="8" min="4603" max="4603"/>
    <col width="27.28515625" customWidth="1" style="8" min="4604" max="4604"/>
    <col hidden="1" width="13" customWidth="1" style="8" min="4605" max="4605"/>
    <col width="27.28515625" customWidth="1" style="8" min="4606" max="4606"/>
    <col hidden="1" width="13" customWidth="1" style="8" min="4607" max="4607"/>
    <col width="27.28515625" customWidth="1" style="8" min="4608" max="4850"/>
    <col width="9.140625" customWidth="1" style="8" min="4851" max="4851"/>
    <col width="33.42578125" customWidth="1" style="8" min="4852" max="4852"/>
    <col width="54.42578125" customWidth="1" style="8" min="4853" max="4853"/>
    <col width="27.28515625" customWidth="1" style="8" min="4854" max="4855"/>
    <col hidden="1" width="13" customWidth="1" style="8" min="4856" max="4856"/>
    <col width="27.28515625" customWidth="1" style="8" min="4857" max="4858"/>
    <col hidden="1" width="13" customWidth="1" style="8" min="4859" max="4859"/>
    <col width="27.28515625" customWidth="1" style="8" min="4860" max="4860"/>
    <col hidden="1" width="13" customWidth="1" style="8" min="4861" max="4861"/>
    <col width="27.28515625" customWidth="1" style="8" min="4862" max="4862"/>
    <col hidden="1" width="13" customWidth="1" style="8" min="4863" max="4863"/>
    <col width="27.28515625" customWidth="1" style="8" min="4864" max="5106"/>
    <col width="9.140625" customWidth="1" style="8" min="5107" max="5107"/>
    <col width="33.42578125" customWidth="1" style="8" min="5108" max="5108"/>
    <col width="54.42578125" customWidth="1" style="8" min="5109" max="5109"/>
    <col width="27.28515625" customWidth="1" style="8" min="5110" max="5111"/>
    <col hidden="1" width="13" customWidth="1" style="8" min="5112" max="5112"/>
    <col width="27.28515625" customWidth="1" style="8" min="5113" max="5114"/>
    <col hidden="1" width="13" customWidth="1" style="8" min="5115" max="5115"/>
    <col width="27.28515625" customWidth="1" style="8" min="5116" max="5116"/>
    <col hidden="1" width="13" customWidth="1" style="8" min="5117" max="5117"/>
    <col width="27.28515625" customWidth="1" style="8" min="5118" max="5118"/>
    <col hidden="1" width="13" customWidth="1" style="8" min="5119" max="5119"/>
    <col width="27.28515625" customWidth="1" style="8" min="5120" max="5362"/>
    <col width="9.140625" customWidth="1" style="8" min="5363" max="5363"/>
    <col width="33.42578125" customWidth="1" style="8" min="5364" max="5364"/>
    <col width="54.42578125" customWidth="1" style="8" min="5365" max="5365"/>
    <col width="27.28515625" customWidth="1" style="8" min="5366" max="5367"/>
    <col hidden="1" width="13" customWidth="1" style="8" min="5368" max="5368"/>
    <col width="27.28515625" customWidth="1" style="8" min="5369" max="5370"/>
    <col hidden="1" width="13" customWidth="1" style="8" min="5371" max="5371"/>
    <col width="27.28515625" customWidth="1" style="8" min="5372" max="5372"/>
    <col hidden="1" width="13" customWidth="1" style="8" min="5373" max="5373"/>
    <col width="27.28515625" customWidth="1" style="8" min="5374" max="5374"/>
    <col hidden="1" width="13" customWidth="1" style="8" min="5375" max="5375"/>
    <col width="27.28515625" customWidth="1" style="8" min="5376" max="5618"/>
    <col width="9.140625" customWidth="1" style="8" min="5619" max="5619"/>
    <col width="33.42578125" customWidth="1" style="8" min="5620" max="5620"/>
    <col width="54.42578125" customWidth="1" style="8" min="5621" max="5621"/>
    <col width="27.28515625" customWidth="1" style="8" min="5622" max="5623"/>
    <col hidden="1" width="13" customWidth="1" style="8" min="5624" max="5624"/>
    <col width="27.28515625" customWidth="1" style="8" min="5625" max="5626"/>
    <col hidden="1" width="13" customWidth="1" style="8" min="5627" max="5627"/>
    <col width="27.28515625" customWidth="1" style="8" min="5628" max="5628"/>
    <col hidden="1" width="13" customWidth="1" style="8" min="5629" max="5629"/>
    <col width="27.28515625" customWidth="1" style="8" min="5630" max="5630"/>
    <col hidden="1" width="13" customWidth="1" style="8" min="5631" max="5631"/>
    <col width="27.28515625" customWidth="1" style="8" min="5632" max="5874"/>
    <col width="9.140625" customWidth="1" style="8" min="5875" max="5875"/>
    <col width="33.42578125" customWidth="1" style="8" min="5876" max="5876"/>
    <col width="54.42578125" customWidth="1" style="8" min="5877" max="5877"/>
    <col width="27.28515625" customWidth="1" style="8" min="5878" max="5879"/>
    <col hidden="1" width="13" customWidth="1" style="8" min="5880" max="5880"/>
    <col width="27.28515625" customWidth="1" style="8" min="5881" max="5882"/>
    <col hidden="1" width="13" customWidth="1" style="8" min="5883" max="5883"/>
    <col width="27.28515625" customWidth="1" style="8" min="5884" max="5884"/>
    <col hidden="1" width="13" customWidth="1" style="8" min="5885" max="5885"/>
    <col width="27.28515625" customWidth="1" style="8" min="5886" max="5886"/>
    <col hidden="1" width="13" customWidth="1" style="8" min="5887" max="5887"/>
    <col width="27.28515625" customWidth="1" style="8" min="5888" max="6130"/>
    <col width="9.140625" customWidth="1" style="8" min="6131" max="6131"/>
    <col width="33.42578125" customWidth="1" style="8" min="6132" max="6132"/>
    <col width="54.42578125" customWidth="1" style="8" min="6133" max="6133"/>
    <col width="27.28515625" customWidth="1" style="8" min="6134" max="6135"/>
    <col hidden="1" width="13" customWidth="1" style="8" min="6136" max="6136"/>
    <col width="27.28515625" customWidth="1" style="8" min="6137" max="6138"/>
    <col hidden="1" width="13" customWidth="1" style="8" min="6139" max="6139"/>
    <col width="27.28515625" customWidth="1" style="8" min="6140" max="6140"/>
    <col hidden="1" width="13" customWidth="1" style="8" min="6141" max="6141"/>
    <col width="27.28515625" customWidth="1" style="8" min="6142" max="6142"/>
    <col hidden="1" width="13" customWidth="1" style="8" min="6143" max="6143"/>
    <col width="27.28515625" customWidth="1" style="8" min="6144" max="6386"/>
    <col width="9.140625" customWidth="1" style="8" min="6387" max="6387"/>
    <col width="33.42578125" customWidth="1" style="8" min="6388" max="6388"/>
    <col width="54.42578125" customWidth="1" style="8" min="6389" max="6389"/>
    <col width="27.28515625" customWidth="1" style="8" min="6390" max="6391"/>
    <col hidden="1" width="13" customWidth="1" style="8" min="6392" max="6392"/>
    <col width="27.28515625" customWidth="1" style="8" min="6393" max="6394"/>
    <col hidden="1" width="13" customWidth="1" style="8" min="6395" max="6395"/>
    <col width="27.28515625" customWidth="1" style="8" min="6396" max="6396"/>
    <col hidden="1" width="13" customWidth="1" style="8" min="6397" max="6397"/>
    <col width="27.28515625" customWidth="1" style="8" min="6398" max="6398"/>
    <col hidden="1" width="13" customWidth="1" style="8" min="6399" max="6399"/>
    <col width="27.28515625" customWidth="1" style="8" min="6400" max="6642"/>
    <col width="9.140625" customWidth="1" style="8" min="6643" max="6643"/>
    <col width="33.42578125" customWidth="1" style="8" min="6644" max="6644"/>
    <col width="54.42578125" customWidth="1" style="8" min="6645" max="6645"/>
    <col width="27.28515625" customWidth="1" style="8" min="6646" max="6647"/>
    <col hidden="1" width="13" customWidth="1" style="8" min="6648" max="6648"/>
    <col width="27.28515625" customWidth="1" style="8" min="6649" max="6650"/>
    <col hidden="1" width="13" customWidth="1" style="8" min="6651" max="6651"/>
    <col width="27.28515625" customWidth="1" style="8" min="6652" max="6652"/>
    <col hidden="1" width="13" customWidth="1" style="8" min="6653" max="6653"/>
    <col width="27.28515625" customWidth="1" style="8" min="6654" max="6654"/>
    <col hidden="1" width="13" customWidth="1" style="8" min="6655" max="6655"/>
    <col width="27.28515625" customWidth="1" style="8" min="6656" max="6898"/>
    <col width="9.140625" customWidth="1" style="8" min="6899" max="6899"/>
    <col width="33.42578125" customWidth="1" style="8" min="6900" max="6900"/>
    <col width="54.42578125" customWidth="1" style="8" min="6901" max="6901"/>
    <col width="27.28515625" customWidth="1" style="8" min="6902" max="6903"/>
    <col hidden="1" width="13" customWidth="1" style="8" min="6904" max="6904"/>
    <col width="27.28515625" customWidth="1" style="8" min="6905" max="6906"/>
    <col hidden="1" width="13" customWidth="1" style="8" min="6907" max="6907"/>
    <col width="27.28515625" customWidth="1" style="8" min="6908" max="6908"/>
    <col hidden="1" width="13" customWidth="1" style="8" min="6909" max="6909"/>
    <col width="27.28515625" customWidth="1" style="8" min="6910" max="6910"/>
    <col hidden="1" width="13" customWidth="1" style="8" min="6911" max="6911"/>
    <col width="27.28515625" customWidth="1" style="8" min="6912" max="7154"/>
    <col width="9.140625" customWidth="1" style="8" min="7155" max="7155"/>
    <col width="33.42578125" customWidth="1" style="8" min="7156" max="7156"/>
    <col width="54.42578125" customWidth="1" style="8" min="7157" max="7157"/>
    <col width="27.28515625" customWidth="1" style="8" min="7158" max="7159"/>
    <col hidden="1" width="13" customWidth="1" style="8" min="7160" max="7160"/>
    <col width="27.28515625" customWidth="1" style="8" min="7161" max="7162"/>
    <col hidden="1" width="13" customWidth="1" style="8" min="7163" max="7163"/>
    <col width="27.28515625" customWidth="1" style="8" min="7164" max="7164"/>
    <col hidden="1" width="13" customWidth="1" style="8" min="7165" max="7165"/>
    <col width="27.28515625" customWidth="1" style="8" min="7166" max="7166"/>
    <col hidden="1" width="13" customWidth="1" style="8" min="7167" max="7167"/>
    <col width="27.28515625" customWidth="1" style="8" min="7168" max="7410"/>
    <col width="9.140625" customWidth="1" style="8" min="7411" max="7411"/>
    <col width="33.42578125" customWidth="1" style="8" min="7412" max="7412"/>
    <col width="54.42578125" customWidth="1" style="8" min="7413" max="7413"/>
    <col width="27.28515625" customWidth="1" style="8" min="7414" max="7415"/>
    <col hidden="1" width="13" customWidth="1" style="8" min="7416" max="7416"/>
    <col width="27.28515625" customWidth="1" style="8" min="7417" max="7418"/>
    <col hidden="1" width="13" customWidth="1" style="8" min="7419" max="7419"/>
    <col width="27.28515625" customWidth="1" style="8" min="7420" max="7420"/>
    <col hidden="1" width="13" customWidth="1" style="8" min="7421" max="7421"/>
    <col width="27.28515625" customWidth="1" style="8" min="7422" max="7422"/>
    <col hidden="1" width="13" customWidth="1" style="8" min="7423" max="7423"/>
    <col width="27.28515625" customWidth="1" style="8" min="7424" max="7666"/>
    <col width="9.140625" customWidth="1" style="8" min="7667" max="7667"/>
    <col width="33.42578125" customWidth="1" style="8" min="7668" max="7668"/>
    <col width="54.42578125" customWidth="1" style="8" min="7669" max="7669"/>
    <col width="27.28515625" customWidth="1" style="8" min="7670" max="7671"/>
    <col hidden="1" width="13" customWidth="1" style="8" min="7672" max="7672"/>
    <col width="27.28515625" customWidth="1" style="8" min="7673" max="7674"/>
    <col hidden="1" width="13" customWidth="1" style="8" min="7675" max="7675"/>
    <col width="27.28515625" customWidth="1" style="8" min="7676" max="7676"/>
    <col hidden="1" width="13" customWidth="1" style="8" min="7677" max="7677"/>
    <col width="27.28515625" customWidth="1" style="8" min="7678" max="7678"/>
    <col hidden="1" width="13" customWidth="1" style="8" min="7679" max="7679"/>
    <col width="27.28515625" customWidth="1" style="8" min="7680" max="7922"/>
    <col width="9.140625" customWidth="1" style="8" min="7923" max="7923"/>
    <col width="33.42578125" customWidth="1" style="8" min="7924" max="7924"/>
    <col width="54.42578125" customWidth="1" style="8" min="7925" max="7925"/>
    <col width="27.28515625" customWidth="1" style="8" min="7926" max="7927"/>
    <col hidden="1" width="13" customWidth="1" style="8" min="7928" max="7928"/>
    <col width="27.28515625" customWidth="1" style="8" min="7929" max="7930"/>
    <col hidden="1" width="13" customWidth="1" style="8" min="7931" max="7931"/>
    <col width="27.28515625" customWidth="1" style="8" min="7932" max="7932"/>
    <col hidden="1" width="13" customWidth="1" style="8" min="7933" max="7933"/>
    <col width="27.28515625" customWidth="1" style="8" min="7934" max="7934"/>
    <col hidden="1" width="13" customWidth="1" style="8" min="7935" max="7935"/>
    <col width="27.28515625" customWidth="1" style="8" min="7936" max="8178"/>
    <col width="9.140625" customWidth="1" style="8" min="8179" max="8179"/>
    <col width="33.42578125" customWidth="1" style="8" min="8180" max="8180"/>
    <col width="54.42578125" customWidth="1" style="8" min="8181" max="8181"/>
    <col width="27.28515625" customWidth="1" style="8" min="8182" max="8183"/>
    <col hidden="1" width="13" customWidth="1" style="8" min="8184" max="8184"/>
    <col width="27.28515625" customWidth="1" style="8" min="8185" max="8186"/>
    <col hidden="1" width="13" customWidth="1" style="8" min="8187" max="8187"/>
    <col width="27.28515625" customWidth="1" style="8" min="8188" max="8188"/>
    <col hidden="1" width="13" customWidth="1" style="8" min="8189" max="8189"/>
    <col width="27.28515625" customWidth="1" style="8" min="8190" max="8190"/>
    <col hidden="1" width="13" customWidth="1" style="8" min="8191" max="8191"/>
    <col width="27.28515625" customWidth="1" style="8" min="8192" max="8434"/>
    <col width="9.140625" customWidth="1" style="8" min="8435" max="8435"/>
    <col width="33.42578125" customWidth="1" style="8" min="8436" max="8436"/>
    <col width="54.42578125" customWidth="1" style="8" min="8437" max="8437"/>
    <col width="27.28515625" customWidth="1" style="8" min="8438" max="8439"/>
    <col hidden="1" width="13" customWidth="1" style="8" min="8440" max="8440"/>
    <col width="27.28515625" customWidth="1" style="8" min="8441" max="8442"/>
    <col hidden="1" width="13" customWidth="1" style="8" min="8443" max="8443"/>
    <col width="27.28515625" customWidth="1" style="8" min="8444" max="8444"/>
    <col hidden="1" width="13" customWidth="1" style="8" min="8445" max="8445"/>
    <col width="27.28515625" customWidth="1" style="8" min="8446" max="8446"/>
    <col hidden="1" width="13" customWidth="1" style="8" min="8447" max="8447"/>
    <col width="27.28515625" customWidth="1" style="8" min="8448" max="8690"/>
    <col width="9.140625" customWidth="1" style="8" min="8691" max="8691"/>
    <col width="33.42578125" customWidth="1" style="8" min="8692" max="8692"/>
    <col width="54.42578125" customWidth="1" style="8" min="8693" max="8693"/>
    <col width="27.28515625" customWidth="1" style="8" min="8694" max="8695"/>
    <col hidden="1" width="13" customWidth="1" style="8" min="8696" max="8696"/>
    <col width="27.28515625" customWidth="1" style="8" min="8697" max="8698"/>
    <col hidden="1" width="13" customWidth="1" style="8" min="8699" max="8699"/>
    <col width="27.28515625" customWidth="1" style="8" min="8700" max="8700"/>
    <col hidden="1" width="13" customWidth="1" style="8" min="8701" max="8701"/>
    <col width="27.28515625" customWidth="1" style="8" min="8702" max="8702"/>
    <col hidden="1" width="13" customWidth="1" style="8" min="8703" max="8703"/>
    <col width="27.28515625" customWidth="1" style="8" min="8704" max="8946"/>
    <col width="9.140625" customWidth="1" style="8" min="8947" max="8947"/>
    <col width="33.42578125" customWidth="1" style="8" min="8948" max="8948"/>
    <col width="54.42578125" customWidth="1" style="8" min="8949" max="8949"/>
    <col width="27.28515625" customWidth="1" style="8" min="8950" max="8951"/>
    <col hidden="1" width="13" customWidth="1" style="8" min="8952" max="8952"/>
    <col width="27.28515625" customWidth="1" style="8" min="8953" max="8954"/>
    <col hidden="1" width="13" customWidth="1" style="8" min="8955" max="8955"/>
    <col width="27.28515625" customWidth="1" style="8" min="8956" max="8956"/>
    <col hidden="1" width="13" customWidth="1" style="8" min="8957" max="8957"/>
    <col width="27.28515625" customWidth="1" style="8" min="8958" max="8958"/>
    <col hidden="1" width="13" customWidth="1" style="8" min="8959" max="8959"/>
    <col width="27.28515625" customWidth="1" style="8" min="8960" max="9202"/>
    <col width="9.140625" customWidth="1" style="8" min="9203" max="9203"/>
    <col width="33.42578125" customWidth="1" style="8" min="9204" max="9204"/>
    <col width="54.42578125" customWidth="1" style="8" min="9205" max="9205"/>
    <col width="27.28515625" customWidth="1" style="8" min="9206" max="9207"/>
    <col hidden="1" width="13" customWidth="1" style="8" min="9208" max="9208"/>
    <col width="27.28515625" customWidth="1" style="8" min="9209" max="9210"/>
    <col hidden="1" width="13" customWidth="1" style="8" min="9211" max="9211"/>
    <col width="27.28515625" customWidth="1" style="8" min="9212" max="9212"/>
    <col hidden="1" width="13" customWidth="1" style="8" min="9213" max="9213"/>
    <col width="27.28515625" customWidth="1" style="8" min="9214" max="9214"/>
    <col hidden="1" width="13" customWidth="1" style="8" min="9215" max="9215"/>
    <col width="27.28515625" customWidth="1" style="8" min="9216" max="9458"/>
    <col width="9.140625" customWidth="1" style="8" min="9459" max="9459"/>
    <col width="33.42578125" customWidth="1" style="8" min="9460" max="9460"/>
    <col width="54.42578125" customWidth="1" style="8" min="9461" max="9461"/>
    <col width="27.28515625" customWidth="1" style="8" min="9462" max="9463"/>
    <col hidden="1" width="13" customWidth="1" style="8" min="9464" max="9464"/>
    <col width="27.28515625" customWidth="1" style="8" min="9465" max="9466"/>
    <col hidden="1" width="13" customWidth="1" style="8" min="9467" max="9467"/>
    <col width="27.28515625" customWidth="1" style="8" min="9468" max="9468"/>
    <col hidden="1" width="13" customWidth="1" style="8" min="9469" max="9469"/>
    <col width="27.28515625" customWidth="1" style="8" min="9470" max="9470"/>
    <col hidden="1" width="13" customWidth="1" style="8" min="9471" max="9471"/>
    <col width="27.28515625" customWidth="1" style="8" min="9472" max="9714"/>
    <col width="9.140625" customWidth="1" style="8" min="9715" max="9715"/>
    <col width="33.42578125" customWidth="1" style="8" min="9716" max="9716"/>
    <col width="54.42578125" customWidth="1" style="8" min="9717" max="9717"/>
    <col width="27.28515625" customWidth="1" style="8" min="9718" max="9719"/>
    <col hidden="1" width="13" customWidth="1" style="8" min="9720" max="9720"/>
    <col width="27.28515625" customWidth="1" style="8" min="9721" max="9722"/>
    <col hidden="1" width="13" customWidth="1" style="8" min="9723" max="9723"/>
    <col width="27.28515625" customWidth="1" style="8" min="9724" max="9724"/>
    <col hidden="1" width="13" customWidth="1" style="8" min="9725" max="9725"/>
    <col width="27.28515625" customWidth="1" style="8" min="9726" max="9726"/>
    <col hidden="1" width="13" customWidth="1" style="8" min="9727" max="9727"/>
    <col width="27.28515625" customWidth="1" style="8" min="9728" max="9970"/>
    <col width="9.140625" customWidth="1" style="8" min="9971" max="9971"/>
    <col width="33.42578125" customWidth="1" style="8" min="9972" max="9972"/>
    <col width="54.42578125" customWidth="1" style="8" min="9973" max="9973"/>
    <col width="27.28515625" customWidth="1" style="8" min="9974" max="9975"/>
    <col hidden="1" width="13" customWidth="1" style="8" min="9976" max="9976"/>
    <col width="27.28515625" customWidth="1" style="8" min="9977" max="9978"/>
    <col hidden="1" width="13" customWidth="1" style="8" min="9979" max="9979"/>
    <col width="27.28515625" customWidth="1" style="8" min="9980" max="9980"/>
    <col hidden="1" width="13" customWidth="1" style="8" min="9981" max="9981"/>
    <col width="27.28515625" customWidth="1" style="8" min="9982" max="9982"/>
    <col hidden="1" width="13" customWidth="1" style="8" min="9983" max="9983"/>
    <col width="27.28515625" customWidth="1" style="8" min="9984" max="10226"/>
    <col width="9.140625" customWidth="1" style="8" min="10227" max="10227"/>
    <col width="33.42578125" customWidth="1" style="8" min="10228" max="10228"/>
    <col width="54.42578125" customWidth="1" style="8" min="10229" max="10229"/>
    <col width="27.28515625" customWidth="1" style="8" min="10230" max="10231"/>
    <col hidden="1" width="13" customWidth="1" style="8" min="10232" max="10232"/>
    <col width="27.28515625" customWidth="1" style="8" min="10233" max="10234"/>
    <col hidden="1" width="13" customWidth="1" style="8" min="10235" max="10235"/>
    <col width="27.28515625" customWidth="1" style="8" min="10236" max="10236"/>
    <col hidden="1" width="13" customWidth="1" style="8" min="10237" max="10237"/>
    <col width="27.28515625" customWidth="1" style="8" min="10238" max="10238"/>
    <col hidden="1" width="13" customWidth="1" style="8" min="10239" max="10239"/>
    <col width="27.28515625" customWidth="1" style="8" min="10240" max="10482"/>
    <col width="9.140625" customWidth="1" style="8" min="10483" max="10483"/>
    <col width="33.42578125" customWidth="1" style="8" min="10484" max="10484"/>
    <col width="54.42578125" customWidth="1" style="8" min="10485" max="10485"/>
    <col width="27.28515625" customWidth="1" style="8" min="10486" max="10487"/>
    <col hidden="1" width="13" customWidth="1" style="8" min="10488" max="10488"/>
    <col width="27.28515625" customWidth="1" style="8" min="10489" max="10490"/>
    <col hidden="1" width="13" customWidth="1" style="8" min="10491" max="10491"/>
    <col width="27.28515625" customWidth="1" style="8" min="10492" max="10492"/>
    <col hidden="1" width="13" customWidth="1" style="8" min="10493" max="10493"/>
    <col width="27.28515625" customWidth="1" style="8" min="10494" max="10494"/>
    <col hidden="1" width="13" customWidth="1" style="8" min="10495" max="10495"/>
    <col width="27.28515625" customWidth="1" style="8" min="10496" max="10738"/>
    <col width="9.140625" customWidth="1" style="8" min="10739" max="10739"/>
    <col width="33.42578125" customWidth="1" style="8" min="10740" max="10740"/>
    <col width="54.42578125" customWidth="1" style="8" min="10741" max="10741"/>
    <col width="27.28515625" customWidth="1" style="8" min="10742" max="10743"/>
    <col hidden="1" width="13" customWidth="1" style="8" min="10744" max="10744"/>
    <col width="27.28515625" customWidth="1" style="8" min="10745" max="10746"/>
    <col hidden="1" width="13" customWidth="1" style="8" min="10747" max="10747"/>
    <col width="27.28515625" customWidth="1" style="8" min="10748" max="10748"/>
    <col hidden="1" width="13" customWidth="1" style="8" min="10749" max="10749"/>
    <col width="27.28515625" customWidth="1" style="8" min="10750" max="10750"/>
    <col hidden="1" width="13" customWidth="1" style="8" min="10751" max="10751"/>
    <col width="27.28515625" customWidth="1" style="8" min="10752" max="10994"/>
    <col width="9.140625" customWidth="1" style="8" min="10995" max="10995"/>
    <col width="33.42578125" customWidth="1" style="8" min="10996" max="10996"/>
    <col width="54.42578125" customWidth="1" style="8" min="10997" max="10997"/>
    <col width="27.28515625" customWidth="1" style="8" min="10998" max="10999"/>
    <col hidden="1" width="13" customWidth="1" style="8" min="11000" max="11000"/>
    <col width="27.28515625" customWidth="1" style="8" min="11001" max="11002"/>
    <col hidden="1" width="13" customWidth="1" style="8" min="11003" max="11003"/>
    <col width="27.28515625" customWidth="1" style="8" min="11004" max="11004"/>
    <col hidden="1" width="13" customWidth="1" style="8" min="11005" max="11005"/>
    <col width="27.28515625" customWidth="1" style="8" min="11006" max="11006"/>
    <col hidden="1" width="13" customWidth="1" style="8" min="11007" max="11007"/>
    <col width="27.28515625" customWidth="1" style="8" min="11008" max="11250"/>
    <col width="9.140625" customWidth="1" style="8" min="11251" max="11251"/>
    <col width="33.42578125" customWidth="1" style="8" min="11252" max="11252"/>
    <col width="54.42578125" customWidth="1" style="8" min="11253" max="11253"/>
    <col width="27.28515625" customWidth="1" style="8" min="11254" max="11255"/>
    <col hidden="1" width="13" customWidth="1" style="8" min="11256" max="11256"/>
    <col width="27.28515625" customWidth="1" style="8" min="11257" max="11258"/>
    <col hidden="1" width="13" customWidth="1" style="8" min="11259" max="11259"/>
    <col width="27.28515625" customWidth="1" style="8" min="11260" max="11260"/>
    <col hidden="1" width="13" customWidth="1" style="8" min="11261" max="11261"/>
    <col width="27.28515625" customWidth="1" style="8" min="11262" max="11262"/>
    <col hidden="1" width="13" customWidth="1" style="8" min="11263" max="11263"/>
    <col width="27.28515625" customWidth="1" style="8" min="11264" max="11506"/>
    <col width="9.140625" customWidth="1" style="8" min="11507" max="11507"/>
    <col width="33.42578125" customWidth="1" style="8" min="11508" max="11508"/>
    <col width="54.42578125" customWidth="1" style="8" min="11509" max="11509"/>
    <col width="27.28515625" customWidth="1" style="8" min="11510" max="11511"/>
    <col hidden="1" width="13" customWidth="1" style="8" min="11512" max="11512"/>
    <col width="27.28515625" customWidth="1" style="8" min="11513" max="11514"/>
    <col hidden="1" width="13" customWidth="1" style="8" min="11515" max="11515"/>
    <col width="27.28515625" customWidth="1" style="8" min="11516" max="11516"/>
    <col hidden="1" width="13" customWidth="1" style="8" min="11517" max="11517"/>
    <col width="27.28515625" customWidth="1" style="8" min="11518" max="11518"/>
    <col hidden="1" width="13" customWidth="1" style="8" min="11519" max="11519"/>
    <col width="27.28515625" customWidth="1" style="8" min="11520" max="11762"/>
    <col width="9.140625" customWidth="1" style="8" min="11763" max="11763"/>
    <col width="33.42578125" customWidth="1" style="8" min="11764" max="11764"/>
    <col width="54.42578125" customWidth="1" style="8" min="11765" max="11765"/>
    <col width="27.28515625" customWidth="1" style="8" min="11766" max="11767"/>
    <col hidden="1" width="13" customWidth="1" style="8" min="11768" max="11768"/>
    <col width="27.28515625" customWidth="1" style="8" min="11769" max="11770"/>
    <col hidden="1" width="13" customWidth="1" style="8" min="11771" max="11771"/>
    <col width="27.28515625" customWidth="1" style="8" min="11772" max="11772"/>
    <col hidden="1" width="13" customWidth="1" style="8" min="11773" max="11773"/>
    <col width="27.28515625" customWidth="1" style="8" min="11774" max="11774"/>
    <col hidden="1" width="13" customWidth="1" style="8" min="11775" max="11775"/>
    <col width="27.28515625" customWidth="1" style="8" min="11776" max="12018"/>
    <col width="9.140625" customWidth="1" style="8" min="12019" max="12019"/>
    <col width="33.42578125" customWidth="1" style="8" min="12020" max="12020"/>
    <col width="54.42578125" customWidth="1" style="8" min="12021" max="12021"/>
    <col width="27.28515625" customWidth="1" style="8" min="12022" max="12023"/>
    <col hidden="1" width="13" customWidth="1" style="8" min="12024" max="12024"/>
    <col width="27.28515625" customWidth="1" style="8" min="12025" max="12026"/>
    <col hidden="1" width="13" customWidth="1" style="8" min="12027" max="12027"/>
    <col width="27.28515625" customWidth="1" style="8" min="12028" max="12028"/>
    <col hidden="1" width="13" customWidth="1" style="8" min="12029" max="12029"/>
    <col width="27.28515625" customWidth="1" style="8" min="12030" max="12030"/>
    <col hidden="1" width="13" customWidth="1" style="8" min="12031" max="12031"/>
    <col width="27.28515625" customWidth="1" style="8" min="12032" max="12274"/>
    <col width="9.140625" customWidth="1" style="8" min="12275" max="12275"/>
    <col width="33.42578125" customWidth="1" style="8" min="12276" max="12276"/>
    <col width="54.42578125" customWidth="1" style="8" min="12277" max="12277"/>
    <col width="27.28515625" customWidth="1" style="8" min="12278" max="12279"/>
    <col hidden="1" width="13" customWidth="1" style="8" min="12280" max="12280"/>
    <col width="27.28515625" customWidth="1" style="8" min="12281" max="12282"/>
    <col hidden="1" width="13" customWidth="1" style="8" min="12283" max="12283"/>
    <col width="27.28515625" customWidth="1" style="8" min="12284" max="12284"/>
    <col hidden="1" width="13" customWidth="1" style="8" min="12285" max="12285"/>
    <col width="27.28515625" customWidth="1" style="8" min="12286" max="12286"/>
    <col hidden="1" width="13" customWidth="1" style="8" min="12287" max="12287"/>
    <col width="27.28515625" customWidth="1" style="8" min="12288" max="12530"/>
    <col width="9.140625" customWidth="1" style="8" min="12531" max="12531"/>
    <col width="33.42578125" customWidth="1" style="8" min="12532" max="12532"/>
    <col width="54.42578125" customWidth="1" style="8" min="12533" max="12533"/>
    <col width="27.28515625" customWidth="1" style="8" min="12534" max="12535"/>
    <col hidden="1" width="13" customWidth="1" style="8" min="12536" max="12536"/>
    <col width="27.28515625" customWidth="1" style="8" min="12537" max="12538"/>
    <col hidden="1" width="13" customWidth="1" style="8" min="12539" max="12539"/>
    <col width="27.28515625" customWidth="1" style="8" min="12540" max="12540"/>
    <col hidden="1" width="13" customWidth="1" style="8" min="12541" max="12541"/>
    <col width="27.28515625" customWidth="1" style="8" min="12542" max="12542"/>
    <col hidden="1" width="13" customWidth="1" style="8" min="12543" max="12543"/>
    <col width="27.28515625" customWidth="1" style="8" min="12544" max="12786"/>
    <col width="9.140625" customWidth="1" style="8" min="12787" max="12787"/>
    <col width="33.42578125" customWidth="1" style="8" min="12788" max="12788"/>
    <col width="54.42578125" customWidth="1" style="8" min="12789" max="12789"/>
    <col width="27.28515625" customWidth="1" style="8" min="12790" max="12791"/>
    <col hidden="1" width="13" customWidth="1" style="8" min="12792" max="12792"/>
    <col width="27.28515625" customWidth="1" style="8" min="12793" max="12794"/>
    <col hidden="1" width="13" customWidth="1" style="8" min="12795" max="12795"/>
    <col width="27.28515625" customWidth="1" style="8" min="12796" max="12796"/>
    <col hidden="1" width="13" customWidth="1" style="8" min="12797" max="12797"/>
    <col width="27.28515625" customWidth="1" style="8" min="12798" max="12798"/>
    <col hidden="1" width="13" customWidth="1" style="8" min="12799" max="12799"/>
    <col width="27.28515625" customWidth="1" style="8" min="12800" max="13042"/>
    <col width="9.140625" customWidth="1" style="8" min="13043" max="13043"/>
    <col width="33.42578125" customWidth="1" style="8" min="13044" max="13044"/>
    <col width="54.42578125" customWidth="1" style="8" min="13045" max="13045"/>
    <col width="27.28515625" customWidth="1" style="8" min="13046" max="13047"/>
    <col hidden="1" width="13" customWidth="1" style="8" min="13048" max="13048"/>
    <col width="27.28515625" customWidth="1" style="8" min="13049" max="13050"/>
    <col hidden="1" width="13" customWidth="1" style="8" min="13051" max="13051"/>
    <col width="27.28515625" customWidth="1" style="8" min="13052" max="13052"/>
    <col hidden="1" width="13" customWidth="1" style="8" min="13053" max="13053"/>
    <col width="27.28515625" customWidth="1" style="8" min="13054" max="13054"/>
    <col hidden="1" width="13" customWidth="1" style="8" min="13055" max="13055"/>
    <col width="27.28515625" customWidth="1" style="8" min="13056" max="13298"/>
    <col width="9.140625" customWidth="1" style="8" min="13299" max="13299"/>
    <col width="33.42578125" customWidth="1" style="8" min="13300" max="13300"/>
    <col width="54.42578125" customWidth="1" style="8" min="13301" max="13301"/>
    <col width="27.28515625" customWidth="1" style="8" min="13302" max="13303"/>
    <col hidden="1" width="13" customWidth="1" style="8" min="13304" max="13304"/>
    <col width="27.28515625" customWidth="1" style="8" min="13305" max="13306"/>
    <col hidden="1" width="13" customWidth="1" style="8" min="13307" max="13307"/>
    <col width="27.28515625" customWidth="1" style="8" min="13308" max="13308"/>
    <col hidden="1" width="13" customWidth="1" style="8" min="13309" max="13309"/>
    <col width="27.28515625" customWidth="1" style="8" min="13310" max="13310"/>
    <col hidden="1" width="13" customWidth="1" style="8" min="13311" max="13311"/>
    <col width="27.28515625" customWidth="1" style="8" min="13312" max="13554"/>
    <col width="9.140625" customWidth="1" style="8" min="13555" max="13555"/>
    <col width="33.42578125" customWidth="1" style="8" min="13556" max="13556"/>
    <col width="54.42578125" customWidth="1" style="8" min="13557" max="13557"/>
    <col width="27.28515625" customWidth="1" style="8" min="13558" max="13559"/>
    <col hidden="1" width="13" customWidth="1" style="8" min="13560" max="13560"/>
    <col width="27.28515625" customWidth="1" style="8" min="13561" max="13562"/>
    <col hidden="1" width="13" customWidth="1" style="8" min="13563" max="13563"/>
    <col width="27.28515625" customWidth="1" style="8" min="13564" max="13564"/>
    <col hidden="1" width="13" customWidth="1" style="8" min="13565" max="13565"/>
    <col width="27.28515625" customWidth="1" style="8" min="13566" max="13566"/>
    <col hidden="1" width="13" customWidth="1" style="8" min="13567" max="13567"/>
    <col width="27.28515625" customWidth="1" style="8" min="13568" max="13810"/>
    <col width="9.140625" customWidth="1" style="8" min="13811" max="13811"/>
    <col width="33.42578125" customWidth="1" style="8" min="13812" max="13812"/>
    <col width="54.42578125" customWidth="1" style="8" min="13813" max="13813"/>
    <col width="27.28515625" customWidth="1" style="8" min="13814" max="13815"/>
    <col hidden="1" width="13" customWidth="1" style="8" min="13816" max="13816"/>
    <col width="27.28515625" customWidth="1" style="8" min="13817" max="13818"/>
    <col hidden="1" width="13" customWidth="1" style="8" min="13819" max="13819"/>
    <col width="27.28515625" customWidth="1" style="8" min="13820" max="13820"/>
    <col hidden="1" width="13" customWidth="1" style="8" min="13821" max="13821"/>
    <col width="27.28515625" customWidth="1" style="8" min="13822" max="13822"/>
    <col hidden="1" width="13" customWidth="1" style="8" min="13823" max="13823"/>
    <col width="27.28515625" customWidth="1" style="8" min="13824" max="14066"/>
    <col width="9.140625" customWidth="1" style="8" min="14067" max="14067"/>
    <col width="33.42578125" customWidth="1" style="8" min="14068" max="14068"/>
    <col width="54.42578125" customWidth="1" style="8" min="14069" max="14069"/>
    <col width="27.28515625" customWidth="1" style="8" min="14070" max="14071"/>
    <col hidden="1" width="13" customWidth="1" style="8" min="14072" max="14072"/>
    <col width="27.28515625" customWidth="1" style="8" min="14073" max="14074"/>
    <col hidden="1" width="13" customWidth="1" style="8" min="14075" max="14075"/>
    <col width="27.28515625" customWidth="1" style="8" min="14076" max="14076"/>
    <col hidden="1" width="13" customWidth="1" style="8" min="14077" max="14077"/>
    <col width="27.28515625" customWidth="1" style="8" min="14078" max="14078"/>
    <col hidden="1" width="13" customWidth="1" style="8" min="14079" max="14079"/>
    <col width="27.28515625" customWidth="1" style="8" min="14080" max="14322"/>
    <col width="9.140625" customWidth="1" style="8" min="14323" max="14323"/>
    <col width="33.42578125" customWidth="1" style="8" min="14324" max="14324"/>
    <col width="54.42578125" customWidth="1" style="8" min="14325" max="14325"/>
    <col width="27.28515625" customWidth="1" style="8" min="14326" max="14327"/>
    <col hidden="1" width="13" customWidth="1" style="8" min="14328" max="14328"/>
    <col width="27.28515625" customWidth="1" style="8" min="14329" max="14330"/>
    <col hidden="1" width="13" customWidth="1" style="8" min="14331" max="14331"/>
    <col width="27.28515625" customWidth="1" style="8" min="14332" max="14332"/>
    <col hidden="1" width="13" customWidth="1" style="8" min="14333" max="14333"/>
    <col width="27.28515625" customWidth="1" style="8" min="14334" max="14334"/>
    <col hidden="1" width="13" customWidth="1" style="8" min="14335" max="14335"/>
    <col width="27.28515625" customWidth="1" style="8" min="14336" max="14578"/>
    <col width="9.140625" customWidth="1" style="8" min="14579" max="14579"/>
    <col width="33.42578125" customWidth="1" style="8" min="14580" max="14580"/>
    <col width="54.42578125" customWidth="1" style="8" min="14581" max="14581"/>
    <col width="27.28515625" customWidth="1" style="8" min="14582" max="14583"/>
    <col hidden="1" width="13" customWidth="1" style="8" min="14584" max="14584"/>
    <col width="27.28515625" customWidth="1" style="8" min="14585" max="14586"/>
    <col hidden="1" width="13" customWidth="1" style="8" min="14587" max="14587"/>
    <col width="27.28515625" customWidth="1" style="8" min="14588" max="14588"/>
    <col hidden="1" width="13" customWidth="1" style="8" min="14589" max="14589"/>
    <col width="27.28515625" customWidth="1" style="8" min="14590" max="14590"/>
    <col hidden="1" width="13" customWidth="1" style="8" min="14591" max="14591"/>
    <col width="27.28515625" customWidth="1" style="8" min="14592" max="14834"/>
    <col width="9.140625" customWidth="1" style="8" min="14835" max="14835"/>
    <col width="33.42578125" customWidth="1" style="8" min="14836" max="14836"/>
    <col width="54.42578125" customWidth="1" style="8" min="14837" max="14837"/>
    <col width="27.28515625" customWidth="1" style="8" min="14838" max="14839"/>
    <col hidden="1" width="13" customWidth="1" style="8" min="14840" max="14840"/>
    <col width="27.28515625" customWidth="1" style="8" min="14841" max="14842"/>
    <col hidden="1" width="13" customWidth="1" style="8" min="14843" max="14843"/>
    <col width="27.28515625" customWidth="1" style="8" min="14844" max="14844"/>
    <col hidden="1" width="13" customWidth="1" style="8" min="14845" max="14845"/>
    <col width="27.28515625" customWidth="1" style="8" min="14846" max="14846"/>
    <col hidden="1" width="13" customWidth="1" style="8" min="14847" max="14847"/>
    <col width="27.28515625" customWidth="1" style="8" min="14848" max="15090"/>
    <col width="9.140625" customWidth="1" style="8" min="15091" max="15091"/>
    <col width="33.42578125" customWidth="1" style="8" min="15092" max="15092"/>
    <col width="54.42578125" customWidth="1" style="8" min="15093" max="15093"/>
    <col width="27.28515625" customWidth="1" style="8" min="15094" max="15095"/>
    <col hidden="1" width="13" customWidth="1" style="8" min="15096" max="15096"/>
    <col width="27.28515625" customWidth="1" style="8" min="15097" max="15098"/>
    <col hidden="1" width="13" customWidth="1" style="8" min="15099" max="15099"/>
    <col width="27.28515625" customWidth="1" style="8" min="15100" max="15100"/>
    <col hidden="1" width="13" customWidth="1" style="8" min="15101" max="15101"/>
    <col width="27.28515625" customWidth="1" style="8" min="15102" max="15102"/>
    <col hidden="1" width="13" customWidth="1" style="8" min="15103" max="15103"/>
    <col width="27.28515625" customWidth="1" style="8" min="15104" max="15346"/>
    <col width="9.140625" customWidth="1" style="8" min="15347" max="15347"/>
    <col width="33.42578125" customWidth="1" style="8" min="15348" max="15348"/>
    <col width="54.42578125" customWidth="1" style="8" min="15349" max="15349"/>
    <col width="27.28515625" customWidth="1" style="8" min="15350" max="15351"/>
    <col hidden="1" width="13" customWidth="1" style="8" min="15352" max="15352"/>
    <col width="27.28515625" customWidth="1" style="8" min="15353" max="15354"/>
    <col hidden="1" width="13" customWidth="1" style="8" min="15355" max="15355"/>
    <col width="27.28515625" customWidth="1" style="8" min="15356" max="15356"/>
    <col hidden="1" width="13" customWidth="1" style="8" min="15357" max="15357"/>
    <col width="27.28515625" customWidth="1" style="8" min="15358" max="15358"/>
    <col hidden="1" width="13" customWidth="1" style="8" min="15359" max="15359"/>
    <col width="27.28515625" customWidth="1" style="8" min="15360" max="15602"/>
    <col width="9.140625" customWidth="1" style="8" min="15603" max="15603"/>
    <col width="33.42578125" customWidth="1" style="8" min="15604" max="15604"/>
    <col width="54.42578125" customWidth="1" style="8" min="15605" max="15605"/>
    <col width="27.28515625" customWidth="1" style="8" min="15606" max="15607"/>
    <col hidden="1" width="13" customWidth="1" style="8" min="15608" max="15608"/>
    <col width="27.28515625" customWidth="1" style="8" min="15609" max="15610"/>
    <col hidden="1" width="13" customWidth="1" style="8" min="15611" max="15611"/>
    <col width="27.28515625" customWidth="1" style="8" min="15612" max="15612"/>
    <col hidden="1" width="13" customWidth="1" style="8" min="15613" max="15613"/>
    <col width="27.28515625" customWidth="1" style="8" min="15614" max="15614"/>
    <col hidden="1" width="13" customWidth="1" style="8" min="15615" max="15615"/>
    <col width="27.28515625" customWidth="1" style="8" min="15616" max="15858"/>
    <col width="9.140625" customWidth="1" style="8" min="15859" max="15859"/>
    <col width="33.42578125" customWidth="1" style="8" min="15860" max="15860"/>
    <col width="54.42578125" customWidth="1" style="8" min="15861" max="15861"/>
    <col width="27.28515625" customWidth="1" style="8" min="15862" max="15863"/>
    <col hidden="1" width="13" customWidth="1" style="8" min="15864" max="15864"/>
    <col width="27.28515625" customWidth="1" style="8" min="15865" max="15866"/>
    <col hidden="1" width="13" customWidth="1" style="8" min="15867" max="15867"/>
    <col width="27.28515625" customWidth="1" style="8" min="15868" max="15868"/>
    <col hidden="1" width="13" customWidth="1" style="8" min="15869" max="15869"/>
    <col width="27.28515625" customWidth="1" style="8" min="15870" max="15870"/>
    <col hidden="1" width="13" customWidth="1" style="8" min="15871" max="15871"/>
    <col width="27.28515625" customWidth="1" style="8" min="15872" max="16114"/>
    <col width="9.140625" customWidth="1" style="8" min="16115" max="16115"/>
    <col width="33.42578125" customWidth="1" style="8" min="16116" max="16116"/>
    <col width="54.42578125" customWidth="1" style="8" min="16117" max="16117"/>
    <col width="27.28515625" customWidth="1" style="8" min="16118" max="16119"/>
    <col hidden="1" width="13" customWidth="1" style="8" min="16120" max="16120"/>
    <col width="27.28515625" customWidth="1" style="8" min="16121" max="16122"/>
    <col hidden="1" width="13" customWidth="1" style="8" min="16123" max="16123"/>
    <col width="27.28515625" customWidth="1" style="8" min="16124" max="16124"/>
    <col hidden="1" width="13" customWidth="1" style="8" min="16125" max="16125"/>
    <col width="27.28515625" customWidth="1" style="8" min="16126" max="16126"/>
    <col hidden="1" width="13" customWidth="1" style="8" min="16127" max="16127"/>
    <col width="27.28515625" customWidth="1" style="8" min="16128" max="16384"/>
  </cols>
  <sheetData>
    <row r="1" ht="15" customHeight="1" s="8">
      <c r="A1" s="10" t="inlineStr">
        <is>
          <t>Вчера</t>
        </is>
      </c>
      <c r="B1" s="10" t="inlineStr">
        <is>
          <t>Сегодня</t>
        </is>
      </c>
      <c r="C1" s="10" t="inlineStr">
        <is>
          <t>Сдали / не сдали отчёт</t>
        </is>
      </c>
    </row>
    <row r="2">
      <c r="A2" s="30">
        <f>Вчера!C5</f>
        <v/>
      </c>
      <c r="B2" s="9">
        <f>'Разрез по МО'!C5</f>
        <v/>
      </c>
      <c r="C2" s="9">
        <f>IF(ISNA(VLOOKUP(A2,B:B, 1, FALSE)),"Должник",A2)</f>
        <v/>
      </c>
    </row>
    <row r="3">
      <c r="A3" s="30">
        <f>Вчера!C6</f>
        <v/>
      </c>
      <c r="B3" s="9">
        <f>'Разрез по МО'!C6</f>
        <v/>
      </c>
      <c r="C3" s="9">
        <f>IF(ISNA(VLOOKUP(A3,B:B, 1, FALSE)),"Должник",A3)</f>
        <v/>
      </c>
    </row>
    <row r="4">
      <c r="A4" s="30">
        <f>Вчера!C7</f>
        <v/>
      </c>
      <c r="B4" s="9">
        <f>'Разрез по МО'!C7</f>
        <v/>
      </c>
      <c r="C4" s="9">
        <f>IF(ISNA(VLOOKUP(A4,B:B, 1, FALSE)),"Должник",A4)</f>
        <v/>
      </c>
    </row>
    <row r="5">
      <c r="A5" s="30">
        <f>Вчера!C8</f>
        <v/>
      </c>
      <c r="B5" s="9">
        <f>'Разрез по МО'!C8</f>
        <v/>
      </c>
      <c r="C5" s="9">
        <f>IF(ISNA(VLOOKUP(A5,B:B, 1, FALSE)),"Должник",A5)</f>
        <v/>
      </c>
    </row>
    <row r="6">
      <c r="A6" s="30">
        <f>Вчера!C9</f>
        <v/>
      </c>
      <c r="B6" s="9">
        <f>'Разрез по МО'!C9</f>
        <v/>
      </c>
      <c r="C6" s="9">
        <f>IF(ISNA(VLOOKUP(A6,B:B, 1, FALSE)),"Должник",A6)</f>
        <v/>
      </c>
    </row>
    <row r="7">
      <c r="A7" s="30">
        <f>Вчера!C10</f>
        <v/>
      </c>
      <c r="B7" s="9">
        <f>'Разрез по МО'!C10</f>
        <v/>
      </c>
      <c r="C7" s="9">
        <f>IF(ISNA(VLOOKUP(A7,B:B, 1, FALSE)),"Должник",A7)</f>
        <v/>
      </c>
    </row>
    <row r="8">
      <c r="A8" s="30">
        <f>Вчера!C11</f>
        <v/>
      </c>
      <c r="B8" s="9">
        <f>'Разрез по МО'!C11</f>
        <v/>
      </c>
      <c r="C8" s="9">
        <f>IF(ISNA(VLOOKUP(A8,B:B, 1, FALSE)),"Должник",A8)</f>
        <v/>
      </c>
    </row>
    <row r="9">
      <c r="A9" s="30">
        <f>Вчера!C12</f>
        <v/>
      </c>
      <c r="B9" s="9">
        <f>'Разрез по МО'!C12</f>
        <v/>
      </c>
      <c r="C9" s="9">
        <f>IF(ISNA(VLOOKUP(A9,B:B, 1, FALSE)),"Должник",A9)</f>
        <v/>
      </c>
    </row>
    <row r="10">
      <c r="A10" s="30">
        <f>Вчера!C13</f>
        <v/>
      </c>
      <c r="B10" s="9">
        <f>'Разрез по МО'!C13</f>
        <v/>
      </c>
      <c r="C10" s="9">
        <f>IF(ISNA(VLOOKUP(A10,B:B, 1, FALSE)),"Должник",A10)</f>
        <v/>
      </c>
    </row>
    <row r="11">
      <c r="A11" s="30">
        <f>Вчера!C14</f>
        <v/>
      </c>
      <c r="B11" s="9">
        <f>'Разрез по МО'!C14</f>
        <v/>
      </c>
      <c r="C11" s="9">
        <f>IF(ISNA(VLOOKUP(A11,B:B, 1, FALSE)),"Должник",A11)</f>
        <v/>
      </c>
    </row>
    <row r="12">
      <c r="A12" s="30">
        <f>Вчера!C15</f>
        <v/>
      </c>
      <c r="B12" s="9">
        <f>'Разрез по МО'!C15</f>
        <v/>
      </c>
      <c r="C12" s="9">
        <f>IF(ISNA(VLOOKUP(A12,B:B, 1, FALSE)),"Должник",A12)</f>
        <v/>
      </c>
    </row>
    <row r="13">
      <c r="A13" s="30">
        <f>Вчера!C16</f>
        <v/>
      </c>
      <c r="B13" s="9">
        <f>'Разрез по МО'!C16</f>
        <v/>
      </c>
      <c r="C13" s="9">
        <f>IF(ISNA(VLOOKUP(A13,B:B, 1, FALSE)),"Должник",A13)</f>
        <v/>
      </c>
    </row>
    <row r="14">
      <c r="A14" s="30">
        <f>Вчера!C17</f>
        <v/>
      </c>
      <c r="B14" s="9">
        <f>'Разрез по МО'!C17</f>
        <v/>
      </c>
      <c r="C14" s="9">
        <f>IF(ISNA(VLOOKUP(A14,B:B, 1, FALSE)),"Должник",A14)</f>
        <v/>
      </c>
    </row>
    <row r="15">
      <c r="A15" s="30">
        <f>Вчера!C18</f>
        <v/>
      </c>
      <c r="B15" s="9">
        <f>'Разрез по МО'!C18</f>
        <v/>
      </c>
      <c r="C15" s="9">
        <f>IF(ISNA(VLOOKUP(A15,B:B, 1, FALSE)),"Должник",A15)</f>
        <v/>
      </c>
    </row>
    <row r="16">
      <c r="A16" s="30">
        <f>Вчера!C19</f>
        <v/>
      </c>
      <c r="B16" s="9">
        <f>'Разрез по МО'!C19</f>
        <v/>
      </c>
      <c r="C16" s="9">
        <f>IF(ISNA(VLOOKUP(A16,B:B, 1, FALSE)),"Должник",A16)</f>
        <v/>
      </c>
    </row>
    <row r="17">
      <c r="A17" s="30">
        <f>Вчера!C20</f>
        <v/>
      </c>
      <c r="B17" s="9">
        <f>'Разрез по МО'!C20</f>
        <v/>
      </c>
      <c r="C17" s="9">
        <f>IF(ISNA(VLOOKUP(A17,B:B, 1, FALSE)),"Должник",A17)</f>
        <v/>
      </c>
    </row>
    <row r="18">
      <c r="A18" s="30">
        <f>Вчера!C21</f>
        <v/>
      </c>
      <c r="B18" s="9">
        <f>'Разрез по МО'!C21</f>
        <v/>
      </c>
      <c r="C18" s="9">
        <f>IF(ISNA(VLOOKUP(A18,B:B, 1, FALSE)),"Должник",A18)</f>
        <v/>
      </c>
    </row>
    <row r="19">
      <c r="A19" s="30">
        <f>Вчера!C22</f>
        <v/>
      </c>
      <c r="B19" s="9">
        <f>'Разрез по МО'!C22</f>
        <v/>
      </c>
      <c r="C19" s="9">
        <f>IF(ISNA(VLOOKUP(A19,B:B, 1, FALSE)),"Должник",A19)</f>
        <v/>
      </c>
    </row>
    <row r="20">
      <c r="A20" s="30">
        <f>Вчера!C23</f>
        <v/>
      </c>
      <c r="B20" s="9">
        <f>'Разрез по МО'!C23</f>
        <v/>
      </c>
      <c r="C20" s="9">
        <f>IF(ISNA(VLOOKUP(A20,B:B, 1, FALSE)),"Должник",A20)</f>
        <v/>
      </c>
    </row>
    <row r="21">
      <c r="A21" s="30">
        <f>Вчера!C24</f>
        <v/>
      </c>
      <c r="B21" s="9">
        <f>'Разрез по МО'!C24</f>
        <v/>
      </c>
      <c r="C21" s="9">
        <f>IF(ISNA(VLOOKUP(A21,B:B, 1, FALSE)),"Должник",A21)</f>
        <v/>
      </c>
    </row>
    <row r="22">
      <c r="A22" s="30">
        <f>Вчера!C25</f>
        <v/>
      </c>
      <c r="B22" s="9">
        <f>'Разрез по МО'!C25</f>
        <v/>
      </c>
      <c r="C22" s="9">
        <f>IF(ISNA(VLOOKUP(A22,B:B, 1, FALSE)),"Должник",A22)</f>
        <v/>
      </c>
    </row>
    <row r="23">
      <c r="A23" s="30">
        <f>Вчера!C26</f>
        <v/>
      </c>
      <c r="B23" s="9">
        <f>'Разрез по МО'!C26</f>
        <v/>
      </c>
      <c r="C23" s="9">
        <f>IF(ISNA(VLOOKUP(A23,B:B, 1, FALSE)),"Должник",A23)</f>
        <v/>
      </c>
    </row>
    <row r="24">
      <c r="A24" s="30">
        <f>Вчера!C27</f>
        <v/>
      </c>
      <c r="B24" s="9">
        <f>'Разрез по МО'!C27</f>
        <v/>
      </c>
      <c r="C24" s="9">
        <f>IF(ISNA(VLOOKUP(A24,B:B, 1, FALSE)),"Должник",A24)</f>
        <v/>
      </c>
    </row>
    <row r="25">
      <c r="A25" s="30">
        <f>Вчера!C28</f>
        <v/>
      </c>
      <c r="B25" s="9">
        <f>'Разрез по МО'!C28</f>
        <v/>
      </c>
      <c r="C25" s="9">
        <f>IF(ISNA(VLOOKUP(A25,B:B, 1, FALSE)),"Должник",A25)</f>
        <v/>
      </c>
    </row>
    <row r="26">
      <c r="A26" s="30">
        <f>Вчера!C29</f>
        <v/>
      </c>
      <c r="B26" s="9">
        <f>'Разрез по МО'!C29</f>
        <v/>
      </c>
      <c r="C26" s="9">
        <f>IF(ISNA(VLOOKUP(A26,B:B, 1, FALSE)),"Должник",A26)</f>
        <v/>
      </c>
    </row>
    <row r="27">
      <c r="A27" s="30">
        <f>Вчера!C30</f>
        <v/>
      </c>
      <c r="B27" s="9">
        <f>'Разрез по МО'!C30</f>
        <v/>
      </c>
      <c r="C27" s="9">
        <f>IF(ISNA(VLOOKUP(A27,B:B, 1, FALSE)),"Должник",A27)</f>
        <v/>
      </c>
    </row>
    <row r="28">
      <c r="A28" s="30">
        <f>Вчера!C31</f>
        <v/>
      </c>
      <c r="B28" s="9">
        <f>'Разрез по МО'!C31</f>
        <v/>
      </c>
      <c r="C28" s="9">
        <f>IF(ISNA(VLOOKUP(A28,B:B, 1, FALSE)),"Должник",A28)</f>
        <v/>
      </c>
    </row>
    <row r="29">
      <c r="A29" s="30">
        <f>Вчера!C32</f>
        <v/>
      </c>
      <c r="B29" s="9">
        <f>'Разрез по МО'!C32</f>
        <v/>
      </c>
      <c r="C29" s="9">
        <f>IF(ISNA(VLOOKUP(A29,B:B, 1, FALSE)),"Должник",A29)</f>
        <v/>
      </c>
    </row>
    <row r="30">
      <c r="A30" s="30">
        <f>Вчера!C33</f>
        <v/>
      </c>
      <c r="B30" s="9">
        <f>'Разрез по МО'!C33</f>
        <v/>
      </c>
      <c r="C30" s="9">
        <f>IF(ISNA(VLOOKUP(A30,B:B, 1, FALSE)),"Должник",A30)</f>
        <v/>
      </c>
    </row>
    <row r="31">
      <c r="A31" s="30">
        <f>Вчера!C34</f>
        <v/>
      </c>
      <c r="B31" s="9">
        <f>'Разрез по МО'!C34</f>
        <v/>
      </c>
      <c r="C31" s="9">
        <f>IF(ISNA(VLOOKUP(A31,B:B, 1, FALSE)),"Должник",A31)</f>
        <v/>
      </c>
    </row>
    <row r="32">
      <c r="A32" s="30">
        <f>Вчера!C35</f>
        <v/>
      </c>
      <c r="B32" s="9">
        <f>'Разрез по МО'!C35</f>
        <v/>
      </c>
      <c r="C32" s="9">
        <f>IF(ISNA(VLOOKUP(A32,B:B, 1, FALSE)),"Должник",A32)</f>
        <v/>
      </c>
    </row>
    <row r="33">
      <c r="A33" s="30">
        <f>Вчера!C36</f>
        <v/>
      </c>
      <c r="B33" s="9">
        <f>'Разрез по МО'!C36</f>
        <v/>
      </c>
      <c r="C33" s="9">
        <f>IF(ISNA(VLOOKUP(A33,B:B, 1, FALSE)),"Должник",A33)</f>
        <v/>
      </c>
    </row>
    <row r="34">
      <c r="A34" s="30">
        <f>Вчера!C37</f>
        <v/>
      </c>
      <c r="B34" s="9">
        <f>'Разрез по МО'!C37</f>
        <v/>
      </c>
      <c r="C34" s="9">
        <f>IF(ISNA(VLOOKUP(A34,B:B, 1, FALSE)),"Должник",A34)</f>
        <v/>
      </c>
    </row>
    <row r="35">
      <c r="A35" s="30">
        <f>Вчера!C38</f>
        <v/>
      </c>
      <c r="B35" s="9">
        <f>'Разрез по МО'!C38</f>
        <v/>
      </c>
      <c r="C35" s="9">
        <f>IF(ISNA(VLOOKUP(A35,B:B, 1, FALSE)),"Должник",A35)</f>
        <v/>
      </c>
    </row>
    <row r="36">
      <c r="A36" s="30">
        <f>Вчера!C39</f>
        <v/>
      </c>
      <c r="B36" s="9">
        <f>'Разрез по МО'!C39</f>
        <v/>
      </c>
      <c r="C36" s="9">
        <f>IF(ISNA(VLOOKUP(A36,B:B, 1, FALSE)),"Должник",A36)</f>
        <v/>
      </c>
    </row>
    <row r="37">
      <c r="A37" s="30">
        <f>Вчера!C40</f>
        <v/>
      </c>
      <c r="B37" s="9">
        <f>'Разрез по МО'!C40</f>
        <v/>
      </c>
      <c r="C37" s="9">
        <f>IF(ISNA(VLOOKUP(A37,B:B, 1, FALSE)),"Должник",A37)</f>
        <v/>
      </c>
    </row>
    <row r="38">
      <c r="A38" s="30">
        <f>Вчера!C41</f>
        <v/>
      </c>
      <c r="B38" s="9">
        <f>'Разрез по МО'!C41</f>
        <v/>
      </c>
      <c r="C38" s="9">
        <f>IF(ISNA(VLOOKUP(A38,B:B, 1, FALSE)),"Должник",A38)</f>
        <v/>
      </c>
    </row>
    <row r="39">
      <c r="A39" s="30">
        <f>Вчера!C42</f>
        <v/>
      </c>
      <c r="B39" s="9">
        <f>'Разрез по МО'!C42</f>
        <v/>
      </c>
      <c r="C39" s="9">
        <f>IF(ISNA(VLOOKUP(A39,B:B, 1, FALSE)),"Должник",A39)</f>
        <v/>
      </c>
    </row>
    <row r="40">
      <c r="A40" s="30">
        <f>Вчера!C43</f>
        <v/>
      </c>
      <c r="B40" s="9">
        <f>'Разрез по МО'!C43</f>
        <v/>
      </c>
      <c r="C40" s="9">
        <f>IF(ISNA(VLOOKUP(A40,B:B, 1, FALSE)),"Должник",A40)</f>
        <v/>
      </c>
    </row>
    <row r="41">
      <c r="A41" s="30">
        <f>Вчера!C44</f>
        <v/>
      </c>
      <c r="B41" s="9">
        <f>'Разрез по МО'!C44</f>
        <v/>
      </c>
      <c r="C41" s="9">
        <f>IF(ISNA(VLOOKUP(A41,B:B, 1, FALSE)),"Должник",A41)</f>
        <v/>
      </c>
    </row>
    <row r="42">
      <c r="A42" s="30">
        <f>Вчера!C45</f>
        <v/>
      </c>
      <c r="B42" s="9">
        <f>'Разрез по МО'!C45</f>
        <v/>
      </c>
      <c r="C42" s="9">
        <f>IF(ISNA(VLOOKUP(A42,B:B, 1, FALSE)),"Должник",A42)</f>
        <v/>
      </c>
    </row>
    <row r="43">
      <c r="A43" s="30">
        <f>Вчера!C46</f>
        <v/>
      </c>
      <c r="B43" s="9">
        <f>'Разрез по МО'!C46</f>
        <v/>
      </c>
      <c r="C43" s="9">
        <f>IF(ISNA(VLOOKUP(A43,B:B, 1, FALSE)),"Должник",A43)</f>
        <v/>
      </c>
    </row>
    <row r="44">
      <c r="A44" s="30">
        <f>Вчера!C47</f>
        <v/>
      </c>
      <c r="B44" s="9">
        <f>'Разрез по МО'!C47</f>
        <v/>
      </c>
      <c r="C44" s="9">
        <f>IF(ISNA(VLOOKUP(A44,B:B, 1, FALSE)),"Должник",A44)</f>
        <v/>
      </c>
    </row>
    <row r="45">
      <c r="A45" s="30">
        <f>Вчера!C48</f>
        <v/>
      </c>
      <c r="B45" s="9">
        <f>'Разрез по МО'!C48</f>
        <v/>
      </c>
      <c r="C45" s="9">
        <f>IF(ISNA(VLOOKUP(A45,B:B, 1, FALSE)),"Должник",A45)</f>
        <v/>
      </c>
    </row>
    <row r="46">
      <c r="A46" s="30">
        <f>Вчера!C49</f>
        <v/>
      </c>
      <c r="B46" s="9">
        <f>'Разрез по МО'!C49</f>
        <v/>
      </c>
      <c r="C46" s="9">
        <f>IF(ISNA(VLOOKUP(A46,B:B, 1, FALSE)),"Должник",A46)</f>
        <v/>
      </c>
    </row>
    <row r="47">
      <c r="A47" s="30">
        <f>Вчера!C50</f>
        <v/>
      </c>
      <c r="B47" s="9">
        <f>'Разрез по МО'!C50</f>
        <v/>
      </c>
      <c r="C47" s="9">
        <f>IF(ISNA(VLOOKUP(A47,B:B, 1, FALSE)),"Должник",A47)</f>
        <v/>
      </c>
    </row>
    <row r="48">
      <c r="A48" s="30">
        <f>Вчера!C51</f>
        <v/>
      </c>
      <c r="B48" s="9">
        <f>'Разрез по МО'!C51</f>
        <v/>
      </c>
      <c r="C48" s="9">
        <f>IF(ISNA(VLOOKUP(A48,B:B, 1, FALSE)),"Должник",A48)</f>
        <v/>
      </c>
    </row>
    <row r="49">
      <c r="A49" s="30">
        <f>Вчера!C52</f>
        <v/>
      </c>
      <c r="B49" s="9">
        <f>'Разрез по МО'!C52</f>
        <v/>
      </c>
      <c r="C49" s="9">
        <f>IF(ISNA(VLOOKUP(A49,B:B, 1, FALSE)),"Должник",A49)</f>
        <v/>
      </c>
    </row>
    <row r="50">
      <c r="A50" s="30">
        <f>Вчера!C53</f>
        <v/>
      </c>
      <c r="B50" s="9">
        <f>'Разрез по МО'!C53</f>
        <v/>
      </c>
      <c r="C50" s="9">
        <f>IF(ISNA(VLOOKUP(A50,B:B, 1, FALSE)),"Должник",A50)</f>
        <v/>
      </c>
    </row>
    <row r="51">
      <c r="A51" s="30">
        <f>Вчера!C54</f>
        <v/>
      </c>
      <c r="B51" s="9">
        <f>'Разрез по МО'!C54</f>
        <v/>
      </c>
      <c r="C51" s="9">
        <f>IF(ISNA(VLOOKUP(A51,B:B, 1, FALSE)),"Должник",A51)</f>
        <v/>
      </c>
    </row>
    <row r="52">
      <c r="A52" s="30">
        <f>Вчера!C55</f>
        <v/>
      </c>
      <c r="B52" s="9">
        <f>'Разрез по МО'!C55</f>
        <v/>
      </c>
      <c r="C52" s="9">
        <f>IF(ISNA(VLOOKUP(A52,B:B, 1, FALSE)),"Должник",A52)</f>
        <v/>
      </c>
    </row>
    <row r="53">
      <c r="A53" s="30">
        <f>Вчера!C56</f>
        <v/>
      </c>
      <c r="B53" s="9">
        <f>'Разрез по МО'!C56</f>
        <v/>
      </c>
      <c r="C53" s="9">
        <f>IF(ISNA(VLOOKUP(A53,B:B, 1, FALSE)),"Должник",A53)</f>
        <v/>
      </c>
    </row>
    <row r="54">
      <c r="A54" s="30">
        <f>Вчера!C57</f>
        <v/>
      </c>
      <c r="B54" s="9">
        <f>'Разрез по МО'!C57</f>
        <v/>
      </c>
      <c r="C54" s="9">
        <f>IF(ISNA(VLOOKUP(A54,B:B, 1, FALSE)),"Должник",A54)</f>
        <v/>
      </c>
    </row>
    <row r="55">
      <c r="A55" s="30">
        <f>Вчера!C58</f>
        <v/>
      </c>
      <c r="B55" s="9">
        <f>'Разрез по МО'!C58</f>
        <v/>
      </c>
      <c r="C55" s="9">
        <f>IF(ISNA(VLOOKUP(A55,B:B, 1, FALSE)),"Должник",A55)</f>
        <v/>
      </c>
    </row>
    <row r="56">
      <c r="A56" s="30">
        <f>Вчера!C59</f>
        <v/>
      </c>
      <c r="B56" s="9">
        <f>'Разрез по МО'!C59</f>
        <v/>
      </c>
      <c r="C56" s="9">
        <f>IF(ISNA(VLOOKUP(A56,B:B, 1, FALSE)),"Должник",A56)</f>
        <v/>
      </c>
    </row>
    <row r="57">
      <c r="A57" s="30">
        <f>Вчера!C60</f>
        <v/>
      </c>
      <c r="B57" s="9">
        <f>'Разрез по МО'!C60</f>
        <v/>
      </c>
      <c r="C57" s="9">
        <f>IF(ISNA(VLOOKUP(A57,B:B, 1, FALSE)),"Должник",A57)</f>
        <v/>
      </c>
    </row>
    <row r="58">
      <c r="A58" s="30">
        <f>Вчера!C61</f>
        <v/>
      </c>
      <c r="B58" s="9">
        <f>'Разрез по МО'!C61</f>
        <v/>
      </c>
      <c r="C58" s="9">
        <f>IF(ISNA(VLOOKUP(A58,B:B, 1, FALSE)),"Должник",A58)</f>
        <v/>
      </c>
    </row>
    <row r="59">
      <c r="A59" s="30">
        <f>Вчера!C62</f>
        <v/>
      </c>
      <c r="B59" s="9">
        <f>'Разрез по МО'!C62</f>
        <v/>
      </c>
      <c r="C59" s="9">
        <f>IF(ISNA(VLOOKUP(A59,B:B, 1, FALSE)),"Должник",A59)</f>
        <v/>
      </c>
    </row>
    <row r="60">
      <c r="A60" s="30">
        <f>Вчера!C63</f>
        <v/>
      </c>
      <c r="B60" s="9">
        <f>'Разрез по МО'!C63</f>
        <v/>
      </c>
      <c r="C60" s="9">
        <f>IF(ISNA(VLOOKUP(A60,B:B, 1, FALSE)),"Должник",A60)</f>
        <v/>
      </c>
    </row>
    <row r="61">
      <c r="A61" s="30">
        <f>Вчера!C64</f>
        <v/>
      </c>
      <c r="B61" s="9">
        <f>'Разрез по МО'!C64</f>
        <v/>
      </c>
      <c r="C61" s="9">
        <f>IF(ISNA(VLOOKUP(A61,B:B, 1, FALSE)),"Должник",A61)</f>
        <v/>
      </c>
    </row>
    <row r="62">
      <c r="A62" s="30">
        <f>Вчера!C65</f>
        <v/>
      </c>
      <c r="B62" s="9">
        <f>'Разрез по МО'!C65</f>
        <v/>
      </c>
      <c r="C62" s="9">
        <f>IF(ISNA(VLOOKUP(A62,B:B, 1, FALSE)),"Должник",A62)</f>
        <v/>
      </c>
    </row>
    <row r="63">
      <c r="A63" s="30">
        <f>Вчера!C66</f>
        <v/>
      </c>
      <c r="B63" s="9">
        <f>'Разрез по МО'!C66</f>
        <v/>
      </c>
      <c r="C63" s="9">
        <f>IF(ISNA(VLOOKUP(A63,B:B, 1, FALSE)),"Должник",A63)</f>
        <v/>
      </c>
    </row>
    <row r="64">
      <c r="A64" s="30">
        <f>Вчера!C67</f>
        <v/>
      </c>
      <c r="B64" s="9">
        <f>'Разрез по МО'!C67</f>
        <v/>
      </c>
      <c r="C64" s="9">
        <f>IF(ISNA(VLOOKUP(A64,B:B, 1, FALSE)),"Должник",A64)</f>
        <v/>
      </c>
    </row>
    <row r="65">
      <c r="A65" s="30">
        <f>Вчера!C68</f>
        <v/>
      </c>
      <c r="B65" s="9">
        <f>'Разрез по МО'!C68</f>
        <v/>
      </c>
      <c r="C65" s="9">
        <f>IF(ISNA(VLOOKUP(A65,B:B, 1, FALSE)),"Должник",A65)</f>
        <v/>
      </c>
    </row>
    <row r="66">
      <c r="A66" s="30">
        <f>Вчера!C69</f>
        <v/>
      </c>
      <c r="B66" s="9">
        <f>'Разрез по МО'!C69</f>
        <v/>
      </c>
      <c r="C66" s="9">
        <f>IF(ISNA(VLOOKUP(A66,B:B, 1, FALSE)),"Должник",A66)</f>
        <v/>
      </c>
    </row>
    <row r="67">
      <c r="A67" s="30">
        <f>Вчера!C70</f>
        <v/>
      </c>
      <c r="B67" s="9">
        <f>'Разрез по МО'!C70</f>
        <v/>
      </c>
      <c r="C67" s="9">
        <f>IF(ISNA(VLOOKUP(A67,B:B, 1, FALSE)),"Должник",A67)</f>
        <v/>
      </c>
    </row>
    <row r="68">
      <c r="A68" s="30">
        <f>Вчера!C71</f>
        <v/>
      </c>
      <c r="B68" s="9">
        <f>'Разрез по МО'!C71</f>
        <v/>
      </c>
      <c r="C68" s="9">
        <f>IF(ISNA(VLOOKUP(A68,B:B, 1, FALSE)),"Должник",A68)</f>
        <v/>
      </c>
    </row>
    <row r="69">
      <c r="A69" s="30">
        <f>Вчера!C72</f>
        <v/>
      </c>
      <c r="B69" s="9">
        <f>'Разрез по МО'!C72</f>
        <v/>
      </c>
      <c r="C69" s="9">
        <f>IF(ISNA(VLOOKUP(A69,B:B, 1, FALSE)),"Должник",A69)</f>
        <v/>
      </c>
    </row>
    <row r="70">
      <c r="A70" s="30">
        <f>Вчера!C73</f>
        <v/>
      </c>
      <c r="B70" s="9">
        <f>'Разрез по МО'!C73</f>
        <v/>
      </c>
      <c r="C70" s="9">
        <f>IF(ISNA(VLOOKUP(A70,B:B, 1, FALSE)),"Должник",A70)</f>
        <v/>
      </c>
    </row>
    <row r="71">
      <c r="A71" s="30">
        <f>Вчера!C74</f>
        <v/>
      </c>
      <c r="B71" s="9">
        <f>'Разрез по МО'!C74</f>
        <v/>
      </c>
      <c r="C71" s="9">
        <f>IF(ISNA(VLOOKUP(A71,B:B, 1, FALSE)),"Должник",A71)</f>
        <v/>
      </c>
    </row>
    <row r="72">
      <c r="A72" s="30">
        <f>Вчера!C75</f>
        <v/>
      </c>
      <c r="B72" s="9">
        <f>'Разрез по МО'!C75</f>
        <v/>
      </c>
      <c r="C72" s="9">
        <f>IF(ISNA(VLOOKUP(A72,B:B, 1, FALSE)),"Должник",A72)</f>
        <v/>
      </c>
    </row>
    <row r="73">
      <c r="A73" s="30">
        <f>Вчера!C76</f>
        <v/>
      </c>
      <c r="B73" s="9">
        <f>'Разрез по МО'!C76</f>
        <v/>
      </c>
      <c r="C73" s="9">
        <f>IF(ISNA(VLOOKUP(A73,B:B, 1, FALSE)),"Должник",A73)</f>
        <v/>
      </c>
    </row>
    <row r="74">
      <c r="A74" s="30">
        <f>Вчера!C77</f>
        <v/>
      </c>
      <c r="B74" s="9">
        <f>'Разрез по МО'!C77</f>
        <v/>
      </c>
      <c r="C74" s="9">
        <f>IF(ISNA(VLOOKUP(A74,B:B, 1, FALSE)),"Должник",A74)</f>
        <v/>
      </c>
    </row>
    <row r="75">
      <c r="A75" s="30">
        <f>Вчера!C78</f>
        <v/>
      </c>
      <c r="B75" s="9">
        <f>'Разрез по МО'!C78</f>
        <v/>
      </c>
      <c r="C75" s="9">
        <f>IF(ISNA(VLOOKUP(A75,B:B, 1, FALSE)),"Должник",A75)</f>
        <v/>
      </c>
    </row>
    <row r="76">
      <c r="A76" s="30">
        <f>Вчера!C79</f>
        <v/>
      </c>
      <c r="B76" s="9">
        <f>'Разрез по МО'!C79</f>
        <v/>
      </c>
      <c r="C76" s="9">
        <f>IF(ISNA(VLOOKUP(A76,B:B, 1, FALSE)),"Должник",A76)</f>
        <v/>
      </c>
    </row>
    <row r="77">
      <c r="A77" s="30">
        <f>Вчера!C80</f>
        <v/>
      </c>
      <c r="B77" s="9">
        <f>'Разрез по МО'!C80</f>
        <v/>
      </c>
      <c r="C77" s="9">
        <f>IF(ISNA(VLOOKUP(A77,B:B, 1, FALSE)),"Должник",A77)</f>
        <v/>
      </c>
    </row>
    <row r="78">
      <c r="A78" s="30">
        <f>Вчера!C81</f>
        <v/>
      </c>
      <c r="B78" s="9">
        <f>'Разрез по МО'!C81</f>
        <v/>
      </c>
      <c r="C78" s="9">
        <f>IF(ISNA(VLOOKUP(A78,B:B, 1, FALSE)),"Должник",A78)</f>
        <v/>
      </c>
    </row>
    <row r="79">
      <c r="A79" s="30">
        <f>Вчера!C82</f>
        <v/>
      </c>
      <c r="B79" s="9">
        <f>'Разрез по МО'!C82</f>
        <v/>
      </c>
      <c r="C79" s="9">
        <f>IF(ISNA(VLOOKUP(A79,B:B, 1, FALSE)),"Должник",A79)</f>
        <v/>
      </c>
    </row>
    <row r="80">
      <c r="A80" s="30">
        <f>Вчера!C83</f>
        <v/>
      </c>
      <c r="B80" s="9">
        <f>'Разрез по МО'!C83</f>
        <v/>
      </c>
      <c r="C80" s="9">
        <f>IF(ISNA(VLOOKUP(A80,B:B, 1, FALSE)),"Должник",A80)</f>
        <v/>
      </c>
    </row>
    <row r="81">
      <c r="A81" s="30">
        <f>Вчера!C84</f>
        <v/>
      </c>
      <c r="B81" s="9">
        <f>'Разрез по МО'!C84</f>
        <v/>
      </c>
      <c r="C81" s="9">
        <f>IF(ISNA(VLOOKUP(A81,B:B, 1, FALSE)),"Должник",A81)</f>
        <v/>
      </c>
    </row>
    <row r="82">
      <c r="A82" s="30">
        <f>Вчера!C85</f>
        <v/>
      </c>
      <c r="B82" s="9">
        <f>'Разрез по МО'!C85</f>
        <v/>
      </c>
      <c r="C82" s="9">
        <f>IF(ISNA(VLOOKUP(A82,B:B, 1, FALSE)),"Должник",A82)</f>
        <v/>
      </c>
    </row>
    <row r="83">
      <c r="A83" s="30">
        <f>Вчера!C86</f>
        <v/>
      </c>
      <c r="B83" s="9">
        <f>'Разрез по МО'!C86</f>
        <v/>
      </c>
      <c r="C83" s="9">
        <f>IF(ISNA(VLOOKUP(A83,B:B, 1, FALSE)),"Должник",A83)</f>
        <v/>
      </c>
    </row>
    <row r="84">
      <c r="A84" s="30">
        <f>Вчера!C87</f>
        <v/>
      </c>
      <c r="B84" s="9">
        <f>'Разрез по МО'!C87</f>
        <v/>
      </c>
      <c r="C84" s="9">
        <f>IF(ISNA(VLOOKUP(A84,B:B, 1, FALSE)),"Должник",A84)</f>
        <v/>
      </c>
    </row>
    <row r="85">
      <c r="A85" s="30">
        <f>Вчера!C88</f>
        <v/>
      </c>
      <c r="B85" s="9">
        <f>'Разрез по МО'!C88</f>
        <v/>
      </c>
      <c r="C85" s="9">
        <f>IF(ISNA(VLOOKUP(A85,B:B, 1, FALSE)),"Должник",A85)</f>
        <v/>
      </c>
    </row>
    <row r="86">
      <c r="A86" s="30">
        <f>Вчера!C89</f>
        <v/>
      </c>
      <c r="B86" s="9">
        <f>'Разрез по МО'!C89</f>
        <v/>
      </c>
      <c r="C86" s="9">
        <f>IF(ISNA(VLOOKUP(A86,B:B, 1, FALSE)),"Должник",A86)</f>
        <v/>
      </c>
    </row>
    <row r="87">
      <c r="A87" s="30">
        <f>Вчера!C90</f>
        <v/>
      </c>
      <c r="B87" s="9">
        <f>'Разрез по МО'!C90</f>
        <v/>
      </c>
      <c r="C87" s="9">
        <f>IF(ISNA(VLOOKUP(A87,B:B, 1, FALSE)),"Должник",A87)</f>
        <v/>
      </c>
    </row>
    <row r="88">
      <c r="A88" s="30">
        <f>Вчера!C91</f>
        <v/>
      </c>
      <c r="B88" s="9">
        <f>'Разрез по МО'!C91</f>
        <v/>
      </c>
      <c r="C88" s="9">
        <f>IF(ISNA(VLOOKUP(A88,B:B, 1, FALSE)),"Должник",A88)</f>
        <v/>
      </c>
    </row>
    <row r="89">
      <c r="A89" s="30">
        <f>Вчера!C92</f>
        <v/>
      </c>
      <c r="B89" s="9">
        <f>'Разрез по МО'!C92</f>
        <v/>
      </c>
      <c r="C89" s="9">
        <f>IF(ISNA(VLOOKUP(A89,B:B, 1, FALSE)),"Должник",A89)</f>
        <v/>
      </c>
    </row>
    <row r="90">
      <c r="A90" s="30">
        <f>Вчера!C93</f>
        <v/>
      </c>
      <c r="B90" s="9">
        <f>'Разрез по МО'!C93</f>
        <v/>
      </c>
      <c r="C90" s="9">
        <f>IF(ISNA(VLOOKUP(A90,B:B, 1, FALSE)),"Должник",A90)</f>
        <v/>
      </c>
    </row>
    <row r="91">
      <c r="A91" s="30">
        <f>Вчера!C94</f>
        <v/>
      </c>
      <c r="B91" s="9">
        <f>'Разрез по МО'!C94</f>
        <v/>
      </c>
      <c r="C91" s="9">
        <f>IF(ISNA(VLOOKUP(A91,B:B, 1, FALSE)),"Должник",A91)</f>
        <v/>
      </c>
    </row>
    <row r="92">
      <c r="A92" s="30">
        <f>Вчера!C95</f>
        <v/>
      </c>
      <c r="B92" s="9">
        <f>'Разрез по МО'!C95</f>
        <v/>
      </c>
      <c r="C92" s="9">
        <f>IF(ISNA(VLOOKUP(A92,B:B, 1, FALSE)),"Должник",A92)</f>
        <v/>
      </c>
    </row>
    <row r="93">
      <c r="A93" s="30">
        <f>Вчера!C96</f>
        <v/>
      </c>
      <c r="B93" s="9">
        <f>'Разрез по МО'!C96</f>
        <v/>
      </c>
      <c r="C93" s="9">
        <f>IF(ISNA(VLOOKUP(A93,B:B, 1, FALSE)),"Должник",A93)</f>
        <v/>
      </c>
    </row>
    <row r="94">
      <c r="A94" s="30">
        <f>Вчера!C97</f>
        <v/>
      </c>
      <c r="B94" s="9">
        <f>'Разрез по МО'!C97</f>
        <v/>
      </c>
      <c r="C94" s="9">
        <f>IF(ISNA(VLOOKUP(A94,B:B, 1, FALSE)),"Должник",A94)</f>
        <v/>
      </c>
    </row>
    <row r="95">
      <c r="A95" s="30">
        <f>Вчера!C98</f>
        <v/>
      </c>
      <c r="B95" s="9">
        <f>'Разрез по МО'!C98</f>
        <v/>
      </c>
      <c r="C95" s="9">
        <f>IF(ISNA(VLOOKUP(A95,B:B, 1, FALSE)),"Должник",A95)</f>
        <v/>
      </c>
    </row>
    <row r="96">
      <c r="A96" s="30">
        <f>Вчера!C99</f>
        <v/>
      </c>
      <c r="B96" s="9">
        <f>'Разрез по МО'!C99</f>
        <v/>
      </c>
      <c r="C96" s="9">
        <f>IF(ISNA(VLOOKUP(A96,B:B, 1, FALSE)),"Должник",A96)</f>
        <v/>
      </c>
    </row>
    <row r="97">
      <c r="A97" s="30">
        <f>Вчера!C100</f>
        <v/>
      </c>
      <c r="B97" s="9">
        <f>'Разрез по МО'!C100</f>
        <v/>
      </c>
      <c r="C97" s="9">
        <f>IF(ISNA(VLOOKUP(A97,B:B, 1, FALSE)),"Должник",A97)</f>
        <v/>
      </c>
    </row>
    <row r="98">
      <c r="A98" s="30">
        <f>Вчера!C101</f>
        <v/>
      </c>
      <c r="B98" s="9">
        <f>'Разрез по МО'!C101</f>
        <v/>
      </c>
      <c r="C98" s="9">
        <f>IF(ISNA(VLOOKUP(A98,B:B, 1, FALSE)),"Должник",A98)</f>
        <v/>
      </c>
    </row>
    <row r="99">
      <c r="A99" s="30">
        <f>Вчера!C102</f>
        <v/>
      </c>
      <c r="B99" s="9">
        <f>'Разрез по МО'!C102</f>
        <v/>
      </c>
      <c r="C99" s="9">
        <f>IF(ISNA(VLOOKUP(A99,B:B, 1, FALSE)),"Должник",A99)</f>
        <v/>
      </c>
    </row>
    <row r="100">
      <c r="A100" s="30">
        <f>Вчера!C103</f>
        <v/>
      </c>
      <c r="B100" s="9">
        <f>'Разрез по МО'!C103</f>
        <v/>
      </c>
      <c r="C100" s="9">
        <f>IF(ISNA(VLOOKUP(A100,B:B, 1, FALSE)),"Должник",A100)</f>
        <v/>
      </c>
    </row>
    <row r="101">
      <c r="A101" s="30">
        <f>Вчера!C104</f>
        <v/>
      </c>
      <c r="B101" s="9">
        <f>'Разрез по МО'!C104</f>
        <v/>
      </c>
      <c r="C101" s="9">
        <f>IF(ISNA(VLOOKUP(A101,B:B, 1, FALSE)),"Должник",A101)</f>
        <v/>
      </c>
    </row>
    <row r="102">
      <c r="A102" s="30">
        <f>Вчера!C105</f>
        <v/>
      </c>
      <c r="B102" s="9">
        <f>'Разрез по МО'!C105</f>
        <v/>
      </c>
      <c r="C102" s="9">
        <f>IF(ISNA(VLOOKUP(A102,B:B, 1, FALSE)),"Должник",A102)</f>
        <v/>
      </c>
    </row>
    <row r="103">
      <c r="A103" s="30">
        <f>Вчера!C106</f>
        <v/>
      </c>
      <c r="B103" s="9">
        <f>'Разрез по МО'!C106</f>
        <v/>
      </c>
      <c r="C103" s="9">
        <f>IF(ISNA(VLOOKUP(A103,B:B, 1, FALSE)),"Должник",A103)</f>
        <v/>
      </c>
    </row>
    <row r="104">
      <c r="A104" s="30">
        <f>Вчера!C107</f>
        <v/>
      </c>
      <c r="B104" s="9">
        <f>'Разрез по МО'!C107</f>
        <v/>
      </c>
      <c r="C104" s="9">
        <f>IF(ISNA(VLOOKUP(A104,B:B, 1, FALSE)),"Должник",A104)</f>
        <v/>
      </c>
    </row>
    <row r="105">
      <c r="A105" s="30">
        <f>Вчера!C108</f>
        <v/>
      </c>
      <c r="B105" s="9">
        <f>'Разрез по МО'!C108</f>
        <v/>
      </c>
      <c r="C105" s="9">
        <f>IF(ISNA(VLOOKUP(A105,B:B, 1, FALSE)),"Должник",A105)</f>
        <v/>
      </c>
    </row>
    <row r="106">
      <c r="A106" s="30">
        <f>Вчера!C109</f>
        <v/>
      </c>
      <c r="B106" s="9">
        <f>'Разрез по МО'!C109</f>
        <v/>
      </c>
      <c r="C106" s="9">
        <f>IF(ISNA(VLOOKUP(A106,B:B, 1, FALSE)),"Должник",A106)</f>
        <v/>
      </c>
    </row>
    <row r="107">
      <c r="A107" s="30">
        <f>Вчера!C110</f>
        <v/>
      </c>
      <c r="B107" s="9">
        <f>'Разрез по МО'!C110</f>
        <v/>
      </c>
      <c r="C107" s="9">
        <f>IF(ISNA(VLOOKUP(A107,B:B, 1, FALSE)),"Должник",A107)</f>
        <v/>
      </c>
    </row>
    <row r="108">
      <c r="A108" s="30">
        <f>Вчера!C111</f>
        <v/>
      </c>
      <c r="B108" s="9">
        <f>'Разрез по МО'!C111</f>
        <v/>
      </c>
      <c r="C108" s="9">
        <f>IF(ISNA(VLOOKUP(A108,B:B, 1, FALSE)),"Должник",A108)</f>
        <v/>
      </c>
    </row>
    <row r="109">
      <c r="A109" s="30">
        <f>Вчера!C112</f>
        <v/>
      </c>
      <c r="B109" s="9">
        <f>'Разрез по МО'!C112</f>
        <v/>
      </c>
      <c r="C109" s="9">
        <f>IF(ISNA(VLOOKUP(A109,B:B, 1, FALSE)),"Должник",A109)</f>
        <v/>
      </c>
    </row>
    <row r="110">
      <c r="A110" s="30">
        <f>Вчера!C113</f>
        <v/>
      </c>
      <c r="B110" s="9">
        <f>'Разрез по МО'!C113</f>
        <v/>
      </c>
      <c r="C110" s="9">
        <f>IF(ISNA(VLOOKUP(A110,B:B, 1, FALSE)),"Должник",A110)</f>
        <v/>
      </c>
    </row>
    <row r="111">
      <c r="A111" s="30">
        <f>Вчера!C114</f>
        <v/>
      </c>
      <c r="B111" s="9">
        <f>'Разрез по МО'!C114</f>
        <v/>
      </c>
      <c r="C111" s="9">
        <f>IF(ISNA(VLOOKUP(A111,B:B, 1, FALSE)),"Должник",A111)</f>
        <v/>
      </c>
    </row>
    <row r="112">
      <c r="A112" s="30">
        <f>Вчера!C115</f>
        <v/>
      </c>
      <c r="B112" s="9">
        <f>'Разрез по МО'!C115</f>
        <v/>
      </c>
      <c r="C112" s="9">
        <f>IF(ISNA(VLOOKUP(A112,B:B, 1, FALSE)),"Должник",A112)</f>
        <v/>
      </c>
    </row>
    <row r="113">
      <c r="A113" s="30">
        <f>Вчера!C116</f>
        <v/>
      </c>
      <c r="B113" s="9">
        <f>'Разрез по МО'!C116</f>
        <v/>
      </c>
      <c r="C113" s="9">
        <f>IF(ISNA(VLOOKUP(A113,B:B, 1, FALSE)),"Должник",A113)</f>
        <v/>
      </c>
    </row>
    <row r="114">
      <c r="A114" s="30">
        <f>Вчера!C117</f>
        <v/>
      </c>
      <c r="B114" s="9">
        <f>'Разрез по МО'!C117</f>
        <v/>
      </c>
      <c r="C114" s="9">
        <f>IF(ISNA(VLOOKUP(A114,B:B, 1, FALSE)),"Должник",A114)</f>
        <v/>
      </c>
    </row>
    <row r="115">
      <c r="A115" s="30">
        <f>Вчера!C118</f>
        <v/>
      </c>
      <c r="B115" s="9">
        <f>'Разрез по МО'!C118</f>
        <v/>
      </c>
      <c r="C115" s="9">
        <f>IF(ISNA(VLOOKUP(A115,B:B, 1, FALSE)),"Должник",A115)</f>
        <v/>
      </c>
    </row>
    <row r="116">
      <c r="A116" s="30">
        <f>Вчера!C119</f>
        <v/>
      </c>
      <c r="B116" s="9">
        <f>'Разрез по МО'!C119</f>
        <v/>
      </c>
      <c r="C116" s="9">
        <f>IF(ISNA(VLOOKUP(A116,B:B, 1, FALSE)),"Должник",A116)</f>
        <v/>
      </c>
    </row>
    <row r="117">
      <c r="A117" s="30">
        <f>Вчера!C120</f>
        <v/>
      </c>
      <c r="B117" s="9">
        <f>'Разрез по МО'!C120</f>
        <v/>
      </c>
      <c r="C117" s="9">
        <f>IF(ISNA(VLOOKUP(A117,B:B, 1, FALSE)),"Должник",A117)</f>
        <v/>
      </c>
    </row>
    <row r="118">
      <c r="A118" s="30">
        <f>Вчера!C121</f>
        <v/>
      </c>
      <c r="B118" s="9">
        <f>'Разрез по МО'!C121</f>
        <v/>
      </c>
      <c r="C118" s="9">
        <f>IF(ISNA(VLOOKUP(A118,B:B, 1, FALSE)),"Должник",A118)</f>
        <v/>
      </c>
    </row>
    <row r="119">
      <c r="A119" s="30">
        <f>Вчера!C122</f>
        <v/>
      </c>
      <c r="B119" s="9">
        <f>'Разрез по МО'!C122</f>
        <v/>
      </c>
      <c r="C119" s="9">
        <f>IF(ISNA(VLOOKUP(A119,B:B, 1, FALSE)),"Должник",A119)</f>
        <v/>
      </c>
    </row>
    <row r="120">
      <c r="A120" s="30">
        <f>Вчера!C123</f>
        <v/>
      </c>
      <c r="B120" s="9">
        <f>'Разрез по МО'!C123</f>
        <v/>
      </c>
      <c r="C120" s="9">
        <f>IF(ISNA(VLOOKUP(A120,B:B, 1, FALSE)),"Должник",A120)</f>
        <v/>
      </c>
    </row>
    <row r="121">
      <c r="A121" s="30">
        <f>Вчера!C124</f>
        <v/>
      </c>
      <c r="B121" s="9">
        <f>'Разрез по МО'!C124</f>
        <v/>
      </c>
      <c r="C121" s="9">
        <f>IF(ISNA(VLOOKUP(A121,B:B, 1, FALSE)),"Должник",A121)</f>
        <v/>
      </c>
    </row>
    <row r="122">
      <c r="A122" s="30">
        <f>Вчера!C125</f>
        <v/>
      </c>
      <c r="B122" s="9">
        <f>'Разрез по МО'!C125</f>
        <v/>
      </c>
      <c r="C122" s="9">
        <f>IF(ISNA(VLOOKUP(A122,B:B, 1, FALSE)),"Должник",A122)</f>
        <v/>
      </c>
    </row>
    <row r="123">
      <c r="A123" s="30">
        <f>Вчера!C126</f>
        <v/>
      </c>
      <c r="B123" s="9">
        <f>'Разрез по МО'!C126</f>
        <v/>
      </c>
      <c r="C123" s="9">
        <f>IF(ISNA(VLOOKUP(A123,B:B, 1, FALSE)),"Должник",A123)</f>
        <v/>
      </c>
    </row>
    <row r="124">
      <c r="A124" s="30">
        <f>Вчера!C127</f>
        <v/>
      </c>
      <c r="B124" s="9">
        <f>'Разрез по МО'!C127</f>
        <v/>
      </c>
      <c r="C124" s="9">
        <f>IF(ISNA(VLOOKUP(A124,B:B, 1, FALSE)),"Должник",A124)</f>
        <v/>
      </c>
    </row>
    <row r="125">
      <c r="A125" s="30">
        <f>Вчера!C128</f>
        <v/>
      </c>
      <c r="B125" s="9">
        <f>'Разрез по МО'!C128</f>
        <v/>
      </c>
      <c r="C125" s="9">
        <f>IF(ISNA(VLOOKUP(A125,B:B, 1, FALSE)),"Должник",A125)</f>
        <v/>
      </c>
    </row>
    <row r="126">
      <c r="A126" s="30">
        <f>Вчера!C129</f>
        <v/>
      </c>
      <c r="B126" s="9">
        <f>'Разрез по МО'!C129</f>
        <v/>
      </c>
      <c r="C126" s="9">
        <f>IF(ISNA(VLOOKUP(A126,B:B, 1, FALSE)),"Должник",A126)</f>
        <v/>
      </c>
    </row>
    <row r="127">
      <c r="A127" s="30">
        <f>Вчера!C130</f>
        <v/>
      </c>
      <c r="B127" s="9">
        <f>'Разрез по МО'!C130</f>
        <v/>
      </c>
      <c r="C127" s="9">
        <f>IF(ISNA(VLOOKUP(A127,B:B, 1, FALSE)),"Должник",A127)</f>
        <v/>
      </c>
    </row>
    <row r="128">
      <c r="A128" s="30">
        <f>Вчера!C131</f>
        <v/>
      </c>
      <c r="B128" s="9">
        <f>'Разрез по МО'!C131</f>
        <v/>
      </c>
      <c r="C128" s="9">
        <f>IF(ISNA(VLOOKUP(A128,B:B, 1, FALSE)),"Должник",A128)</f>
        <v/>
      </c>
    </row>
    <row r="129">
      <c r="A129" s="30">
        <f>Вчера!C132</f>
        <v/>
      </c>
      <c r="B129" s="9">
        <f>'Разрез по МО'!C132</f>
        <v/>
      </c>
      <c r="C129" s="9">
        <f>IF(ISNA(VLOOKUP(A129,B:B, 1, FALSE)),"Должник",A129)</f>
        <v/>
      </c>
    </row>
    <row r="130">
      <c r="A130" s="30">
        <f>Вчера!C133</f>
        <v/>
      </c>
      <c r="B130" s="9">
        <f>'Разрез по МО'!C133</f>
        <v/>
      </c>
      <c r="C130" s="9">
        <f>IF(ISNA(VLOOKUP(A130,B:B, 1, FALSE)),"Должник",A130)</f>
        <v/>
      </c>
    </row>
    <row r="131">
      <c r="A131" s="30">
        <f>Вчера!C134</f>
        <v/>
      </c>
      <c r="B131" s="9">
        <f>'Разрез по МО'!C134</f>
        <v/>
      </c>
      <c r="C131" s="9">
        <f>IF(ISNA(VLOOKUP(A131,B:B, 1, FALSE)),"Должник",A131)</f>
        <v/>
      </c>
    </row>
    <row r="132">
      <c r="A132" s="30">
        <f>Вчера!C135</f>
        <v/>
      </c>
      <c r="B132" s="9">
        <f>'Разрез по МО'!C135</f>
        <v/>
      </c>
      <c r="C132" s="9">
        <f>IF(ISNA(VLOOKUP(A132,B:B, 1, FALSE)),"Должник",A132)</f>
        <v/>
      </c>
    </row>
    <row r="133">
      <c r="A133" s="30">
        <f>Вчера!C136</f>
        <v/>
      </c>
      <c r="B133" s="9">
        <f>'Разрез по МО'!C136</f>
        <v/>
      </c>
      <c r="C133" s="9">
        <f>IF(ISNA(VLOOKUP(A133,B:B, 1, FALSE)),"Должник",A133)</f>
        <v/>
      </c>
    </row>
    <row r="134">
      <c r="A134" s="30">
        <f>Вчера!C137</f>
        <v/>
      </c>
      <c r="B134" s="9">
        <f>'Разрез по МО'!C137</f>
        <v/>
      </c>
      <c r="C134" s="9">
        <f>IF(ISNA(VLOOKUP(A134,B:B, 1, FALSE)),"Должник",A134)</f>
        <v/>
      </c>
    </row>
    <row r="135">
      <c r="A135" s="30">
        <f>Вчера!C138</f>
        <v/>
      </c>
      <c r="B135" s="9">
        <f>'Разрез по МО'!C138</f>
        <v/>
      </c>
      <c r="C135" s="9">
        <f>IF(ISNA(VLOOKUP(A135,B:B, 1, FALSE)),"Должник",A135)</f>
        <v/>
      </c>
    </row>
    <row r="136">
      <c r="A136" s="30">
        <f>Вчера!C139</f>
        <v/>
      </c>
      <c r="B136" s="9">
        <f>'Разрез по МО'!C139</f>
        <v/>
      </c>
      <c r="C136" s="9">
        <f>IF(ISNA(VLOOKUP(A136,B:B, 1, FALSE)),"Должник",A136)</f>
        <v/>
      </c>
    </row>
    <row r="137">
      <c r="A137" s="30">
        <f>Вчера!C140</f>
        <v/>
      </c>
      <c r="B137" s="9">
        <f>'Разрез по МО'!C140</f>
        <v/>
      </c>
      <c r="C137" s="9">
        <f>IF(ISNA(VLOOKUP(A137,B:B, 1, FALSE)),"Должник",A137)</f>
        <v/>
      </c>
    </row>
    <row r="138">
      <c r="A138" s="30">
        <f>Вчера!C141</f>
        <v/>
      </c>
      <c r="B138" s="9">
        <f>'Разрез по МО'!C141</f>
        <v/>
      </c>
      <c r="C138" s="9">
        <f>IF(ISNA(VLOOKUP(A138,B:B, 1, FALSE)),"Должник",A138)</f>
        <v/>
      </c>
    </row>
    <row r="139">
      <c r="A139" s="30">
        <f>Вчера!C142</f>
        <v/>
      </c>
      <c r="B139" s="9">
        <f>'Разрез по МО'!C142</f>
        <v/>
      </c>
      <c r="C139" s="9">
        <f>IF(ISNA(VLOOKUP(A139,B:B, 1, FALSE)),"Должник",A139)</f>
        <v/>
      </c>
    </row>
    <row r="140">
      <c r="A140" s="30">
        <f>Вчера!C143</f>
        <v/>
      </c>
      <c r="B140" s="9">
        <f>'Разрез по МО'!C143</f>
        <v/>
      </c>
      <c r="C140" s="9">
        <f>IF(ISNA(VLOOKUP(A140,B:B, 1, FALSE)),"Должник",A140)</f>
        <v/>
      </c>
    </row>
    <row r="141">
      <c r="A141" s="30">
        <f>Вчера!C144</f>
        <v/>
      </c>
      <c r="B141" s="9">
        <f>'Разрез по МО'!C144</f>
        <v/>
      </c>
      <c r="C141" s="9">
        <f>IF(ISNA(VLOOKUP(A141,B:B, 1, FALSE)),"Должник",A141)</f>
        <v/>
      </c>
    </row>
    <row r="142">
      <c r="A142" s="30">
        <f>Вчера!C145</f>
        <v/>
      </c>
      <c r="B142" s="9">
        <f>'Разрез по МО'!C145</f>
        <v/>
      </c>
      <c r="C142" s="9">
        <f>IF(ISNA(VLOOKUP(A142,B:B, 1, FALSE)),"Должник",A142)</f>
        <v/>
      </c>
    </row>
    <row r="143">
      <c r="A143" s="30">
        <f>Вчера!C146</f>
        <v/>
      </c>
      <c r="B143" s="9">
        <f>'Разрез по МО'!C146</f>
        <v/>
      </c>
      <c r="C143" s="9">
        <f>IF(ISNA(VLOOKUP(A143,B:B, 1, FALSE)),"Должник",A143)</f>
        <v/>
      </c>
    </row>
    <row r="144">
      <c r="A144" s="30">
        <f>Вчера!C147</f>
        <v/>
      </c>
      <c r="B144" s="9">
        <f>'Разрез по МО'!C147</f>
        <v/>
      </c>
      <c r="C144" s="9">
        <f>IF(ISNA(VLOOKUP(A144,B:B, 1, FALSE)),"Должник",A144)</f>
        <v/>
      </c>
    </row>
    <row r="145">
      <c r="A145" s="30">
        <f>Вчера!C148</f>
        <v/>
      </c>
      <c r="B145" s="9">
        <f>'Разрез по МО'!C148</f>
        <v/>
      </c>
      <c r="C145" s="9">
        <f>IF(ISNA(VLOOKUP(A145,B:B, 1, FALSE)),"Должник",A145)</f>
        <v/>
      </c>
    </row>
    <row r="146">
      <c r="A146" s="30">
        <f>Вчера!C149</f>
        <v/>
      </c>
      <c r="B146" s="9">
        <f>'Разрез по МО'!C149</f>
        <v/>
      </c>
      <c r="C146" s="9">
        <f>IF(ISNA(VLOOKUP(A146,B:B, 1, FALSE)),"Должник",A146)</f>
        <v/>
      </c>
    </row>
    <row r="147">
      <c r="A147" s="30">
        <f>Вчера!C150</f>
        <v/>
      </c>
      <c r="B147" s="9">
        <f>'Разрез по МО'!C150</f>
        <v/>
      </c>
      <c r="C147" s="9">
        <f>IF(ISNA(VLOOKUP(A147,B:B, 1, FALSE)),"Должник",A147)</f>
        <v/>
      </c>
    </row>
    <row r="148">
      <c r="A148" s="30">
        <f>Вчера!C151</f>
        <v/>
      </c>
      <c r="B148" s="9">
        <f>'Разрез по МО'!C151</f>
        <v/>
      </c>
      <c r="C148" s="9">
        <f>IF(ISNA(VLOOKUP(A148,B:B, 1, FALSE)),"Должник",A148)</f>
        <v/>
      </c>
    </row>
    <row r="149">
      <c r="A149" s="30">
        <f>Вчера!C152</f>
        <v/>
      </c>
      <c r="B149" s="9">
        <f>'Разрез по МО'!C152</f>
        <v/>
      </c>
      <c r="C149" s="9">
        <f>IF(ISNA(VLOOKUP(A149,B:B, 1, FALSE)),"Должник",A149)</f>
        <v/>
      </c>
    </row>
    <row r="150">
      <c r="A150" s="30">
        <f>Вчера!C153</f>
        <v/>
      </c>
      <c r="B150" s="9">
        <f>'Разрез по МО'!C153</f>
        <v/>
      </c>
      <c r="C150" s="9">
        <f>IF(ISNA(VLOOKUP(A150,B:B, 1, FALSE)),"Должник",A150)</f>
        <v/>
      </c>
    </row>
    <row r="151">
      <c r="A151" s="30">
        <f>Вчера!C154</f>
        <v/>
      </c>
      <c r="B151" s="9">
        <f>'Разрез по МО'!C154</f>
        <v/>
      </c>
      <c r="C151" s="9">
        <f>IF(ISNA(VLOOKUP(A151,B:B, 1, FALSE)),"Должник",A151)</f>
        <v/>
      </c>
    </row>
    <row r="152">
      <c r="A152" s="30">
        <f>Вчера!C155</f>
        <v/>
      </c>
      <c r="B152" s="9">
        <f>'Разрез по МО'!C155</f>
        <v/>
      </c>
      <c r="C152" s="9">
        <f>IF(ISNA(VLOOKUP(A152,B:B, 1, FALSE)),"Должник",A152)</f>
        <v/>
      </c>
    </row>
    <row r="153">
      <c r="A153" s="30">
        <f>Вчера!C156</f>
        <v/>
      </c>
      <c r="B153" s="9">
        <f>'Разрез по МО'!C156</f>
        <v/>
      </c>
      <c r="C153" s="9">
        <f>IF(ISNA(VLOOKUP(A153,B:B, 1, FALSE)),"Должник",A153)</f>
        <v/>
      </c>
    </row>
    <row r="154">
      <c r="A154" s="30">
        <f>Вчера!C157</f>
        <v/>
      </c>
      <c r="B154" s="9">
        <f>'Разрез по МО'!C157</f>
        <v/>
      </c>
      <c r="C154" s="9">
        <f>IF(ISNA(VLOOKUP(A154,B:B, 1, FALSE)),"Должник",A154)</f>
        <v/>
      </c>
    </row>
    <row r="155">
      <c r="A155" s="30">
        <f>Вчера!C158</f>
        <v/>
      </c>
      <c r="B155" s="9">
        <f>'Разрез по МО'!C158</f>
        <v/>
      </c>
      <c r="C155" s="9">
        <f>IF(ISNA(VLOOKUP(A155,B:B, 1, FALSE)),"Должник",A155)</f>
        <v/>
      </c>
    </row>
    <row r="156">
      <c r="A156" s="30">
        <f>Вчера!C159</f>
        <v/>
      </c>
      <c r="B156" s="9">
        <f>'Разрез по МО'!C159</f>
        <v/>
      </c>
      <c r="C156" s="9">
        <f>IF(ISNA(VLOOKUP(A156,B:B, 1, FALSE)),"Должник",A156)</f>
        <v/>
      </c>
    </row>
    <row r="157">
      <c r="A157" s="30">
        <f>Вчера!C160</f>
        <v/>
      </c>
      <c r="B157" s="9">
        <f>'Разрез по МО'!C160</f>
        <v/>
      </c>
      <c r="C157" s="9">
        <f>IF(ISNA(VLOOKUP(A157,B:B, 1, FALSE)),"Должник",A157)</f>
        <v/>
      </c>
    </row>
    <row r="158">
      <c r="A158" s="30">
        <f>Вчера!C161</f>
        <v/>
      </c>
      <c r="B158" s="9">
        <f>'Разрез по МО'!C161</f>
        <v/>
      </c>
      <c r="C158" s="9">
        <f>IF(ISNA(VLOOKUP(A158,B:B, 1, FALSE)),"Должник",A158)</f>
        <v/>
      </c>
    </row>
    <row r="159">
      <c r="A159" s="30">
        <f>Вчера!C162</f>
        <v/>
      </c>
      <c r="B159" s="9">
        <f>'Разрез по МО'!C162</f>
        <v/>
      </c>
      <c r="C159" s="9">
        <f>IF(ISNA(VLOOKUP(A159,B:B, 1, FALSE)),"Должник",A159)</f>
        <v/>
      </c>
    </row>
    <row r="160">
      <c r="A160" s="30">
        <f>Вчера!C163</f>
        <v/>
      </c>
      <c r="B160" s="9">
        <f>'Разрез по МО'!C163</f>
        <v/>
      </c>
      <c r="C160" s="9">
        <f>IF(ISNA(VLOOKUP(A160,B:B, 1, FALSE)),"Должник",A160)</f>
        <v/>
      </c>
    </row>
    <row r="161">
      <c r="A161" s="30">
        <f>Вчера!C164</f>
        <v/>
      </c>
      <c r="B161" s="9">
        <f>'Разрез по МО'!C164</f>
        <v/>
      </c>
      <c r="C161" s="9">
        <f>IF(ISNA(VLOOKUP(A161,B:B, 1, FALSE)),"Должник",A161)</f>
        <v/>
      </c>
    </row>
    <row r="162">
      <c r="A162" s="30">
        <f>Вчера!C165</f>
        <v/>
      </c>
      <c r="B162" s="9">
        <f>'Разрез по МО'!C165</f>
        <v/>
      </c>
      <c r="C162" s="9">
        <f>IF(ISNA(VLOOKUP(A162,B:B, 1, FALSE)),"Должник",A162)</f>
        <v/>
      </c>
    </row>
    <row r="163">
      <c r="A163" s="30">
        <f>Вчера!C166</f>
        <v/>
      </c>
      <c r="B163" s="9">
        <f>'Разрез по МО'!C166</f>
        <v/>
      </c>
      <c r="C163" s="9">
        <f>IF(ISNA(VLOOKUP(A163,B:B, 1, FALSE)),"Должник",A163)</f>
        <v/>
      </c>
    </row>
    <row r="164">
      <c r="A164" s="30">
        <f>Вчера!C167</f>
        <v/>
      </c>
      <c r="B164" s="9">
        <f>'Разрез по МО'!C167</f>
        <v/>
      </c>
      <c r="C164" s="9">
        <f>IF(ISNA(VLOOKUP(A164,B:B, 1, FALSE)),"Должник",A164)</f>
        <v/>
      </c>
    </row>
    <row r="165">
      <c r="A165" s="30">
        <f>Вчера!C168</f>
        <v/>
      </c>
      <c r="B165" s="9">
        <f>'Разрез по МО'!C168</f>
        <v/>
      </c>
      <c r="C165" s="9">
        <f>IF(ISNA(VLOOKUP(A165,B:B, 1, FALSE)),"Должник",A165)</f>
        <v/>
      </c>
    </row>
    <row r="166">
      <c r="A166" s="30">
        <f>Вчера!C169</f>
        <v/>
      </c>
      <c r="B166" s="9">
        <f>'Разрез по МО'!C169</f>
        <v/>
      </c>
      <c r="C166" s="9">
        <f>IF(ISNA(VLOOKUP(A166,B:B, 1, FALSE)),"Должник",A166)</f>
        <v/>
      </c>
    </row>
    <row r="167">
      <c r="A167" s="30">
        <f>Вчера!C170</f>
        <v/>
      </c>
      <c r="B167" s="9">
        <f>'Разрез по МО'!C170</f>
        <v/>
      </c>
      <c r="C167" s="9">
        <f>IF(ISNA(VLOOKUP(A167,B:B, 1, FALSE)),"Должник",A167)</f>
        <v/>
      </c>
    </row>
    <row r="168">
      <c r="A168" s="30">
        <f>Вчера!C171</f>
        <v/>
      </c>
      <c r="B168" s="9">
        <f>'Разрез по МО'!C171</f>
        <v/>
      </c>
      <c r="C168" s="9">
        <f>IF(ISNA(VLOOKUP(A168,B:B, 1, FALSE)),"Должник",A168)</f>
        <v/>
      </c>
    </row>
    <row r="169">
      <c r="A169" s="30">
        <f>Вчера!C172</f>
        <v/>
      </c>
      <c r="B169" s="9">
        <f>'Разрез по МО'!C172</f>
        <v/>
      </c>
      <c r="C169" s="9">
        <f>IF(ISNA(VLOOKUP(A169,B:B, 1, FALSE)),"Должник",A169)</f>
        <v/>
      </c>
    </row>
    <row r="170">
      <c r="A170" s="30">
        <f>Вчера!C173</f>
        <v/>
      </c>
      <c r="B170" s="9">
        <f>'Разрез по МО'!C173</f>
        <v/>
      </c>
      <c r="C170" s="9">
        <f>IF(ISNA(VLOOKUP(A170,B:B, 1, FALSE)),"Должник",A170)</f>
        <v/>
      </c>
    </row>
    <row r="171">
      <c r="A171" s="30">
        <f>Вчера!C174</f>
        <v/>
      </c>
      <c r="B171" s="9">
        <f>'Разрез по МО'!C174</f>
        <v/>
      </c>
      <c r="C171" s="9">
        <f>IF(ISNA(VLOOKUP(A171,B:B, 1, FALSE)),"Должник",A171)</f>
        <v/>
      </c>
    </row>
    <row r="172">
      <c r="A172" s="30">
        <f>Вчера!C175</f>
        <v/>
      </c>
      <c r="B172" s="9">
        <f>'Разрез по МО'!C175</f>
        <v/>
      </c>
      <c r="C172" s="9">
        <f>IF(ISNA(VLOOKUP(A172,B:B, 1, FALSE)),"Должник",A172)</f>
        <v/>
      </c>
    </row>
    <row r="173">
      <c r="A173" s="30">
        <f>Вчера!C176</f>
        <v/>
      </c>
      <c r="B173" s="9">
        <f>'Разрез по МО'!C176</f>
        <v/>
      </c>
      <c r="C173" s="9">
        <f>IF(ISNA(VLOOKUP(A173,B:B, 1, FALSE)),"Должник",A173)</f>
        <v/>
      </c>
    </row>
    <row r="174">
      <c r="A174" s="30">
        <f>Вчера!C177</f>
        <v/>
      </c>
      <c r="B174" s="9">
        <f>'Разрез по МО'!C177</f>
        <v/>
      </c>
      <c r="C174" s="9">
        <f>IF(ISNA(VLOOKUP(A174,B:B, 1, FALSE)),"Должник",A174)</f>
        <v/>
      </c>
    </row>
    <row r="175">
      <c r="A175" s="30">
        <f>Вчера!C178</f>
        <v/>
      </c>
      <c r="B175" s="9">
        <f>'Разрез по МО'!C178</f>
        <v/>
      </c>
      <c r="C175" s="9">
        <f>IF(ISNA(VLOOKUP(A175,B:B, 1, FALSE)),"Должник",A175)</f>
        <v/>
      </c>
    </row>
    <row r="176">
      <c r="A176" s="30">
        <f>Вчера!C179</f>
        <v/>
      </c>
      <c r="B176" s="9">
        <f>'Разрез по МО'!C179</f>
        <v/>
      </c>
      <c r="C176" s="9">
        <f>IF(ISNA(VLOOKUP(A176,B:B, 1, FALSE)),"Должник",A176)</f>
        <v/>
      </c>
    </row>
    <row r="177">
      <c r="A177" s="30">
        <f>Вчера!C180</f>
        <v/>
      </c>
      <c r="B177" s="9">
        <f>'Разрез по МО'!C180</f>
        <v/>
      </c>
      <c r="C177" s="9">
        <f>IF(ISNA(VLOOKUP(A177,B:B, 1, FALSE)),"Должник",A177)</f>
        <v/>
      </c>
    </row>
    <row r="178">
      <c r="A178" s="30">
        <f>Вчера!C181</f>
        <v/>
      </c>
      <c r="B178" s="9">
        <f>'Разрез по МО'!C181</f>
        <v/>
      </c>
      <c r="C178" s="9">
        <f>IF(ISNA(VLOOKUP(A178,B:B, 1, FALSE)),"Должник",A178)</f>
        <v/>
      </c>
    </row>
    <row r="179">
      <c r="A179" s="30">
        <f>Вчера!C182</f>
        <v/>
      </c>
      <c r="B179" s="9">
        <f>'Разрез по МО'!C182</f>
        <v/>
      </c>
      <c r="C179" s="9">
        <f>IF(ISNA(VLOOKUP(A179,B:B, 1, FALSE)),"Должник",A179)</f>
        <v/>
      </c>
    </row>
    <row r="180">
      <c r="A180" s="30">
        <f>Вчера!C183</f>
        <v/>
      </c>
      <c r="B180" s="9">
        <f>'Разрез по МО'!C183</f>
        <v/>
      </c>
      <c r="C180" s="9">
        <f>IF(ISNA(VLOOKUP(A180,B:B, 1, FALSE)),"Должник",A180)</f>
        <v/>
      </c>
    </row>
    <row r="181">
      <c r="A181" s="30">
        <f>Вчера!C184</f>
        <v/>
      </c>
      <c r="B181" s="9">
        <f>'Разрез по МО'!C184</f>
        <v/>
      </c>
      <c r="C181" s="9">
        <f>IF(ISNA(VLOOKUP(A181,B:B, 1, FALSE)),"Должник",A181)</f>
        <v/>
      </c>
    </row>
    <row r="182">
      <c r="A182" s="30">
        <f>Вчера!C185</f>
        <v/>
      </c>
      <c r="B182" s="9">
        <f>'Разрез по МО'!C185</f>
        <v/>
      </c>
      <c r="C182" s="9">
        <f>IF(ISNA(VLOOKUP(A182,B:B, 1, FALSE)),"Должник",A182)</f>
        <v/>
      </c>
    </row>
    <row r="183">
      <c r="A183" s="30">
        <f>Вчера!C186</f>
        <v/>
      </c>
      <c r="B183" s="9">
        <f>'Разрез по МО'!C186</f>
        <v/>
      </c>
      <c r="C183" s="9">
        <f>IF(ISNA(VLOOKUP(A183,B:B, 1, FALSE)),"Должник",A183)</f>
        <v/>
      </c>
    </row>
    <row r="184">
      <c r="A184" s="30">
        <f>Вчера!C187</f>
        <v/>
      </c>
      <c r="B184" s="9">
        <f>'Разрез по МО'!C187</f>
        <v/>
      </c>
      <c r="C184" s="9">
        <f>IF(ISNA(VLOOKUP(A184,B:B, 1, FALSE)),"Должник",A184)</f>
        <v/>
      </c>
    </row>
    <row r="185">
      <c r="A185" s="30">
        <f>Вчера!C188</f>
        <v/>
      </c>
      <c r="B185" s="9">
        <f>'Разрез по МО'!C188</f>
        <v/>
      </c>
      <c r="C185" s="9">
        <f>IF(ISNA(VLOOKUP(A185,B:B, 1, FALSE)),"Должник",A185)</f>
        <v/>
      </c>
    </row>
    <row r="186">
      <c r="A186" s="30">
        <f>Вчера!C189</f>
        <v/>
      </c>
      <c r="B186" s="9">
        <f>'Разрез по МО'!C189</f>
        <v/>
      </c>
      <c r="C186" s="9">
        <f>IF(ISNA(VLOOKUP(A186,B:B, 1, FALSE)),"Должник",A186)</f>
        <v/>
      </c>
    </row>
    <row r="187">
      <c r="A187" s="30">
        <f>Вчера!C190</f>
        <v/>
      </c>
      <c r="B187" s="9">
        <f>'Разрез по МО'!C190</f>
        <v/>
      </c>
      <c r="C187" s="9">
        <f>IF(ISNA(VLOOKUP(A187,B:B, 1, FALSE)),"Должник",A187)</f>
        <v/>
      </c>
    </row>
    <row r="188">
      <c r="A188" s="30">
        <f>Вчера!C191</f>
        <v/>
      </c>
      <c r="B188" s="9">
        <f>'Разрез по МО'!C191</f>
        <v/>
      </c>
      <c r="C188" s="9">
        <f>IF(ISNA(VLOOKUP(A188,B:B, 1, FALSE)),"Должник",A188)</f>
        <v/>
      </c>
    </row>
    <row r="189">
      <c r="A189" s="30">
        <f>Вчера!C192</f>
        <v/>
      </c>
      <c r="B189" s="9">
        <f>'Разрез по МО'!C192</f>
        <v/>
      </c>
      <c r="C189" s="9">
        <f>IF(ISNA(VLOOKUP(A189,B:B, 1, FALSE)),"Должник",A189)</f>
        <v/>
      </c>
    </row>
    <row r="190">
      <c r="A190" s="30">
        <f>Вчера!C193</f>
        <v/>
      </c>
      <c r="B190" s="9">
        <f>'Разрез по МО'!C193</f>
        <v/>
      </c>
      <c r="C190" s="9">
        <f>IF(ISNA(VLOOKUP(A190,B:B, 1, FALSE)),"Должник",A190)</f>
        <v/>
      </c>
    </row>
    <row r="191">
      <c r="A191" s="30">
        <f>Вчера!C194</f>
        <v/>
      </c>
      <c r="B191" s="9">
        <f>'Разрез по МО'!C194</f>
        <v/>
      </c>
      <c r="C191" s="9">
        <f>IF(ISNA(VLOOKUP(A191,B:B, 1, FALSE)),"Должник",A191)</f>
        <v/>
      </c>
    </row>
    <row r="192">
      <c r="A192" s="30">
        <f>Вчера!C195</f>
        <v/>
      </c>
      <c r="B192" s="9">
        <f>'Разрез по МО'!C195</f>
        <v/>
      </c>
      <c r="C192" s="9">
        <f>IF(ISNA(VLOOKUP(A192,B:B, 1, FALSE)),"Должник",A192)</f>
        <v/>
      </c>
    </row>
    <row r="193">
      <c r="A193" s="30">
        <f>Вчера!C196</f>
        <v/>
      </c>
      <c r="B193" s="9">
        <f>'Разрез по МО'!C196</f>
        <v/>
      </c>
      <c r="C193" s="9">
        <f>IF(ISNA(VLOOKUP(A193,B:B, 1, FALSE)),"Должник",A193)</f>
        <v/>
      </c>
    </row>
    <row r="194">
      <c r="A194" s="30">
        <f>Вчера!C197</f>
        <v/>
      </c>
      <c r="B194" s="9">
        <f>'Разрез по МО'!C197</f>
        <v/>
      </c>
      <c r="C194" s="9">
        <f>IF(ISNA(VLOOKUP(A194,B:B, 1, FALSE)),"Должник",A194)</f>
        <v/>
      </c>
    </row>
    <row r="195">
      <c r="A195" s="30">
        <f>Вчера!C198</f>
        <v/>
      </c>
      <c r="B195" s="9">
        <f>'Разрез по МО'!C198</f>
        <v/>
      </c>
      <c r="C195" s="9">
        <f>IF(ISNA(VLOOKUP(A195,B:B, 1, FALSE)),"Должник",A195)</f>
        <v/>
      </c>
    </row>
    <row r="196">
      <c r="A196" s="30">
        <f>Вчера!C199</f>
        <v/>
      </c>
      <c r="B196" s="9">
        <f>'Разрез по МО'!C199</f>
        <v/>
      </c>
      <c r="C196" s="9">
        <f>IF(ISNA(VLOOKUP(A196,B:B, 1, FALSE)),"Должник",A196)</f>
        <v/>
      </c>
    </row>
    <row r="197">
      <c r="A197" s="30">
        <f>Вчера!C200</f>
        <v/>
      </c>
      <c r="B197" s="9">
        <f>'Разрез по МО'!C200</f>
        <v/>
      </c>
      <c r="C197" s="9">
        <f>IF(ISNA(VLOOKUP(A197,B:B, 1, FALSE)),"Должник",A197)</f>
        <v/>
      </c>
    </row>
    <row r="198">
      <c r="A198" s="30">
        <f>Вчера!C201</f>
        <v/>
      </c>
      <c r="B198" s="9">
        <f>'Разрез по МО'!C201</f>
        <v/>
      </c>
      <c r="C198" s="9">
        <f>IF(ISNA(VLOOKUP(A198,B:B, 1, FALSE)),"Должник",A198)</f>
        <v/>
      </c>
    </row>
    <row r="199">
      <c r="A199" s="30">
        <f>Вчера!C202</f>
        <v/>
      </c>
      <c r="B199" s="9">
        <f>'Разрез по МО'!C202</f>
        <v/>
      </c>
      <c r="C199" s="9">
        <f>IF(ISNA(VLOOKUP(A199,B:B, 1, FALSE)),"Должник",A199)</f>
        <v/>
      </c>
    </row>
    <row r="200">
      <c r="A200" s="30">
        <f>Вчера!C203</f>
        <v/>
      </c>
      <c r="B200" s="9">
        <f>'Разрез по МО'!C203</f>
        <v/>
      </c>
      <c r="C200" s="9">
        <f>IF(ISNA(VLOOKUP(A200,B:B, 1, FALSE)),"Должник",A200)</f>
        <v/>
      </c>
    </row>
  </sheetData>
  <autoFilter ref="A1:C199"/>
  <conditionalFormatting sqref="C1:C1048576">
    <cfRule type="containsText" priority="1" operator="containsText" dxfId="0" text="Должник">
      <formula>NOT(ISERROR(SEARCH("Должник",C1)))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Головина Янина Викторовна</dc:creator>
  <dcterms:created xmlns:dcterms="http://purl.org/dc/terms/" xmlns:xsi="http://www.w3.org/2001/XMLSchema-instance" xsi:type="dcterms:W3CDTF">2021-03-22T08:03:03Z</dcterms:created>
  <dcterms:modified xmlns:dcterms="http://purl.org/dc/terms/" xmlns:xsi="http://www.w3.org/2001/XMLSchema-instance" xsi:type="dcterms:W3CDTF">2021-03-23T09:52:22Z</dcterms:modified>
  <cp:lastModifiedBy>Медовиков Олег Евгеневич</cp:lastModifiedBy>
</cp:coreProperties>
</file>