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s" sheetId="1" state="visible" r:id="rId2"/>
    <sheet name="Ship" sheetId="2" state="visible" r:id="rId3"/>
    <sheet name="Journe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<sst xmlns="http://schemas.openxmlformats.org/spreadsheetml/2006/main" count="102" uniqueCount="76">
  <si>
    <t xml:space="preserve">Parameter</t>
  </si>
  <si>
    <t xml:space="preserve">Units</t>
  </si>
  <si>
    <t xml:space="preserve">Section</t>
  </si>
  <si>
    <t xml:space="preserve">Variable</t>
  </si>
  <si>
    <t xml:space="preserve">Distance from previous port</t>
  </si>
  <si>
    <t xml:space="preserve">nm</t>
  </si>
  <si>
    <t xml:space="preserve">Leg</t>
  </si>
  <si>
    <t xml:space="preserve">DistancePreviousPort_nm</t>
  </si>
  <si>
    <t xml:space="preserve">Cargo loading rate </t>
  </si>
  <si>
    <t xml:space="preserve">m^3/hour</t>
  </si>
  <si>
    <t xml:space="preserve">LoadingRate_QbmetresperHr</t>
  </si>
  <si>
    <t xml:space="preserve">Waiting time (queueing + berthing)</t>
  </si>
  <si>
    <t xml:space="preserve">hrs</t>
  </si>
  <si>
    <t xml:space="preserve">WaitingTime_Hrs</t>
  </si>
  <si>
    <t xml:space="preserve">Cargo intake (barrels)</t>
  </si>
  <si>
    <t xml:space="preserve">barrels</t>
  </si>
  <si>
    <t xml:space="preserve">Demand </t>
  </si>
  <si>
    <t xml:space="preserve">CargoIntake_Barrels</t>
  </si>
  <si>
    <t xml:space="preserve">m^3/barrel</t>
  </si>
  <si>
    <t xml:space="preserve">CargoIntake_QBmetresperBarrel</t>
  </si>
  <si>
    <t xml:space="preserve">Density (m^3/tonne)</t>
  </si>
  <si>
    <t xml:space="preserve">CargoIntake_QbmetresPerTonne</t>
  </si>
  <si>
    <t xml:space="preserve">Per barrel per 1000 nm</t>
  </si>
  <si>
    <t xml:space="preserve">USD</t>
  </si>
  <si>
    <t xml:space="preserve">Revenue</t>
  </si>
  <si>
    <t xml:space="preserve">CargoRevenueRate_USDperBarrelper1000nm</t>
  </si>
  <si>
    <t xml:space="preserve">Fixed Port Access Costs</t>
  </si>
  <si>
    <t xml:space="preserve">Harbour Costs</t>
  </si>
  <si>
    <t xml:space="preserve">FixedPortAccessCosts_USD</t>
  </si>
  <si>
    <t xml:space="preserve">Unloading charge (/hour)</t>
  </si>
  <si>
    <t xml:space="preserve">UnloadingCharge_USDperHr</t>
  </si>
  <si>
    <t xml:space="preserve">Loading charge (/hour)</t>
  </si>
  <si>
    <t xml:space="preserve">LoadingCharge_USDperHr</t>
  </si>
  <si>
    <t xml:space="preserve">Main bunker (/barrel)</t>
  </si>
  <si>
    <t xml:space="preserve">Fuel </t>
  </si>
  <si>
    <t xml:space="preserve">MainBunkerRate_USDperBarrel</t>
  </si>
  <si>
    <t xml:space="preserve">Main bunker m^3 / barrel</t>
  </si>
  <si>
    <t xml:space="preserve">MainBunker_QBmetresperBarrel</t>
  </si>
  <si>
    <t xml:space="preserve">Main bunker Density (M^3./tonne)</t>
  </si>
  <si>
    <t xml:space="preserve">MainBunker_QbmetresPerTonne</t>
  </si>
  <si>
    <t xml:space="preserve">Auxiliary fuel (/tonne)</t>
  </si>
  <si>
    <t xml:space="preserve">AuxFuelRate_USDperTonne</t>
  </si>
  <si>
    <t xml:space="preserve">Unloading costs</t>
  </si>
  <si>
    <t xml:space="preserve">Cost</t>
  </si>
  <si>
    <t xml:space="preserve">UnloadingCosts_USD</t>
  </si>
  <si>
    <t xml:space="preserve">Loading costs</t>
  </si>
  <si>
    <t xml:space="preserve">LoadingCosts_USD</t>
  </si>
  <si>
    <t xml:space="preserve">Cargo intake (tonne)</t>
  </si>
  <si>
    <t xml:space="preserve">tonne</t>
  </si>
  <si>
    <t xml:space="preserve">CargoIntake_Tonne</t>
  </si>
  <si>
    <t xml:space="preserve">Unloading time</t>
  </si>
  <si>
    <t xml:space="preserve">UnloadingTime_Hrs</t>
  </si>
  <si>
    <t xml:space="preserve">Loading time</t>
  </si>
  <si>
    <t xml:space="preserve">LoadingTime_Hrs</t>
  </si>
  <si>
    <t xml:space="preserve">Leg revenues (/leg)</t>
  </si>
  <si>
    <t xml:space="preserve">Barrels</t>
  </si>
  <si>
    <t xml:space="preserve">LegRevenue_Barrels</t>
  </si>
  <si>
    <t xml:space="preserve">LegRevenue_USD</t>
  </si>
  <si>
    <t xml:space="preserve">Vmin</t>
  </si>
  <si>
    <t xml:space="preserve">Vmax</t>
  </si>
  <si>
    <t xml:space="preserve">DWTscantling</t>
  </si>
  <si>
    <t xml:space="preserve">DWTdesign</t>
  </si>
  <si>
    <t xml:space="preserve">Lightweight</t>
  </si>
  <si>
    <t xml:space="preserve">k</t>
  </si>
  <si>
    <t xml:space="preserve">p</t>
  </si>
  <si>
    <t xml:space="preserve">g</t>
  </si>
  <si>
    <t xml:space="preserve">a</t>
  </si>
  <si>
    <t xml:space="preserve">ShipDischargeRate</t>
  </si>
  <si>
    <t xml:space="preserve">BallastCapacity</t>
  </si>
  <si>
    <t xml:space="preserve">MinFillRateShip</t>
  </si>
  <si>
    <t xml:space="preserve">AuxFuelConsumption_TonnePerDay</t>
  </si>
  <si>
    <t xml:space="preserve">NrOfRoundtrips</t>
  </si>
  <si>
    <t xml:space="preserve">LegsPerRoundtrip</t>
  </si>
  <si>
    <t xml:space="preserve">OpprtCostCapitalRate</t>
  </si>
  <si>
    <t xml:space="preserve">DailyHire_USDperDay</t>
  </si>
  <si>
    <t xml:space="preserve">FutureProfitPotential_USDperDay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</si>
</sst>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5" activeCellId="0" sqref="E5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14.17"/>
    <col collapsed="false" customWidth="true" hidden="false" outlineLevel="0" max="4" min="4" style="0" width="32.36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0</v>
      </c>
      <c r="F1" s="0" t="n">
        <v>1</v>
      </c>
      <c r="G1" s="0" t="n">
        <v>2</v>
      </c>
      <c r="H1" s="0" t="n">
        <v>3</v>
      </c>
      <c r="I1" s="0" t="n">
        <v>4</v>
      </c>
      <c r="J1" s="0" t="n">
        <v>5</v>
      </c>
      <c r="K1" s="0" t="n">
        <v>6</v>
      </c>
      <c r="L1" s="0" t="n">
        <v>7</v>
      </c>
      <c r="M1" s="0" t="n">
        <v>8</v>
      </c>
    </row>
    <row r="2" customFormat="false" ht="14.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1" t="n">
        <v>0</v>
      </c>
      <c r="F2" s="2" t="n">
        <v>8293</v>
      </c>
      <c r="G2" s="2" t="n">
        <v>8293</v>
      </c>
      <c r="H2" s="2" t="n">
        <v>8293</v>
      </c>
      <c r="I2" s="2" t="n">
        <v>8293</v>
      </c>
      <c r="J2" s="2" t="n">
        <v>8293</v>
      </c>
      <c r="K2" s="2" t="n">
        <v>8293</v>
      </c>
      <c r="L2" s="2"/>
      <c r="M2" s="2"/>
    </row>
    <row r="3" customFormat="false" ht="14.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  <c r="E3" s="2" t="n">
        <v>3000</v>
      </c>
      <c r="F3" s="2" t="n">
        <v>3000</v>
      </c>
      <c r="G3" s="2" t="n">
        <v>3000</v>
      </c>
      <c r="H3" s="2" t="n">
        <v>3000</v>
      </c>
      <c r="I3" s="2" t="n">
        <v>3000</v>
      </c>
      <c r="J3" s="2" t="n">
        <v>3000</v>
      </c>
      <c r="K3" s="2" t="n">
        <v>3000</v>
      </c>
      <c r="L3" s="2"/>
      <c r="M3" s="2"/>
    </row>
    <row r="4" customFormat="false" ht="14.5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  <c r="E4" s="2" t="n">
        <v>24</v>
      </c>
      <c r="F4" s="2" t="n">
        <v>24</v>
      </c>
      <c r="G4" s="2" t="n">
        <v>24</v>
      </c>
      <c r="H4" s="2" t="n">
        <v>24</v>
      </c>
      <c r="I4" s="2" t="n">
        <v>24</v>
      </c>
      <c r="J4" s="2" t="n">
        <v>24</v>
      </c>
      <c r="K4" s="2" t="n">
        <v>24</v>
      </c>
      <c r="L4" s="2"/>
      <c r="M4" s="2"/>
    </row>
    <row r="5" customFormat="false" ht="13.8" hidden="false" customHeight="false" outlineLevel="0" collapsed="false">
      <c r="A5" s="0" t="s">
        <v>14</v>
      </c>
      <c r="B5" s="0" t="s">
        <v>15</v>
      </c>
      <c r="C5" s="3" t="s">
        <v>16</v>
      </c>
      <c r="D5" s="0" t="s">
        <v>17</v>
      </c>
      <c r="E5" s="2" t="n">
        <v>1200000</v>
      </c>
      <c r="F5" s="2" t="n">
        <v>1200000</v>
      </c>
      <c r="G5" s="2" t="n">
        <v>1200000</v>
      </c>
      <c r="H5" s="2" t="n">
        <v>1200000</v>
      </c>
      <c r="I5" s="2" t="n">
        <v>1200000</v>
      </c>
      <c r="J5" s="2" t="n">
        <v>1200000</v>
      </c>
      <c r="K5" s="2" t="n">
        <v>1200000</v>
      </c>
      <c r="L5" s="2"/>
      <c r="M5" s="2"/>
    </row>
    <row r="6" customFormat="false" ht="14.5" hidden="false" customHeight="false" outlineLevel="0" collapsed="false">
      <c r="A6" s="0" t="s">
        <v>18</v>
      </c>
      <c r="C6" s="3" t="s">
        <v>16</v>
      </c>
      <c r="D6" s="0" t="s">
        <v>19</v>
      </c>
      <c r="E6" s="2" t="n">
        <v>0.136</v>
      </c>
      <c r="F6" s="2" t="n">
        <v>0.136</v>
      </c>
      <c r="G6" s="2" t="n">
        <v>0.136</v>
      </c>
      <c r="H6" s="2" t="n">
        <v>0.136</v>
      </c>
      <c r="I6" s="2" t="n">
        <v>0.136</v>
      </c>
      <c r="J6" s="2" t="n">
        <v>0.136</v>
      </c>
      <c r="K6" s="2" t="n">
        <v>0.136</v>
      </c>
      <c r="L6" s="2"/>
      <c r="M6" s="2"/>
    </row>
    <row r="7" customFormat="false" ht="14.5" hidden="false" customHeight="false" outlineLevel="0" collapsed="false">
      <c r="A7" s="0" t="s">
        <v>20</v>
      </c>
      <c r="C7" s="3" t="s">
        <v>16</v>
      </c>
      <c r="D7" s="0" t="s">
        <v>21</v>
      </c>
      <c r="E7" s="2" t="n">
        <v>1.07</v>
      </c>
      <c r="F7" s="2" t="n">
        <v>1.07</v>
      </c>
      <c r="G7" s="2" t="n">
        <v>1.07</v>
      </c>
      <c r="H7" s="2" t="n">
        <v>1.07</v>
      </c>
      <c r="I7" s="2" t="n">
        <v>1.07</v>
      </c>
      <c r="J7" s="2" t="n">
        <v>1.07</v>
      </c>
      <c r="K7" s="2" t="n">
        <v>1.07</v>
      </c>
      <c r="L7" s="2"/>
      <c r="M7" s="2"/>
    </row>
    <row r="8" customFormat="false" ht="14.5" hidden="false" customHeight="false" outlineLevel="0" collapsed="false">
      <c r="A8" s="4" t="s">
        <v>22</v>
      </c>
      <c r="B8" s="4" t="s">
        <v>23</v>
      </c>
      <c r="C8" s="5" t="s">
        <v>24</v>
      </c>
      <c r="D8" s="4" t="s">
        <v>25</v>
      </c>
      <c r="E8" s="4" t="n">
        <v>0.5</v>
      </c>
      <c r="F8" s="4" t="n">
        <v>0.45</v>
      </c>
      <c r="G8" s="4" t="n">
        <v>0.45</v>
      </c>
      <c r="H8" s="4" t="n">
        <v>0.45</v>
      </c>
      <c r="I8" s="4" t="n">
        <v>0.45</v>
      </c>
      <c r="J8" s="4" t="n">
        <v>0.45</v>
      </c>
      <c r="K8" s="4" t="n">
        <v>0.45</v>
      </c>
      <c r="L8" s="4"/>
      <c r="M8" s="4"/>
      <c r="N8" s="4"/>
    </row>
    <row r="9" customFormat="false" ht="14.5" hidden="false" customHeight="false" outlineLevel="0" collapsed="false">
      <c r="A9" s="0" t="s">
        <v>26</v>
      </c>
      <c r="B9" s="0" t="s">
        <v>23</v>
      </c>
      <c r="C9" s="3" t="s">
        <v>27</v>
      </c>
      <c r="D9" s="0" t="s">
        <v>28</v>
      </c>
      <c r="E9" s="2" t="n">
        <v>300000</v>
      </c>
      <c r="F9" s="2" t="n">
        <v>300000</v>
      </c>
      <c r="G9" s="2" t="n">
        <v>300000</v>
      </c>
      <c r="H9" s="2" t="n">
        <v>300000</v>
      </c>
      <c r="I9" s="2" t="n">
        <v>300000</v>
      </c>
      <c r="J9" s="2" t="n">
        <v>300000</v>
      </c>
      <c r="K9" s="2" t="n">
        <v>300000</v>
      </c>
      <c r="L9" s="2"/>
      <c r="M9" s="2"/>
    </row>
    <row r="10" customFormat="false" ht="14.5" hidden="false" customHeight="false" outlineLevel="0" collapsed="false">
      <c r="A10" s="0" t="s">
        <v>29</v>
      </c>
      <c r="B10" s="0" t="s">
        <v>23</v>
      </c>
      <c r="C10" s="3" t="s">
        <v>27</v>
      </c>
      <c r="D10" s="0" t="s">
        <v>30</v>
      </c>
      <c r="E10" s="1" t="n">
        <v>0</v>
      </c>
      <c r="F10" s="2" t="n">
        <v>4000</v>
      </c>
      <c r="G10" s="2" t="n">
        <v>4000</v>
      </c>
      <c r="H10" s="2" t="n">
        <v>4000</v>
      </c>
      <c r="I10" s="2" t="n">
        <v>4000</v>
      </c>
      <c r="J10" s="2" t="n">
        <v>4000</v>
      </c>
      <c r="K10" s="2" t="n">
        <v>4000</v>
      </c>
      <c r="L10" s="2"/>
      <c r="M10" s="2"/>
    </row>
    <row r="11" customFormat="false" ht="14.5" hidden="false" customHeight="false" outlineLevel="0" collapsed="false">
      <c r="A11" s="0" t="s">
        <v>31</v>
      </c>
      <c r="B11" s="0" t="s">
        <v>23</v>
      </c>
      <c r="C11" s="3" t="s">
        <v>27</v>
      </c>
      <c r="D11" s="0" t="s">
        <v>32</v>
      </c>
      <c r="E11" s="2" t="n">
        <v>4000</v>
      </c>
      <c r="F11" s="2" t="n">
        <v>4000</v>
      </c>
      <c r="G11" s="2" t="n">
        <v>4000</v>
      </c>
      <c r="H11" s="2" t="n">
        <v>4000</v>
      </c>
      <c r="I11" s="2" t="n">
        <v>4000</v>
      </c>
      <c r="J11" s="2" t="n">
        <v>4000</v>
      </c>
      <c r="K11" s="2" t="n">
        <v>4000</v>
      </c>
      <c r="L11" s="2"/>
      <c r="M11" s="2"/>
    </row>
    <row r="12" customFormat="false" ht="14.5" hidden="false" customHeight="false" outlineLevel="0" collapsed="false">
      <c r="A12" s="0" t="s">
        <v>33</v>
      </c>
      <c r="B12" s="0" t="s">
        <v>23</v>
      </c>
      <c r="C12" s="3" t="s">
        <v>34</v>
      </c>
      <c r="D12" s="0" t="s">
        <v>35</v>
      </c>
      <c r="E12" s="2" t="n">
        <v>63</v>
      </c>
      <c r="F12" s="2" t="n">
        <v>63</v>
      </c>
      <c r="G12" s="2" t="n">
        <v>63</v>
      </c>
      <c r="H12" s="2" t="n">
        <v>63</v>
      </c>
      <c r="I12" s="2" t="n">
        <v>63</v>
      </c>
      <c r="J12" s="2" t="n">
        <v>63</v>
      </c>
      <c r="K12" s="2" t="n">
        <v>63</v>
      </c>
      <c r="L12" s="2"/>
      <c r="M12" s="2"/>
    </row>
    <row r="13" customFormat="false" ht="14.5" hidden="false" customHeight="false" outlineLevel="0" collapsed="false">
      <c r="A13" s="0" t="s">
        <v>36</v>
      </c>
      <c r="C13" s="3" t="s">
        <v>34</v>
      </c>
      <c r="D13" s="0" t="s">
        <v>37</v>
      </c>
      <c r="E13" s="2" t="n">
        <v>0.136</v>
      </c>
      <c r="F13" s="2" t="n">
        <v>0.136</v>
      </c>
      <c r="G13" s="2" t="n">
        <v>0.136</v>
      </c>
      <c r="H13" s="2" t="n">
        <v>0.136</v>
      </c>
      <c r="I13" s="2" t="n">
        <v>0.136</v>
      </c>
      <c r="J13" s="2" t="n">
        <v>0.136</v>
      </c>
      <c r="K13" s="2" t="n">
        <v>0.136</v>
      </c>
      <c r="L13" s="2"/>
      <c r="M13" s="2"/>
    </row>
    <row r="14" customFormat="false" ht="14.5" hidden="false" customHeight="false" outlineLevel="0" collapsed="false">
      <c r="A14" s="0" t="s">
        <v>38</v>
      </c>
      <c r="C14" s="3" t="s">
        <v>34</v>
      </c>
      <c r="D14" s="0" t="s">
        <v>39</v>
      </c>
      <c r="E14" s="2" t="n">
        <v>1.07</v>
      </c>
      <c r="F14" s="2" t="n">
        <v>1.07</v>
      </c>
      <c r="G14" s="2" t="n">
        <v>1.07</v>
      </c>
      <c r="H14" s="2" t="n">
        <v>1.07</v>
      </c>
      <c r="I14" s="2" t="n">
        <v>1.07</v>
      </c>
      <c r="J14" s="2" t="n">
        <v>1.07</v>
      </c>
      <c r="K14" s="2" t="n">
        <v>1.07</v>
      </c>
      <c r="L14" s="2"/>
      <c r="M14" s="2"/>
    </row>
    <row r="15" customFormat="false" ht="14.5" hidden="false" customHeight="false" outlineLevel="0" collapsed="false">
      <c r="A15" s="0" t="s">
        <v>40</v>
      </c>
      <c r="B15" s="0" t="s">
        <v>23</v>
      </c>
      <c r="C15" s="3" t="s">
        <v>34</v>
      </c>
      <c r="D15" s="0" t="s">
        <v>41</v>
      </c>
      <c r="E15" s="2" t="n">
        <v>590</v>
      </c>
      <c r="F15" s="2" t="n">
        <v>590</v>
      </c>
      <c r="G15" s="2" t="n">
        <v>590</v>
      </c>
      <c r="H15" s="2" t="n">
        <v>590</v>
      </c>
      <c r="I15" s="2" t="n">
        <v>590</v>
      </c>
      <c r="J15" s="2" t="n">
        <v>590</v>
      </c>
      <c r="K15" s="2" t="n">
        <v>590</v>
      </c>
      <c r="L15" s="2"/>
      <c r="M15" s="2"/>
    </row>
    <row r="16" customFormat="false" ht="14.5" hidden="false" customHeight="false" outlineLevel="0" collapsed="false">
      <c r="A16" s="0" t="s">
        <v>42</v>
      </c>
      <c r="B16" s="0" t="s">
        <v>23</v>
      </c>
      <c r="C16" s="3" t="s">
        <v>43</v>
      </c>
      <c r="D16" s="0" t="s">
        <v>44</v>
      </c>
      <c r="E16" s="6" t="n">
        <f aca="false">E10*E19</f>
        <v>0</v>
      </c>
      <c r="F16" s="6" t="n">
        <f aca="false">F10*F19</f>
        <v>217600</v>
      </c>
      <c r="G16" s="6" t="n">
        <f aca="false">G10*G19</f>
        <v>217600</v>
      </c>
      <c r="H16" s="6" t="n">
        <f aca="false">H10*H19</f>
        <v>217600</v>
      </c>
      <c r="I16" s="6" t="n">
        <f aca="false">I10*I19</f>
        <v>217600</v>
      </c>
      <c r="J16" s="6" t="n">
        <f aca="false">J10*J19</f>
        <v>217600</v>
      </c>
      <c r="K16" s="6" t="n">
        <f aca="false">K10*K19</f>
        <v>217600</v>
      </c>
      <c r="L16" s="6"/>
      <c r="M16" s="6"/>
    </row>
    <row r="17" customFormat="false" ht="14.5" hidden="false" customHeight="false" outlineLevel="0" collapsed="false">
      <c r="A17" s="0" t="s">
        <v>45</v>
      </c>
      <c r="B17" s="0" t="s">
        <v>23</v>
      </c>
      <c r="C17" s="3" t="s">
        <v>43</v>
      </c>
      <c r="D17" s="0" t="s">
        <v>46</v>
      </c>
      <c r="E17" s="6" t="n">
        <f aca="false">E11*E20</f>
        <v>217600</v>
      </c>
      <c r="F17" s="6" t="n">
        <f aca="false">F11*F20</f>
        <v>217600</v>
      </c>
      <c r="G17" s="6" t="n">
        <f aca="false">G11*G20</f>
        <v>217600</v>
      </c>
      <c r="H17" s="6" t="n">
        <f aca="false">H11*H20</f>
        <v>217600</v>
      </c>
      <c r="I17" s="6" t="n">
        <f aca="false">I11*I20</f>
        <v>217600</v>
      </c>
      <c r="J17" s="6" t="n">
        <f aca="false">J11*J20</f>
        <v>217600</v>
      </c>
      <c r="K17" s="6" t="n">
        <f aca="false">K11*K20</f>
        <v>217600</v>
      </c>
      <c r="L17" s="6"/>
      <c r="M17" s="6"/>
    </row>
    <row r="18" customFormat="false" ht="14.5" hidden="false" customHeight="false" outlineLevel="0" collapsed="false">
      <c r="A18" s="0" t="s">
        <v>47</v>
      </c>
      <c r="B18" s="0" t="s">
        <v>48</v>
      </c>
      <c r="C18" s="3" t="s">
        <v>43</v>
      </c>
      <c r="D18" s="0" t="s">
        <v>49</v>
      </c>
      <c r="E18" s="0" t="n">
        <f aca="false">E5*E6/E7</f>
        <v>152523.364485981</v>
      </c>
      <c r="F18" s="0" t="n">
        <f aca="false">F5*F6/F7</f>
        <v>152523.364485981</v>
      </c>
      <c r="G18" s="0" t="n">
        <f aca="false">G5*G6/G7</f>
        <v>152523.364485981</v>
      </c>
      <c r="H18" s="0" t="n">
        <f aca="false">H5*H6/H7</f>
        <v>152523.364485981</v>
      </c>
      <c r="I18" s="0" t="n">
        <f aca="false">I5*I6/I7</f>
        <v>152523.364485981</v>
      </c>
      <c r="J18" s="0" t="n">
        <f aca="false">J5*J6/J7</f>
        <v>152523.364485981</v>
      </c>
      <c r="K18" s="0" t="n">
        <f aca="false">K5*K6/K7</f>
        <v>152523.364485981</v>
      </c>
    </row>
    <row r="19" customFormat="false" ht="14.5" hidden="false" customHeight="false" outlineLevel="0" collapsed="false">
      <c r="A19" s="0" t="s">
        <v>50</v>
      </c>
      <c r="B19" s="0" t="s">
        <v>12</v>
      </c>
      <c r="C19" s="3" t="s">
        <v>43</v>
      </c>
      <c r="D19" s="0" t="s">
        <v>51</v>
      </c>
      <c r="E19" s="0" t="n">
        <v>0</v>
      </c>
      <c r="F19" s="0" t="n">
        <f aca="false">E7*E18/Ship!$B$10</f>
        <v>54.4</v>
      </c>
      <c r="G19" s="0" t="n">
        <f aca="false">F7*F18/Ship!$B$10</f>
        <v>54.4</v>
      </c>
      <c r="H19" s="0" t="n">
        <f aca="false">G7*G18/Ship!$B$10</f>
        <v>54.4</v>
      </c>
      <c r="I19" s="0" t="n">
        <f aca="false">H7*H18/Ship!$B$10</f>
        <v>54.4</v>
      </c>
      <c r="J19" s="0" t="n">
        <f aca="false">I7*I18/Ship!$B$10</f>
        <v>54.4</v>
      </c>
      <c r="K19" s="0" t="n">
        <f aca="false">J7*J18/Ship!$B$10</f>
        <v>54.4</v>
      </c>
    </row>
    <row r="20" customFormat="false" ht="14.5" hidden="false" customHeight="false" outlineLevel="0" collapsed="false">
      <c r="A20" s="0" t="s">
        <v>52</v>
      </c>
      <c r="B20" s="0" t="s">
        <v>12</v>
      </c>
      <c r="C20" s="3" t="s">
        <v>43</v>
      </c>
      <c r="D20" s="0" t="s">
        <v>53</v>
      </c>
      <c r="E20" s="0" t="n">
        <f aca="false">E18*E7/E3</f>
        <v>54.4</v>
      </c>
      <c r="F20" s="0" t="n">
        <f aca="false">F18*F7/F3</f>
        <v>54.4</v>
      </c>
      <c r="G20" s="0" t="n">
        <f aca="false">G18*G7/G3</f>
        <v>54.4</v>
      </c>
      <c r="H20" s="0" t="n">
        <f aca="false">H18*H7/H3</f>
        <v>54.4</v>
      </c>
      <c r="I20" s="0" t="n">
        <f aca="false">I18*I7/I3</f>
        <v>54.4</v>
      </c>
      <c r="J20" s="0" t="n">
        <f aca="false">J18*J7/J3</f>
        <v>54.4</v>
      </c>
      <c r="K20" s="0" t="n">
        <f aca="false">K18*K7/K3</f>
        <v>54.4</v>
      </c>
    </row>
    <row r="21" customFormat="false" ht="14.5" hidden="false" customHeight="false" outlineLevel="0" collapsed="false">
      <c r="A21" s="0" t="s">
        <v>54</v>
      </c>
      <c r="B21" s="0" t="s">
        <v>55</v>
      </c>
      <c r="C21" s="3" t="s">
        <v>24</v>
      </c>
      <c r="D21" s="0" t="s">
        <v>56</v>
      </c>
      <c r="E21" s="0" t="n">
        <v>0</v>
      </c>
      <c r="F21" s="0" t="n">
        <f aca="false">(F3/1000)*F2</f>
        <v>24879</v>
      </c>
      <c r="G21" s="0" t="n">
        <f aca="false">(G3/1000)*G2</f>
        <v>24879</v>
      </c>
      <c r="H21" s="0" t="n">
        <f aca="false">(H3/1000)*H2</f>
        <v>24879</v>
      </c>
      <c r="I21" s="0" t="n">
        <f aca="false">(I3/1000)*I2</f>
        <v>24879</v>
      </c>
      <c r="J21" s="0" t="n">
        <f aca="false">(J3/1000)*J2</f>
        <v>24879</v>
      </c>
      <c r="K21" s="0" t="n">
        <f aca="false">(K3/1000)*K2</f>
        <v>24879</v>
      </c>
    </row>
    <row r="22" customFormat="false" ht="14.5" hidden="false" customHeight="false" outlineLevel="0" collapsed="false">
      <c r="A22" s="0" t="s">
        <v>54</v>
      </c>
      <c r="B22" s="0" t="s">
        <v>55</v>
      </c>
      <c r="C22" s="3" t="s">
        <v>23</v>
      </c>
      <c r="D22" s="0" t="s">
        <v>57</v>
      </c>
      <c r="E22" s="0" t="n">
        <v>0</v>
      </c>
      <c r="F22" s="0" t="n">
        <f aca="false">E8*(F3/1000)*F2</f>
        <v>12439.5</v>
      </c>
      <c r="G22" s="0" t="n">
        <f aca="false">F8*(G3/1000)*G2</f>
        <v>11195.55</v>
      </c>
      <c r="H22" s="0" t="n">
        <f aca="false">G8*(H3/1000)*H2</f>
        <v>11195.55</v>
      </c>
      <c r="I22" s="0" t="n">
        <f aca="false">H8*(I3/1000)*I2</f>
        <v>11195.55</v>
      </c>
      <c r="J22" s="0" t="n">
        <f aca="false">I8*(J3/1000)*J2</f>
        <v>11195.55</v>
      </c>
      <c r="K22" s="0" t="n">
        <f aca="false">J8*(K3/1000)*K2</f>
        <v>11195.55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E5 B10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33.91"/>
  </cols>
  <sheetData>
    <row r="1" customFormat="false" ht="14.5" hidden="false" customHeight="false" outlineLevel="0" collapsed="false">
      <c r="A1" s="3" t="s">
        <v>58</v>
      </c>
      <c r="B1" s="0" t="n">
        <v>10</v>
      </c>
    </row>
    <row r="2" customFormat="false" ht="14.5" hidden="false" customHeight="false" outlineLevel="0" collapsed="false">
      <c r="A2" s="3" t="s">
        <v>59</v>
      </c>
      <c r="B2" s="0" t="n">
        <v>17</v>
      </c>
    </row>
    <row r="3" customFormat="false" ht="14.5" hidden="false" customHeight="false" outlineLevel="0" collapsed="false">
      <c r="A3" s="3" t="s">
        <v>60</v>
      </c>
      <c r="B3" s="0" t="n">
        <v>157880</v>
      </c>
    </row>
    <row r="4" customFormat="false" ht="14.5" hidden="false" customHeight="false" outlineLevel="0" collapsed="false">
      <c r="A4" s="3" t="s">
        <v>61</v>
      </c>
      <c r="B4" s="0" t="n">
        <v>145900</v>
      </c>
    </row>
    <row r="5" customFormat="false" ht="14.5" hidden="false" customHeight="false" outlineLevel="0" collapsed="false">
      <c r="A5" s="3" t="s">
        <v>62</v>
      </c>
      <c r="B5" s="0" t="n">
        <v>49000</v>
      </c>
    </row>
    <row r="6" customFormat="false" ht="14.5" hidden="false" customHeight="false" outlineLevel="0" collapsed="false">
      <c r="A6" s="3" t="s">
        <v>63</v>
      </c>
      <c r="B6" s="0" t="n">
        <v>3.91E-006</v>
      </c>
    </row>
    <row r="7" customFormat="false" ht="14.5" hidden="false" customHeight="false" outlineLevel="0" collapsed="false">
      <c r="A7" s="3" t="s">
        <v>64</v>
      </c>
      <c r="B7" s="0" t="n">
        <v>381</v>
      </c>
    </row>
    <row r="8" customFormat="false" ht="14.5" hidden="false" customHeight="false" outlineLevel="0" collapsed="false">
      <c r="A8" s="3" t="s">
        <v>65</v>
      </c>
      <c r="B8" s="0" t="n">
        <v>3.1</v>
      </c>
    </row>
    <row r="9" customFormat="false" ht="14.5" hidden="false" customHeight="false" outlineLevel="0" collapsed="false">
      <c r="A9" s="3" t="s">
        <v>66</v>
      </c>
      <c r="B9" s="0" t="n">
        <f aca="false">2/3</f>
        <v>0.666666666666667</v>
      </c>
    </row>
    <row r="10" customFormat="false" ht="14.5" hidden="false" customHeight="false" outlineLevel="0" collapsed="false">
      <c r="A10" s="3" t="s">
        <v>67</v>
      </c>
      <c r="B10" s="0" t="n">
        <v>3000</v>
      </c>
    </row>
    <row r="11" customFormat="false" ht="14.5" hidden="false" customHeight="false" outlineLevel="0" collapsed="false">
      <c r="A11" s="3" t="s">
        <v>68</v>
      </c>
      <c r="B11" s="0" t="n">
        <v>54500</v>
      </c>
    </row>
    <row r="12" customFormat="false" ht="14.5" hidden="false" customHeight="false" outlineLevel="0" collapsed="false">
      <c r="A12" s="3" t="s">
        <v>69</v>
      </c>
      <c r="B12" s="0" t="n">
        <v>0.3</v>
      </c>
    </row>
    <row r="13" customFormat="false" ht="14.5" hidden="false" customHeight="false" outlineLevel="0" collapsed="false">
      <c r="A13" s="3" t="s">
        <v>70</v>
      </c>
      <c r="B13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5 A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29.27"/>
  </cols>
  <sheetData>
    <row r="1" customFormat="false" ht="14.5" hidden="false" customHeight="false" outlineLevel="0" collapsed="false">
      <c r="A1" s="3" t="s">
        <v>71</v>
      </c>
      <c r="B1" s="0" t="n">
        <v>5</v>
      </c>
    </row>
    <row r="2" customFormat="false" ht="14.5" hidden="false" customHeight="false" outlineLevel="0" collapsed="false">
      <c r="A2" s="3" t="s">
        <v>72</v>
      </c>
      <c r="B2" s="0" t="n">
        <v>4</v>
      </c>
    </row>
    <row r="3" customFormat="false" ht="14.5" hidden="false" customHeight="false" outlineLevel="0" collapsed="false">
      <c r="A3" s="3" t="s">
        <v>73</v>
      </c>
      <c r="B3" s="0" t="n">
        <v>0.08</v>
      </c>
    </row>
    <row r="4" customFormat="false" ht="14.5" hidden="false" customHeight="false" outlineLevel="0" collapsed="false">
      <c r="A4" s="3" t="s">
        <v>74</v>
      </c>
      <c r="B4" s="0" t="n">
        <v>30000</v>
      </c>
    </row>
    <row r="5" customFormat="false" ht="14.5" hidden="false" customHeight="false" outlineLevel="0" collapsed="false">
      <c r="A5" s="3" t="s">
        <v>75</v>
      </c>
      <c r="B5" s="0" t="n">
        <v>12968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2021-05-29T18:17:47Z</dcterms:created>
  <dc:creator>Oleg Svirschi</dc:creator>
  <dc:description/>
  <dc:language>en-CA</dc:language>
  <cp:lastModifiedBy/>
  <dcterms:modified xsi:type="dcterms:W3CDTF">2021-07-30T00:22:54Z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