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9" i="1"/>
  <c r="M15"/>
  <c r="P9"/>
  <c r="P11" s="1"/>
  <c r="S9" s="1"/>
  <c r="M14"/>
  <c r="S8" s="1"/>
  <c r="F11" s="1"/>
  <c r="K2"/>
  <c r="B7"/>
  <c r="K4" s="1"/>
  <c r="B6"/>
  <c r="H3"/>
  <c r="P12" l="1"/>
  <c r="S10" s="1"/>
  <c r="B9"/>
  <c r="K3"/>
</calcChain>
</file>

<file path=xl/sharedStrings.xml><?xml version="1.0" encoding="utf-8"?>
<sst xmlns="http://schemas.openxmlformats.org/spreadsheetml/2006/main" count="29" uniqueCount="25">
  <si>
    <t>Ucc</t>
  </si>
  <si>
    <t>fi(t)</t>
  </si>
  <si>
    <t>Betta0</t>
  </si>
  <si>
    <t>In</t>
  </si>
  <si>
    <t>Uerli</t>
  </si>
  <si>
    <t>Uporog</t>
  </si>
  <si>
    <t>Ubenas</t>
  </si>
  <si>
    <t>Rk</t>
  </si>
  <si>
    <t>R1</t>
  </si>
  <si>
    <t>R2</t>
  </si>
  <si>
    <t>Uke0</t>
  </si>
  <si>
    <t>Ube0</t>
  </si>
  <si>
    <t>Ik0</t>
  </si>
  <si>
    <t>Ib0</t>
  </si>
  <si>
    <t>gm</t>
  </si>
  <si>
    <t>ku</t>
  </si>
  <si>
    <t>Betta</t>
  </si>
  <si>
    <t>Ube</t>
  </si>
  <si>
    <t>Uke</t>
  </si>
  <si>
    <t>Urk</t>
  </si>
  <si>
    <t>Ik</t>
  </si>
  <si>
    <t>Ib</t>
  </si>
  <si>
    <t>Ur1</t>
  </si>
  <si>
    <t>I2</t>
  </si>
  <si>
    <t>I1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</si>
</sst>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5"/>
  <sheetViews>
    <sheetView tabSelected="1" workbookViewId="0">
      <selection activeCell="M10" sqref="M10"/>
    </sheetView>
  </sheetViews>
  <sheetFormatPr defaultRowHeight="15"/>
  <cols>
    <col min="2" max="4" width="12" bestFit="1" customWidth="1"/>
  </cols>
  <sheetData>
    <row r="2" spans="1:19">
      <c r="A2" t="s">
        <v>0</v>
      </c>
      <c r="B2">
        <v>12</v>
      </c>
      <c r="D2" t="s">
        <v>1</v>
      </c>
      <c r="E2" s="1">
        <v>2.5999999999999999E-2</v>
      </c>
      <c r="G2" t="s">
        <v>5</v>
      </c>
      <c r="H2">
        <v>0.6</v>
      </c>
      <c r="J2" t="s">
        <v>7</v>
      </c>
      <c r="K2">
        <f>(B2-B3)/B6</f>
        <v>1634.817191462407</v>
      </c>
      <c r="L2">
        <v>625</v>
      </c>
    </row>
    <row r="3" spans="1:19">
      <c r="A3" t="s">
        <v>10</v>
      </c>
      <c r="B3" s="2">
        <v>6</v>
      </c>
      <c r="D3" t="s">
        <v>2</v>
      </c>
      <c r="E3">
        <v>50</v>
      </c>
      <c r="G3" t="s">
        <v>6</v>
      </c>
      <c r="H3" s="3">
        <f>E2*LN(B2/(E4*L2))</f>
        <v>0.67549979143332906</v>
      </c>
      <c r="J3" t="s">
        <v>8</v>
      </c>
      <c r="K3">
        <f>(B2-B4)/(11*B7)</f>
        <v>15489.892889106308</v>
      </c>
      <c r="L3">
        <v>51000</v>
      </c>
    </row>
    <row r="4" spans="1:19">
      <c r="A4" t="s">
        <v>11</v>
      </c>
      <c r="B4">
        <v>0.63</v>
      </c>
      <c r="D4" t="s">
        <v>3</v>
      </c>
      <c r="E4" s="1">
        <v>1E-13</v>
      </c>
      <c r="J4" t="s">
        <v>9</v>
      </c>
      <c r="K4">
        <f>B4/(10*B7)</f>
        <v>944.10692806954012</v>
      </c>
      <c r="L4">
        <v>12000</v>
      </c>
    </row>
    <row r="5" spans="1:19">
      <c r="D5" t="s">
        <v>4</v>
      </c>
      <c r="E5">
        <v>60</v>
      </c>
    </row>
    <row r="6" spans="1:19">
      <c r="A6" t="s">
        <v>12</v>
      </c>
      <c r="B6">
        <f>E4*EXP(B4/E2)*(1+B3/E5)</f>
        <v>3.6701351266270749E-3</v>
      </c>
    </row>
    <row r="7" spans="1:19">
      <c r="A7" t="s">
        <v>13</v>
      </c>
      <c r="B7">
        <f>(E4*EXP(B4/E2))/E3</f>
        <v>6.6729729575037717E-5</v>
      </c>
    </row>
    <row r="8" spans="1:19">
      <c r="L8" t="s">
        <v>0</v>
      </c>
      <c r="M8">
        <v>5</v>
      </c>
      <c r="O8" t="s">
        <v>20</v>
      </c>
      <c r="P8" s="1">
        <v>3.9899999999999996E-3</v>
      </c>
      <c r="R8" t="s">
        <v>7</v>
      </c>
      <c r="S8" s="1">
        <f>M14/P8</f>
        <v>676.69172932330832</v>
      </c>
    </row>
    <row r="9" spans="1:19">
      <c r="B9">
        <f>B6/B7</f>
        <v>55.000000000000007</v>
      </c>
      <c r="E9" t="s">
        <v>14</v>
      </c>
      <c r="F9" s="3">
        <f>P8/E2</f>
        <v>0.15346153846153845</v>
      </c>
      <c r="G9" s="3"/>
      <c r="L9" t="s">
        <v>16</v>
      </c>
      <c r="M9">
        <v>122.9</v>
      </c>
      <c r="O9" t="s">
        <v>21</v>
      </c>
      <c r="P9" s="1">
        <f>P8/M9</f>
        <v>3.2465419039869808E-5</v>
      </c>
      <c r="R9" t="s">
        <v>9</v>
      </c>
      <c r="S9" s="1">
        <f>M10/P11</f>
        <v>1962.0877192982459</v>
      </c>
    </row>
    <row r="10" spans="1:19">
      <c r="F10" s="3"/>
      <c r="G10" s="3"/>
      <c r="L10" t="s">
        <v>17</v>
      </c>
      <c r="M10">
        <v>0.63700000000000001</v>
      </c>
      <c r="R10" t="s">
        <v>8</v>
      </c>
      <c r="S10" s="1">
        <f>M15/P12</f>
        <v>12217.195260879471</v>
      </c>
    </row>
    <row r="11" spans="1:19">
      <c r="E11" t="s">
        <v>15</v>
      </c>
      <c r="F11" s="3">
        <f>-F9*((S8*12000)/(S8+12000))</f>
        <v>-98.302764850807549</v>
      </c>
      <c r="G11" s="3"/>
      <c r="L11" t="s">
        <v>18</v>
      </c>
      <c r="M11">
        <v>2.2999999999999998</v>
      </c>
      <c r="O11" t="s">
        <v>23</v>
      </c>
      <c r="P11" s="1">
        <f>10*P9</f>
        <v>3.2465419039869807E-4</v>
      </c>
    </row>
    <row r="12" spans="1:19">
      <c r="F12" s="3"/>
      <c r="G12" s="3"/>
      <c r="O12" t="s">
        <v>24</v>
      </c>
      <c r="P12" s="1">
        <f>11*P9</f>
        <v>3.571196094385679E-4</v>
      </c>
    </row>
    <row r="14" spans="1:19">
      <c r="L14" t="s">
        <v>19</v>
      </c>
      <c r="M14">
        <f>M8-M11</f>
        <v>2.7</v>
      </c>
    </row>
    <row r="15" spans="1:19">
      <c r="L15" t="s">
        <v>22</v>
      </c>
      <c r="M15">
        <f>M8-M10</f>
        <v>4.3629999999999995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2018-03-06T14:12:41Z</dcterms:modified>
</cp:coreProperties>
</file>