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</sheets>
  <definedNames/>
  <calcPr/>
  <extLst>
    <ext uri="GoogleSheetsCustomDataVersion1">
      <go:sheetsCustomData xmlns:go="http://customooxmlschemas.google.com/" r:id="rId5" roundtripDataSignature="AMtx7miRYCY2OXwlos5pcGqqS3tKykbfsg=="/>
    </ext>
  </extLst>
</workbook>
</file>

<file path=xl/sharedStrings.xml><?xml version="1.0" encoding="utf-8"?>
<sst xmlns="http://schemas.openxmlformats.org/spreadsheetml/2006/main" count="836" uniqueCount="766">
  <si>
    <t>en</t>
  </si>
  <si>
    <t>ru</t>
  </si>
  <si>
    <t>no</t>
  </si>
  <si>
    <t>fl</t>
  </si>
  <si>
    <t>cancel</t>
  </si>
  <si>
    <t>Cancel</t>
  </si>
  <si>
    <t>Отмена</t>
  </si>
  <si>
    <t>Kanselahin</t>
  </si>
  <si>
    <t>apps_delete_dialog_message</t>
  </si>
  <si>
    <t>The deletion cannot be undone</t>
  </si>
  <si>
    <t>Удаление нельзя будет отменить</t>
  </si>
  <si>
    <t>Hindi na maa-undo ang pagtanggal</t>
  </si>
  <si>
    <t>base_memory_used</t>
  </si>
  <si>
    <t xml:space="preserve"> %1$s of %2$s used</t>
  </si>
  <si>
    <t>Использовано %1$s из %2$s</t>
  </si>
  <si>
    <t>%1$s ng %2$s ang nagamit</t>
  </si>
  <si>
    <t>junk_optimization_description</t>
  </si>
  <si>
    <t>Checking which applications use RAM, heat up the CPU, and increase battery consumption...</t>
  </si>
  <si>
    <t>Проверяем какие приложения используют ОЗУ, нагревают ЦП и увеличивают расход заряда батареи…</t>
  </si>
  <si>
    <t>Sinusuri kung aling mga application ang gumagamit ng RAM, pinapainit ang CPU, at pataasin ang pagkonsumo ng baterya...</t>
  </si>
  <si>
    <t>battery_scanning_message</t>
  </si>
  <si>
    <t>Looking for the best ways to save power...</t>
  </si>
  <si>
    <t>Ищем оптимальные способы экономии энергии...</t>
  </si>
  <si>
    <t>Naghahanap ng pinakamahusay na paraan upang makatipid ng kuryente...</t>
  </si>
  <si>
    <t>junk_files_clean_title</t>
  </si>
  <si>
    <t>Clean</t>
  </si>
  <si>
    <t>Очистка</t>
  </si>
  <si>
    <t>Malinis</t>
  </si>
  <si>
    <t>ultra_energy_saving_adv_title</t>
  </si>
  <si>
    <t>Ultra power saving activates the following limitations:</t>
  </si>
  <si>
    <t>Ультра-экономия энергии активирует слудующие ограничения:</t>
  </si>
  <si>
    <t>Ina-activate ng ultra power saving ang mga sumusunod na limitasyon:</t>
  </si>
  <si>
    <t>junk_optimization_app_data</t>
  </si>
  <si>
    <t>Application data</t>
  </si>
  <si>
    <t>Данные приложений</t>
  </si>
  <si>
    <t>Data ng aplikasyon</t>
  </si>
  <si>
    <t>dialog_power_safe_mode_title</t>
  </si>
  <si>
    <t>Enable power saving mode in preferences</t>
  </si>
  <si>
    <t>Включите режим энергесбережения в настройках</t>
  </si>
  <si>
    <t>Paganahin ang power saving mode sa mga kagustuhan</t>
  </si>
  <si>
    <t>dark_theme</t>
  </si>
  <si>
    <t>Dark Theme</t>
  </si>
  <si>
    <t>Тёмная тема</t>
  </si>
  <si>
    <t>Madilim na Tema</t>
  </si>
  <si>
    <t>settings_battery_description</t>
  </si>
  <si>
    <t>Remind that you can turn on the power-saving mode when less than 20% of the charge remains</t>
  </si>
  <si>
    <t>Напомнить, что можно включить экономию энергии, когда остается менее 20% заряда</t>
  </si>
  <si>
    <t>Paalalahanan na maaari mong i-on ang power saving mode kapag wala pang 20% ​​ng singil ang natitira</t>
  </si>
  <si>
    <t>apps_deleting_message</t>
  </si>
  <si>
    <t>Uninstalling apps...</t>
  </si>
  <si>
    <t>Удаляем приложения...</t>
  </si>
  <si>
    <t>Ina-uninstall ang mga app...</t>
  </si>
  <si>
    <t>battery_energy_saving_description</t>
  </si>
  <si>
    <t>Limit background activity and disable synchronization.</t>
  </si>
  <si>
    <t>Ограничивать фоновую активность и отключать синхронизацию.</t>
  </si>
  <si>
    <t>Limitahan ang aktibidad sa background at huwag paganahin ang pag-synchronize.</t>
  </si>
  <si>
    <t>junk_files_selected_files</t>
  </si>
  <si>
    <t>Select %1$d files (%2$s)</t>
  </si>
  <si>
    <t>Выбрано %1$d файлов (%2$s)</t>
  </si>
  <si>
    <t>Pumili ng %1$d file (%2$s)</t>
  </si>
  <si>
    <t>safety_scanning_message</t>
  </si>
  <si>
    <t>Scanning app access to your data, looking for threats, evaluating security...</t>
  </si>
  <si>
    <t>Сканируем доступы приложений к вашим данным, ищем угрозы, оцениваем безопасность...</t>
  </si>
  <si>
    <t>Ini-scan ang access ng app sa iyong data, naghahanap ng mga banta, sinusuri ang seguridad...</t>
  </si>
  <si>
    <t>apps_delete_dialog_title</t>
  </si>
  <si>
    <t>Are you sure you want to delete selected applications?</t>
  </si>
  <si>
    <t>Вы уверены, что хотите удалить выбранные приложения?</t>
  </si>
  <si>
    <t>Sigurado ka bang gusto mong tanggalin ang mga napiling application?</t>
  </si>
  <si>
    <t>base_internal_memory</t>
  </si>
  <si>
    <t>Internal memory</t>
  </si>
  <si>
    <t>Внутренняя память</t>
  </si>
  <si>
    <t>Panloob na memorya</t>
  </si>
  <si>
    <t>pass</t>
  </si>
  <si>
    <t>Skip</t>
  </si>
  <si>
    <t>Пропустить</t>
  </si>
  <si>
    <t>Laktawan</t>
  </si>
  <si>
    <t>onboarding_scan_description</t>
  </si>
  <si>
    <t>We'll show you what you can safely delete to free up disk space.</t>
  </si>
  <si>
    <t>Мы покажем, что можно безопасно удалить для освобождения места на диске.</t>
  </si>
  <si>
    <t>Ipapakita namin sa iyo kung ano ang maaari mong ligtas na tanggalin upang magbakante ng espasyo sa disk.</t>
  </si>
  <si>
    <t>energy_saving_1_adv</t>
  </si>
  <si>
    <t>Freeze background apps</t>
  </si>
  <si>
    <t>Заморозка фоновых прилоений</t>
  </si>
  <si>
    <t>I-freeze ang mga background na app</t>
  </si>
  <si>
    <t>version</t>
  </si>
  <si>
    <t>Version skip@string.com</t>
  </si>
  <si>
    <t>Версия skip@string.com</t>
  </si>
  <si>
    <t>Bersyon skip@string.com</t>
  </si>
  <si>
    <t>app_search</t>
  </si>
  <si>
    <t>App Search</t>
  </si>
  <si>
    <t>Поиск приложений</t>
  </si>
  <si>
    <t>Paghahanap ng App</t>
  </si>
  <si>
    <t>tutorial_optimization_description</t>
  </si>
  <si>
    <t xml:space="preserve">Here we help you free up RAM.skip@newrow.comskip@newrow.comThis will speed up your phone, cool your CPU and save you battery.skip@newrow.comskip@newrow.comA very useful feature :) </t>
  </si>
  <si>
    <t>Тут мы поможем вам освободить оперативную память.skip@newrow.comskip@newrow.comЭто ускорит работу вашего телефона, охладит центральный процессор и сэкономит вам заряд батареи.skip@newrow.comskip@newrow.comОчень полезная функция :)</t>
  </si>
  <si>
    <t>Dito, tinutulungan ka naming magbakante ng RAM.skip@newrow.comskip@newrow.comIto ay magpapabilis sa iyong telepono, magpapalamig sa iyong CPU at makatipid sa iyo ng baterya.skip@newrow.comskip@newrow.comIsang napaka-kapaki-pakinabang na feature :)</t>
  </si>
  <si>
    <t>safety_hint</t>
  </si>
  <si>
    <t>To check what accesses an app has, just click on it.ѕкір@newrow.comskip@newrow.com Deny access to those apps you don't trust.skip@newrow.comskip@newrow.com Be safe :)</t>
  </si>
  <si>
    <t>Чтобы проверить какие доступы есть у приложения, просто нажмите на негоskip@newrow.comskip@newrow.com Запретите доступы тем приложениям, которым вы не доверяете.skip@newrow.comskip@newrow.com Будьте в безопасности :)</t>
  </si>
  <si>
    <t>Para tingnan kung ano ang access ng isang app, i-click lang ito.ѕкір@newrow.comskip@newrow.com Tanggihan ang access sa mga app na hindi mo pinagkakatiwalaan.skip@newrow.comskip@newrow.com Maging ligtas :)</t>
  </si>
  <si>
    <t>junk_info_start_clean</t>
  </si>
  <si>
    <t>Start cleaning</t>
  </si>
  <si>
    <t>Начать очистку</t>
  </si>
  <si>
    <t>Simulan ang paglilinis</t>
  </si>
  <si>
    <t>optimization_permission</t>
  </si>
  <si>
    <t>skip@maintag.comTo perform optimization we need access to skip@b.com your last running apps ѕкір@/b.comskip@/maintag.com</t>
  </si>
  <si>
    <t>skip@maintag.comДля проведения оптимизации нам нужен доступ к skip@b.comпоследним запущенным приложениямskip@/b.comskip@/maintag.com</t>
  </si>
  <si>
    <t>skip@maintag.comUpang magsagawa ng optimization kailangan namin ng access sa skip@b.com ang iyong huling tumatakbong apps skір@/b.comskip@/maintag.com</t>
  </si>
  <si>
    <t>ultra_energy_saving_description</t>
  </si>
  <si>
    <t>Limit most power-consuming features to make basic functions] (like calls, SMS and favorite apps available as long as possible.</t>
  </si>
  <si>
    <t>Ограничивать большинство энергоемких функций, чтобы сделать основные функции] (например звонки, SMS и избранные приложения доступными как мложно дольше.</t>
  </si>
  <si>
    <t>Limitahan ang karamihan sa mga feature na nakakaubos ng kuryente upang makagawa ng mga pangunahing function] (tulad ng mga tawag, SMS at mga paboritong app na available hangga't maaari.</t>
  </si>
  <si>
    <t>tutorial_optimization_title</t>
  </si>
  <si>
    <t>Optimize</t>
  </si>
  <si>
    <t>Оптимизация</t>
  </si>
  <si>
    <t>I-optimize</t>
  </si>
  <si>
    <t>scanning</t>
  </si>
  <si>
    <t>Scanning</t>
  </si>
  <si>
    <t>Сканирование</t>
  </si>
  <si>
    <t>Pag-scan</t>
  </si>
  <si>
    <t>battery</t>
  </si>
  <si>
    <t>Battery</t>
  </si>
  <si>
    <t>Батарея</t>
  </si>
  <si>
    <t>Baterya</t>
  </si>
  <si>
    <t>settings_remind_enable_power_safety</t>
  </si>
  <si>
    <t>You have less than 20% of your battery power left. Don't forget to turn on power-saving mode!</t>
  </si>
  <si>
    <t>У Вас осталось менее 20% заряда. Не забудьте включить режим энергосбережения!</t>
  </si>
  <si>
    <t>Wala ka pang 20% ​​ng lakas ng iyong baterya ang natitira. Huwag kalimutang i-on ang power-saving mode!</t>
  </si>
  <si>
    <t>battery_remaining_time_label</t>
  </si>
  <si>
    <t>Time left |</t>
  </si>
  <si>
    <t>Оставшееся время |</t>
  </si>
  <si>
    <t>Oras na natitira |</t>
  </si>
  <si>
    <t>minutes_ago</t>
  </si>
  <si>
    <t>minutes ago</t>
  </si>
  <si>
    <t>минут назад</t>
  </si>
  <si>
    <t>minuto ang nakalipas</t>
  </si>
  <si>
    <t>sn</t>
  </si>
  <si>
    <t>Sun</t>
  </si>
  <si>
    <t>Вс</t>
  </si>
  <si>
    <t>Araw</t>
  </si>
  <si>
    <t>ultra_energy_saving_3_adv</t>
  </si>
  <si>
    <t>Allow selected applications to run normally (selected applications can be chosen in Settings)</t>
  </si>
  <si>
    <t>Разрешить нормальную работу избранных приложений (избранные приложения можно назначить в настройках)</t>
  </si>
  <si>
    <t>Payagan ang mga napiling application na gumana nang normal (maaaring piliin ang mga napiling application sa Mga Setting)</t>
  </si>
  <si>
    <t>decrease_brightness</t>
  </si>
  <si>
    <t>Reduce brightness</t>
  </si>
  <si>
    <t>Уменьшить яркость</t>
  </si>
  <si>
    <t>Bawasan ang liwanag</t>
  </si>
  <si>
    <t>junk_scanning_description</t>
  </si>
  <si>
    <t>Looking for unnecessary files, cache and other junk...</t>
  </si>
  <si>
    <t>Ищем ненужные файлы, кэш и прочий мусор…</t>
  </si>
  <si>
    <t>Naghahanap ng mga hindi kinakailangang file, cache at iba pang junk...</t>
  </si>
  <si>
    <t>apps</t>
  </si>
  <si>
    <t>Apps</t>
  </si>
  <si>
    <t>Приложения</t>
  </si>
  <si>
    <t>Mga app</t>
  </si>
  <si>
    <t>st</t>
  </si>
  <si>
    <t>Sat</t>
  </si>
  <si>
    <t>Cб</t>
  </si>
  <si>
    <t>Sab</t>
  </si>
  <si>
    <t>onboarding_continue</t>
  </si>
  <si>
    <t>Continue</t>
  </si>
  <si>
    <t>Продолжить</t>
  </si>
  <si>
    <t>Magpatuloy</t>
  </si>
  <si>
    <t>optimization_outcome_message</t>
  </si>
  <si>
    <t>Success!skip@newrow.comWe managed to free up skip@string.com of RAM</t>
  </si>
  <si>
    <t>Успех!skip@newrow.comПолучилось освободить skip@string.com оперативной памяти</t>
  </si>
  <si>
    <t>Tagumpay!skip@newrow.comNagawa naming magbakante ng skip@string.com ng RAM</t>
  </si>
  <si>
    <t>notification_setup_notifications</t>
  </si>
  <si>
    <t>Set up notifications</t>
  </si>
  <si>
    <t>Настроить уведомления</t>
  </si>
  <si>
    <t>Mag-set up ng mga notification</t>
  </si>
  <si>
    <t>everyday</t>
  </si>
  <si>
    <t>Every day</t>
  </si>
  <si>
    <t>Ежедневно</t>
  </si>
  <si>
    <t>Araw-araw</t>
  </si>
  <si>
    <t>app_name</t>
  </si>
  <si>
    <t>Super Cleaner</t>
  </si>
  <si>
    <t>Супер Клинер</t>
  </si>
  <si>
    <t>Napakalinis</t>
  </si>
  <si>
    <t>main_menu_optimization_item_charger</t>
  </si>
  <si>
    <t>Power</t>
  </si>
  <si>
    <t>Питание</t>
  </si>
  <si>
    <t>kapangyarihan</t>
  </si>
  <si>
    <t>support_email</t>
  </si>
  <si>
    <t>suporta_email</t>
  </si>
  <si>
    <t>th</t>
  </si>
  <si>
    <t>Thu</t>
  </si>
  <si>
    <t>Чт</t>
  </si>
  <si>
    <t>Huwebes</t>
  </si>
  <si>
    <t>settings_remind_delete_apk</t>
  </si>
  <si>
    <t>Don't forget to delete the APK file after installing the app!</t>
  </si>
  <si>
    <t>Не забудьте удалить APK файл после установки приложения!</t>
  </si>
  <si>
    <t>Huwag kalimutang tanggalin ang APK file pagkatapos i-install ang app!</t>
  </si>
  <si>
    <t>apps_deleting</t>
  </si>
  <si>
    <t>Uninstalling apps</t>
  </si>
  <si>
    <t>Удаление приложений</t>
  </si>
  <si>
    <t>Pag-uninstall ng mga app</t>
  </si>
  <si>
    <t>tutorial_okay</t>
  </si>
  <si>
    <t>Ok!</t>
  </si>
  <si>
    <t>Хорошо!</t>
  </si>
  <si>
    <t>tu</t>
  </si>
  <si>
    <t>Tue</t>
  </si>
  <si>
    <t>Вт</t>
  </si>
  <si>
    <t>settings_app_uninstall_description</t>
  </si>
  <si>
    <t>Remind you to delete residual files after uninstalling</t>
  </si>
  <si>
    <t>Напомнить, что после удаления можно удалить остаточные файлы</t>
  </si>
  <si>
    <t>Paalalahanan kang magtanggal ng mga natitirang file pagkatapos mag-uninstall</t>
  </si>
  <si>
    <t>every_day</t>
  </si>
  <si>
    <t>Каждый день</t>
  </si>
  <si>
    <t>junk_files_apks</t>
  </si>
  <si>
    <t>Unnecessary APKs</t>
  </si>
  <si>
    <t>Ненужные APK</t>
  </si>
  <si>
    <t>Mga hindi kinakailangang APK</t>
  </si>
  <si>
    <t>sort_by_count</t>
  </si>
  <si>
    <t>Sort by number</t>
  </si>
  <si>
    <t>Сортировать по количеству</t>
  </si>
  <si>
    <t>Pagbukud-bukurin ayon sa numero</t>
  </si>
  <si>
    <t>power_safe_mode</t>
  </si>
  <si>
    <t>Power-saving mode</t>
  </si>
  <si>
    <t>Режим энергосбережения</t>
  </si>
  <si>
    <t>notification_background_channel</t>
  </si>
  <si>
    <t>Channel for main notification</t>
  </si>
  <si>
    <t>Канал для главного уведомления</t>
  </si>
  <si>
    <t>Channel para sa pangunahing abiso</t>
  </si>
  <si>
    <t>support_description_header</t>
  </si>
  <si>
    <t>Describe your problem, we will be glad to help</t>
  </si>
  <si>
    <t>Опишите вашу проблему, мы будем рады помочь</t>
  </si>
  <si>
    <t>Ilarawan ang iyong problema, ikalulugod naming tumulong</t>
  </si>
  <si>
    <t>app_notification_channel_desc</t>
  </si>
  <si>
    <t>Channel for app notifications</t>
  </si>
  <si>
    <t>Канал для уведомлений приложения</t>
  </si>
  <si>
    <t>Channel para sa mga notification ng app</t>
  </si>
  <si>
    <t>cleaning_done_ram_space_freed</t>
  </si>
  <si>
    <t>Success! We managed to free up skip@string.com of RAM</t>
  </si>
  <si>
    <t>Успех! Получилось освободить skip@string.com оперативной памяти</t>
  </si>
  <si>
    <t>Tagumpay! Nagawa naming magbakante ng skip@string.com ng RAM</t>
  </si>
  <si>
    <t>junk_files_safe_delete</t>
  </si>
  <si>
    <t>Safe delete</t>
  </si>
  <si>
    <t>Безопасное удаление</t>
  </si>
  <si>
    <t>Ligtas na tanggalin</t>
  </si>
  <si>
    <t>repeating</t>
  </si>
  <si>
    <t>Repeat</t>
  </si>
  <si>
    <t>Повтор</t>
  </si>
  <si>
    <t>Ulitin</t>
  </si>
  <si>
    <t>main_menu_optimization_item_in_progress</t>
  </si>
  <si>
    <t>In development</t>
  </si>
  <si>
    <t>В разработке</t>
  </si>
  <si>
    <t>Sa pag-unlad</t>
  </si>
  <si>
    <t>battery_disable_automatically_description</t>
  </si>
  <si>
    <t>Automatically turn off power-saving mode when the charge level is over 60%.</t>
  </si>
  <si>
    <t>Автоматически отключать Экономию энергии, когда уровень заряда более 60%.</t>
  </si>
  <si>
    <t>Awtomatikong i-off ang power-saving mode kapag ang antas ng pagsingil ay higit sa 60%.</t>
  </si>
  <si>
    <t>cleaning_done_storage_space_freed</t>
  </si>
  <si>
    <t>Success! Now you have more free memory in skip@string.com</t>
  </si>
  <si>
    <t>Успех! Теперь у вас на skip@string.com больше сводной памяти</t>
  </si>
  <si>
    <t>Tagumpay! Ngayon ay mayroon ka nang higit na libreng memorya sa skip@string.com</t>
  </si>
  <si>
    <t>notifications_enable_dnd</t>
  </si>
  <si>
    <t>Enable the "Do Not Disturb" mode</t>
  </si>
  <si>
    <t>Включить режим “Не беспокоить”</t>
  </si>
  <si>
    <t>Paganahin ang mode na "Huwag Istorbohin."</t>
  </si>
  <si>
    <t>optimization_info_free</t>
  </si>
  <si>
    <t>Free</t>
  </si>
  <si>
    <t>Свободно</t>
  </si>
  <si>
    <t>Libre</t>
  </si>
  <si>
    <t>main_menu_optimization_item_junk</t>
  </si>
  <si>
    <t>Cleaning</t>
  </si>
  <si>
    <t>Paglilinis</t>
  </si>
  <si>
    <t>never</t>
  </si>
  <si>
    <t>Never</t>
  </si>
  <si>
    <t>Никогда</t>
  </si>
  <si>
    <t>Hindi kailanman</t>
  </si>
  <si>
    <t>optimization_cleaning_cleaning_ram</t>
  </si>
  <si>
    <t>Clearing RAM...</t>
  </si>
  <si>
    <t>Очищаем ОЗУ…</t>
  </si>
  <si>
    <t>Ni-clear ang RAM...</t>
  </si>
  <si>
    <t>tutorial_junk_title</t>
  </si>
  <si>
    <t>junk_info_title</t>
  </si>
  <si>
    <t>onboarding_we_will_help_you</t>
  </si>
  <si>
    <t>We can help you with the first cleaning</t>
  </si>
  <si>
    <t>Мы поможем вам с первой очисткой</t>
  </si>
  <si>
    <t>Matutulungan ka namin sa unang paglilinis</t>
  </si>
  <si>
    <t>support</t>
  </si>
  <si>
    <t>Support</t>
  </si>
  <si>
    <t>Поддержка</t>
  </si>
  <si>
    <t>Suporta</t>
  </si>
  <si>
    <t>manage_notification_permission_message</t>
  </si>
  <si>
    <t>skip@maintag.comWe need permission to skip@b.com manage notifications ѕкір@/b.com to enable or disable the "Do Not Disturb" mode skip@/maintag.com</t>
  </si>
  <si>
    <t>skip@maintag.comНам нужно разрешение на skip@b.comуправление уведомлениямиskip@/b.com, чтобы включить или выключить режим "не беспокоить"skip@/maintag.com</t>
  </si>
  <si>
    <t>skip@maintag.comKailangan namin ng pahintulot na skip@b.com na pamahalaan ang mga notification ѕкір@/b.com para paganahin o huwag paganahin ang "Huwag Istorbohin" mode skip@/maintag.com</t>
  </si>
  <si>
    <t>allow</t>
  </si>
  <si>
    <t>Allow</t>
  </si>
  <si>
    <t>Разрешить</t>
  </si>
  <si>
    <t>Payagan</t>
  </si>
  <si>
    <t>passed_notifications</t>
  </si>
  <si>
    <t>skip@string.com missed notifications</t>
  </si>
  <si>
    <t>skip@string.com пропущенных уведомлений</t>
  </si>
  <si>
    <t>skip@string.com napalampas na mga notification</t>
  </si>
  <si>
    <t>junk_info_legend_format</t>
  </si>
  <si>
    <t>(skip@string.com)</t>
  </si>
  <si>
    <t>notification_settings</t>
  </si>
  <si>
    <t>Reminder settings</t>
  </si>
  <si>
    <t>Настройки напоминаний</t>
  </si>
  <si>
    <t>Mga setting ng paalala</t>
  </si>
  <si>
    <t>junk_files_clean</t>
  </si>
  <si>
    <t>Clear</t>
  </si>
  <si>
    <t>Очистить</t>
  </si>
  <si>
    <t>Malinaw</t>
  </si>
  <si>
    <t>go_to_settings</t>
  </si>
  <si>
    <t>Go to settings</t>
  </si>
  <si>
    <t>Перейти в настройки</t>
  </si>
  <si>
    <t>Pumunta sa mga setting</t>
  </si>
  <si>
    <t>ultra_energy_saving_2_adv</t>
  </si>
  <si>
    <t xml:space="preserve">Limit power consumption (Synchronization, GPS, Vibration, Active screen, etc.) </t>
  </si>
  <si>
    <t>"Ограничить потребление энергии (синхронизация, GPS, вибрация, Активный экран и т. д.) "</t>
  </si>
  <si>
    <t>Limitahan ang pagkonsumo ng kuryente (Pag-synchronize, GPS, Vibration, Active screen, atbp.)</t>
  </si>
  <si>
    <t>fr</t>
  </si>
  <si>
    <t>Fri</t>
  </si>
  <si>
    <t>Пт</t>
  </si>
  <si>
    <t>Biyernes</t>
  </si>
  <si>
    <t>setting_optimization_description</t>
  </si>
  <si>
    <t>Remind when RAM is full</t>
  </si>
  <si>
    <t>Напоминать, когда оперативная память заполнена</t>
  </si>
  <si>
    <t>Paalalahanan kapag puno na ang RAM</t>
  </si>
  <si>
    <t>junk_optimization_empty_directories</t>
  </si>
  <si>
    <t>Empty folders</t>
  </si>
  <si>
    <t>Пустые папки</t>
  </si>
  <si>
    <t>Walang laman na mga folder</t>
  </si>
  <si>
    <t>wd</t>
  </si>
  <si>
    <t>Wed</t>
  </si>
  <si>
    <t>Ср</t>
  </si>
  <si>
    <t>ikasal</t>
  </si>
  <si>
    <t>battery_disable_automatically</t>
  </si>
  <si>
    <t>Turn off automatically</t>
  </si>
  <si>
    <t>Отключать автоматически</t>
  </si>
  <si>
    <t>Awtomatikong i-off</t>
  </si>
  <si>
    <t>junk_files_group_description</t>
  </si>
  <si>
    <t>%1$s/%2$s - %3$d/%4$d elements</t>
  </si>
  <si>
    <t>%1$s/%2$s • %3$d/%4$d элементов</t>
  </si>
  <si>
    <t>%1$s/%2$s - %3$d/%4$d elemento</t>
  </si>
  <si>
    <t>cleaning_done_go_to_main</t>
  </si>
  <si>
    <t>Home screen</t>
  </si>
  <si>
    <t>На главный экран</t>
  </si>
  <si>
    <t>onboarding_start_cleaning</t>
  </si>
  <si>
    <t>every</t>
  </si>
  <si>
    <t>Each</t>
  </si>
  <si>
    <t>Каждый</t>
  </si>
  <si>
    <t>Bawat isa</t>
  </si>
  <si>
    <t>notification_clean_junk</t>
  </si>
  <si>
    <t>Clear junk</t>
  </si>
  <si>
    <t>Очистить мусор</t>
  </si>
  <si>
    <t>I-clear ang basura</t>
  </si>
  <si>
    <t>discharge_notifications_description</t>
  </si>
  <si>
    <t>Receive notifications about fast battery drainage</t>
  </si>
  <si>
    <t>Получать уведомления о быстром разряде батареи</t>
  </si>
  <si>
    <t>Makatanggap ng mga abiso tungkol sa mabilis na pagkaubos ng baterya</t>
  </si>
  <si>
    <t>settings_remind_cleaning</t>
  </si>
  <si>
    <t>Cleaning has not been done for more than 24 hours!</t>
  </si>
  <si>
    <t>Очистка не выполнялась уже более 24 часов!</t>
  </si>
  <si>
    <t>Ang paglilinis ay hindi nagagawa ng higit sa 24 na oras!</t>
  </si>
  <si>
    <t>onboarding_scan_title</t>
  </si>
  <si>
    <t>Scanning for junk files</t>
  </si>
  <si>
    <t>Сканирование на наличие ненужных файлов</t>
  </si>
  <si>
    <t>Pag-scan para sa mga junk file</t>
  </si>
  <si>
    <t>optimization_cleaning_freed_space</t>
  </si>
  <si>
    <t>Freed up skip@string.com of RAM</t>
  </si>
  <si>
    <t>Освобождено skip@string.com оперативной памяти</t>
  </si>
  <si>
    <t>Pinalaya ang skip@string.com ng RAM</t>
  </si>
  <si>
    <t>settings_remind_clean_remaining_files</t>
  </si>
  <si>
    <t>Don't forget to delete leftover files!</t>
  </si>
  <si>
    <t>Не забудьте удалить остаточные файлы!</t>
  </si>
  <si>
    <t>Huwag kalimutang tanggalin ang mga natirang file!</t>
  </si>
  <si>
    <t>junk_files_thumbnails</t>
  </si>
  <si>
    <t>Thumbnails</t>
  </si>
  <si>
    <t>Миниатюры</t>
  </si>
  <si>
    <t>Mga thumbnail</t>
  </si>
  <si>
    <t>apps_scanning_message</t>
  </si>
  <si>
    <t>Sorting all your applications so you can easily view and delete them...</t>
  </si>
  <si>
    <t>Сортируем все ваши приложения, чтобы вам было удобно их просматривать и удалять...</t>
  </si>
  <si>
    <t>Pag-uri-uriin ang lahat ng iyong application para madali mong makita at matanggal ang mga ito...</t>
  </si>
  <si>
    <t>notification_safe_energy</t>
  </si>
  <si>
    <t>Save energy</t>
  </si>
  <si>
    <t>Экономить энергию</t>
  </si>
  <si>
    <t>Magtipid ng enerhiya</t>
  </si>
  <si>
    <t>system_apps</t>
  </si>
  <si>
    <t>System applications</t>
  </si>
  <si>
    <t>Системные приложения</t>
  </si>
  <si>
    <t>Mga application ng system</t>
  </si>
  <si>
    <t>time</t>
  </si>
  <si>
    <t>Time</t>
  </si>
  <si>
    <t>Время</t>
  </si>
  <si>
    <t>Oras</t>
  </si>
  <si>
    <t>junk_optimization_apks</t>
  </si>
  <si>
    <t>Unnecessary APK</t>
  </si>
  <si>
    <t>Hindi kinakailangang APK</t>
  </si>
  <si>
    <t>base_ram_memory</t>
  </si>
  <si>
    <t>RAM</t>
  </si>
  <si>
    <t>Оперативная память</t>
  </si>
  <si>
    <t>support_user_email</t>
  </si>
  <si>
    <t>Leave your email so we can reply to you</t>
  </si>
  <si>
    <t>Оставьте вашу электронную почту, чтобы мы могли вам ответить</t>
  </si>
  <si>
    <t>Iwanan ang iyong email para makasagot kami sa iyo</t>
  </si>
  <si>
    <t>battery_fast_discharging_message</t>
  </si>
  <si>
    <t>Your cell phone is running out of battery quickly! Close apps that consume a lot of battery power.</t>
  </si>
  <si>
    <t>Мобильный телефон быстро разряжается! Закройте приложения, которые потребляют большое количество энергии аккумулятора.</t>
  </si>
  <si>
    <t>Mabilis na maubusan ng baterya ang iyong cell phone! Isara ang mga app na kumukonsumo ng maraming lakas ng baterya.</t>
  </si>
  <si>
    <t>optimization_info_total</t>
  </si>
  <si>
    <t>Total amount of RAM</t>
  </si>
  <si>
    <t>Общий объем оперативной памяти</t>
  </si>
  <si>
    <t>Kabuuang halaga ng RAM</t>
  </si>
  <si>
    <t>energy_saving_3_adv</t>
  </si>
  <si>
    <t>Disable services and functions with high power consumption</t>
  </si>
  <si>
    <t>Отключить службы и функции с высоким энергопотреблением</t>
  </si>
  <si>
    <t>Huwag paganahin ang mga serbisyo at function na may mataas na paggamit ng kuryente</t>
  </si>
  <si>
    <t>sort_by_size</t>
  </si>
  <si>
    <t>Sort by size</t>
  </si>
  <si>
    <t>Сортировать по размеру</t>
  </si>
  <si>
    <t>Pagbukud-bukurin ayon sa laki</t>
  </si>
  <si>
    <t>main_menu_optimization_item_security</t>
  </si>
  <si>
    <t>Security</t>
  </si>
  <si>
    <t>Безопасность</t>
  </si>
  <si>
    <t>Seguridad</t>
  </si>
  <si>
    <t>settings_chosen_app_message</t>
  </si>
  <si>
    <t>Selected apps will not be closed or frozen in background activity during optimization, and will run without limitations in power-saving and ultra-saving mode</t>
  </si>
  <si>
    <t>Выбранные приложения не будут закрыты или заморожены в фоновой активности во время оптимизации, а также будут работать без ограничений в режиме экономии и ультра-экономии энергии</t>
  </si>
  <si>
    <t>Ang mga napiling app ay hindi isasara o i-freeze sa background na aktibidad sa panahon ng pag-optimize, at tatakbo nang walang limitasyon sa power-saving at ultra-saving mode</t>
  </si>
  <si>
    <t>notifications_missed</t>
  </si>
  <si>
    <t>Missed notifications</t>
  </si>
  <si>
    <t>Пропущенные уведомления</t>
  </si>
  <si>
    <t>Mga napalampas na notification</t>
  </si>
  <si>
    <t>battery_remind_disable_power_safety_mode_in_time</t>
  </si>
  <si>
    <t>Time to turn off power-saving mode.</t>
  </si>
  <si>
    <t>Пора выключить режим энергосбережения.</t>
  </si>
  <si>
    <t>Oras na para i-off ang power-saving mode.</t>
  </si>
  <si>
    <t>junk_optimization_done</t>
  </si>
  <si>
    <t>Done</t>
  </si>
  <si>
    <t>Готово</t>
  </si>
  <si>
    <t>Tapos na</t>
  </si>
  <si>
    <t>notification_hint</t>
  </si>
  <si>
    <t>To not receive app notifications, just click the toggle skip@newrow.com Notifications from selected apps won't bother you, and you can always view them in the "Missed Notifications" tab</t>
  </si>
  <si>
    <t>Чтобы не получать уведомления от приложения просто нажмите на переключательskip@newrow.comУведомления от выбранных приложений не будут вас беспокоить, а просмотреть их вы всегда можете во вкладке “Пропущенные уведомления”</t>
  </si>
  <si>
    <t>Para hindi makatanggap ng mga notification sa app, i-click lang ang toggle skip@newrow.com Hindi ka aabalahin ng mga notification mula sa mga napiling app, at maaari mong tingnan ang mga ito anumang oras sa tab na "Mga Hindi Nasagot na Notification"</t>
  </si>
  <si>
    <t>every_7_days</t>
  </si>
  <si>
    <t>Every 7 days</t>
  </si>
  <si>
    <t>Каждые 7 дней</t>
  </si>
  <si>
    <t>Bawat 7 araw</t>
  </si>
  <si>
    <t>safety</t>
  </si>
  <si>
    <t>permissions</t>
  </si>
  <si>
    <t>Permissions</t>
  </si>
  <si>
    <t>Разрешения</t>
  </si>
  <si>
    <t>Mga Pahintulot</t>
  </si>
  <si>
    <t>hours_short</t>
  </si>
  <si>
    <t>h</t>
  </si>
  <si>
    <t>ч</t>
  </si>
  <si>
    <t>battery_remind_disable_power_safety_mode</t>
  </si>
  <si>
    <t>Battery life is more than 60%. Power-saving mode can be turned off</t>
  </si>
  <si>
    <t>Уроваень заряда более 60%. Можно отключить режим экономии энергии</t>
  </si>
  <si>
    <t>Ang buhay ng baterya ay higit sa 60%. Maaaring i-off ang power-saving mode</t>
  </si>
  <si>
    <t>base_scanning_title</t>
  </si>
  <si>
    <t>discharge_notifications</t>
  </si>
  <si>
    <t>Notify discharge</t>
  </si>
  <si>
    <t>Уведомлять о разряде</t>
  </si>
  <si>
    <t>Abisuhan ang paglabas</t>
  </si>
  <si>
    <t>orboarding_scanned_done</t>
  </si>
  <si>
    <t>Scanning is finished</t>
  </si>
  <si>
    <t>Сканирование завершено</t>
  </si>
  <si>
    <t>Tapos na ang pag-scan</t>
  </si>
  <si>
    <t>settings_chosen_apps</t>
  </si>
  <si>
    <t>Selected apps</t>
  </si>
  <si>
    <t>Избранные приложения</t>
  </si>
  <si>
    <t>Mga napiling app</t>
  </si>
  <si>
    <t>main_menu_drawer_rate_app</t>
  </si>
  <si>
    <t>Check out our app</t>
  </si>
  <si>
    <t>Оцените наше приложение</t>
  </si>
  <si>
    <t>Tingnan ang aming app</t>
  </si>
  <si>
    <t>optimization_info_bottom_sheet_description</t>
  </si>
  <si>
    <t>Applications that right now are taking up RAM, heating up the CPU, and increasing battery consumption</t>
  </si>
  <si>
    <t>Приложения, которые прямо сейчас занимают ОЗУ, нагревают ЦП и увеличивают расход заряда батареи</t>
  </si>
  <si>
    <t>Ang mga application na ngayon ay kumukuha ng RAM, pinapainit ang CPU, at pinapataas ang pagkonsumo ng baterya</t>
  </si>
  <si>
    <t>ultra_energy_saving_change_settings_for_decrease_brightness</t>
  </si>
  <si>
    <t>skip@maintag.com Allow us skip@b.com to change system settings ѕкір@/b.com so we can reduce brightness ѕкір@/maintag.com</t>
  </si>
  <si>
    <t>skip@maintag.comПозвольте нам skip@b.comизменять системные настройкиskip@/b.com, чтобы мы могли уменьшить яркостьskip@/maintag.com</t>
  </si>
  <si>
    <t>skip@maintag.com Payagan kaming skip@b.com na baguhin ang mga setting ng system skір@/b.com para mabawasan namin ang liwanag skір@/maintag.com</t>
  </si>
  <si>
    <t>energy_saving_title</t>
  </si>
  <si>
    <t>Saving power will activate the following restrictions:</t>
  </si>
  <si>
    <t>Экономия энергии активирует следующие ограничения:</t>
  </si>
  <si>
    <t>I-activate ng pag-save ng power ang mga sumusunod na paghihigpit:</t>
  </si>
  <si>
    <t>notifications</t>
  </si>
  <si>
    <t>Notifications</t>
  </si>
  <si>
    <t>Уведомления</t>
  </si>
  <si>
    <t>Mga abiso</t>
  </si>
  <si>
    <t>open_settings</t>
  </si>
  <si>
    <t>Open Settings</t>
  </si>
  <si>
    <t>Открыть настройки</t>
  </si>
  <si>
    <t>Buksan ang settings</t>
  </si>
  <si>
    <t>apps_search_among_apps</t>
  </si>
  <si>
    <t>Search among skip@string.com applications</t>
  </si>
  <si>
    <t>Поиск среди skip@string.com приложений</t>
  </si>
  <si>
    <t>Maghanap sa mga application ng skip@string.com</t>
  </si>
  <si>
    <t>ultra_energy_saving_1_adv</t>
  </si>
  <si>
    <t>Limit background activity</t>
  </si>
  <si>
    <t>Ограничить фоновую активность</t>
  </si>
  <si>
    <t>Limitahan ang aktibidad sa background</t>
  </si>
  <si>
    <t>battery_saving_energy_mode</t>
  </si>
  <si>
    <t>Power-saving modes</t>
  </si>
  <si>
    <t>Режимы экономии энергии</t>
  </si>
  <si>
    <t>main_menu_drawer_share</t>
  </si>
  <si>
    <t>Share</t>
  </si>
  <si>
    <t>Поделиться</t>
  </si>
  <si>
    <t>Ibahagi</t>
  </si>
  <si>
    <t>installed_apps</t>
  </si>
  <si>
    <t>Installed apps</t>
  </si>
  <si>
    <t>Установленные приложения</t>
  </si>
  <si>
    <t>Mga naka-install na app</t>
  </si>
  <si>
    <t>junk_info_junk_files</t>
  </si>
  <si>
    <t>Junk кір@newrow.com files</t>
  </si>
  <si>
    <t>Мусорныеskip@newrow.comфайлы</t>
  </si>
  <si>
    <t>Mga junk кір@newrow.com na mga file</t>
  </si>
  <si>
    <t>settings_cleaning_description</t>
  </si>
  <si>
    <t>Remind if cleaning has not been done for 24 hours</t>
  </si>
  <si>
    <t>Напомнить, если очистка не выполнялась 24 часа</t>
  </si>
  <si>
    <t>Paalalahanan kung ang paglilinis ay hindi nagawa sa loob ng 24 na oras</t>
  </si>
  <si>
    <t>share</t>
  </si>
  <si>
    <t>disable_automatically_description</t>
  </si>
  <si>
    <t>Automatically turn off power-saving moded when the charge level is over 60%.</t>
  </si>
  <si>
    <t>battery_percents_charged</t>
  </si>
  <si>
    <t>skip@string.com%% charged</t>
  </si>
  <si>
    <t>skip@string.com%% заряжено</t>
  </si>
  <si>
    <t>skip@string.com%% sisingilin</t>
  </si>
  <si>
    <t>support_theme</t>
  </si>
  <si>
    <t>suporta_tema</t>
  </si>
  <si>
    <t>do_not_disturb</t>
  </si>
  <si>
    <t>Do not disturb</t>
  </si>
  <si>
    <t>Не беспокоить</t>
  </si>
  <si>
    <t>Huwag abalahin</t>
  </si>
  <si>
    <t>hours_ago</t>
  </si>
  <si>
    <t>hours ago</t>
  </si>
  <si>
    <t>часов назад</t>
  </si>
  <si>
    <t>oras ang nakalipas</t>
  </si>
  <si>
    <t>main_menu_drawer_premium_subscription</t>
  </si>
  <si>
    <t>Premium subscription</t>
  </si>
  <si>
    <t>Премиум подписка</t>
  </si>
  <si>
    <t>Premium na subscription</t>
  </si>
  <si>
    <t>junk_info_scan_result</t>
  </si>
  <si>
    <t>Scan results</t>
  </si>
  <si>
    <t>Результаты сканирования</t>
  </si>
  <si>
    <t>I-scan ang mga resulta</t>
  </si>
  <si>
    <t>junk_optimization_free_up_space</t>
  </si>
  <si>
    <t>Freeing up disk space...</t>
  </si>
  <si>
    <t>Освобождаем место на диске…</t>
  </si>
  <si>
    <t>Binibigyan ng espasyo sa disk...</t>
  </si>
  <si>
    <t>never_remind</t>
  </si>
  <si>
    <t>Never remind</t>
  </si>
  <si>
    <t>Никогда не напоминать</t>
  </si>
  <si>
    <t>Huwag kailanman ipaalala</t>
  </si>
  <si>
    <t>safety_app_has_not_access</t>
  </si>
  <si>
    <t>This app has no access.</t>
  </si>
  <si>
    <t>У этого приложения нет доступов.</t>
  </si>
  <si>
    <t>Walang access ang app na ito.</t>
  </si>
  <si>
    <t>main_menu_optimization_item_notification</t>
  </si>
  <si>
    <t>all_apps</t>
  </si>
  <si>
    <t>All ѕкір@newrow.com apps</t>
  </si>
  <si>
    <t>Всеskip@newrow.comприложения</t>
  </si>
  <si>
    <t>Lahat ng skір@newrow.com app</t>
  </si>
  <si>
    <t>junk_info_delete_safe</t>
  </si>
  <si>
    <t>Deleting junk is perfectly safe, we've tested it all</t>
  </si>
  <si>
    <t>Удалять мусор абсолютно безопасно, мы все проверили</t>
  </si>
  <si>
    <t>Ang pagtanggal ng junk ay ganap na ligtas, nasubukan na namin ang lahat</t>
  </si>
  <si>
    <t>share_message</t>
  </si>
  <si>
    <t>Super cool app! See here: ...</t>
  </si>
  <si>
    <t>Супер-бомбезное приложение! Смотри здесь: ...</t>
  </si>
  <si>
    <t>Super cool na app! Tingnan dito:...</t>
  </si>
  <si>
    <t>minutes_short</t>
  </si>
  <si>
    <t>min</t>
  </si>
  <si>
    <t>мин</t>
  </si>
  <si>
    <t>apps_installing</t>
  </si>
  <si>
    <t>Apps installing</t>
  </si>
  <si>
    <t>Установка приложений</t>
  </si>
  <si>
    <t>Ini-install ang mga app</t>
  </si>
  <si>
    <t>splash_hello</t>
  </si>
  <si>
    <t>Hi!</t>
  </si>
  <si>
    <t>Привет!</t>
  </si>
  <si>
    <t>base_done</t>
  </si>
  <si>
    <t>Done!</t>
  </si>
  <si>
    <t>Готово!</t>
  </si>
  <si>
    <t>Tapos na!</t>
  </si>
  <si>
    <t>junk_files_cache</t>
  </si>
  <si>
    <t>CACHE</t>
  </si>
  <si>
    <t>КЭШ</t>
  </si>
  <si>
    <t>before</t>
  </si>
  <si>
    <t>Before</t>
  </si>
  <si>
    <t>До</t>
  </si>
  <si>
    <t>dati</t>
  </si>
  <si>
    <t>settings_app_install_description</t>
  </si>
  <si>
    <t>Remind that you can delete the APK after installation</t>
  </si>
  <si>
    <t>Напомнить, что после установки можно удалить APK</t>
  </si>
  <si>
    <t>Paalalahanan na maaari mong tanggalin ang APK pagkatapos ng pag-install</t>
  </si>
  <si>
    <t>apps_there_are_no_selected</t>
  </si>
  <si>
    <t>No app is selected</t>
  </si>
  <si>
    <t>Не выбрано ни одного приложения</t>
  </si>
  <si>
    <t>Walang napiling app</t>
  </si>
  <si>
    <t>apps_chosen_count</t>
  </si>
  <si>
    <t>Selected %1$s file(s) (%2$s)</t>
  </si>
  <si>
    <t>Выбран %1$s файл(ов) (%2$s)</t>
  </si>
  <si>
    <t>Napiling %1$s (mga) file (%2$s)</t>
  </si>
  <si>
    <t>junk_optimization_cache</t>
  </si>
  <si>
    <t>privacy_policy_link</t>
  </si>
  <si>
    <t>https://stackoverflow.com/questions/17960599/how-to-remove-padding-around-buttons-in-android</t>
  </si>
  <si>
    <t>main_menu_drawer_support</t>
  </si>
  <si>
    <t>Contact support</t>
  </si>
  <si>
    <t>Написать в поддержку</t>
  </si>
  <si>
    <t>Makipag-ugnayan sa suporta</t>
  </si>
  <si>
    <t>energy_saving_2_adv</t>
  </si>
  <si>
    <t>Clearing memory when device is locked</t>
  </si>
  <si>
    <t>Очистка памяти при блокировке устройства</t>
  </si>
  <si>
    <t>Pag-clear ng memory kapag naka-lock ang device</t>
  </si>
  <si>
    <t>junk_optimization_freed_space</t>
  </si>
  <si>
    <t>Freed up skip@string.com of internal memory</t>
  </si>
  <si>
    <t>Освобождено skip@string.com внутренней памяти</t>
  </si>
  <si>
    <t>Pinalaya ang skip@string.com ng internal memory</t>
  </si>
  <si>
    <t>optimization_info_boost</t>
  </si>
  <si>
    <t>Boost</t>
  </si>
  <si>
    <t>Ускорить</t>
  </si>
  <si>
    <t>Palakasin</t>
  </si>
  <si>
    <t>sort_by_name</t>
  </si>
  <si>
    <t>Sort by name</t>
  </si>
  <si>
    <t>Сортировать по имени</t>
  </si>
  <si>
    <t>Pagbukud-bukurin ayon sa pangalan</t>
  </si>
  <si>
    <t>optimization_info_used</t>
  </si>
  <si>
    <t>Used</t>
  </si>
  <si>
    <t>Занято</t>
  </si>
  <si>
    <t>Ginamit</t>
  </si>
  <si>
    <t>battery_power</t>
  </si>
  <si>
    <t>settings</t>
  </si>
  <si>
    <t>Settings</t>
  </si>
  <si>
    <t>Настройки</t>
  </si>
  <si>
    <t>Mga setting</t>
  </si>
  <si>
    <t>mn</t>
  </si>
  <si>
    <t>Mon</t>
  </si>
  <si>
    <t>Пн</t>
  </si>
  <si>
    <t>safety_app_low_risk</t>
  </si>
  <si>
    <t>This app has no access to your data, it is not dangerous.</t>
  </si>
  <si>
    <t>Это приложение не имеет доступа к Вашим данным, оно не представляет опасности.</t>
  </si>
  <si>
    <t>Walang access ang app na ito sa iyong data, hindi ito mapanganib.</t>
  </si>
  <si>
    <t>junk_optimization_more_free_space</t>
  </si>
  <si>
    <t>You now have skip@string.com more free memory</t>
  </si>
  <si>
    <t>Теперь у вас на skip@string.com больше свободной памяти</t>
  </si>
  <si>
    <t>Mayroon ka na ngayong skip@string.com na higit pang libreng memorya</t>
  </si>
  <si>
    <t>dialog_power_safe_mode_message</t>
  </si>
  <si>
    <t>To use this feature, you need to enable "Power-Saving Mode" in your phone settings</t>
  </si>
  <si>
    <t>Для использования этой функции, вам необходимо включить “Режим энергосбережения” в настройках телефона</t>
  </si>
  <si>
    <t>Upang magamit ang feature na ito, kailangan mong paganahin ang "Power-Saving Mode" sa mga setting ng iyong telepono</t>
  </si>
  <si>
    <t>main_menu_drawer_privacy</t>
  </si>
  <si>
    <t>Privacy policy</t>
  </si>
  <si>
    <t>Политика конфиденциальности</t>
  </si>
  <si>
    <t>Patakaran sa privacy</t>
  </si>
  <si>
    <t>energy_saving</t>
  </si>
  <si>
    <t>Power saving</t>
  </si>
  <si>
    <t>Экономия энергии</t>
  </si>
  <si>
    <t>Pagtitipid ng kuryente</t>
  </si>
  <si>
    <t>optimization_title</t>
  </si>
  <si>
    <t>Optimization</t>
  </si>
  <si>
    <t>Pag-optimize</t>
  </si>
  <si>
    <t>send</t>
  </si>
  <si>
    <t>Send to</t>
  </si>
  <si>
    <t>Отправить</t>
  </si>
  <si>
    <t>Ipadala sa</t>
  </si>
  <si>
    <t>since</t>
  </si>
  <si>
    <t>Since</t>
  </si>
  <si>
    <t>С</t>
  </si>
  <si>
    <t>main_menu_optimization_item_application</t>
  </si>
  <si>
    <t>every_3_days</t>
  </si>
  <si>
    <t>Every 3 days</t>
  </si>
  <si>
    <t>Каждые 3 дня</t>
  </si>
  <si>
    <t>Bawat 3 araw</t>
  </si>
  <si>
    <t>junk_optimization_cleaning_complete</t>
  </si>
  <si>
    <t>Cleaning is finished!</t>
  </si>
  <si>
    <t>Очистка завершена!</t>
  </si>
  <si>
    <t>Tapos na ang paglilinis!</t>
  </si>
  <si>
    <t>main_menu_optimization_item_optimization</t>
  </si>
  <si>
    <t>notifications_in_sb</t>
  </si>
  <si>
    <t xml:space="preserve">Notifications in the notification panel </t>
  </si>
  <si>
    <t>Уведомления в шторке</t>
  </si>
  <si>
    <t>Mga notification sa panel ng notification</t>
  </si>
  <si>
    <t>disable_automatically</t>
  </si>
  <si>
    <t>onboarding_grant_access_title</t>
  </si>
  <si>
    <t>Give us access</t>
  </si>
  <si>
    <t>Предоставьте нам доступ</t>
  </si>
  <si>
    <t>Bigyan kami ng access</t>
  </si>
  <si>
    <t>junk_optimization_thumbnails</t>
  </si>
  <si>
    <t>delete</t>
  </si>
  <si>
    <t>Delete</t>
  </si>
  <si>
    <t>Удалить</t>
  </si>
  <si>
    <t>Tanggalin</t>
  </si>
  <si>
    <t>ultra_energy_saving</t>
  </si>
  <si>
    <t>Ultra power-saving</t>
  </si>
  <si>
    <t>Ультра-экономия энергии</t>
  </si>
  <si>
    <t>onboarding_grant_access_description</t>
  </si>
  <si>
    <t>We need permission to delete unnecessary files.</t>
  </si>
  <si>
    <t>Нам нужно разрешение, чтобы отчистить ненужные файлы.</t>
  </si>
  <si>
    <t>Kailangan namin ng pahintulot na magtanggal ng mga hindi kinakailangang file.</t>
  </si>
  <si>
    <t>safety_app_has_access</t>
  </si>
  <si>
    <t>This app has accesses:</t>
  </si>
  <si>
    <t>У этого приложения есть доступы:</t>
  </si>
  <si>
    <t>Ang app na ito ay may mga access:</t>
  </si>
  <si>
    <t>apps_deleting_done_message</t>
  </si>
  <si>
    <t>Success!skip@newrow.com We have deleted %1$d applications and freed %2$s</t>
  </si>
  <si>
    <t>Успех!skip@newrow.com Мы удалили %1$d приложений и освободили %2$s</t>
  </si>
  <si>
    <t>Success!skip@newrow.com Tinanggal namin ang %1$d application at pinalaya ang %2$s</t>
  </si>
  <si>
    <t>notifications_dnd_schedule_exact_alarm_message</t>
  </si>
  <si>
    <t>To perform this function, we need access to create scheduled operations.</t>
  </si>
  <si>
    <t>Для выполнения данной функции нам нужен доступ к созданию запланированных операций.</t>
  </si>
  <si>
    <t>Upang maisagawa ang function na ito, kailangan namin ng access upang lumikha ng mga naka-iskedyul na operasyon.</t>
  </si>
  <si>
    <t>tutorial_junk_description</t>
  </si>
  <si>
    <t>This feature will clear your phone of cache, empty folders, files that remain after uninstalling and installing apps and other junk files.skip@newrow.comskip@newrow.comThis will free up space in your phone memory for something more important:)</t>
  </si>
  <si>
    <t>Эта функция очистит телефон от КЭШа, пустых папок, файлов, которые остаются после удаления и установки приложений и других мусорных файлов.skip@newrow.comskip@newrow.comЭто позволит освободить место в памяти вашего телефона для чего-то более важного:)</t>
  </si>
  <si>
    <t>I-clear ng feature na ito ang iyong telepono ng cache, mga walang laman na folder, mga file na natitira pagkatapos i-uninstall at i-install ang mga app at iba pang junk files.skip@newrow.comskip@newrow.comMagbibigay ito ng espasyo sa memorya ng iyong telepono para sa isang bagay na mas mahalaga:)</t>
  </si>
  <si>
    <t>cleaning_done_cpu_boosted</t>
  </si>
  <si>
    <t>Success! Successfully cooled the CPU and speeded up your phone</t>
  </si>
  <si>
    <t>Успех! Получилось охладить ЦП и ускорить работу телефона</t>
  </si>
  <si>
    <t>Tagumpay! Matagumpay na pinalamig ang CPU at pinabilis ang iyong telepono</t>
  </si>
  <si>
    <t>battery_remind_enable_power_safety_mode_in_time</t>
  </si>
  <si>
    <t>Time to turn on power saving mode.</t>
  </si>
  <si>
    <t>Пора включить режим энергосбережения.</t>
  </si>
  <si>
    <t>Oras na para i-on ang power saving mode.</t>
  </si>
  <si>
    <t>notifications_permissions_message</t>
  </si>
  <si>
    <t>skip@maintag.comWe need access to skip@b.com view your notifications ѕкір@/b.com so you can choose which apps you don't want to get notifications ѕкір@/maintag.com from</t>
  </si>
  <si>
    <t>skip@maintag.comНам нужен доступ к skip@b.comпросмотру ваших уведомленийskip@/b.com, чтобы вы могли выбирать от каких приложений вы не хотите получать уведомленияskip@/maintag.com</t>
  </si>
  <si>
    <t>skip@maintag.comKailangan namin ng access sa skip@b.com tingnan ang iyong mga notification skір@/b.com para mapili mo kung aling mga app ang ayaw mong makatanggap ng mga notification skір@/maintag.com mula sa</t>
  </si>
  <si>
    <t>splash_welcome</t>
  </si>
  <si>
    <t>Welcome to</t>
  </si>
  <si>
    <t>Добро пожаловать в</t>
  </si>
  <si>
    <t>Maligayang pagdating sa</t>
  </si>
  <si>
    <t>safety_app_high_risk</t>
  </si>
  <si>
    <t>This app has access to your data, which is a HIGH risk to your privacy.</t>
  </si>
  <si>
    <t>Это прилоджение имеет доступ к Вашим данным, что представляет ВЫСОКИЙ риск Вашей конфиденциальности.</t>
  </si>
  <si>
    <t>Ang app na ito ay may access sa iyong data, na isang MATAAS na panganib sa iyong privacy.</t>
  </si>
  <si>
    <t>notification_speedup_working</t>
  </si>
  <si>
    <t>Accelerate.</t>
  </si>
  <si>
    <t>Ускорить работу</t>
  </si>
  <si>
    <t>Bumili.</t>
  </si>
  <si>
    <t>onboarding_one_more_step</t>
  </si>
  <si>
    <t>One more step to start cleaning</t>
  </si>
  <si>
    <t>До очистки остался еще один шаг</t>
  </si>
  <si>
    <t>Isa pang hakbang upang simulan ang paglilinis</t>
  </si>
  <si>
    <t>junk_files_empty_directories</t>
  </si>
  <si>
    <t>permission_required</t>
  </si>
  <si>
    <t>We need permission</t>
  </si>
  <si>
    <t>Нам требуется разрешение</t>
  </si>
  <si>
    <t>Kailangan namin ng pahintulot</t>
  </si>
  <si>
    <t>support_chooser</t>
  </si>
  <si>
    <t>Contact tech support</t>
  </si>
  <si>
    <t>Написать в техподдержку</t>
  </si>
  <si>
    <t>Makipag-ugnayan sa tech support</t>
  </si>
  <si>
    <t>additional_settings</t>
  </si>
  <si>
    <t>Advanced settings</t>
  </si>
  <si>
    <t>Дополнительные настройки</t>
  </si>
  <si>
    <t>Mga advanced na setting</t>
  </si>
  <si>
    <t>notification_frequency</t>
  </si>
  <si>
    <t>Notification frequency</t>
  </si>
  <si>
    <t>Частота уведомлений</t>
  </si>
  <si>
    <t>Dalas ng notification</t>
  </si>
  <si>
    <t>battery_use_on_schedule</t>
  </si>
  <si>
    <t>Use on schedule</t>
  </si>
  <si>
    <t>Использовать по расписанию</t>
  </si>
  <si>
    <t>Gamitin sa iskedyul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</si>
</sst>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color theme="1"/>
      <name val="Calibri"/>
    </font>
    <font>
      <color rgb="FF000000"/>
      <name val="Roboto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7960599/how-to-remove-padding-around-buttons-in-android" TargetMode="External"/><Relationship Id="rId2" Type="http://schemas.openxmlformats.org/officeDocument/2006/relationships/hyperlink" Target="https://stackoverflow.com/questions/17960599/how-to-remove-padding-around-buttons-in-andro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9.14"/>
    <col customWidth="1" min="3" max="3" width="61.86"/>
    <col customWidth="1" min="4" max="27" width="8.71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>
      <c r="A2" s="1" t="s">
        <v>4</v>
      </c>
      <c r="B2" s="3" t="s">
        <v>5</v>
      </c>
      <c r="C2" s="1" t="s">
        <v>6</v>
      </c>
      <c r="D2" s="4" t="str">
        <f>IFERROR(__xludf.DUMMYFUNCTION("GOOGLETRANSLATE(B2, ""en"", ""no"")"),"Avbryt")</f>
        <v>Avbryt</v>
      </c>
      <c r="E2" s="4" t="s">
        <v>7</v>
      </c>
    </row>
    <row r="3">
      <c r="A3" s="1" t="s">
        <v>8</v>
      </c>
      <c r="B3" s="3" t="s">
        <v>9</v>
      </c>
      <c r="C3" s="1" t="s">
        <v>10</v>
      </c>
      <c r="D3" s="4" t="str">
        <f>IFERROR(__xludf.DUMMYFUNCTION("GOOGLETRANSLATE(B3, ""en"", ""no"")"),"Slettet kan ikke fortrykkes")</f>
        <v>Slettet kan ikke fortrykkes</v>
      </c>
      <c r="E3" s="4" t="s">
        <v>11</v>
      </c>
    </row>
    <row r="4">
      <c r="A4" s="1" t="s">
        <v>12</v>
      </c>
      <c r="B4" s="3" t="s">
        <v>13</v>
      </c>
      <c r="C4" s="1" t="s">
        <v>14</v>
      </c>
      <c r="D4" s="4" t="str">
        <f>IFERROR(__xludf.DUMMYFUNCTION("GOOGLETRANSLATE(B4, ""en"", ""no"")")," % 1 $ s av% 2 $ s brukt")</f>
        <v> % 1 $ s av% 2 $ s brukt</v>
      </c>
      <c r="E4" s="4" t="s">
        <v>15</v>
      </c>
    </row>
    <row r="5">
      <c r="A5" s="1" t="s">
        <v>16</v>
      </c>
      <c r="B5" s="3" t="s">
        <v>17</v>
      </c>
      <c r="C5" s="1" t="s">
        <v>18</v>
      </c>
      <c r="D5" s="4" t="str">
        <f>IFERROR(__xludf.DUMMYFUNCTION("GOOGLETRANSLATE(B5, ""en"", ""no"")"),"Kontrollerer hvilke applikasjoner som bruker RAM, varme opp CPU, og øk batteriforbruket ...")</f>
        <v>Kontrollerer hvilke applikasjoner som bruker RAM, varme opp CPU, og øk batteriforbruket ...</v>
      </c>
      <c r="E5" s="4" t="s">
        <v>19</v>
      </c>
    </row>
    <row r="6">
      <c r="A6" s="1" t="s">
        <v>20</v>
      </c>
      <c r="B6" s="3" t="s">
        <v>21</v>
      </c>
      <c r="C6" s="1" t="s">
        <v>22</v>
      </c>
      <c r="D6" s="4" t="str">
        <f>IFERROR(__xludf.DUMMYFUNCTION("GOOGLETRANSLATE(B6, ""en"", ""no"")"),"Leter du etter de beste måtene å spare på ...")</f>
        <v>Leter du etter de beste måtene å spare på ...</v>
      </c>
      <c r="E6" s="4" t="s">
        <v>23</v>
      </c>
    </row>
    <row r="7">
      <c r="A7" s="1" t="s">
        <v>24</v>
      </c>
      <c r="B7" s="3" t="s">
        <v>25</v>
      </c>
      <c r="C7" s="1" t="s">
        <v>26</v>
      </c>
      <c r="D7" s="4" t="str">
        <f>IFERROR(__xludf.DUMMYFUNCTION("GOOGLETRANSLATE(B7, ""en"", ""no"")"),"Ren")</f>
        <v>Ren</v>
      </c>
      <c r="E7" s="4" t="s">
        <v>27</v>
      </c>
    </row>
    <row r="8">
      <c r="A8" s="1" t="s">
        <v>28</v>
      </c>
      <c r="B8" s="3" t="s">
        <v>29</v>
      </c>
      <c r="C8" s="1" t="s">
        <v>30</v>
      </c>
      <c r="D8" s="4" t="str">
        <f>IFERROR(__xludf.DUMMYFUNCTION("GOOGLETRANSLATE(B8, ""en"", ""no"")"),"Ultra strømsparing aktiverer følgende begrensninger:")</f>
        <v>Ultra strømsparing aktiverer følgende begrensninger:</v>
      </c>
      <c r="E8" s="4" t="s">
        <v>31</v>
      </c>
    </row>
    <row r="9">
      <c r="A9" s="1" t="s">
        <v>32</v>
      </c>
      <c r="B9" s="3" t="s">
        <v>33</v>
      </c>
      <c r="C9" s="1" t="s">
        <v>34</v>
      </c>
      <c r="D9" s="4" t="str">
        <f>IFERROR(__xludf.DUMMYFUNCTION("GOOGLETRANSLATE(B9, ""en"", ""no"")"),"Applikasjonsdata")</f>
        <v>Applikasjonsdata</v>
      </c>
      <c r="E9" s="4" t="s">
        <v>35</v>
      </c>
    </row>
    <row r="10">
      <c r="A10" s="1" t="s">
        <v>36</v>
      </c>
      <c r="B10" s="3" t="s">
        <v>37</v>
      </c>
      <c r="C10" s="1" t="s">
        <v>38</v>
      </c>
      <c r="D10" s="4" t="str">
        <f>IFERROR(__xludf.DUMMYFUNCTION("GOOGLETRANSLATE(B10, ""en"", ""no"")"),"Aktiver strømsparingsmodus i preferanser")</f>
        <v>Aktiver strømsparingsmodus i preferanser</v>
      </c>
      <c r="E10" s="4" t="s">
        <v>39</v>
      </c>
    </row>
    <row r="11">
      <c r="A11" s="1" t="s">
        <v>40</v>
      </c>
      <c r="B11" s="3" t="s">
        <v>41</v>
      </c>
      <c r="C11" s="1" t="s">
        <v>42</v>
      </c>
      <c r="D11" s="4" t="str">
        <f>IFERROR(__xludf.DUMMYFUNCTION("GOOGLETRANSLATE(B11, ""en"", ""no"")"),"Mørkt tema")</f>
        <v>Mørkt tema</v>
      </c>
      <c r="E11" s="4" t="s">
        <v>43</v>
      </c>
    </row>
    <row r="12">
      <c r="A12" s="1" t="s">
        <v>44</v>
      </c>
      <c r="B12" s="3" t="s">
        <v>45</v>
      </c>
      <c r="C12" s="1" t="s">
        <v>46</v>
      </c>
      <c r="D12" s="4" t="str">
        <f>IFERROR(__xludf.DUMMYFUNCTION("GOOGLETRANSLATE(B12, ""en"", ""no"")"),"Påminn om at du kan slå på strømsparingsmodus når mindre enn 20% av ladningen forblir")</f>
        <v>Påminn om at du kan slå på strømsparingsmodus når mindre enn 20% av ladningen forblir</v>
      </c>
      <c r="E12" s="4" t="s">
        <v>47</v>
      </c>
    </row>
    <row r="13">
      <c r="A13" s="1" t="s">
        <v>48</v>
      </c>
      <c r="B13" s="3" t="s">
        <v>49</v>
      </c>
      <c r="C13" s="1" t="s">
        <v>50</v>
      </c>
      <c r="D13" s="4" t="str">
        <f>IFERROR(__xludf.DUMMYFUNCTION("GOOGLETRANSLATE(B13, ""en"", ""no"")"),"Avinstallerer apper ...")</f>
        <v>Avinstallerer apper ...</v>
      </c>
      <c r="E13" s="4" t="s">
        <v>51</v>
      </c>
    </row>
    <row r="14">
      <c r="A14" s="1" t="s">
        <v>52</v>
      </c>
      <c r="B14" s="3" t="s">
        <v>53</v>
      </c>
      <c r="C14" s="1" t="s">
        <v>54</v>
      </c>
      <c r="D14" s="4" t="str">
        <f>IFERROR(__xludf.DUMMYFUNCTION("GOOGLETRANSLATE(B14, ""en"", ""no"")"),"Begrens bakgrunnsaktivitet og deaktiver synkronisering.")</f>
        <v>Begrens bakgrunnsaktivitet og deaktiver synkronisering.</v>
      </c>
      <c r="E14" s="4" t="s">
        <v>55</v>
      </c>
    </row>
    <row r="15">
      <c r="A15" s="1" t="s">
        <v>56</v>
      </c>
      <c r="B15" s="3" t="s">
        <v>57</v>
      </c>
      <c r="C15" s="1" t="s">
        <v>58</v>
      </c>
      <c r="D15" s="4" t="str">
        <f>IFERROR(__xludf.DUMMYFUNCTION("GOOGLETRANSLATE(B15, ""en"", ""no"")"),"Velg% 1 $ D-filer (% 2 $ s)")</f>
        <v>Velg% 1 $ D-filer (% 2 $ s)</v>
      </c>
      <c r="E15" s="4" t="s">
        <v>59</v>
      </c>
    </row>
    <row r="16">
      <c r="A16" s="1" t="s">
        <v>60</v>
      </c>
      <c r="B16" s="3" t="s">
        <v>61</v>
      </c>
      <c r="C16" s="1" t="s">
        <v>62</v>
      </c>
      <c r="D16" s="4" t="str">
        <f>IFERROR(__xludf.DUMMYFUNCTION("GOOGLETRANSLATE(B16, ""en"", ""no"")"),"Skanne app tilgang til dataene dine, se etter trusler, evaluering av sikkerhet ...")</f>
        <v>Skanne app tilgang til dataene dine, se etter trusler, evaluering av sikkerhet ...</v>
      </c>
      <c r="E16" s="4" t="s">
        <v>63</v>
      </c>
    </row>
    <row r="17">
      <c r="A17" s="1" t="s">
        <v>64</v>
      </c>
      <c r="B17" s="3" t="s">
        <v>65</v>
      </c>
      <c r="C17" s="1" t="s">
        <v>66</v>
      </c>
      <c r="D17" s="4" t="str">
        <f>IFERROR(__xludf.DUMMYFUNCTION("GOOGLETRANSLATE(B17, ""en"", ""no"")"),"Er du sikker på at du vil slette utvalgte programmer?")</f>
        <v>Er du sikker på at du vil slette utvalgte programmer?</v>
      </c>
      <c r="E17" s="4" t="s">
        <v>67</v>
      </c>
    </row>
    <row r="18">
      <c r="A18" s="1" t="s">
        <v>68</v>
      </c>
      <c r="B18" s="3" t="s">
        <v>69</v>
      </c>
      <c r="C18" s="1" t="s">
        <v>70</v>
      </c>
      <c r="D18" s="4" t="str">
        <f>IFERROR(__xludf.DUMMYFUNCTION("GOOGLETRANSLATE(B18, ""en"", ""no"")"),"Internt minne")</f>
        <v>Internt minne</v>
      </c>
      <c r="E18" s="4" t="s">
        <v>71</v>
      </c>
    </row>
    <row r="19">
      <c r="A19" s="1" t="s">
        <v>72</v>
      </c>
      <c r="B19" s="3" t="s">
        <v>73</v>
      </c>
      <c r="C19" s="1" t="s">
        <v>74</v>
      </c>
      <c r="D19" s="4" t="str">
        <f>IFERROR(__xludf.DUMMYFUNCTION("GOOGLETRANSLATE(B19, ""en"", ""no"")"),"Hopp over det")</f>
        <v>Hopp over det</v>
      </c>
      <c r="E19" s="4" t="s">
        <v>75</v>
      </c>
    </row>
    <row r="20">
      <c r="A20" s="1" t="s">
        <v>76</v>
      </c>
      <c r="B20" s="3" t="s">
        <v>77</v>
      </c>
      <c r="C20" s="1" t="s">
        <v>78</v>
      </c>
      <c r="D20" s="4" t="str">
        <f>IFERROR(__xludf.DUMMYFUNCTION("GOOGLETRANSLATE(B20, ""en"", ""no"")"),"Vi viser deg hva du trygt kan slette for å frigjøre diskplass.")</f>
        <v>Vi viser deg hva du trygt kan slette for å frigjøre diskplass.</v>
      </c>
      <c r="E20" s="4" t="s">
        <v>79</v>
      </c>
    </row>
    <row r="21" ht="15.75" customHeight="1">
      <c r="A21" s="1" t="s">
        <v>80</v>
      </c>
      <c r="B21" s="3" t="s">
        <v>81</v>
      </c>
      <c r="C21" s="1" t="s">
        <v>82</v>
      </c>
      <c r="D21" s="4" t="str">
        <f>IFERROR(__xludf.DUMMYFUNCTION("GOOGLETRANSLATE(B21, ""en"", ""no"")"),"Frys bakgrunnsappene")</f>
        <v>Frys bakgrunnsappene</v>
      </c>
      <c r="E21" s="4" t="s">
        <v>83</v>
      </c>
    </row>
    <row r="22" ht="15.75" customHeight="1">
      <c r="A22" s="1" t="s">
        <v>84</v>
      </c>
      <c r="B22" s="3" t="s">
        <v>85</v>
      </c>
      <c r="C22" s="1" t="s">
        <v>86</v>
      </c>
      <c r="D22" s="4" t="str">
        <f>IFERROR(__xludf.DUMMYFUNCTION("GOOGLETRANSLATE(B22, ""en"", ""no"")"),"Versjon skip@string.com.")</f>
        <v>Versjon skip@string.com.</v>
      </c>
      <c r="E22" s="4" t="s">
        <v>87</v>
      </c>
    </row>
    <row r="23" ht="15.75" customHeight="1">
      <c r="A23" s="1" t="s">
        <v>88</v>
      </c>
      <c r="B23" s="3" t="s">
        <v>89</v>
      </c>
      <c r="C23" s="1" t="s">
        <v>90</v>
      </c>
      <c r="D23" s="4" t="str">
        <f>IFERROR(__xludf.DUMMYFUNCTION("GOOGLETRANSLATE(B23, ""en"", ""no"")"),"App Search.")</f>
        <v>App Search.</v>
      </c>
      <c r="E23" s="4" t="s">
        <v>91</v>
      </c>
    </row>
    <row r="24" ht="15.75" customHeight="1">
      <c r="A24" s="1" t="s">
        <v>92</v>
      </c>
      <c r="B24" s="3" t="s">
        <v>93</v>
      </c>
      <c r="C24" s="1" t="s">
        <v>94</v>
      </c>
      <c r="D24" s="4" t="str">
        <f>IFERROR(__xludf.DUMMYFUNCTION("GOOGLETRANSLATE(B24, ""en"", ""no"")"),"Her hjelper vi deg med å frigjøre ram.skip @ newrow.comskip @ newrow.com Dette vil øke hastigheten på telefonen, kule din CPU og lagre deg batteri.Skip @ newrow.comskip @ newrow.com veldig nyttig funksjon :)")</f>
        <v>Her hjelper vi deg med å frigjøre ram.skip @ newrow.comskip @ newrow.com Dette vil øke hastigheten på telefonen, kule din CPU og lagre deg batteri.Skip @ newrow.comskip @ newrow.com veldig nyttig funksjon :)</v>
      </c>
      <c r="E24" s="4" t="s">
        <v>95</v>
      </c>
    </row>
    <row r="25" ht="15.75" customHeight="1">
      <c r="A25" s="1" t="s">
        <v>96</v>
      </c>
      <c r="B25" s="3" t="s">
        <v>97</v>
      </c>
      <c r="C25" s="1" t="s">
        <v>98</v>
      </c>
      <c r="D25" s="4" t="str">
        <f>IFERROR(__xludf.DUMMYFUNCTION("GOOGLETRANSLATE(B25, ""en"", ""no"")"),"For å sjekke hva som får tilgang til en app har, bare klikk på it.ѕкір @ newrow.comskip @ newrow.com nekt tilgang til disse appene du ikke stoler på")</f>
        <v>For å sjekke hva som får tilgang til en app har, bare klikk på it.ѕкір @ newrow.comskip @ newrow.com nekt tilgang til disse appene du ikke stoler på</v>
      </c>
      <c r="E25" s="4" t="s">
        <v>99</v>
      </c>
    </row>
    <row r="26" ht="15.75" customHeight="1">
      <c r="A26" s="1" t="s">
        <v>100</v>
      </c>
      <c r="B26" s="3" t="s">
        <v>101</v>
      </c>
      <c r="C26" s="1" t="s">
        <v>102</v>
      </c>
      <c r="D26" s="4" t="str">
        <f>IFERROR(__xludf.DUMMYFUNCTION("GOOGLETRANSLATE(B26, ""en"", ""no"")"),"Start rengjøring")</f>
        <v>Start rengjøring</v>
      </c>
      <c r="E26" s="4" t="s">
        <v>103</v>
      </c>
    </row>
    <row r="27" ht="15.75" customHeight="1">
      <c r="A27" s="1" t="s">
        <v>104</v>
      </c>
      <c r="B27" s="3" t="s">
        <v>105</v>
      </c>
      <c r="C27" s="1" t="s">
        <v>106</v>
      </c>
      <c r="D27" s="4" t="str">
        <f>IFERROR(__xludf.DUMMYFUNCTION("GOOGLETRANSLATE(B27, ""en"", ""no"")"),"skip@maintag.com for å utføre optimalisering Vi trenger tilgang til skip@b.com Dine siste løpende apper ѕ ѕкр @ / b.comskip @ / mainag.com")</f>
        <v>skip@maintag.com for å utføre optimalisering Vi trenger tilgang til skip@b.com Dine siste løpende apper ѕ ѕкр @ / b.comskip @ / mainag.com</v>
      </c>
      <c r="E27" s="4" t="s">
        <v>107</v>
      </c>
    </row>
    <row r="28" ht="15.75" customHeight="1">
      <c r="A28" s="1" t="s">
        <v>108</v>
      </c>
      <c r="B28" s="3" t="s">
        <v>109</v>
      </c>
      <c r="C28" s="1" t="s">
        <v>110</v>
      </c>
      <c r="D28" s="4" t="str">
        <f>IFERROR(__xludf.DUMMYFUNCTION("GOOGLETRANSLATE(B28, ""en"", ""no"")"),"Begrens de fleste kraftkrevende funksjoner for å lage grunnleggende funksjoner] (som samtaler, SMS og favorittapps tilgjengelig så lenge som mulig.")</f>
        <v>Begrens de fleste kraftkrevende funksjoner for å lage grunnleggende funksjoner] (som samtaler, SMS og favorittapps tilgjengelig så lenge som mulig.</v>
      </c>
      <c r="E28" s="4" t="s">
        <v>111</v>
      </c>
    </row>
    <row r="29" ht="15.75" customHeight="1">
      <c r="A29" s="1" t="s">
        <v>112</v>
      </c>
      <c r="B29" s="3" t="s">
        <v>113</v>
      </c>
      <c r="C29" s="1" t="s">
        <v>114</v>
      </c>
      <c r="D29" s="4" t="str">
        <f>IFERROR(__xludf.DUMMYFUNCTION("GOOGLETRANSLATE(B29, ""en"", ""no"")"),"Optimaliser")</f>
        <v>Optimaliser</v>
      </c>
      <c r="E29" s="4" t="s">
        <v>115</v>
      </c>
    </row>
    <row r="30" ht="15.75" customHeight="1">
      <c r="A30" s="1" t="s">
        <v>116</v>
      </c>
      <c r="B30" s="3" t="s">
        <v>117</v>
      </c>
      <c r="C30" s="1" t="s">
        <v>118</v>
      </c>
      <c r="D30" s="4" t="str">
        <f>IFERROR(__xludf.DUMMYFUNCTION("GOOGLETRANSLATE(B30, ""en"", ""no"")"),"Skanning")</f>
        <v>Skanning</v>
      </c>
      <c r="E30" s="4" t="s">
        <v>119</v>
      </c>
    </row>
    <row r="31" ht="15.75" customHeight="1">
      <c r="A31" s="1" t="s">
        <v>120</v>
      </c>
      <c r="B31" s="3" t="s">
        <v>121</v>
      </c>
      <c r="C31" s="1" t="s">
        <v>122</v>
      </c>
      <c r="D31" s="4" t="str">
        <f>IFERROR(__xludf.DUMMYFUNCTION("GOOGLETRANSLATE(B31, ""en"", ""no"")"),"Batteri")</f>
        <v>Batteri</v>
      </c>
      <c r="E31" s="4" t="s">
        <v>123</v>
      </c>
    </row>
    <row r="32" ht="15.75" customHeight="1">
      <c r="A32" s="1" t="s">
        <v>124</v>
      </c>
      <c r="B32" s="3" t="s">
        <v>125</v>
      </c>
      <c r="C32" s="1" t="s">
        <v>126</v>
      </c>
      <c r="D32" s="4" t="str">
        <f>IFERROR(__xludf.DUMMYFUNCTION("GOOGLETRANSLATE(B32, ""en"", ""no"")"),"Du har mindre enn 20% av batteristrømmen din til venstre. Ikke glem å slå på strømsparingsmodus!")</f>
        <v>Du har mindre enn 20% av batteristrømmen din til venstre. Ikke glem å slå på strømsparingsmodus!</v>
      </c>
      <c r="E32" s="4" t="s">
        <v>127</v>
      </c>
    </row>
    <row r="33" ht="15.75" customHeight="1">
      <c r="A33" s="1" t="s">
        <v>128</v>
      </c>
      <c r="B33" s="3" t="s">
        <v>129</v>
      </c>
      <c r="C33" s="1" t="s">
        <v>130</v>
      </c>
      <c r="D33" s="4" t="str">
        <f>IFERROR(__xludf.DUMMYFUNCTION("GOOGLETRANSLATE(B33, ""en"", ""no"")"),"Tid igjen |.")</f>
        <v>Tid igjen |.</v>
      </c>
      <c r="E33" s="4" t="s">
        <v>131</v>
      </c>
    </row>
    <row r="34" ht="15.75" customHeight="1">
      <c r="A34" s="1" t="s">
        <v>132</v>
      </c>
      <c r="B34" s="3" t="s">
        <v>133</v>
      </c>
      <c r="C34" s="1" t="s">
        <v>134</v>
      </c>
      <c r="D34" s="4" t="str">
        <f>IFERROR(__xludf.DUMMYFUNCTION("GOOGLETRANSLATE(B34, ""en"", ""no"")"),"minutter siden")</f>
        <v>minutter siden</v>
      </c>
      <c r="E34" s="4" t="s">
        <v>135</v>
      </c>
    </row>
    <row r="35" ht="15.75" customHeight="1">
      <c r="A35" s="1" t="s">
        <v>136</v>
      </c>
      <c r="B35" s="3" t="s">
        <v>137</v>
      </c>
      <c r="C35" s="1" t="s">
        <v>138</v>
      </c>
      <c r="D35" s="4" t="str">
        <f>IFERROR(__xludf.DUMMYFUNCTION("GOOGLETRANSLATE(B35, ""en"", ""no"")"),"Sol")</f>
        <v>Sol</v>
      </c>
      <c r="E35" s="4" t="s">
        <v>139</v>
      </c>
    </row>
    <row r="36" ht="15.75" customHeight="1">
      <c r="A36" s="1" t="s">
        <v>140</v>
      </c>
      <c r="B36" s="3" t="s">
        <v>141</v>
      </c>
      <c r="C36" s="1" t="s">
        <v>142</v>
      </c>
      <c r="D36" s="4" t="str">
        <f>IFERROR(__xludf.DUMMYFUNCTION("GOOGLETRANSLATE(B36, ""en"", ""no"")"),"Tillat utvalgte programmer å kjøre normalt (utvalgte programmer kan velges i Innstillinger)")</f>
        <v>Tillat utvalgte programmer å kjøre normalt (utvalgte programmer kan velges i Innstillinger)</v>
      </c>
      <c r="E36" s="4" t="s">
        <v>143</v>
      </c>
    </row>
    <row r="37" ht="15.75" customHeight="1">
      <c r="A37" s="1" t="s">
        <v>144</v>
      </c>
      <c r="B37" s="3" t="s">
        <v>145</v>
      </c>
      <c r="C37" s="1" t="s">
        <v>146</v>
      </c>
      <c r="D37" s="4" t="str">
        <f>IFERROR(__xludf.DUMMYFUNCTION("GOOGLETRANSLATE(B37, ""en"", ""no"")"),"Redusere lysstyrken")</f>
        <v>Redusere lysstyrken</v>
      </c>
      <c r="E37" s="4" t="s">
        <v>147</v>
      </c>
    </row>
    <row r="38" ht="15.75" customHeight="1">
      <c r="A38" s="1" t="s">
        <v>148</v>
      </c>
      <c r="B38" s="3" t="s">
        <v>149</v>
      </c>
      <c r="C38" s="1" t="s">
        <v>150</v>
      </c>
      <c r="D38" s="4" t="str">
        <f>IFERROR(__xludf.DUMMYFUNCTION("GOOGLETRANSLATE(B38, ""en"", ""no"")"),"Leter etter unødvendige filer, cache og andre søppel ...")</f>
        <v>Leter etter unødvendige filer, cache og andre søppel ...</v>
      </c>
      <c r="E38" s="4" t="s">
        <v>151</v>
      </c>
    </row>
    <row r="39" ht="15.75" customHeight="1">
      <c r="A39" s="1" t="s">
        <v>152</v>
      </c>
      <c r="B39" s="3" t="s">
        <v>153</v>
      </c>
      <c r="C39" s="1" t="s">
        <v>154</v>
      </c>
      <c r="D39" s="4" t="str">
        <f>IFERROR(__xludf.DUMMYFUNCTION("GOOGLETRANSLATE(B39, ""en"", ""no"")"),"Apps.")</f>
        <v>Apps.</v>
      </c>
      <c r="E39" s="4" t="s">
        <v>155</v>
      </c>
    </row>
    <row r="40" ht="15.75" customHeight="1">
      <c r="A40" s="1" t="s">
        <v>156</v>
      </c>
      <c r="B40" s="3" t="s">
        <v>157</v>
      </c>
      <c r="C40" s="1" t="s">
        <v>158</v>
      </c>
      <c r="D40" s="4" t="str">
        <f>IFERROR(__xludf.DUMMYFUNCTION("GOOGLETRANSLATE(B40, ""en"", ""no"")"),"Lørdag")</f>
        <v>Lørdag</v>
      </c>
      <c r="E40" s="4" t="s">
        <v>159</v>
      </c>
    </row>
    <row r="41" ht="15.75" customHeight="1">
      <c r="A41" s="1" t="s">
        <v>160</v>
      </c>
      <c r="B41" s="3" t="s">
        <v>161</v>
      </c>
      <c r="C41" s="1" t="s">
        <v>162</v>
      </c>
      <c r="D41" s="4" t="str">
        <f>IFERROR(__xludf.DUMMYFUNCTION("GOOGLETRANSLATE(B41, ""en"", ""no"")"),"Fortsette")</f>
        <v>Fortsette</v>
      </c>
      <c r="E41" s="4" t="s">
        <v>163</v>
      </c>
    </row>
    <row r="42" ht="15.75" customHeight="1">
      <c r="A42" s="1" t="s">
        <v>164</v>
      </c>
      <c r="B42" s="3" t="s">
        <v>165</v>
      </c>
      <c r="C42" s="1" t="s">
        <v>166</v>
      </c>
      <c r="D42" s="4" t="str">
        <f>IFERROR(__xludf.DUMMYFUNCTION("GOOGLETRANSLATE(B42, ""en"", ""no"")"),"Suction!Skip@newrow.com Vi klarte å frigjøre skip@string.com av RAM")</f>
        <v>Suction!Skip@newrow.com Vi klarte å frigjøre skip@string.com av RAM</v>
      </c>
      <c r="E42" s="4" t="s">
        <v>167</v>
      </c>
    </row>
    <row r="43" ht="15.75" customHeight="1">
      <c r="A43" s="1" t="s">
        <v>168</v>
      </c>
      <c r="B43" s="3" t="s">
        <v>169</v>
      </c>
      <c r="C43" s="1" t="s">
        <v>170</v>
      </c>
      <c r="D43" s="4" t="str">
        <f>IFERROR(__xludf.DUMMYFUNCTION("GOOGLETRANSLATE(B43, ""en"", ""no"")"),"Sette opp varsler")</f>
        <v>Sette opp varsler</v>
      </c>
      <c r="E43" s="4" t="s">
        <v>171</v>
      </c>
    </row>
    <row r="44" ht="15.75" customHeight="1">
      <c r="A44" s="1" t="s">
        <v>172</v>
      </c>
      <c r="B44" s="3" t="s">
        <v>173</v>
      </c>
      <c r="C44" s="1" t="s">
        <v>174</v>
      </c>
      <c r="D44" s="4" t="str">
        <f>IFERROR(__xludf.DUMMYFUNCTION("GOOGLETRANSLATE(B44, ""en"", ""no"")"),"Hver dag")</f>
        <v>Hver dag</v>
      </c>
      <c r="E44" s="4" t="s">
        <v>175</v>
      </c>
    </row>
    <row r="45" ht="15.75" customHeight="1">
      <c r="A45" s="1" t="s">
        <v>176</v>
      </c>
      <c r="B45" s="3" t="s">
        <v>177</v>
      </c>
      <c r="C45" s="1" t="s">
        <v>178</v>
      </c>
      <c r="D45" s="4" t="str">
        <f>IFERROR(__xludf.DUMMYFUNCTION("GOOGLETRANSLATE(B45, ""en"", ""no"")"),"Super Cleaner.")</f>
        <v>Super Cleaner.</v>
      </c>
      <c r="E45" s="4" t="s">
        <v>179</v>
      </c>
    </row>
    <row r="46" ht="15.75" customHeight="1">
      <c r="A46" s="1" t="s">
        <v>180</v>
      </c>
      <c r="B46" s="3" t="s">
        <v>181</v>
      </c>
      <c r="C46" s="1" t="s">
        <v>182</v>
      </c>
      <c r="D46" s="4" t="str">
        <f>IFERROR(__xludf.DUMMYFUNCTION("GOOGLETRANSLATE(B46, ""en"", ""no"")"),"Makt")</f>
        <v>Makt</v>
      </c>
      <c r="E46" s="4" t="s">
        <v>183</v>
      </c>
    </row>
    <row r="47" ht="15.75" customHeight="1">
      <c r="A47" s="1" t="s">
        <v>184</v>
      </c>
      <c r="B47" s="3" t="s">
        <v>184</v>
      </c>
      <c r="C47" s="1" t="s">
        <v>184</v>
      </c>
      <c r="D47" s="4" t="str">
        <f>IFERROR(__xludf.DUMMYFUNCTION("GOOGLETRANSLATE(B47, ""en"", ""no"")"),"support_email.")</f>
        <v>support_email.</v>
      </c>
      <c r="E47" s="4" t="s">
        <v>185</v>
      </c>
    </row>
    <row r="48" ht="15.75" customHeight="1">
      <c r="A48" s="1" t="s">
        <v>186</v>
      </c>
      <c r="B48" s="3" t="s">
        <v>187</v>
      </c>
      <c r="C48" s="1" t="s">
        <v>188</v>
      </c>
      <c r="D48" s="4" t="str">
        <f>IFERROR(__xludf.DUMMYFUNCTION("GOOGLETRANSLATE(B48, ""en"", ""no"")"),"Thu.")</f>
        <v>Thu.</v>
      </c>
      <c r="E48" s="4" t="s">
        <v>189</v>
      </c>
    </row>
    <row r="49" ht="15.75" customHeight="1">
      <c r="A49" s="1" t="s">
        <v>190</v>
      </c>
      <c r="B49" s="3" t="s">
        <v>191</v>
      </c>
      <c r="C49" s="1" t="s">
        <v>192</v>
      </c>
      <c r="D49" s="4" t="str">
        <f>IFERROR(__xludf.DUMMYFUNCTION("GOOGLETRANSLATE(B49, ""en"", ""no"")"),"Ikke glem å slette APK-filen etter at du har installert appen!")</f>
        <v>Ikke glem å slette APK-filen etter at du har installert appen!</v>
      </c>
      <c r="E49" s="4" t="s">
        <v>193</v>
      </c>
    </row>
    <row r="50" ht="15.75" customHeight="1">
      <c r="A50" s="1" t="s">
        <v>194</v>
      </c>
      <c r="B50" s="3" t="s">
        <v>195</v>
      </c>
      <c r="C50" s="1" t="s">
        <v>196</v>
      </c>
      <c r="D50" s="4" t="str">
        <f>IFERROR(__xludf.DUMMYFUNCTION("GOOGLETRANSLATE(B50, ""en"", ""no"")"),"Avinstallerer apper")</f>
        <v>Avinstallerer apper</v>
      </c>
      <c r="E50" s="4" t="s">
        <v>197</v>
      </c>
    </row>
    <row r="51" ht="15.75" customHeight="1">
      <c r="A51" s="1" t="s">
        <v>198</v>
      </c>
      <c r="B51" s="3" t="s">
        <v>199</v>
      </c>
      <c r="C51" s="1" t="s">
        <v>200</v>
      </c>
      <c r="D51" s="4" t="str">
        <f>IFERROR(__xludf.DUMMYFUNCTION("GOOGLETRANSLATE(B51, ""en"", ""no"")"),"OK!")</f>
        <v>OK!</v>
      </c>
      <c r="E51" s="4" t="s">
        <v>199</v>
      </c>
    </row>
    <row r="52" ht="15.75" customHeight="1">
      <c r="A52" s="1" t="s">
        <v>201</v>
      </c>
      <c r="B52" s="3" t="s">
        <v>202</v>
      </c>
      <c r="C52" s="1" t="s">
        <v>203</v>
      </c>
      <c r="D52" s="4" t="str">
        <f>IFERROR(__xludf.DUMMYFUNCTION("GOOGLETRANSLATE(B52, ""en"", ""no"")"),"Tue.")</f>
        <v>Tue.</v>
      </c>
      <c r="E52" s="4" t="s">
        <v>202</v>
      </c>
    </row>
    <row r="53" ht="15.75" customHeight="1">
      <c r="A53" s="1" t="s">
        <v>204</v>
      </c>
      <c r="B53" s="3" t="s">
        <v>205</v>
      </c>
      <c r="C53" s="1" t="s">
        <v>206</v>
      </c>
      <c r="D53" s="4" t="str">
        <f>IFERROR(__xludf.DUMMYFUNCTION("GOOGLETRANSLATE(B53, ""en"", ""no"")"),"Påminn deg om å slette resterende filer etter avinstallasjon")</f>
        <v>Påminn deg om å slette resterende filer etter avinstallasjon</v>
      </c>
      <c r="E53" s="4" t="s">
        <v>207</v>
      </c>
    </row>
    <row r="54" ht="15.75" customHeight="1">
      <c r="A54" s="1" t="s">
        <v>208</v>
      </c>
      <c r="B54" s="3" t="s">
        <v>173</v>
      </c>
      <c r="C54" s="1" t="s">
        <v>209</v>
      </c>
      <c r="D54" s="4" t="str">
        <f>IFERROR(__xludf.DUMMYFUNCTION("GOOGLETRANSLATE(B54, ""en"", ""no"")"),"Hver dag")</f>
        <v>Hver dag</v>
      </c>
      <c r="E54" s="4" t="s">
        <v>175</v>
      </c>
    </row>
    <row r="55" ht="15.75" customHeight="1">
      <c r="A55" s="1" t="s">
        <v>210</v>
      </c>
      <c r="B55" s="3" t="s">
        <v>211</v>
      </c>
      <c r="C55" s="1" t="s">
        <v>212</v>
      </c>
      <c r="D55" s="4" t="str">
        <f>IFERROR(__xludf.DUMMYFUNCTION("GOOGLETRANSLATE(B55, ""en"", ""no"")"),"Unødvendige apks.")</f>
        <v>Unødvendige apks.</v>
      </c>
      <c r="E55" s="4" t="s">
        <v>213</v>
      </c>
    </row>
    <row r="56" ht="15.75" customHeight="1">
      <c r="A56" s="1" t="s">
        <v>214</v>
      </c>
      <c r="B56" s="3" t="s">
        <v>215</v>
      </c>
      <c r="C56" s="1" t="s">
        <v>216</v>
      </c>
      <c r="D56" s="4" t="str">
        <f>IFERROR(__xludf.DUMMYFUNCTION("GOOGLETRANSLATE(B56, ""en"", ""no"")"),"Sorter etter nummer")</f>
        <v>Sorter etter nummer</v>
      </c>
      <c r="E56" s="4" t="s">
        <v>217</v>
      </c>
    </row>
    <row r="57" ht="15.75" customHeight="1">
      <c r="A57" s="1" t="s">
        <v>218</v>
      </c>
      <c r="B57" s="3" t="s">
        <v>219</v>
      </c>
      <c r="C57" s="1" t="s">
        <v>220</v>
      </c>
      <c r="D57" s="4" t="str">
        <f>IFERROR(__xludf.DUMMYFUNCTION("GOOGLETRANSLATE(B57, ""en"", ""no"")"),"Strømsparingsmodus")</f>
        <v>Strømsparingsmodus</v>
      </c>
      <c r="E57" s="4" t="s">
        <v>219</v>
      </c>
    </row>
    <row r="58" ht="15.75" customHeight="1">
      <c r="A58" s="1" t="s">
        <v>221</v>
      </c>
      <c r="B58" s="3" t="s">
        <v>222</v>
      </c>
      <c r="C58" s="1" t="s">
        <v>223</v>
      </c>
      <c r="D58" s="4" t="str">
        <f>IFERROR(__xludf.DUMMYFUNCTION("GOOGLETRANSLATE(B58, ""en"", ""no"")"),"Kanal for hovedvarsling")</f>
        <v>Kanal for hovedvarsling</v>
      </c>
      <c r="E58" s="4" t="s">
        <v>224</v>
      </c>
    </row>
    <row r="59" ht="15.75" customHeight="1">
      <c r="A59" s="1" t="s">
        <v>225</v>
      </c>
      <c r="B59" s="3" t="s">
        <v>226</v>
      </c>
      <c r="C59" s="1" t="s">
        <v>227</v>
      </c>
      <c r="D59" s="4" t="str">
        <f>IFERROR(__xludf.DUMMYFUNCTION("GOOGLETRANSLATE(B59, ""en"", ""no"")"),"Beskriv ditt problem, vi vil være glad for å hjelpe")</f>
        <v>Beskriv ditt problem, vi vil være glad for å hjelpe</v>
      </c>
      <c r="E59" s="4" t="s">
        <v>228</v>
      </c>
    </row>
    <row r="60" ht="15.75" customHeight="1">
      <c r="A60" s="1" t="s">
        <v>229</v>
      </c>
      <c r="B60" s="3" t="s">
        <v>230</v>
      </c>
      <c r="C60" s="1" t="s">
        <v>231</v>
      </c>
      <c r="D60" s="4" t="str">
        <f>IFERROR(__xludf.DUMMYFUNCTION("GOOGLETRANSLATE(B60, ""en"", ""no"")"),"Kanal for appvarsler")</f>
        <v>Kanal for appvarsler</v>
      </c>
      <c r="E60" s="4" t="s">
        <v>232</v>
      </c>
    </row>
    <row r="61" ht="15.75" customHeight="1">
      <c r="A61" s="1" t="s">
        <v>233</v>
      </c>
      <c r="B61" s="3" t="s">
        <v>234</v>
      </c>
      <c r="C61" s="1" t="s">
        <v>235</v>
      </c>
      <c r="D61" s="4" t="str">
        <f>IFERROR(__xludf.DUMMYFUNCTION("GOOGLETRANSLATE(B61, ""en"", ""no"")"),"Suksess! Vi klarte å frigjøre skip@string.com av RAM")</f>
        <v>Suksess! Vi klarte å frigjøre skip@string.com av RAM</v>
      </c>
      <c r="E61" s="4" t="s">
        <v>236</v>
      </c>
    </row>
    <row r="62" ht="15.75" customHeight="1">
      <c r="A62" s="1" t="s">
        <v>237</v>
      </c>
      <c r="B62" s="3" t="s">
        <v>238</v>
      </c>
      <c r="C62" s="1" t="s">
        <v>239</v>
      </c>
      <c r="D62" s="4" t="str">
        <f>IFERROR(__xludf.DUMMYFUNCTION("GOOGLETRANSLATE(B62, ""en"", ""no"")"),"Trygt slett")</f>
        <v>Trygt slett</v>
      </c>
      <c r="E62" s="4" t="s">
        <v>240</v>
      </c>
    </row>
    <row r="63" ht="15.75" customHeight="1">
      <c r="A63" s="1" t="s">
        <v>241</v>
      </c>
      <c r="B63" s="3" t="s">
        <v>242</v>
      </c>
      <c r="C63" s="1" t="s">
        <v>243</v>
      </c>
      <c r="D63" s="4" t="str">
        <f>IFERROR(__xludf.DUMMYFUNCTION("GOOGLETRANSLATE(B63, ""en"", ""no"")"),"Gjenta")</f>
        <v>Gjenta</v>
      </c>
      <c r="E63" s="4" t="s">
        <v>244</v>
      </c>
    </row>
    <row r="64" ht="15.75" customHeight="1">
      <c r="A64" s="1" t="s">
        <v>245</v>
      </c>
      <c r="B64" s="3" t="s">
        <v>246</v>
      </c>
      <c r="C64" s="1" t="s">
        <v>247</v>
      </c>
      <c r="D64" s="4" t="str">
        <f>IFERROR(__xludf.DUMMYFUNCTION("GOOGLETRANSLATE(B64, ""en"", ""no"")"),"Under utvikling")</f>
        <v>Under utvikling</v>
      </c>
      <c r="E64" s="4" t="s">
        <v>248</v>
      </c>
    </row>
    <row r="65" ht="15.75" customHeight="1">
      <c r="A65" s="1" t="s">
        <v>249</v>
      </c>
      <c r="B65" s="3" t="s">
        <v>250</v>
      </c>
      <c r="C65" s="1" t="s">
        <v>251</v>
      </c>
      <c r="D65" s="4" t="str">
        <f>IFERROR(__xludf.DUMMYFUNCTION("GOOGLETRANSLATE(B65, ""en"", ""no"")"),"Slå av strømsparingsmodus automatisk når ladetivået er over 60%.")</f>
        <v>Slå av strømsparingsmodus automatisk når ladetivået er over 60%.</v>
      </c>
      <c r="E65" s="4" t="s">
        <v>252</v>
      </c>
    </row>
    <row r="66" ht="15.75" customHeight="1">
      <c r="A66" s="1" t="s">
        <v>253</v>
      </c>
      <c r="B66" s="3" t="s">
        <v>254</v>
      </c>
      <c r="C66" s="1" t="s">
        <v>255</v>
      </c>
      <c r="D66" s="4" t="str">
        <f>IFERROR(__xludf.DUMMYFUNCTION("GOOGLETRANSLATE(B66, ""en"", ""no"")"),"Suksess! Nå har du mer gratis minne i skip@string.com")</f>
        <v>Suksess! Nå har du mer gratis minne i skip@string.com</v>
      </c>
      <c r="E66" s="4" t="s">
        <v>256</v>
      </c>
    </row>
    <row r="67" ht="15.75" customHeight="1">
      <c r="A67" s="1" t="s">
        <v>257</v>
      </c>
      <c r="B67" s="3" t="s">
        <v>258</v>
      </c>
      <c r="C67" s="1" t="s">
        <v>259</v>
      </c>
      <c r="D67" s="4" t="str">
        <f>IFERROR(__xludf.DUMMYFUNCTION("GOOGLETRANSLATE(B67, ""en"", ""no"")"),"Aktiver ""Ikke forstyrr"" -modus")</f>
        <v>Aktiver "Ikke forstyrr" -modus</v>
      </c>
      <c r="E67" s="4" t="s">
        <v>260</v>
      </c>
    </row>
    <row r="68" ht="15.75" customHeight="1">
      <c r="A68" s="1" t="s">
        <v>261</v>
      </c>
      <c r="B68" s="3" t="s">
        <v>262</v>
      </c>
      <c r="C68" s="1" t="s">
        <v>263</v>
      </c>
      <c r="D68" s="4" t="str">
        <f>IFERROR(__xludf.DUMMYFUNCTION("GOOGLETRANSLATE(B68, ""en"", ""no"")"),"Gratis")</f>
        <v>Gratis</v>
      </c>
      <c r="E68" s="4" t="s">
        <v>264</v>
      </c>
    </row>
    <row r="69" ht="15.75" customHeight="1">
      <c r="A69" s="1" t="s">
        <v>265</v>
      </c>
      <c r="B69" s="3" t="s">
        <v>266</v>
      </c>
      <c r="C69" s="1" t="s">
        <v>26</v>
      </c>
      <c r="D69" s="4" t="str">
        <f>IFERROR(__xludf.DUMMYFUNCTION("GOOGLETRANSLATE(B69, ""en"", ""no"")"),"Rengjøring")</f>
        <v>Rengjøring</v>
      </c>
      <c r="E69" s="4" t="s">
        <v>267</v>
      </c>
    </row>
    <row r="70" ht="15.75" customHeight="1">
      <c r="A70" s="1" t="s">
        <v>268</v>
      </c>
      <c r="B70" s="3" t="s">
        <v>269</v>
      </c>
      <c r="C70" s="1" t="s">
        <v>270</v>
      </c>
      <c r="D70" s="4" t="str">
        <f>IFERROR(__xludf.DUMMYFUNCTION("GOOGLETRANSLATE(B70, ""en"", ""no"")"),"Aldri")</f>
        <v>Aldri</v>
      </c>
      <c r="E70" s="4" t="s">
        <v>271</v>
      </c>
    </row>
    <row r="71" ht="15.75" customHeight="1">
      <c r="A71" s="1" t="s">
        <v>272</v>
      </c>
      <c r="B71" s="3" t="s">
        <v>273</v>
      </c>
      <c r="C71" s="1" t="s">
        <v>274</v>
      </c>
      <c r="D71" s="4" t="str">
        <f>IFERROR(__xludf.DUMMYFUNCTION("GOOGLETRANSLATE(B71, ""en"", ""no"")"),"Clearing Ram ...")</f>
        <v>Clearing Ram ...</v>
      </c>
      <c r="E71" s="4" t="s">
        <v>275</v>
      </c>
    </row>
    <row r="72" ht="15.75" customHeight="1">
      <c r="A72" s="1" t="s">
        <v>276</v>
      </c>
      <c r="B72" s="3" t="s">
        <v>266</v>
      </c>
      <c r="C72" s="1" t="s">
        <v>26</v>
      </c>
      <c r="D72" s="4" t="str">
        <f>IFERROR(__xludf.DUMMYFUNCTION("GOOGLETRANSLATE(B72, ""en"", ""no"")"),"Rengjøring")</f>
        <v>Rengjøring</v>
      </c>
      <c r="E72" s="4" t="s">
        <v>267</v>
      </c>
    </row>
    <row r="73" ht="15.75" customHeight="1">
      <c r="A73" s="1" t="s">
        <v>277</v>
      </c>
      <c r="B73" s="3" t="s">
        <v>266</v>
      </c>
      <c r="C73" s="1" t="s">
        <v>26</v>
      </c>
      <c r="D73" s="4" t="str">
        <f>IFERROR(__xludf.DUMMYFUNCTION("GOOGLETRANSLATE(B73, ""en"", ""no"")"),"Rengjøring")</f>
        <v>Rengjøring</v>
      </c>
      <c r="E73" s="4" t="s">
        <v>267</v>
      </c>
    </row>
    <row r="74" ht="15.75" customHeight="1">
      <c r="A74" s="1" t="s">
        <v>278</v>
      </c>
      <c r="B74" s="3" t="s">
        <v>279</v>
      </c>
      <c r="C74" s="1" t="s">
        <v>280</v>
      </c>
      <c r="D74" s="4" t="str">
        <f>IFERROR(__xludf.DUMMYFUNCTION("GOOGLETRANSLATE(B74, ""en"", ""no"")"),"Vi kan hjelpe deg med den første rengjøringen")</f>
        <v>Vi kan hjelpe deg med den første rengjøringen</v>
      </c>
      <c r="E74" s="4" t="s">
        <v>281</v>
      </c>
    </row>
    <row r="75" ht="15.75" customHeight="1">
      <c r="A75" s="1" t="s">
        <v>282</v>
      </c>
      <c r="B75" s="3" t="s">
        <v>283</v>
      </c>
      <c r="C75" s="1" t="s">
        <v>284</v>
      </c>
      <c r="D75" s="4" t="str">
        <f>IFERROR(__xludf.DUMMYFUNCTION("GOOGLETRANSLATE(B75, ""en"", ""no"")"),"Brukerstøtte")</f>
        <v>Brukerstøtte</v>
      </c>
      <c r="E75" s="4" t="s">
        <v>285</v>
      </c>
    </row>
    <row r="76" ht="15.75" customHeight="1">
      <c r="A76" s="1" t="s">
        <v>286</v>
      </c>
      <c r="B76" s="3" t="s">
        <v>287</v>
      </c>
      <c r="C76" s="1" t="s">
        <v>288</v>
      </c>
      <c r="D76" s="4" t="str">
        <f>IFERROR(__xludf.DUMMYFUNCTION("GOOGLETRANSLATE(B76, ""en"", ""no"")"),"Skip@maintag.com Vi trenger tillatelse til å skyte@b.com Administrer varsler, for å aktivere eller deaktivere ""Ikke forstyrr"" -modus skip@/maintag.com")</f>
        <v>Skip@maintag.com Vi trenger tillatelse til å skyte@b.com Administrer varsler, for å aktivere eller deaktivere "Ikke forstyrr" -modus skip@/maintag.com</v>
      </c>
      <c r="E76" s="4" t="s">
        <v>289</v>
      </c>
    </row>
    <row r="77" ht="15.75" customHeight="1">
      <c r="A77" s="1" t="s">
        <v>290</v>
      </c>
      <c r="B77" s="3" t="s">
        <v>291</v>
      </c>
      <c r="C77" s="1" t="s">
        <v>292</v>
      </c>
      <c r="D77" s="4" t="str">
        <f>IFERROR(__xludf.DUMMYFUNCTION("GOOGLETRANSLATE(B77, ""en"", ""no"")"),"Tillate")</f>
        <v>Tillate</v>
      </c>
      <c r="E77" s="4" t="s">
        <v>293</v>
      </c>
    </row>
    <row r="78" ht="15.75" customHeight="1">
      <c r="A78" s="1" t="s">
        <v>294</v>
      </c>
      <c r="B78" s="3" t="s">
        <v>295</v>
      </c>
      <c r="C78" s="1" t="s">
        <v>296</v>
      </c>
      <c r="D78" s="4" t="str">
        <f>IFERROR(__xludf.DUMMYFUNCTION("GOOGLETRANSLATE(B78, ""en"", ""no"")"),"skip@string.com savnet varsler")</f>
        <v>skip@string.com savnet varsler</v>
      </c>
      <c r="E78" s="4" t="s">
        <v>297</v>
      </c>
    </row>
    <row r="79" ht="15.75" customHeight="1">
      <c r="A79" s="1" t="s">
        <v>298</v>
      </c>
      <c r="B79" s="3" t="s">
        <v>299</v>
      </c>
      <c r="C79" s="1" t="s">
        <v>299</v>
      </c>
      <c r="D79" s="4" t="str">
        <f>IFERROR(__xludf.DUMMYFUNCTION("GOOGLETRANSLATE(B79, ""en"", ""no"")"),"(skip@string.com)")</f>
        <v>(skip@string.com)</v>
      </c>
      <c r="E79" s="4" t="s">
        <v>299</v>
      </c>
    </row>
    <row r="80" ht="15.75" customHeight="1">
      <c r="A80" s="1" t="s">
        <v>300</v>
      </c>
      <c r="B80" s="3" t="s">
        <v>301</v>
      </c>
      <c r="C80" s="1" t="s">
        <v>302</v>
      </c>
      <c r="D80" s="4" t="str">
        <f>IFERROR(__xludf.DUMMYFUNCTION("GOOGLETRANSLATE(B80, ""en"", ""no"")"),"Påminnelsesinnstillinger")</f>
        <v>Påminnelsesinnstillinger</v>
      </c>
      <c r="E80" s="4" t="s">
        <v>303</v>
      </c>
    </row>
    <row r="81" ht="15.75" customHeight="1">
      <c r="A81" s="1" t="s">
        <v>304</v>
      </c>
      <c r="B81" s="3" t="s">
        <v>305</v>
      </c>
      <c r="C81" s="1" t="s">
        <v>306</v>
      </c>
      <c r="D81" s="4" t="str">
        <f>IFERROR(__xludf.DUMMYFUNCTION("GOOGLETRANSLATE(B81, ""en"", ""no"")"),"Klar")</f>
        <v>Klar</v>
      </c>
      <c r="E81" s="4" t="s">
        <v>307</v>
      </c>
    </row>
    <row r="82" ht="15.75" customHeight="1">
      <c r="A82" s="1" t="s">
        <v>308</v>
      </c>
      <c r="B82" s="3" t="s">
        <v>309</v>
      </c>
      <c r="C82" s="1" t="s">
        <v>310</v>
      </c>
      <c r="D82" s="4" t="str">
        <f>IFERROR(__xludf.DUMMYFUNCTION("GOOGLETRANSLATE(B82, ""en"", ""no"")"),"Gå til Innstillinger")</f>
        <v>Gå til Innstillinger</v>
      </c>
      <c r="E82" s="4" t="s">
        <v>311</v>
      </c>
    </row>
    <row r="83" ht="15.75" customHeight="1">
      <c r="A83" s="1" t="s">
        <v>312</v>
      </c>
      <c r="B83" s="3" t="s">
        <v>313</v>
      </c>
      <c r="C83" s="1" t="s">
        <v>314</v>
      </c>
      <c r="D83" s="4" t="str">
        <f>IFERROR(__xludf.DUMMYFUNCTION("GOOGLETRANSLATE(B83, ""en"", ""no"")"),"Begrens strømforbruk (synkronisering, GPS, vibrasjon, aktiv skjerm, etc.)")</f>
        <v>Begrens strømforbruk (synkronisering, GPS, vibrasjon, aktiv skjerm, etc.)</v>
      </c>
      <c r="E83" s="4" t="s">
        <v>315</v>
      </c>
    </row>
    <row r="84" ht="15.75" customHeight="1">
      <c r="A84" s="1" t="s">
        <v>316</v>
      </c>
      <c r="B84" s="3" t="s">
        <v>317</v>
      </c>
      <c r="C84" s="1" t="s">
        <v>318</v>
      </c>
      <c r="D84" s="4" t="str">
        <f>IFERROR(__xludf.DUMMYFUNCTION("GOOGLETRANSLATE(B84, ""en"", ""no"")"),"Fre.")</f>
        <v>Fre.</v>
      </c>
      <c r="E84" s="4" t="s">
        <v>319</v>
      </c>
    </row>
    <row r="85" ht="15.75" customHeight="1">
      <c r="A85" s="1" t="s">
        <v>320</v>
      </c>
      <c r="B85" s="3" t="s">
        <v>321</v>
      </c>
      <c r="C85" s="1" t="s">
        <v>322</v>
      </c>
      <c r="D85" s="4" t="str">
        <f>IFERROR(__xludf.DUMMYFUNCTION("GOOGLETRANSLATE(B85, ""en"", ""no"")"),"Påminn når RAM er full")</f>
        <v>Påminn når RAM er full</v>
      </c>
      <c r="E85" s="4" t="s">
        <v>323</v>
      </c>
    </row>
    <row r="86" ht="15.75" customHeight="1">
      <c r="A86" s="1" t="s">
        <v>324</v>
      </c>
      <c r="B86" s="3" t="s">
        <v>325</v>
      </c>
      <c r="C86" s="1" t="s">
        <v>326</v>
      </c>
      <c r="D86" s="4" t="str">
        <f>IFERROR(__xludf.DUMMYFUNCTION("GOOGLETRANSLATE(B86, ""en"", ""no"")"),"Tomme mapper")</f>
        <v>Tomme mapper</v>
      </c>
      <c r="E86" s="4" t="s">
        <v>327</v>
      </c>
    </row>
    <row r="87" ht="15.75" customHeight="1">
      <c r="A87" s="1" t="s">
        <v>328</v>
      </c>
      <c r="B87" s="3" t="s">
        <v>329</v>
      </c>
      <c r="C87" s="1" t="s">
        <v>330</v>
      </c>
      <c r="D87" s="4" t="str">
        <f>IFERROR(__xludf.DUMMYFUNCTION("GOOGLETRANSLATE(B87, ""en"", ""no"")"),"WED.")</f>
        <v>WED.</v>
      </c>
      <c r="E87" s="4" t="s">
        <v>331</v>
      </c>
    </row>
    <row r="88" ht="15.75" customHeight="1">
      <c r="A88" s="1" t="s">
        <v>332</v>
      </c>
      <c r="B88" s="3" t="s">
        <v>333</v>
      </c>
      <c r="C88" s="1" t="s">
        <v>334</v>
      </c>
      <c r="D88" s="4" t="str">
        <f>IFERROR(__xludf.DUMMYFUNCTION("GOOGLETRANSLATE(B88, ""en"", ""no"")"),"Slå av automatisk")</f>
        <v>Slå av automatisk</v>
      </c>
      <c r="E88" s="4" t="s">
        <v>335</v>
      </c>
    </row>
    <row r="89" ht="15.75" customHeight="1">
      <c r="A89" s="1" t="s">
        <v>336</v>
      </c>
      <c r="B89" s="3" t="s">
        <v>337</v>
      </c>
      <c r="C89" s="1" t="s">
        <v>338</v>
      </c>
      <c r="D89" s="4" t="str">
        <f>IFERROR(__xludf.DUMMYFUNCTION("GOOGLETRANSLATE(B89, ""en"", ""no"")"),"% 1 $ s /% 2 $ s -% 3 $ d /% 4 $ d elementer")</f>
        <v>% 1 $ s /% 2 $ s -% 3 $ d /% 4 $ d elementer</v>
      </c>
      <c r="E89" s="4" t="s">
        <v>339</v>
      </c>
    </row>
    <row r="90" ht="15.75" customHeight="1">
      <c r="A90" s="1" t="s">
        <v>340</v>
      </c>
      <c r="B90" s="3" t="s">
        <v>341</v>
      </c>
      <c r="C90" s="1" t="s">
        <v>342</v>
      </c>
      <c r="D90" s="4" t="str">
        <f>IFERROR(__xludf.DUMMYFUNCTION("GOOGLETRANSLATE(B90, ""en"", ""no"")"),"Startskjermen")</f>
        <v>Startskjermen</v>
      </c>
      <c r="E90" s="4" t="s">
        <v>341</v>
      </c>
    </row>
    <row r="91" ht="15.75" customHeight="1">
      <c r="A91" s="1" t="s">
        <v>343</v>
      </c>
      <c r="B91" s="3" t="s">
        <v>101</v>
      </c>
      <c r="C91" s="1" t="s">
        <v>102</v>
      </c>
      <c r="D91" s="4" t="str">
        <f>IFERROR(__xludf.DUMMYFUNCTION("GOOGLETRANSLATE(B91, ""en"", ""no"")"),"Start rengjøring")</f>
        <v>Start rengjøring</v>
      </c>
      <c r="E91" s="4" t="s">
        <v>103</v>
      </c>
    </row>
    <row r="92" ht="15.75" customHeight="1">
      <c r="A92" s="1" t="s">
        <v>344</v>
      </c>
      <c r="B92" s="3" t="s">
        <v>345</v>
      </c>
      <c r="C92" s="1" t="s">
        <v>346</v>
      </c>
      <c r="D92" s="4" t="str">
        <f>IFERROR(__xludf.DUMMYFUNCTION("GOOGLETRANSLATE(B92, ""en"", ""no"")"),"Hver")</f>
        <v>Hver</v>
      </c>
      <c r="E92" s="4" t="s">
        <v>347</v>
      </c>
    </row>
    <row r="93" ht="15.75" customHeight="1">
      <c r="A93" s="1" t="s">
        <v>348</v>
      </c>
      <c r="B93" s="3" t="s">
        <v>349</v>
      </c>
      <c r="C93" s="1" t="s">
        <v>350</v>
      </c>
      <c r="D93" s="4" t="str">
        <f>IFERROR(__xludf.DUMMYFUNCTION("GOOGLETRANSLATE(B93, ""en"", ""no"")"),"Klar søppel")</f>
        <v>Klar søppel</v>
      </c>
      <c r="E93" s="4" t="s">
        <v>351</v>
      </c>
    </row>
    <row r="94" ht="15.75" customHeight="1">
      <c r="A94" s="1" t="s">
        <v>352</v>
      </c>
      <c r="B94" s="3" t="s">
        <v>353</v>
      </c>
      <c r="C94" s="1" t="s">
        <v>354</v>
      </c>
      <c r="D94" s="4" t="str">
        <f>IFERROR(__xludf.DUMMYFUNCTION("GOOGLETRANSLATE(B94, ""en"", ""no"")"),"Motta varsler om rask batteridrenning")</f>
        <v>Motta varsler om rask batteridrenning</v>
      </c>
      <c r="E94" s="4" t="s">
        <v>355</v>
      </c>
    </row>
    <row r="95" ht="15.75" customHeight="1">
      <c r="A95" s="1" t="s">
        <v>356</v>
      </c>
      <c r="B95" s="3" t="s">
        <v>357</v>
      </c>
      <c r="C95" s="1" t="s">
        <v>358</v>
      </c>
      <c r="D95" s="4" t="str">
        <f>IFERROR(__xludf.DUMMYFUNCTION("GOOGLETRANSLATE(B95, ""en"", ""no"")"),"Rengjøring er ikke gjort i mer enn 24 timer!")</f>
        <v>Rengjøring er ikke gjort i mer enn 24 timer!</v>
      </c>
      <c r="E95" s="4" t="s">
        <v>359</v>
      </c>
    </row>
    <row r="96" ht="15.75" customHeight="1">
      <c r="A96" s="1" t="s">
        <v>360</v>
      </c>
      <c r="B96" s="3" t="s">
        <v>361</v>
      </c>
      <c r="C96" s="1" t="s">
        <v>362</v>
      </c>
      <c r="D96" s="4" t="str">
        <f>IFERROR(__xludf.DUMMYFUNCTION("GOOGLETRANSLATE(B96, ""en"", ""no"")"),"Skanning for søppelfiler")</f>
        <v>Skanning for søppelfiler</v>
      </c>
      <c r="E96" s="4" t="s">
        <v>363</v>
      </c>
    </row>
    <row r="97" ht="15.75" customHeight="1">
      <c r="A97" s="1" t="s">
        <v>364</v>
      </c>
      <c r="B97" s="3" t="s">
        <v>365</v>
      </c>
      <c r="C97" s="1" t="s">
        <v>366</v>
      </c>
      <c r="D97" s="4" t="str">
        <f>IFERROR(__xludf.DUMMYFUNCTION("GOOGLETRANSLATE(B97, ""en"", ""no"")"),"Frigjorte skip@string.com av rammen")</f>
        <v>Frigjorte skip@string.com av rammen</v>
      </c>
      <c r="E97" s="4" t="s">
        <v>367</v>
      </c>
    </row>
    <row r="98" ht="15.75" customHeight="1">
      <c r="A98" s="1" t="s">
        <v>368</v>
      </c>
      <c r="B98" s="3" t="s">
        <v>369</v>
      </c>
      <c r="C98" s="1" t="s">
        <v>370</v>
      </c>
      <c r="D98" s="4" t="str">
        <f>IFERROR(__xludf.DUMMYFUNCTION("GOOGLETRANSLATE(B98, ""en"", ""no"")"),"Ikke glem å slette leftover-filer!")</f>
        <v>Ikke glem å slette leftover-filer!</v>
      </c>
      <c r="E98" s="4" t="s">
        <v>371</v>
      </c>
    </row>
    <row r="99" ht="15.75" customHeight="1">
      <c r="A99" s="1" t="s">
        <v>372</v>
      </c>
      <c r="B99" s="3" t="s">
        <v>373</v>
      </c>
      <c r="C99" s="1" t="s">
        <v>374</v>
      </c>
      <c r="D99" s="4" t="str">
        <f>IFERROR(__xludf.DUMMYFUNCTION("GOOGLETRANSLATE(B99, ""en"", ""no"")"),"Miniatyrbilder")</f>
        <v>Miniatyrbilder</v>
      </c>
      <c r="E99" s="4" t="s">
        <v>375</v>
      </c>
    </row>
    <row r="100" ht="15.75" customHeight="1">
      <c r="A100" s="1" t="s">
        <v>376</v>
      </c>
      <c r="B100" s="3" t="s">
        <v>377</v>
      </c>
      <c r="C100" s="1" t="s">
        <v>378</v>
      </c>
      <c r="D100" s="4" t="str">
        <f>IFERROR(__xludf.DUMMYFUNCTION("GOOGLETRANSLATE(B100, ""en"", ""no"")"),"Sortering av alle dine applikasjoner slik at du enkelt kan se og slette dem ...")</f>
        <v>Sortering av alle dine applikasjoner slik at du enkelt kan se og slette dem ...</v>
      </c>
      <c r="E100" s="4" t="s">
        <v>379</v>
      </c>
    </row>
    <row r="101" ht="15.75" customHeight="1">
      <c r="A101" s="1" t="s">
        <v>380</v>
      </c>
      <c r="B101" s="3" t="s">
        <v>381</v>
      </c>
      <c r="C101" s="1" t="s">
        <v>382</v>
      </c>
      <c r="D101" s="4" t="str">
        <f>IFERROR(__xludf.DUMMYFUNCTION("GOOGLETRANSLATE(B101, ""en"", ""no"")"),"Spar energi")</f>
        <v>Spar energi</v>
      </c>
      <c r="E101" s="4" t="s">
        <v>383</v>
      </c>
    </row>
    <row r="102" ht="15.75" customHeight="1">
      <c r="A102" s="1" t="s">
        <v>384</v>
      </c>
      <c r="B102" s="3" t="s">
        <v>385</v>
      </c>
      <c r="C102" s="1" t="s">
        <v>386</v>
      </c>
      <c r="D102" s="4" t="str">
        <f>IFERROR(__xludf.DUMMYFUNCTION("GOOGLETRANSLATE(B102, ""en"", ""no"")"),"Systemapplikasjoner")</f>
        <v>Systemapplikasjoner</v>
      </c>
      <c r="E102" s="4" t="s">
        <v>387</v>
      </c>
    </row>
    <row r="103" ht="15.75" customHeight="1">
      <c r="A103" s="1" t="s">
        <v>388</v>
      </c>
      <c r="B103" s="3" t="s">
        <v>389</v>
      </c>
      <c r="C103" s="1" t="s">
        <v>390</v>
      </c>
      <c r="D103" s="4" t="str">
        <f>IFERROR(__xludf.DUMMYFUNCTION("GOOGLETRANSLATE(B103, ""en"", ""no"")"),"Tid")</f>
        <v>Tid</v>
      </c>
      <c r="E103" s="4" t="s">
        <v>391</v>
      </c>
    </row>
    <row r="104" ht="15.75" customHeight="1">
      <c r="A104" s="1" t="s">
        <v>392</v>
      </c>
      <c r="B104" s="3" t="s">
        <v>393</v>
      </c>
      <c r="C104" s="1" t="s">
        <v>212</v>
      </c>
      <c r="D104" s="4" t="str">
        <f>IFERROR(__xludf.DUMMYFUNCTION("GOOGLETRANSLATE(B104, ""en"", ""no"")"),"Unødvendig apk.")</f>
        <v>Unødvendig apk.</v>
      </c>
      <c r="E104" s="4" t="s">
        <v>394</v>
      </c>
    </row>
    <row r="105" ht="15.75" customHeight="1">
      <c r="A105" s="1" t="s">
        <v>395</v>
      </c>
      <c r="B105" s="3" t="s">
        <v>396</v>
      </c>
      <c r="C105" s="1" t="s">
        <v>397</v>
      </c>
      <c r="D105" s="4" t="str">
        <f>IFERROR(__xludf.DUMMYFUNCTION("GOOGLETRANSLATE(B105, ""en"", ""no"")"),"RAM")</f>
        <v>RAM</v>
      </c>
      <c r="E105" s="4" t="s">
        <v>396</v>
      </c>
    </row>
    <row r="106" ht="15.75" customHeight="1">
      <c r="A106" s="1" t="s">
        <v>398</v>
      </c>
      <c r="B106" s="3" t="s">
        <v>399</v>
      </c>
      <c r="C106" s="1" t="s">
        <v>400</v>
      </c>
      <c r="D106" s="4" t="str">
        <f>IFERROR(__xludf.DUMMYFUNCTION("GOOGLETRANSLATE(B106, ""en"", ""no"")"),"Legg igjen e-posten din slik at vi kan svare på deg")</f>
        <v>Legg igjen e-posten din slik at vi kan svare på deg</v>
      </c>
      <c r="E106" s="4" t="s">
        <v>401</v>
      </c>
    </row>
    <row r="107" ht="15.75" customHeight="1">
      <c r="A107" s="1" t="s">
        <v>402</v>
      </c>
      <c r="B107" s="3" t="s">
        <v>403</v>
      </c>
      <c r="C107" s="1" t="s">
        <v>404</v>
      </c>
      <c r="D107" s="4" t="str">
        <f>IFERROR(__xludf.DUMMYFUNCTION("GOOGLETRANSLATE(B107, ""en"", ""no"")"),"Din mobiltelefon løper ut av batteriet raskt! Lukk apps som forbruker mye batteristrøm.")</f>
        <v>Din mobiltelefon løper ut av batteriet raskt! Lukk apps som forbruker mye batteristrøm.</v>
      </c>
      <c r="E107" s="4" t="s">
        <v>405</v>
      </c>
    </row>
    <row r="108" ht="15.75" customHeight="1">
      <c r="A108" s="1" t="s">
        <v>406</v>
      </c>
      <c r="B108" s="3" t="s">
        <v>407</v>
      </c>
      <c r="C108" s="1" t="s">
        <v>408</v>
      </c>
      <c r="D108" s="4" t="str">
        <f>IFERROR(__xludf.DUMMYFUNCTION("GOOGLETRANSLATE(B108, ""en"", ""no"")"),"Total mengde RAM")</f>
        <v>Total mengde RAM</v>
      </c>
      <c r="E108" s="4" t="s">
        <v>409</v>
      </c>
    </row>
    <row r="109" ht="15.75" customHeight="1">
      <c r="A109" s="1" t="s">
        <v>410</v>
      </c>
      <c r="B109" s="3" t="s">
        <v>411</v>
      </c>
      <c r="C109" s="1" t="s">
        <v>412</v>
      </c>
      <c r="D109" s="4" t="str">
        <f>IFERROR(__xludf.DUMMYFUNCTION("GOOGLETRANSLATE(B109, ""en"", ""no"")"),"Deaktiver tjenester og funksjoner med høyt strømforbruk")</f>
        <v>Deaktiver tjenester og funksjoner med høyt strømforbruk</v>
      </c>
      <c r="E109" s="4" t="s">
        <v>413</v>
      </c>
    </row>
    <row r="110" ht="15.75" customHeight="1">
      <c r="A110" s="1" t="s">
        <v>414</v>
      </c>
      <c r="B110" s="3" t="s">
        <v>415</v>
      </c>
      <c r="C110" s="1" t="s">
        <v>416</v>
      </c>
      <c r="D110" s="4" t="str">
        <f>IFERROR(__xludf.DUMMYFUNCTION("GOOGLETRANSLATE(B110, ""en"", ""no"")"),"Sorter etter størrelse")</f>
        <v>Sorter etter størrelse</v>
      </c>
      <c r="E110" s="4" t="s">
        <v>417</v>
      </c>
    </row>
    <row r="111" ht="15.75" customHeight="1">
      <c r="A111" s="1" t="s">
        <v>418</v>
      </c>
      <c r="B111" s="3" t="s">
        <v>419</v>
      </c>
      <c r="C111" s="1" t="s">
        <v>420</v>
      </c>
      <c r="D111" s="4" t="str">
        <f>IFERROR(__xludf.DUMMYFUNCTION("GOOGLETRANSLATE(B111, ""en"", ""no"")"),"Sikkerhet")</f>
        <v>Sikkerhet</v>
      </c>
      <c r="E111" s="4" t="s">
        <v>421</v>
      </c>
    </row>
    <row r="112" ht="15.75" customHeight="1">
      <c r="A112" s="1" t="s">
        <v>422</v>
      </c>
      <c r="B112" s="3" t="s">
        <v>423</v>
      </c>
      <c r="C112" s="1" t="s">
        <v>424</v>
      </c>
      <c r="D112" s="4" t="str">
        <f>IFERROR(__xludf.DUMMYFUNCTION("GOOGLETRANSLATE(B112, ""en"", ""no"")"),"Utvalgte apper vil ikke være stengt eller frosset i bakgrunnsaktivitet under optimalisering, og vil kjøre uten begrensninger i strømsparings- og ultra-lagringsmodus")</f>
        <v>Utvalgte apper vil ikke være stengt eller frosset i bakgrunnsaktivitet under optimalisering, og vil kjøre uten begrensninger i strømsparings- og ultra-lagringsmodus</v>
      </c>
      <c r="E112" s="4" t="s">
        <v>425</v>
      </c>
    </row>
    <row r="113" ht="15.75" customHeight="1">
      <c r="A113" s="1" t="s">
        <v>426</v>
      </c>
      <c r="B113" s="3" t="s">
        <v>427</v>
      </c>
      <c r="C113" s="1" t="s">
        <v>428</v>
      </c>
      <c r="D113" s="4" t="str">
        <f>IFERROR(__xludf.DUMMYFUNCTION("GOOGLETRANSLATE(B113, ""en"", ""no"")"),"Ubesvarte varsler")</f>
        <v>Ubesvarte varsler</v>
      </c>
      <c r="E113" s="4" t="s">
        <v>429</v>
      </c>
    </row>
    <row r="114" ht="15.75" customHeight="1">
      <c r="A114" s="1" t="s">
        <v>430</v>
      </c>
      <c r="B114" s="5" t="s">
        <v>431</v>
      </c>
      <c r="C114" s="1" t="s">
        <v>432</v>
      </c>
      <c r="D114" s="4" t="str">
        <f>IFERROR(__xludf.DUMMYFUNCTION("GOOGLETRANSLATE(B114, ""en"", ""no"")"),"Tid til å slå av strømsparingsmodus.")</f>
        <v>Tid til å slå av strømsparingsmodus.</v>
      </c>
      <c r="E114" s="4" t="s">
        <v>433</v>
      </c>
    </row>
    <row r="115" ht="15.75" customHeight="1">
      <c r="A115" s="1" t="s">
        <v>434</v>
      </c>
      <c r="B115" s="3" t="s">
        <v>435</v>
      </c>
      <c r="C115" s="1" t="s">
        <v>436</v>
      </c>
      <c r="D115" s="4" t="str">
        <f>IFERROR(__xludf.DUMMYFUNCTION("GOOGLETRANSLATE(B115, ""en"", ""no"")"),"Gjort")</f>
        <v>Gjort</v>
      </c>
      <c r="E115" s="4" t="s">
        <v>437</v>
      </c>
    </row>
    <row r="116" ht="15.75" customHeight="1">
      <c r="A116" s="1" t="s">
        <v>438</v>
      </c>
      <c r="B116" s="3" t="s">
        <v>439</v>
      </c>
      <c r="C116" s="1" t="s">
        <v>440</v>
      </c>
      <c r="D116" s="4" t="str">
        <f>IFERROR(__xludf.DUMMYFUNCTION("GOOGLETRANSLATE(B116, ""en"", ""no"")"),"Hvis du ikke mottar appvarsler, klikker du bare på bytteskip@newrow.com-varslene fra utvalgte apper, vil ikke bry deg, og du kan alltid vise dem i kategorien ""Ubesvarte varsler""")</f>
        <v>Hvis du ikke mottar appvarsler, klikker du bare på bytteskip@newrow.com-varslene fra utvalgte apper, vil ikke bry deg, og du kan alltid vise dem i kategorien "Ubesvarte varsler"</v>
      </c>
      <c r="E116" s="4" t="s">
        <v>441</v>
      </c>
    </row>
    <row r="117" ht="15.75" customHeight="1">
      <c r="A117" s="1" t="s">
        <v>442</v>
      </c>
      <c r="B117" s="3" t="s">
        <v>443</v>
      </c>
      <c r="C117" s="1" t="s">
        <v>444</v>
      </c>
      <c r="D117" s="4" t="str">
        <f>IFERROR(__xludf.DUMMYFUNCTION("GOOGLETRANSLATE(B117, ""en"", ""no"")"),"Hver 7. dag")</f>
        <v>Hver 7. dag</v>
      </c>
      <c r="E117" s="4" t="s">
        <v>445</v>
      </c>
    </row>
    <row r="118" ht="15.75" customHeight="1">
      <c r="A118" s="1" t="s">
        <v>446</v>
      </c>
      <c r="B118" s="3" t="s">
        <v>419</v>
      </c>
      <c r="C118" s="1" t="s">
        <v>420</v>
      </c>
      <c r="D118" s="4" t="str">
        <f>IFERROR(__xludf.DUMMYFUNCTION("GOOGLETRANSLATE(B118, ""en"", ""no"")"),"Sikkerhet")</f>
        <v>Sikkerhet</v>
      </c>
      <c r="E118" s="4" t="s">
        <v>421</v>
      </c>
    </row>
    <row r="119" ht="15.75" customHeight="1">
      <c r="A119" s="1" t="s">
        <v>447</v>
      </c>
      <c r="B119" s="3" t="s">
        <v>448</v>
      </c>
      <c r="C119" s="1" t="s">
        <v>449</v>
      </c>
      <c r="D119" s="4" t="str">
        <f>IFERROR(__xludf.DUMMYFUNCTION("GOOGLETRANSLATE(B119, ""en"", ""no"")"),"Tillatelser")</f>
        <v>Tillatelser</v>
      </c>
      <c r="E119" s="4" t="s">
        <v>450</v>
      </c>
    </row>
    <row r="120" ht="15.75" customHeight="1">
      <c r="A120" s="1" t="s">
        <v>451</v>
      </c>
      <c r="B120" s="3" t="s">
        <v>452</v>
      </c>
      <c r="C120" s="1" t="s">
        <v>453</v>
      </c>
      <c r="D120" s="4" t="str">
        <f>IFERROR(__xludf.DUMMYFUNCTION("GOOGLETRANSLATE(B120, ""en"", ""no"")"),"H.")</f>
        <v>H.</v>
      </c>
      <c r="E120" s="4" t="s">
        <v>452</v>
      </c>
    </row>
    <row r="121" ht="15.75" customHeight="1">
      <c r="A121" s="1" t="s">
        <v>454</v>
      </c>
      <c r="B121" s="3" t="s">
        <v>455</v>
      </c>
      <c r="C121" s="1" t="s">
        <v>456</v>
      </c>
      <c r="D121" s="4" t="str">
        <f>IFERROR(__xludf.DUMMYFUNCTION("GOOGLETRANSLATE(B121, ""en"", ""no"")"),"Batterilevetiden er mer enn 60%. Strømsparingsmodus kan slås av")</f>
        <v>Batterilevetiden er mer enn 60%. Strømsparingsmodus kan slås av</v>
      </c>
      <c r="E121" s="4" t="s">
        <v>457</v>
      </c>
    </row>
    <row r="122" ht="15.75" customHeight="1">
      <c r="A122" s="1" t="s">
        <v>458</v>
      </c>
      <c r="B122" s="3" t="s">
        <v>117</v>
      </c>
      <c r="C122" s="1" t="s">
        <v>118</v>
      </c>
      <c r="D122" s="4" t="str">
        <f>IFERROR(__xludf.DUMMYFUNCTION("GOOGLETRANSLATE(B122, ""en"", ""no"")"),"Skanning")</f>
        <v>Skanning</v>
      </c>
      <c r="E122" s="4" t="s">
        <v>119</v>
      </c>
    </row>
    <row r="123" ht="15.75" customHeight="1">
      <c r="A123" s="1" t="s">
        <v>459</v>
      </c>
      <c r="B123" s="3" t="s">
        <v>460</v>
      </c>
      <c r="C123" s="1" t="s">
        <v>461</v>
      </c>
      <c r="D123" s="4" t="str">
        <f>IFERROR(__xludf.DUMMYFUNCTION("GOOGLETRANSLATE(B123, ""en"", ""no"")"),"Gi beskjed til utslipp")</f>
        <v>Gi beskjed til utslipp</v>
      </c>
      <c r="E123" s="4" t="s">
        <v>462</v>
      </c>
    </row>
    <row r="124" ht="15.75" customHeight="1">
      <c r="A124" s="1" t="s">
        <v>463</v>
      </c>
      <c r="B124" s="3" t="s">
        <v>464</v>
      </c>
      <c r="C124" s="1" t="s">
        <v>465</v>
      </c>
      <c r="D124" s="4" t="str">
        <f>IFERROR(__xludf.DUMMYFUNCTION("GOOGLETRANSLATE(B124, ""en"", ""no"")"),"Skanning er ferdig")</f>
        <v>Skanning er ferdig</v>
      </c>
      <c r="E124" s="4" t="s">
        <v>466</v>
      </c>
    </row>
    <row r="125" ht="15.75" customHeight="1">
      <c r="A125" s="1" t="s">
        <v>467</v>
      </c>
      <c r="B125" s="3" t="s">
        <v>468</v>
      </c>
      <c r="C125" s="1" t="s">
        <v>469</v>
      </c>
      <c r="D125" s="4" t="str">
        <f>IFERROR(__xludf.DUMMYFUNCTION("GOOGLETRANSLATE(B125, ""en"", ""no"")"),"Utvalgte apper")</f>
        <v>Utvalgte apper</v>
      </c>
      <c r="E125" s="4" t="s">
        <v>470</v>
      </c>
    </row>
    <row r="126" ht="15.75" customHeight="1">
      <c r="A126" s="1" t="s">
        <v>471</v>
      </c>
      <c r="B126" s="3" t="s">
        <v>472</v>
      </c>
      <c r="C126" s="1" t="s">
        <v>473</v>
      </c>
      <c r="D126" s="4" t="str">
        <f>IFERROR(__xludf.DUMMYFUNCTION("GOOGLETRANSLATE(B126, ""en"", ""no"")"),"Sjekk ut vår app")</f>
        <v>Sjekk ut vår app</v>
      </c>
      <c r="E126" s="4" t="s">
        <v>474</v>
      </c>
    </row>
    <row r="127" ht="15.75" customHeight="1">
      <c r="A127" s="1" t="s">
        <v>475</v>
      </c>
      <c r="B127" s="3" t="s">
        <v>476</v>
      </c>
      <c r="C127" s="1" t="s">
        <v>477</v>
      </c>
      <c r="D127" s="4" t="str">
        <f>IFERROR(__xludf.DUMMYFUNCTION("GOOGLETRANSLATE(B127, ""en"", ""no"")"),"Programmer som akkurat nå tar opp RAM, oppvarmer CPUen og øker batteriforbruket")</f>
        <v>Programmer som akkurat nå tar opp RAM, oppvarmer CPUen og øker batteriforbruket</v>
      </c>
      <c r="E127" s="4" t="s">
        <v>478</v>
      </c>
    </row>
    <row r="128" ht="15.75" customHeight="1">
      <c r="A128" s="1" t="s">
        <v>479</v>
      </c>
      <c r="B128" s="3" t="s">
        <v>480</v>
      </c>
      <c r="C128" s="1" t="s">
        <v>481</v>
      </c>
      <c r="D128" s="4" t="str">
        <f>IFERROR(__xludf.DUMMYFUNCTION("GOOGLETRANSLATE(B128, ""en"", ""no"")"),"skip@maintag.com Tillat oss skip@b.com for å endre systeminnstillinger, så kan vi redusere lysstyrken for å redusere lysstyrken.")</f>
        <v>skip@maintag.com Tillat oss skip@b.com for å endre systeminnstillinger, så kan vi redusere lysstyrken for å redusere lysstyrken.</v>
      </c>
      <c r="E128" s="4" t="s">
        <v>482</v>
      </c>
    </row>
    <row r="129" ht="15.75" customHeight="1">
      <c r="A129" s="1" t="s">
        <v>483</v>
      </c>
      <c r="B129" s="3" t="s">
        <v>484</v>
      </c>
      <c r="C129" s="1" t="s">
        <v>485</v>
      </c>
      <c r="D129" s="4" t="str">
        <f>IFERROR(__xludf.DUMMYFUNCTION("GOOGLETRANSLATE(B129, ""en"", ""no"")"),"Lagring av strøm vil aktivere følgende begrensninger:")</f>
        <v>Lagring av strøm vil aktivere følgende begrensninger:</v>
      </c>
      <c r="E129" s="4" t="s">
        <v>486</v>
      </c>
    </row>
    <row r="130" ht="15.75" customHeight="1">
      <c r="A130" s="1" t="s">
        <v>487</v>
      </c>
      <c r="B130" s="3" t="s">
        <v>488</v>
      </c>
      <c r="C130" s="1" t="s">
        <v>489</v>
      </c>
      <c r="D130" s="4" t="str">
        <f>IFERROR(__xludf.DUMMYFUNCTION("GOOGLETRANSLATE(B130, ""en"", ""no"")"),"Varsler")</f>
        <v>Varsler</v>
      </c>
      <c r="E130" s="4" t="s">
        <v>490</v>
      </c>
    </row>
    <row r="131" ht="15.75" customHeight="1">
      <c r="A131" s="1" t="s">
        <v>491</v>
      </c>
      <c r="B131" s="3" t="s">
        <v>492</v>
      </c>
      <c r="C131" s="1" t="s">
        <v>493</v>
      </c>
      <c r="D131" s="4" t="str">
        <f>IFERROR(__xludf.DUMMYFUNCTION("GOOGLETRANSLATE(B131, ""en"", ""no"")"),"Åpne innstillinger")</f>
        <v>Åpne innstillinger</v>
      </c>
      <c r="E131" s="4" t="s">
        <v>494</v>
      </c>
    </row>
    <row r="132" ht="15.75" customHeight="1">
      <c r="A132" s="1" t="s">
        <v>495</v>
      </c>
      <c r="B132" s="3" t="s">
        <v>496</v>
      </c>
      <c r="C132" s="1" t="s">
        <v>497</v>
      </c>
      <c r="D132" s="4" t="str">
        <f>IFERROR(__xludf.DUMMYFUNCTION("GOOGLETRANSLATE(B132, ""en"", ""no"")"),"Søk blant skip@string.com applikasjoner")</f>
        <v>Søk blant skip@string.com applikasjoner</v>
      </c>
      <c r="E132" s="4" t="s">
        <v>498</v>
      </c>
    </row>
    <row r="133" ht="15.75" customHeight="1">
      <c r="A133" s="1" t="s">
        <v>499</v>
      </c>
      <c r="B133" s="3" t="s">
        <v>500</v>
      </c>
      <c r="C133" s="1" t="s">
        <v>501</v>
      </c>
      <c r="D133" s="4" t="str">
        <f>IFERROR(__xludf.DUMMYFUNCTION("GOOGLETRANSLATE(B133, ""en"", ""no"")"),"Begrense bakgrunnsaktiviteten")</f>
        <v>Begrense bakgrunnsaktiviteten</v>
      </c>
      <c r="E133" s="4" t="s">
        <v>502</v>
      </c>
    </row>
    <row r="134" ht="15.75" customHeight="1">
      <c r="A134" s="1" t="s">
        <v>503</v>
      </c>
      <c r="B134" s="3" t="s">
        <v>504</v>
      </c>
      <c r="C134" s="1" t="s">
        <v>505</v>
      </c>
      <c r="D134" s="4" t="str">
        <f>IFERROR(__xludf.DUMMYFUNCTION("GOOGLETRANSLATE(B134, ""en"", ""no"")"),"Strømsparingsmoduser")</f>
        <v>Strømsparingsmoduser</v>
      </c>
      <c r="E134" s="4" t="s">
        <v>219</v>
      </c>
    </row>
    <row r="135" ht="15.75" customHeight="1">
      <c r="A135" s="1" t="s">
        <v>506</v>
      </c>
      <c r="B135" s="3" t="s">
        <v>507</v>
      </c>
      <c r="C135" s="1" t="s">
        <v>508</v>
      </c>
      <c r="D135" s="4" t="str">
        <f>IFERROR(__xludf.DUMMYFUNCTION("GOOGLETRANSLATE(B135, ""en"", ""no"")"),"Dele")</f>
        <v>Dele</v>
      </c>
      <c r="E135" s="4" t="s">
        <v>509</v>
      </c>
    </row>
    <row r="136" ht="15.75" customHeight="1">
      <c r="A136" s="1" t="s">
        <v>510</v>
      </c>
      <c r="B136" s="3" t="s">
        <v>511</v>
      </c>
      <c r="C136" s="1" t="s">
        <v>512</v>
      </c>
      <c r="D136" s="4" t="str">
        <f>IFERROR(__xludf.DUMMYFUNCTION("GOOGLETRANSLATE(B136, ""en"", ""no"")"),"Installerte apper")</f>
        <v>Installerte apper</v>
      </c>
      <c r="E136" s="4" t="s">
        <v>513</v>
      </c>
    </row>
    <row r="137" ht="15.75" customHeight="1">
      <c r="A137" s="1" t="s">
        <v>514</v>
      </c>
      <c r="B137" s="3" t="s">
        <v>515</v>
      </c>
      <c r="C137" s="1" t="s">
        <v>516</v>
      </c>
      <c r="D137" s="4" t="str">
        <f>IFERROR(__xludf.DUMMYFUNCTION("GOOGLETRANSLATE(B137, ""en"", ""no"")"),"Junk кір@newrow.com filer")</f>
        <v>Junk кір@newrow.com filer</v>
      </c>
      <c r="E137" s="4" t="s">
        <v>517</v>
      </c>
    </row>
    <row r="138" ht="15.75" customHeight="1">
      <c r="A138" s="1" t="s">
        <v>518</v>
      </c>
      <c r="B138" s="3" t="s">
        <v>519</v>
      </c>
      <c r="C138" s="1" t="s">
        <v>520</v>
      </c>
      <c r="D138" s="4" t="str">
        <f>IFERROR(__xludf.DUMMYFUNCTION("GOOGLETRANSLATE(B138, ""en"", ""no"")"),"Påminn om rengjøring ikke er gjort i 24 timer")</f>
        <v>Påminn om rengjøring ikke er gjort i 24 timer</v>
      </c>
      <c r="E138" s="4" t="s">
        <v>521</v>
      </c>
    </row>
    <row r="139" ht="15.75" customHeight="1">
      <c r="A139" s="1" t="s">
        <v>522</v>
      </c>
      <c r="B139" s="3" t="s">
        <v>507</v>
      </c>
      <c r="C139" s="1" t="s">
        <v>508</v>
      </c>
      <c r="D139" s="4" t="str">
        <f>IFERROR(__xludf.DUMMYFUNCTION("GOOGLETRANSLATE(B139, ""en"", ""no"")"),"Dele")</f>
        <v>Dele</v>
      </c>
      <c r="E139" s="4" t="s">
        <v>509</v>
      </c>
    </row>
    <row r="140" ht="15.75" customHeight="1">
      <c r="A140" s="1" t="s">
        <v>523</v>
      </c>
      <c r="B140" s="3" t="s">
        <v>524</v>
      </c>
      <c r="C140" s="1" t="s">
        <v>251</v>
      </c>
      <c r="D140" s="4" t="str">
        <f>IFERROR(__xludf.DUMMYFUNCTION("GOOGLETRANSLATE(B140, ""en"", ""no"")"),"Slå av strømbesparelsen automatisk når ladetivået er over 60%.")</f>
        <v>Slå av strømbesparelsen automatisk når ladetivået er over 60%.</v>
      </c>
      <c r="E140" s="4" t="s">
        <v>252</v>
      </c>
    </row>
    <row r="141" ht="15.75" customHeight="1">
      <c r="A141" s="1" t="s">
        <v>525</v>
      </c>
      <c r="B141" s="3" t="s">
        <v>526</v>
      </c>
      <c r="C141" s="1" t="s">
        <v>527</v>
      </c>
      <c r="D141" s="4" t="str">
        <f>IFERROR(__xludf.DUMMYFUNCTION("GOOGLETRANSLATE(B141, ""en"", ""no"")"),"skip@string.com%% ladet")</f>
        <v>skip@string.com%% ladet</v>
      </c>
      <c r="E141" s="4" t="s">
        <v>528</v>
      </c>
    </row>
    <row r="142" ht="15.75" customHeight="1">
      <c r="A142" s="1" t="s">
        <v>529</v>
      </c>
      <c r="B142" s="3" t="s">
        <v>529</v>
      </c>
      <c r="C142" s="1" t="s">
        <v>529</v>
      </c>
      <c r="D142" s="4" t="str">
        <f>IFERROR(__xludf.DUMMYFUNCTION("GOOGLETRANSLATE(B142, ""en"", ""no"")"),"support_theme.")</f>
        <v>support_theme.</v>
      </c>
      <c r="E142" s="4" t="s">
        <v>530</v>
      </c>
    </row>
    <row r="143" ht="15.75" customHeight="1">
      <c r="A143" s="1" t="s">
        <v>531</v>
      </c>
      <c r="B143" s="3" t="s">
        <v>532</v>
      </c>
      <c r="C143" s="1" t="s">
        <v>533</v>
      </c>
      <c r="D143" s="4" t="str">
        <f>IFERROR(__xludf.DUMMYFUNCTION("GOOGLETRANSLATE(B143, ""en"", ""no"")"),"Ikke forstyrr")</f>
        <v>Ikke forstyrr</v>
      </c>
      <c r="E143" s="4" t="s">
        <v>534</v>
      </c>
    </row>
    <row r="144" ht="15.75" customHeight="1">
      <c r="A144" s="1" t="s">
        <v>535</v>
      </c>
      <c r="B144" s="3" t="s">
        <v>536</v>
      </c>
      <c r="C144" s="1" t="s">
        <v>537</v>
      </c>
      <c r="D144" s="4" t="str">
        <f>IFERROR(__xludf.DUMMYFUNCTION("GOOGLETRANSLATE(B144, ""en"", ""no"")"),"timer siden")</f>
        <v>timer siden</v>
      </c>
      <c r="E144" s="4" t="s">
        <v>538</v>
      </c>
    </row>
    <row r="145" ht="15.75" customHeight="1">
      <c r="A145" s="1" t="s">
        <v>539</v>
      </c>
      <c r="B145" s="3" t="s">
        <v>540</v>
      </c>
      <c r="C145" s="1" t="s">
        <v>541</v>
      </c>
      <c r="D145" s="4" t="str">
        <f>IFERROR(__xludf.DUMMYFUNCTION("GOOGLETRANSLATE(B145, ""en"", ""no"")"),"Premium abonnement")</f>
        <v>Premium abonnement</v>
      </c>
      <c r="E145" s="4" t="s">
        <v>542</v>
      </c>
    </row>
    <row r="146" ht="15.75" customHeight="1">
      <c r="A146" s="1" t="s">
        <v>543</v>
      </c>
      <c r="B146" s="3" t="s">
        <v>544</v>
      </c>
      <c r="C146" s="1" t="s">
        <v>545</v>
      </c>
      <c r="D146" s="4" t="str">
        <f>IFERROR(__xludf.DUMMYFUNCTION("GOOGLETRANSLATE(B146, ""en"", ""no"")"),"Skann resultater")</f>
        <v>Skann resultater</v>
      </c>
      <c r="E146" s="4" t="s">
        <v>546</v>
      </c>
    </row>
    <row r="147" ht="15.75" customHeight="1">
      <c r="A147" s="1" t="s">
        <v>547</v>
      </c>
      <c r="B147" s="3" t="s">
        <v>548</v>
      </c>
      <c r="C147" s="1" t="s">
        <v>549</v>
      </c>
      <c r="D147" s="4" t="str">
        <f>IFERROR(__xludf.DUMMYFUNCTION("GOOGLETRANSLATE(B147, ""en"", ""no"")"),"Frys opp diskplass ...")</f>
        <v>Frys opp diskplass ...</v>
      </c>
      <c r="E147" s="4" t="s">
        <v>550</v>
      </c>
    </row>
    <row r="148" ht="15.75" customHeight="1">
      <c r="A148" s="1" t="s">
        <v>551</v>
      </c>
      <c r="B148" s="3" t="s">
        <v>552</v>
      </c>
      <c r="C148" s="1" t="s">
        <v>553</v>
      </c>
      <c r="D148" s="4" t="str">
        <f>IFERROR(__xludf.DUMMYFUNCTION("GOOGLETRANSLATE(B148, ""en"", ""no"")"),"Aldri minne om det")</f>
        <v>Aldri minne om det</v>
      </c>
      <c r="E148" s="4" t="s">
        <v>554</v>
      </c>
    </row>
    <row r="149" ht="15.75" customHeight="1">
      <c r="A149" s="1" t="s">
        <v>555</v>
      </c>
      <c r="B149" s="3" t="s">
        <v>556</v>
      </c>
      <c r="C149" s="1" t="s">
        <v>557</v>
      </c>
      <c r="D149" s="4" t="str">
        <f>IFERROR(__xludf.DUMMYFUNCTION("GOOGLETRANSLATE(B149, ""en"", ""no"")"),"Denne appen har ingen tilgang.")</f>
        <v>Denne appen har ingen tilgang.</v>
      </c>
      <c r="E149" s="4" t="s">
        <v>558</v>
      </c>
    </row>
    <row r="150" ht="15.75" customHeight="1">
      <c r="A150" s="1" t="s">
        <v>559</v>
      </c>
      <c r="B150" s="3" t="s">
        <v>488</v>
      </c>
      <c r="C150" s="1" t="s">
        <v>489</v>
      </c>
      <c r="D150" s="4" t="str">
        <f>IFERROR(__xludf.DUMMYFUNCTION("GOOGLETRANSLATE(B150, ""en"", ""no"")"),"Varsler")</f>
        <v>Varsler</v>
      </c>
      <c r="E150" s="4" t="s">
        <v>490</v>
      </c>
    </row>
    <row r="151" ht="15.75" customHeight="1">
      <c r="A151" s="1" t="s">
        <v>560</v>
      </c>
      <c r="B151" s="3" t="s">
        <v>561</v>
      </c>
      <c r="C151" s="1" t="s">
        <v>562</v>
      </c>
      <c r="D151" s="4" t="str">
        <f>IFERROR(__xludf.DUMMYFUNCTION("GOOGLETRANSLATE(B151, ""en"", ""no"")"),"Alle caicір@newrow.com Apps.")</f>
        <v>Alle caicір@newrow.com Apps.</v>
      </c>
      <c r="E151" s="4" t="s">
        <v>563</v>
      </c>
    </row>
    <row r="152" ht="15.75" customHeight="1">
      <c r="A152" s="1" t="s">
        <v>564</v>
      </c>
      <c r="B152" s="3" t="s">
        <v>565</v>
      </c>
      <c r="C152" s="1" t="s">
        <v>566</v>
      </c>
      <c r="D152" s="4" t="str">
        <f>IFERROR(__xludf.DUMMYFUNCTION("GOOGLETRANSLATE(B152, ""en"", ""no"")"),"Slette søppel er helt trygt, vi har testet alt")</f>
        <v>Slette søppel er helt trygt, vi har testet alt</v>
      </c>
      <c r="E152" s="4" t="s">
        <v>567</v>
      </c>
    </row>
    <row r="153" ht="15.75" customHeight="1">
      <c r="A153" s="1" t="s">
        <v>568</v>
      </c>
      <c r="B153" s="3" t="s">
        <v>569</v>
      </c>
      <c r="C153" s="1" t="s">
        <v>570</v>
      </c>
      <c r="D153" s="4" t="str">
        <f>IFERROR(__xludf.DUMMYFUNCTION("GOOGLETRANSLATE(B153, ""en"", ""no"")"),"Super Cool App! Se her: ...")</f>
        <v>Super Cool App! Se her: ...</v>
      </c>
      <c r="E153" s="4" t="s">
        <v>571</v>
      </c>
    </row>
    <row r="154" ht="15.75" customHeight="1">
      <c r="A154" s="1" t="s">
        <v>572</v>
      </c>
      <c r="B154" s="3" t="s">
        <v>573</v>
      </c>
      <c r="C154" s="1" t="s">
        <v>574</v>
      </c>
      <c r="D154" s="4" t="str">
        <f>IFERROR(__xludf.DUMMYFUNCTION("GOOGLETRANSLATE(B154, ""en"", ""no"")"),"Mplegargereren min!")</f>
        <v>Mplegargereren min!</v>
      </c>
      <c r="E154" s="4" t="s">
        <v>573</v>
      </c>
    </row>
    <row r="155" ht="15.75" customHeight="1">
      <c r="A155" s="1" t="s">
        <v>575</v>
      </c>
      <c r="B155" s="3" t="s">
        <v>576</v>
      </c>
      <c r="C155" s="1" t="s">
        <v>577</v>
      </c>
      <c r="D155" s="4" t="str">
        <f>IFERROR(__xludf.DUMMYFUNCTION("GOOGLETRANSLATE(B155, ""en"", ""no"")"),"Apper installerer")</f>
        <v>Apper installerer</v>
      </c>
      <c r="E155" s="4" t="s">
        <v>578</v>
      </c>
    </row>
    <row r="156" ht="15.75" customHeight="1">
      <c r="A156" s="1" t="s">
        <v>579</v>
      </c>
      <c r="B156" s="3" t="s">
        <v>580</v>
      </c>
      <c r="C156" s="1" t="s">
        <v>581</v>
      </c>
      <c r="D156" s="4" t="str">
        <f>IFERROR(__xludf.DUMMYFUNCTION("GOOGLETRANSLATE(B156, ""en"", ""no"")"),"Hei!")</f>
        <v>Hei!</v>
      </c>
      <c r="E156" s="4" t="s">
        <v>580</v>
      </c>
    </row>
    <row r="157" ht="15.75" customHeight="1">
      <c r="A157" s="1" t="s">
        <v>582</v>
      </c>
      <c r="B157" s="3" t="s">
        <v>583</v>
      </c>
      <c r="C157" s="1" t="s">
        <v>584</v>
      </c>
      <c r="D157" s="4" t="str">
        <f>IFERROR(__xludf.DUMMYFUNCTION("GOOGLETRANSLATE(B157, ""en"", ""no"")"),"Gjort!")</f>
        <v>Gjort!</v>
      </c>
      <c r="E157" s="4" t="s">
        <v>585</v>
      </c>
    </row>
    <row r="158" ht="15.75" customHeight="1">
      <c r="A158" s="1" t="s">
        <v>586</v>
      </c>
      <c r="B158" s="3" t="s">
        <v>587</v>
      </c>
      <c r="C158" s="1" t="s">
        <v>588</v>
      </c>
      <c r="D158" s="4" t="str">
        <f>IFERROR(__xludf.DUMMYFUNCTION("GOOGLETRANSLATE(B158, ""en"", ""no"")"),"Cache.")</f>
        <v>Cache.</v>
      </c>
      <c r="E158" s="4" t="s">
        <v>587</v>
      </c>
    </row>
    <row r="159" ht="15.75" customHeight="1">
      <c r="A159" s="1" t="s">
        <v>589</v>
      </c>
      <c r="B159" s="3" t="s">
        <v>590</v>
      </c>
      <c r="C159" s="1" t="s">
        <v>591</v>
      </c>
      <c r="D159" s="4" t="str">
        <f>IFERROR(__xludf.DUMMYFUNCTION("GOOGLETRANSLATE(B159, ""en"", ""no"")"),"Før")</f>
        <v>Før</v>
      </c>
      <c r="E159" s="4" t="s">
        <v>592</v>
      </c>
    </row>
    <row r="160" ht="15.75" customHeight="1">
      <c r="A160" s="1" t="s">
        <v>593</v>
      </c>
      <c r="B160" s="3" t="s">
        <v>594</v>
      </c>
      <c r="C160" s="1" t="s">
        <v>595</v>
      </c>
      <c r="D160" s="4" t="str">
        <f>IFERROR(__xludf.DUMMYFUNCTION("GOOGLETRANSLATE(B160, ""en"", ""no"")"),"Påminn om at du kan slette apk etter installasjonen")</f>
        <v>Påminn om at du kan slette apk etter installasjonen</v>
      </c>
      <c r="E160" s="4" t="s">
        <v>596</v>
      </c>
    </row>
    <row r="161" ht="15.75" customHeight="1">
      <c r="A161" s="1" t="s">
        <v>597</v>
      </c>
      <c r="B161" s="3" t="s">
        <v>598</v>
      </c>
      <c r="C161" s="1" t="s">
        <v>599</v>
      </c>
      <c r="D161" s="4" t="str">
        <f>IFERROR(__xludf.DUMMYFUNCTION("GOOGLETRANSLATE(B161, ""en"", ""no"")"),"Ingen app er valgt")</f>
        <v>Ingen app er valgt</v>
      </c>
      <c r="E161" s="4" t="s">
        <v>600</v>
      </c>
    </row>
    <row r="162" ht="15.75" customHeight="1">
      <c r="A162" s="1" t="s">
        <v>601</v>
      </c>
      <c r="B162" s="3" t="s">
        <v>602</v>
      </c>
      <c r="C162" s="1" t="s">
        <v>603</v>
      </c>
      <c r="D162" s="4" t="str">
        <f>IFERROR(__xludf.DUMMYFUNCTION("GOOGLETRANSLATE(B162, ""en"", ""no"")"),"Utvalgt% 1 $ s fil (er) (% 2 $ s)")</f>
        <v>Utvalgt% 1 $ s fil (er) (% 2 $ s)</v>
      </c>
      <c r="E162" s="4" t="s">
        <v>604</v>
      </c>
    </row>
    <row r="163" ht="15.75" customHeight="1">
      <c r="A163" s="1" t="s">
        <v>605</v>
      </c>
      <c r="B163" s="3" t="s">
        <v>587</v>
      </c>
      <c r="C163" s="1" t="s">
        <v>588</v>
      </c>
      <c r="D163" s="4" t="str">
        <f>IFERROR(__xludf.DUMMYFUNCTION("GOOGLETRANSLATE(B163, ""en"", ""no"")"),"Cache.")</f>
        <v>Cache.</v>
      </c>
      <c r="E163" s="4" t="s">
        <v>587</v>
      </c>
    </row>
    <row r="164" ht="15.75" customHeight="1">
      <c r="A164" s="1" t="s">
        <v>606</v>
      </c>
      <c r="B164" s="6" t="s">
        <v>607</v>
      </c>
      <c r="C164" s="1" t="s">
        <v>607</v>
      </c>
      <c r="D164" s="7" t="str">
        <f>IFERROR(__xludf.DUMMYFUNCTION("GOOGLETRANSLATE(B164, ""en"", ""no"")"),"https://stackoverflow.com/questions/17960599/how-to-remove-padding-around-buttons-in-Android")</f>
        <v>https://stackoverflow.com/questions/17960599/how-to-remove-padding-around-buttons-in-Android</v>
      </c>
      <c r="E164" s="7" t="s">
        <v>607</v>
      </c>
    </row>
    <row r="165" ht="15.75" customHeight="1">
      <c r="A165" s="1" t="s">
        <v>608</v>
      </c>
      <c r="B165" s="3" t="s">
        <v>609</v>
      </c>
      <c r="C165" s="1" t="s">
        <v>610</v>
      </c>
      <c r="D165" s="4" t="str">
        <f>IFERROR(__xludf.DUMMYFUNCTION("GOOGLETRANSLATE(B165, ""en"", ""no"")"),"Kontaktstøtte")</f>
        <v>Kontaktstøtte</v>
      </c>
      <c r="E165" s="4" t="s">
        <v>611</v>
      </c>
    </row>
    <row r="166" ht="15.75" customHeight="1">
      <c r="A166" s="1" t="s">
        <v>612</v>
      </c>
      <c r="B166" s="3" t="s">
        <v>613</v>
      </c>
      <c r="C166" s="1" t="s">
        <v>614</v>
      </c>
      <c r="D166" s="4" t="str">
        <f>IFERROR(__xludf.DUMMYFUNCTION("GOOGLETRANSLATE(B166, ""en"", ""no"")"),"Fjerne minne når enheten er låst")</f>
        <v>Fjerne minne når enheten er låst</v>
      </c>
      <c r="E166" s="4" t="s">
        <v>615</v>
      </c>
    </row>
    <row r="167" ht="15.75" customHeight="1">
      <c r="A167" s="1" t="s">
        <v>616</v>
      </c>
      <c r="B167" s="3" t="s">
        <v>617</v>
      </c>
      <c r="C167" s="1" t="s">
        <v>618</v>
      </c>
      <c r="D167" s="4" t="str">
        <f>IFERROR(__xludf.DUMMYFUNCTION("GOOGLETRANSLATE(B167, ""en"", ""no"")"),"Frigjort skip@string.com av internminnet")</f>
        <v>Frigjort skip@string.com av internminnet</v>
      </c>
      <c r="E167" s="4" t="s">
        <v>619</v>
      </c>
    </row>
    <row r="168" ht="15.75" customHeight="1">
      <c r="A168" s="1" t="s">
        <v>620</v>
      </c>
      <c r="B168" s="3" t="s">
        <v>621</v>
      </c>
      <c r="C168" s="1" t="s">
        <v>622</v>
      </c>
      <c r="D168" s="4" t="str">
        <f>IFERROR(__xludf.DUMMYFUNCTION("GOOGLETRANSLATE(B168, ""en"", ""no"")"),"Øke")</f>
        <v>Øke</v>
      </c>
      <c r="E168" s="4" t="s">
        <v>623</v>
      </c>
    </row>
    <row r="169" ht="15.75" customHeight="1">
      <c r="A169" s="1" t="s">
        <v>624</v>
      </c>
      <c r="B169" s="3" t="s">
        <v>625</v>
      </c>
      <c r="C169" s="1" t="s">
        <v>626</v>
      </c>
      <c r="D169" s="4" t="str">
        <f>IFERROR(__xludf.DUMMYFUNCTION("GOOGLETRANSLATE(B169, ""en"", ""no"")"),"Sorter etter navn")</f>
        <v>Sorter etter navn</v>
      </c>
      <c r="E169" s="4" t="s">
        <v>627</v>
      </c>
    </row>
    <row r="170" ht="15.75" customHeight="1">
      <c r="A170" s="1" t="s">
        <v>628</v>
      </c>
      <c r="B170" s="3" t="s">
        <v>629</v>
      </c>
      <c r="C170" s="1" t="s">
        <v>630</v>
      </c>
      <c r="D170" s="4" t="str">
        <f>IFERROR(__xludf.DUMMYFUNCTION("GOOGLETRANSLATE(B170, ""en"", ""no"")"),"Brukt")</f>
        <v>Brukt</v>
      </c>
      <c r="E170" s="4" t="s">
        <v>631</v>
      </c>
    </row>
    <row r="171" ht="15.75" customHeight="1">
      <c r="A171" s="1" t="s">
        <v>632</v>
      </c>
      <c r="B171" s="3" t="s">
        <v>181</v>
      </c>
      <c r="C171" s="1" t="s">
        <v>182</v>
      </c>
      <c r="D171" s="4" t="str">
        <f>IFERROR(__xludf.DUMMYFUNCTION("GOOGLETRANSLATE(B171, ""en"", ""no"")"),"Makt")</f>
        <v>Makt</v>
      </c>
      <c r="E171" s="4" t="s">
        <v>183</v>
      </c>
    </row>
    <row r="172" ht="15.75" customHeight="1">
      <c r="A172" s="1" t="s">
        <v>633</v>
      </c>
      <c r="B172" s="3" t="s">
        <v>634</v>
      </c>
      <c r="C172" s="1" t="s">
        <v>635</v>
      </c>
      <c r="D172" s="4" t="str">
        <f>IFERROR(__xludf.DUMMYFUNCTION("GOOGLETRANSLATE(B172, ""en"", ""no"")"),"Innstillinger")</f>
        <v>Innstillinger</v>
      </c>
      <c r="E172" s="4" t="s">
        <v>636</v>
      </c>
    </row>
    <row r="173" ht="15.75" customHeight="1">
      <c r="A173" s="1" t="s">
        <v>637</v>
      </c>
      <c r="B173" s="3" t="s">
        <v>638</v>
      </c>
      <c r="C173" s="1" t="s">
        <v>639</v>
      </c>
      <c r="D173" s="4" t="str">
        <f>IFERROR(__xludf.DUMMYFUNCTION("GOOGLETRANSLATE(B173, ""en"", ""no"")"),"MON.")</f>
        <v>MON.</v>
      </c>
      <c r="E173" s="4" t="s">
        <v>638</v>
      </c>
    </row>
    <row r="174" ht="15.75" customHeight="1">
      <c r="A174" s="1" t="s">
        <v>640</v>
      </c>
      <c r="B174" s="3" t="s">
        <v>641</v>
      </c>
      <c r="C174" s="1" t="s">
        <v>642</v>
      </c>
      <c r="D174" s="4" t="str">
        <f>IFERROR(__xludf.DUMMYFUNCTION("GOOGLETRANSLATE(B174, ""en"", ""no"")"),"Denne appen har ingen tilgang til dataene dine, det er ikke farlig.")</f>
        <v>Denne appen har ingen tilgang til dataene dine, det er ikke farlig.</v>
      </c>
      <c r="E174" s="4" t="s">
        <v>643</v>
      </c>
    </row>
    <row r="175" ht="15.75" customHeight="1">
      <c r="A175" s="1" t="s">
        <v>644</v>
      </c>
      <c r="B175" s="3" t="s">
        <v>645</v>
      </c>
      <c r="C175" s="1" t="s">
        <v>646</v>
      </c>
      <c r="D175" s="4" t="str">
        <f>IFERROR(__xludf.DUMMYFUNCTION("GOOGLETRANSLATE(B175, ""en"", ""no"")"),"Du har nå skip@string.com mer gratis minne")</f>
        <v>Du har nå skip@string.com mer gratis minne</v>
      </c>
      <c r="E175" s="4" t="s">
        <v>647</v>
      </c>
    </row>
    <row r="176" ht="15.75" customHeight="1">
      <c r="A176" s="1" t="s">
        <v>648</v>
      </c>
      <c r="B176" s="3" t="s">
        <v>649</v>
      </c>
      <c r="C176" s="1" t="s">
        <v>650</v>
      </c>
      <c r="D176" s="4" t="str">
        <f>IFERROR(__xludf.DUMMYFUNCTION("GOOGLETRANSLATE(B176, ""en"", ""no"")"),"Hvis du vil bruke denne funksjonen, må du aktivere ""strømsparingsmodus"" i telefoninnstillingene dine")</f>
        <v>Hvis du vil bruke denne funksjonen, må du aktivere "strømsparingsmodus" i telefoninnstillingene dine</v>
      </c>
      <c r="E176" s="4" t="s">
        <v>651</v>
      </c>
    </row>
    <row r="177" ht="15.75" customHeight="1">
      <c r="A177" s="1" t="s">
        <v>652</v>
      </c>
      <c r="B177" s="3" t="s">
        <v>653</v>
      </c>
      <c r="C177" s="1" t="s">
        <v>654</v>
      </c>
      <c r="D177" s="4" t="str">
        <f>IFERROR(__xludf.DUMMYFUNCTION("GOOGLETRANSLATE(B177, ""en"", ""no"")"),"Personvernregler")</f>
        <v>Personvernregler</v>
      </c>
      <c r="E177" s="4" t="s">
        <v>655</v>
      </c>
    </row>
    <row r="178" ht="15.75" customHeight="1">
      <c r="A178" s="1" t="s">
        <v>656</v>
      </c>
      <c r="B178" s="3" t="s">
        <v>657</v>
      </c>
      <c r="C178" s="1" t="s">
        <v>658</v>
      </c>
      <c r="D178" s="4" t="str">
        <f>IFERROR(__xludf.DUMMYFUNCTION("GOOGLETRANSLATE(B178, ""en"", ""no"")"),"Strømsparing")</f>
        <v>Strømsparing</v>
      </c>
      <c r="E178" s="4" t="s">
        <v>659</v>
      </c>
    </row>
    <row r="179" ht="15.75" customHeight="1">
      <c r="A179" s="1" t="s">
        <v>660</v>
      </c>
      <c r="B179" s="3" t="s">
        <v>661</v>
      </c>
      <c r="C179" s="1" t="s">
        <v>114</v>
      </c>
      <c r="D179" s="4" t="str">
        <f>IFERROR(__xludf.DUMMYFUNCTION("GOOGLETRANSLATE(B179, ""en"", ""no"")"),"Optimalisering")</f>
        <v>Optimalisering</v>
      </c>
      <c r="E179" s="4" t="s">
        <v>662</v>
      </c>
    </row>
    <row r="180" ht="15.75" customHeight="1">
      <c r="A180" s="1" t="s">
        <v>663</v>
      </c>
      <c r="B180" s="3" t="s">
        <v>664</v>
      </c>
      <c r="C180" s="1" t="s">
        <v>665</v>
      </c>
      <c r="D180" s="4" t="str">
        <f>IFERROR(__xludf.DUMMYFUNCTION("GOOGLETRANSLATE(B180, ""en"", ""no"")"),"Send til")</f>
        <v>Send til</v>
      </c>
      <c r="E180" s="4" t="s">
        <v>666</v>
      </c>
    </row>
    <row r="181" ht="15.75" customHeight="1">
      <c r="A181" s="1" t="s">
        <v>667</v>
      </c>
      <c r="B181" s="3" t="s">
        <v>668</v>
      </c>
      <c r="C181" s="1" t="s">
        <v>669</v>
      </c>
      <c r="D181" s="4" t="str">
        <f>IFERROR(__xludf.DUMMYFUNCTION("GOOGLETRANSLATE(B181, ""en"", ""no"")"),"Siden")</f>
        <v>Siden</v>
      </c>
      <c r="E181" s="4" t="s">
        <v>668</v>
      </c>
    </row>
    <row r="182" ht="15.75" customHeight="1">
      <c r="A182" s="1" t="s">
        <v>670</v>
      </c>
      <c r="B182" s="3" t="s">
        <v>153</v>
      </c>
      <c r="C182" s="1" t="s">
        <v>154</v>
      </c>
      <c r="D182" s="4" t="str">
        <f>IFERROR(__xludf.DUMMYFUNCTION("GOOGLETRANSLATE(B182, ""en"", ""no"")"),"Apps.")</f>
        <v>Apps.</v>
      </c>
      <c r="E182" s="4" t="s">
        <v>155</v>
      </c>
    </row>
    <row r="183" ht="15.75" customHeight="1">
      <c r="A183" s="1" t="s">
        <v>671</v>
      </c>
      <c r="B183" s="3" t="s">
        <v>672</v>
      </c>
      <c r="C183" s="1" t="s">
        <v>673</v>
      </c>
      <c r="D183" s="4" t="str">
        <f>IFERROR(__xludf.DUMMYFUNCTION("GOOGLETRANSLATE(B183, ""en"", ""no"")"),"Hver 3. dag")</f>
        <v>Hver 3. dag</v>
      </c>
      <c r="E183" s="4" t="s">
        <v>674</v>
      </c>
    </row>
    <row r="184" ht="15.75" customHeight="1">
      <c r="A184" s="1" t="s">
        <v>675</v>
      </c>
      <c r="B184" s="3" t="s">
        <v>676</v>
      </c>
      <c r="C184" s="1" t="s">
        <v>677</v>
      </c>
      <c r="D184" s="4" t="str">
        <f>IFERROR(__xludf.DUMMYFUNCTION("GOOGLETRANSLATE(B184, ""en"", ""no"")"),"Rengjøring er ferdig!")</f>
        <v>Rengjøring er ferdig!</v>
      </c>
      <c r="E184" s="4" t="s">
        <v>678</v>
      </c>
    </row>
    <row r="185" ht="15.75" customHeight="1">
      <c r="A185" s="1" t="s">
        <v>679</v>
      </c>
      <c r="B185" s="3" t="s">
        <v>113</v>
      </c>
      <c r="C185" s="1" t="s">
        <v>114</v>
      </c>
      <c r="D185" s="4" t="str">
        <f>IFERROR(__xludf.DUMMYFUNCTION("GOOGLETRANSLATE(B185, ""en"", ""no"")"),"Optimaliser")</f>
        <v>Optimaliser</v>
      </c>
      <c r="E185" s="4" t="s">
        <v>115</v>
      </c>
    </row>
    <row r="186" ht="15.75" customHeight="1">
      <c r="A186" s="1" t="s">
        <v>680</v>
      </c>
      <c r="B186" s="3" t="s">
        <v>681</v>
      </c>
      <c r="C186" s="1" t="s">
        <v>682</v>
      </c>
      <c r="D186" s="4" t="str">
        <f>IFERROR(__xludf.DUMMYFUNCTION("GOOGLETRANSLATE(B186, ""en"", ""no"")"),"Varsler i varslingspanelet")</f>
        <v>Varsler i varslingspanelet</v>
      </c>
      <c r="E186" s="4" t="s">
        <v>683</v>
      </c>
    </row>
    <row r="187" ht="15.75" customHeight="1">
      <c r="A187" s="1" t="s">
        <v>684</v>
      </c>
      <c r="B187" s="3" t="s">
        <v>333</v>
      </c>
      <c r="C187" s="1" t="s">
        <v>334</v>
      </c>
      <c r="D187" s="4" t="str">
        <f>IFERROR(__xludf.DUMMYFUNCTION("GOOGLETRANSLATE(B187, ""en"", ""no"")"),"Slå av automatisk")</f>
        <v>Slå av automatisk</v>
      </c>
      <c r="E187" s="4" t="s">
        <v>335</v>
      </c>
    </row>
    <row r="188" ht="15.75" customHeight="1">
      <c r="A188" s="1" t="s">
        <v>685</v>
      </c>
      <c r="B188" s="3" t="s">
        <v>686</v>
      </c>
      <c r="C188" s="1" t="s">
        <v>687</v>
      </c>
      <c r="D188" s="4" t="str">
        <f>IFERROR(__xludf.DUMMYFUNCTION("GOOGLETRANSLATE(B188, ""en"", ""no"")"),"Gi oss tilgang")</f>
        <v>Gi oss tilgang</v>
      </c>
      <c r="E188" s="4" t="s">
        <v>688</v>
      </c>
    </row>
    <row r="189" ht="15.75" customHeight="1">
      <c r="A189" s="1" t="s">
        <v>689</v>
      </c>
      <c r="B189" s="3" t="s">
        <v>373</v>
      </c>
      <c r="C189" s="1" t="s">
        <v>374</v>
      </c>
      <c r="D189" s="4" t="str">
        <f>IFERROR(__xludf.DUMMYFUNCTION("GOOGLETRANSLATE(B189, ""en"", ""no"")"),"Miniatyrbilder")</f>
        <v>Miniatyrbilder</v>
      </c>
      <c r="E189" s="4" t="s">
        <v>375</v>
      </c>
    </row>
    <row r="190" ht="15.75" customHeight="1">
      <c r="A190" s="1" t="s">
        <v>690</v>
      </c>
      <c r="B190" s="3" t="s">
        <v>691</v>
      </c>
      <c r="C190" s="1" t="s">
        <v>692</v>
      </c>
      <c r="D190" s="4" t="str">
        <f>IFERROR(__xludf.DUMMYFUNCTION("GOOGLETRANSLATE(B190, ""en"", ""no"")"),"Slett")</f>
        <v>Slett</v>
      </c>
      <c r="E190" s="4" t="s">
        <v>693</v>
      </c>
    </row>
    <row r="191" ht="15.75" customHeight="1">
      <c r="A191" s="1" t="s">
        <v>694</v>
      </c>
      <c r="B191" s="3" t="s">
        <v>695</v>
      </c>
      <c r="C191" s="1" t="s">
        <v>696</v>
      </c>
      <c r="D191" s="4" t="str">
        <f>IFERROR(__xludf.DUMMYFUNCTION("GOOGLETRANSLATE(B191, ""en"", ""no"")"),"Ultra kraftbesparende")</f>
        <v>Ultra kraftbesparende</v>
      </c>
      <c r="E191" s="4" t="s">
        <v>695</v>
      </c>
    </row>
    <row r="192" ht="15.75" customHeight="1">
      <c r="A192" s="1" t="s">
        <v>697</v>
      </c>
      <c r="B192" s="3" t="s">
        <v>698</v>
      </c>
      <c r="C192" s="1" t="s">
        <v>699</v>
      </c>
      <c r="D192" s="4" t="str">
        <f>IFERROR(__xludf.DUMMYFUNCTION("GOOGLETRANSLATE(B192, ""en"", ""no"")"),"Vi trenger tillatelse til å slette unødvendige filer.")</f>
        <v>Vi trenger tillatelse til å slette unødvendige filer.</v>
      </c>
      <c r="E192" s="4" t="s">
        <v>700</v>
      </c>
    </row>
    <row r="193" ht="15.75" customHeight="1">
      <c r="A193" s="1" t="s">
        <v>701</v>
      </c>
      <c r="B193" s="3" t="s">
        <v>702</v>
      </c>
      <c r="C193" s="1" t="s">
        <v>703</v>
      </c>
      <c r="D193" s="4" t="str">
        <f>IFERROR(__xludf.DUMMYFUNCTION("GOOGLETRANSLATE(B193, ""en"", ""no"")"),"Denne appen har tilgang til:")</f>
        <v>Denne appen har tilgang til:</v>
      </c>
      <c r="E193" s="4" t="s">
        <v>704</v>
      </c>
    </row>
    <row r="194" ht="15.75" customHeight="1">
      <c r="A194" s="1" t="s">
        <v>705</v>
      </c>
      <c r="B194" s="3" t="s">
        <v>706</v>
      </c>
      <c r="C194" s="1" t="s">
        <v>707</v>
      </c>
      <c r="D194" s="4" t="str">
        <f>IFERROR(__xludf.DUMMYFUNCTION("GOOGLETRANSLATE(B194, ""en"", ""no"")"),"Success!Skip@newrow.com Vi har slettet% 1 $ D-applikasjoner og frigjort% 2 $ s")</f>
        <v>Success!Skip@newrow.com Vi har slettet% 1 $ D-applikasjoner og frigjort% 2 $ s</v>
      </c>
      <c r="E194" s="4" t="s">
        <v>708</v>
      </c>
    </row>
    <row r="195" ht="15.75" customHeight="1">
      <c r="A195" s="1" t="s">
        <v>709</v>
      </c>
      <c r="B195" s="3" t="s">
        <v>710</v>
      </c>
      <c r="C195" s="1" t="s">
        <v>711</v>
      </c>
      <c r="D195" s="4" t="str">
        <f>IFERROR(__xludf.DUMMYFUNCTION("GOOGLETRANSLATE(B195, ""en"", ""no"")"),"For å utføre denne funksjonen trenger vi tilgang til å skape planlagte operasjoner.")</f>
        <v>For å utføre denne funksjonen trenger vi tilgang til å skape planlagte operasjoner.</v>
      </c>
      <c r="E195" s="4" t="s">
        <v>712</v>
      </c>
    </row>
    <row r="196" ht="15.75" customHeight="1">
      <c r="A196" s="1" t="s">
        <v>713</v>
      </c>
      <c r="B196" s="3" t="s">
        <v>714</v>
      </c>
      <c r="C196" s="1" t="s">
        <v>715</v>
      </c>
      <c r="D196" s="4" t="str">
        <f>IFERROR(__xludf.DUMMYFUNCTION("GOOGLETRANSLATE(B196, ""en"", ""no"")"),"Denne funksjonen vil fjerne telefonen med cache, tomme mapper, filer som forblir etter avinstallering og installering av apper og andre junk files.skip @ newrow.comskip @ newrow.com Dette vil frigjøre plass i telefonminnet for noe mer viktig :)")</f>
        <v>Denne funksjonen vil fjerne telefonen med cache, tomme mapper, filer som forblir etter avinstallering og installering av apper og andre junk files.skip @ newrow.comskip @ newrow.com Dette vil frigjøre plass i telefonminnet for noe mer viktig :)</v>
      </c>
      <c r="E196" s="4" t="s">
        <v>716</v>
      </c>
    </row>
    <row r="197" ht="15.75" customHeight="1">
      <c r="A197" s="1" t="s">
        <v>717</v>
      </c>
      <c r="B197" s="3" t="s">
        <v>718</v>
      </c>
      <c r="C197" s="1" t="s">
        <v>719</v>
      </c>
      <c r="D197" s="4" t="str">
        <f>IFERROR(__xludf.DUMMYFUNCTION("GOOGLETRANSLATE(B197, ""en"", ""no"")"),"Suksess! Vellykket avkjølt CPU og raskere telefonen")</f>
        <v>Suksess! Vellykket avkjølt CPU og raskere telefonen</v>
      </c>
      <c r="E197" s="4" t="s">
        <v>720</v>
      </c>
    </row>
    <row r="198" ht="15.75" customHeight="1">
      <c r="A198" s="1" t="s">
        <v>721</v>
      </c>
      <c r="B198" s="3" t="s">
        <v>722</v>
      </c>
      <c r="C198" s="1" t="s">
        <v>723</v>
      </c>
      <c r="D198" s="4" t="str">
        <f>IFERROR(__xludf.DUMMYFUNCTION("GOOGLETRANSLATE(B198, ""en"", ""no"")"),"Tid til å slå på strømsparingsmodus.")</f>
        <v>Tid til å slå på strømsparingsmodus.</v>
      </c>
      <c r="E198" s="4" t="s">
        <v>724</v>
      </c>
    </row>
    <row r="199" ht="15.75" customHeight="1">
      <c r="A199" s="1" t="s">
        <v>725</v>
      </c>
      <c r="B199" s="3" t="s">
        <v>726</v>
      </c>
      <c r="C199" s="1" t="s">
        <v>727</v>
      </c>
      <c r="D199" s="4" t="str">
        <f>IFERROR(__xludf.DUMMYFUNCTION("GOOGLETRANSLATE(B199, ""en"", ""no"")"),"skip@maintag.comwe trenger tilgang til skip@b.com Se dine varsler, så du kan velge hvilke programmer du ikke vil få varsler, så sign@/maintag.com fra")</f>
        <v>skip@maintag.comwe trenger tilgang til skip@b.com Se dine varsler, så du kan velge hvilke programmer du ikke vil få varsler, så sign@/maintag.com fra</v>
      </c>
      <c r="E199" s="4" t="s">
        <v>728</v>
      </c>
    </row>
    <row r="200" ht="15.75" customHeight="1">
      <c r="A200" s="1" t="s">
        <v>729</v>
      </c>
      <c r="B200" s="3" t="s">
        <v>730</v>
      </c>
      <c r="C200" s="1" t="s">
        <v>731</v>
      </c>
      <c r="D200" s="4" t="str">
        <f>IFERROR(__xludf.DUMMYFUNCTION("GOOGLETRANSLATE(B200, ""en"", ""no"")"),"Velkommen til")</f>
        <v>Velkommen til</v>
      </c>
      <c r="E200" s="4" t="s">
        <v>732</v>
      </c>
    </row>
    <row r="201" ht="15.75" customHeight="1">
      <c r="A201" s="1" t="s">
        <v>733</v>
      </c>
      <c r="B201" s="3" t="s">
        <v>734</v>
      </c>
      <c r="C201" s="1" t="s">
        <v>735</v>
      </c>
      <c r="D201" s="4" t="str">
        <f>IFERROR(__xludf.DUMMYFUNCTION("GOOGLETRANSLATE(B201, ""en"", ""no"")"),"Denne appen har tilgang til dataene dine, noe som er en høy risiko for personvernet ditt.")</f>
        <v>Denne appen har tilgang til dataene dine, noe som er en høy risiko for personvernet ditt.</v>
      </c>
      <c r="E201" s="4" t="s">
        <v>736</v>
      </c>
    </row>
    <row r="202" ht="15.75" customHeight="1">
      <c r="A202" s="1" t="s">
        <v>737</v>
      </c>
      <c r="B202" s="3" t="s">
        <v>738</v>
      </c>
      <c r="C202" s="1" t="s">
        <v>739</v>
      </c>
      <c r="D202" s="4" t="str">
        <f>IFERROR(__xludf.DUMMYFUNCTION("GOOGLETRANSLATE(B202, ""en"", ""no"")"),"Akselerere.")</f>
        <v>Akselerere.</v>
      </c>
      <c r="E202" s="4" t="s">
        <v>740</v>
      </c>
    </row>
    <row r="203" ht="15.75" customHeight="1">
      <c r="A203" s="1" t="s">
        <v>741</v>
      </c>
      <c r="B203" s="3" t="s">
        <v>742</v>
      </c>
      <c r="C203" s="1" t="s">
        <v>743</v>
      </c>
      <c r="D203" s="4" t="str">
        <f>IFERROR(__xludf.DUMMYFUNCTION("GOOGLETRANSLATE(B203, ""en"", ""no"")"),"Ett skritt for å begynne å rengjøre")</f>
        <v>Ett skritt for å begynne å rengjøre</v>
      </c>
      <c r="E203" s="4" t="s">
        <v>744</v>
      </c>
    </row>
    <row r="204" ht="15.75" customHeight="1">
      <c r="A204" s="1" t="s">
        <v>745</v>
      </c>
      <c r="B204" s="3" t="s">
        <v>325</v>
      </c>
      <c r="C204" s="1" t="s">
        <v>326</v>
      </c>
      <c r="D204" s="4" t="str">
        <f>IFERROR(__xludf.DUMMYFUNCTION("GOOGLETRANSLATE(B204, ""en"", ""no"")"),"Tomme mapper")</f>
        <v>Tomme mapper</v>
      </c>
      <c r="E204" s="4" t="s">
        <v>327</v>
      </c>
    </row>
    <row r="205" ht="15.75" customHeight="1">
      <c r="A205" s="1" t="s">
        <v>746</v>
      </c>
      <c r="B205" s="3" t="s">
        <v>747</v>
      </c>
      <c r="C205" s="1" t="s">
        <v>748</v>
      </c>
      <c r="D205" s="4" t="str">
        <f>IFERROR(__xludf.DUMMYFUNCTION("GOOGLETRANSLATE(B205, ""en"", ""no"")"),"Vi trenger tillatelse")</f>
        <v>Vi trenger tillatelse</v>
      </c>
      <c r="E205" s="4" t="s">
        <v>749</v>
      </c>
    </row>
    <row r="206" ht="15.75" customHeight="1">
      <c r="A206" s="1" t="s">
        <v>750</v>
      </c>
      <c r="B206" s="3" t="s">
        <v>751</v>
      </c>
      <c r="C206" s="1" t="s">
        <v>752</v>
      </c>
      <c r="D206" s="4" t="str">
        <f>IFERROR(__xludf.DUMMYFUNCTION("GOOGLETRANSLATE(B206, ""en"", ""no"")"),"Kontakt Teknisk støtte")</f>
        <v>Kontakt Teknisk støtte</v>
      </c>
      <c r="E206" s="4" t="s">
        <v>753</v>
      </c>
    </row>
    <row r="207" ht="15.75" customHeight="1">
      <c r="A207" s="1" t="s">
        <v>754</v>
      </c>
      <c r="B207" s="3" t="s">
        <v>755</v>
      </c>
      <c r="C207" s="1" t="s">
        <v>756</v>
      </c>
      <c r="D207" s="4" t="str">
        <f>IFERROR(__xludf.DUMMYFUNCTION("GOOGLETRANSLATE(B207, ""en"", ""no"")"),"Avanserte innstillinger")</f>
        <v>Avanserte innstillinger</v>
      </c>
      <c r="E207" s="4" t="s">
        <v>757</v>
      </c>
    </row>
    <row r="208" ht="15.75" customHeight="1">
      <c r="A208" s="1" t="s">
        <v>758</v>
      </c>
      <c r="B208" s="3" t="s">
        <v>759</v>
      </c>
      <c r="C208" s="1" t="s">
        <v>760</v>
      </c>
      <c r="D208" s="4" t="str">
        <f>IFERROR(__xludf.DUMMYFUNCTION("GOOGLETRANSLATE(B208, ""en"", ""no"")"),"Varslingsfrekvens")</f>
        <v>Varslingsfrekvens</v>
      </c>
      <c r="E208" s="4" t="s">
        <v>761</v>
      </c>
    </row>
    <row r="209" ht="15.75" customHeight="1">
      <c r="A209" s="1" t="s">
        <v>762</v>
      </c>
      <c r="B209" s="3" t="s">
        <v>763</v>
      </c>
      <c r="C209" s="1" t="s">
        <v>764</v>
      </c>
      <c r="D209" s="4" t="str">
        <f>IFERROR(__xludf.DUMMYFUNCTION("GOOGLETRANSLATE(B209, ""en"", ""no"")"),"Bruk på skjema")</f>
        <v>Bruk på skjema</v>
      </c>
      <c r="E209" s="4" t="s">
        <v>765</v>
      </c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hyperlinks>
    <hyperlink r:id="rId1" ref="B164"/>
    <hyperlink r:id="rId2" ref="E16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2022-02-24T13:54:55Z</dcterms:created>
  <dc:creator>Apache POI</dc:creator>
</cp:coreProperties>
</file>