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EDA030A6-5828-482C-BD8E-197279BA3CF8}" xr6:coauthVersionLast="45" xr6:coauthVersionMax="45" xr10:uidLastSave="{00000000-0000-0000-0000-000000000000}"/>
  <bookViews>
    <workbookView xWindow="3720" yWindow="570" windowWidth="25080" windowHeight="15030"/>
  </bookViews>
  <sheets>
    <sheet name="SUP_Shale" sheetId="9" r:id="rId1"/>
    <sheet name="Shale Gas Resources" sheetId="10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9" l="1"/>
  <c r="G6" i="9" s="1"/>
  <c r="G7" i="9" s="1"/>
  <c r="G8" i="9" s="1"/>
  <c r="G9" i="9" s="1"/>
  <c r="G10" i="9" s="1"/>
  <c r="G11" i="9" s="1"/>
  <c r="G42" i="10"/>
  <c r="G43" i="10" s="1"/>
  <c r="V7" i="9" s="1"/>
  <c r="H42" i="10"/>
  <c r="H43" i="10" s="1"/>
  <c r="F42" i="10"/>
  <c r="F40" i="10"/>
  <c r="G40" i="10"/>
  <c r="G41" i="10"/>
  <c r="H40" i="10"/>
  <c r="H41" i="10" s="1"/>
  <c r="B5" i="9"/>
  <c r="B12" i="9"/>
  <c r="B19" i="9"/>
  <c r="M7" i="9"/>
  <c r="M6" i="9"/>
  <c r="M5" i="9"/>
  <c r="V8" i="9" l="1"/>
  <c r="G19" i="9" s="1"/>
  <c r="G20" i="9" s="1"/>
  <c r="G21" i="9" s="1"/>
  <c r="G22" i="9" s="1"/>
  <c r="G23" i="9" s="1"/>
  <c r="G24" i="9" s="1"/>
  <c r="G25" i="9" s="1"/>
  <c r="G12" i="9"/>
  <c r="G13" i="9" s="1"/>
  <c r="G14" i="9" s="1"/>
  <c r="G15" i="9" s="1"/>
  <c r="G16" i="9" s="1"/>
  <c r="G17" i="9" s="1"/>
  <c r="G18" i="9" s="1"/>
</calcChain>
</file>

<file path=xl/comments1.xml><?xml version="1.0" encoding="utf-8"?>
<comments xmlns="http://schemas.openxmlformats.org/spreadsheetml/2006/main">
  <authors>
    <author>Maurizio Gargiulo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4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<sst xmlns="http://schemas.openxmlformats.org/spreadsheetml/2006/main" count="451" uniqueCount="239">
  <si>
    <t>TechName</t>
  </si>
  <si>
    <t>TechDesc</t>
  </si>
  <si>
    <t>Comm-IN-A</t>
  </si>
  <si>
    <t>Comm-OUT</t>
  </si>
  <si>
    <t>Sets</t>
  </si>
  <si>
    <t>~FI_Process</t>
  </si>
  <si>
    <t>Tact</t>
  </si>
  <si>
    <t>Tcap</t>
  </si>
  <si>
    <t>Tslvl</t>
  </si>
  <si>
    <t>PrimaryCG</t>
  </si>
  <si>
    <t>Vintage</t>
  </si>
  <si>
    <t>Comm-OUT-A</t>
  </si>
  <si>
    <t>MINGASSHA1</t>
  </si>
  <si>
    <t>MINGASSHA2</t>
  </si>
  <si>
    <t>MINGASSHA3</t>
  </si>
  <si>
    <t>PJ</t>
  </si>
  <si>
    <t>PJ-a</t>
  </si>
  <si>
    <t>SEASON</t>
  </si>
  <si>
    <t>GASRSV</t>
  </si>
  <si>
    <t>FLO_COST~GASRSV</t>
  </si>
  <si>
    <t>Region</t>
  </si>
  <si>
    <t>Area</t>
  </si>
  <si>
    <t>Play Name</t>
  </si>
  <si>
    <t>Age</t>
  </si>
  <si>
    <t>Play ID</t>
  </si>
  <si>
    <t>Min Depth (m)</t>
  </si>
  <si>
    <t>Avg Depth (m)</t>
  </si>
  <si>
    <t>Max Depth (m)</t>
  </si>
  <si>
    <t>Min Play Thickn. (m)</t>
  </si>
  <si>
    <t>Avg Play Thickn. (m)</t>
  </si>
  <si>
    <t>Max Play Thickn. (m)</t>
  </si>
  <si>
    <t>Total Play Area (km²)</t>
  </si>
  <si>
    <t>Accessable Play Area (km²)</t>
  </si>
  <si>
    <t>Min Gas content (sf/ton)</t>
  </si>
  <si>
    <t>Avg Gas content (sf/ton)</t>
  </si>
  <si>
    <t>Max Gas content (sf/ton)</t>
  </si>
  <si>
    <t>Total GIP (Billion cubic m)</t>
  </si>
  <si>
    <t>Total GIP (Bscf)</t>
  </si>
  <si>
    <t>Accessible GIP (Billion cubic m)</t>
  </si>
  <si>
    <t>Accessible GIP (Bscf)</t>
  </si>
  <si>
    <t>Min TOC (%)</t>
  </si>
  <si>
    <t>Avg TOC (%)</t>
  </si>
  <si>
    <t>Max TOC (%)</t>
  </si>
  <si>
    <t>Min Tmax (°C)</t>
  </si>
  <si>
    <t>Avg Tmax (°C)</t>
  </si>
  <si>
    <t>Max Tmax (°C)</t>
  </si>
  <si>
    <t>Min HI (mg HC/g TOC)</t>
  </si>
  <si>
    <t>Avg HI (mg HC/g TOC)</t>
  </si>
  <si>
    <t>Max HI (mg HC/g TOC)</t>
  </si>
  <si>
    <t>Avg OI (mg CO2/g TOC)</t>
  </si>
  <si>
    <t>Transformation Ratio (calculated)</t>
  </si>
  <si>
    <t>Minimum maturity (%Ro)</t>
  </si>
  <si>
    <t>Average maturity (%Ro)</t>
  </si>
  <si>
    <t>Maximum maturity (%Ro)</t>
  </si>
  <si>
    <t>Type I kerogen (%)</t>
  </si>
  <si>
    <t>Type II kerogen (%)</t>
  </si>
  <si>
    <t>Type III kerogen (%)</t>
  </si>
  <si>
    <t>Type IV kerogen (%)</t>
  </si>
  <si>
    <t>Pressure gradient (psi/ft)</t>
  </si>
  <si>
    <t>Temperature gradient (°C/km)</t>
  </si>
  <si>
    <t>Gas composition %CH4</t>
  </si>
  <si>
    <t>Gas composition %C2H6</t>
  </si>
  <si>
    <t>Gas composition %CO2</t>
  </si>
  <si>
    <t>Gas composition %H2S</t>
  </si>
  <si>
    <t>Gas composition %N2</t>
  </si>
  <si>
    <t>Wet or dry gas</t>
  </si>
  <si>
    <t>Silica (quartz) content (%)</t>
  </si>
  <si>
    <t>Carbonate content (%)</t>
  </si>
  <si>
    <t>Clay content (%)</t>
  </si>
  <si>
    <t>Assumption of brittleness (low, high, unknown)</t>
  </si>
  <si>
    <t>Quality of data sources (low, medium, good)</t>
  </si>
  <si>
    <t>Risk of depth, too deep/shallow (1=high, 5=low)</t>
  </si>
  <si>
    <t>Risk of too thin shale pay section (1=high, 5=low)</t>
  </si>
  <si>
    <t>Risk of immaturity shale (1=high, 5=low)</t>
  </si>
  <si>
    <t>Risk of low kerogen quality (1=high, 5=low)</t>
  </si>
  <si>
    <t>Risk of too low gas content (1=high, 5=low)</t>
  </si>
  <si>
    <t>Risk no brittleness (1=high, 5=low)</t>
  </si>
  <si>
    <t>Average Risk</t>
  </si>
  <si>
    <t>Gas Prospective Resource Rank</t>
  </si>
  <si>
    <t>Baltic Region</t>
  </si>
  <si>
    <t>Baltic Syneclise Central-East Poland</t>
  </si>
  <si>
    <t>Ordovician-Siluarian Shale Play Central-East Poland</t>
  </si>
  <si>
    <t>Mid Ordovician-Silurian</t>
  </si>
  <si>
    <t>ESG36</t>
  </si>
  <si>
    <t>dry</t>
  </si>
  <si>
    <t>medium</t>
  </si>
  <si>
    <t>low</t>
  </si>
  <si>
    <t>high</t>
  </si>
  <si>
    <t>Baltic Syneclise North Poland</t>
  </si>
  <si>
    <t>Cambrian-Ordovician Shale North Poland</t>
  </si>
  <si>
    <t>Upper Cambrian-Lwr. Ordovician</t>
  </si>
  <si>
    <t>ESG32</t>
  </si>
  <si>
    <t>Baltic Syneclise Northern Poland</t>
  </si>
  <si>
    <t>Ordovician-Silurian Shale Play Northern Poland</t>
  </si>
  <si>
    <t>ESG06</t>
  </si>
  <si>
    <t>Fennoscandian Zone S. Sweden</t>
  </si>
  <si>
    <t>Cambrian Alum Shale Play Denmark-Sweden</t>
  </si>
  <si>
    <t>Upper Cambrian</t>
  </si>
  <si>
    <t>ESG07</t>
  </si>
  <si>
    <t>Poland - Foresudetic Monocline</t>
  </si>
  <si>
    <t>Carboniferous Shale Play Foresudetic Monocline</t>
  </si>
  <si>
    <t>Upper Carboniferous</t>
  </si>
  <si>
    <t>ESG33</t>
  </si>
  <si>
    <t>good</t>
  </si>
  <si>
    <t>Poland - Lublin Trough</t>
  </si>
  <si>
    <t>Carboniferous Shale Play Lublin Trough</t>
  </si>
  <si>
    <t>ESG15</t>
  </si>
  <si>
    <t>Sorgenfrei Denmark East</t>
  </si>
  <si>
    <t>ESG08</t>
  </si>
  <si>
    <t>Sorgenfrei Denmark West</t>
  </si>
  <si>
    <t>ESG09</t>
  </si>
  <si>
    <t>Dutch-German Region</t>
  </si>
  <si>
    <t>East Netherlands - West Germany</t>
  </si>
  <si>
    <t>Namurian Shale Play</t>
  </si>
  <si>
    <t>Namurian</t>
  </si>
  <si>
    <t>ESG14</t>
  </si>
  <si>
    <t>Lower Saxony Basin</t>
  </si>
  <si>
    <t>Posidonia Shale Play</t>
  </si>
  <si>
    <t>Toarcian</t>
  </si>
  <si>
    <t>ESG11</t>
  </si>
  <si>
    <t>wet</t>
  </si>
  <si>
    <t>Wealden Shale Play</t>
  </si>
  <si>
    <t>Lwr Cretaceous</t>
  </si>
  <si>
    <t>ESG13</t>
  </si>
  <si>
    <t>West &amp; East Holstein Troughs</t>
  </si>
  <si>
    <t>ESG12</t>
  </si>
  <si>
    <t>West Netherlands Basin</t>
  </si>
  <si>
    <t>ESG10</t>
  </si>
  <si>
    <t>Northern France</t>
  </si>
  <si>
    <t>Paris Basin</t>
  </si>
  <si>
    <t>Domerian Shale Play</t>
  </si>
  <si>
    <t>Pliensbachian-Lower Bajocian</t>
  </si>
  <si>
    <t>ESG18</t>
  </si>
  <si>
    <t>Lotharingian Shale Play</t>
  </si>
  <si>
    <t>Sinemurian</t>
  </si>
  <si>
    <t>ESG17</t>
  </si>
  <si>
    <t>Permo-Carboniferous Shale Play</t>
  </si>
  <si>
    <t>Autunian-Stephanian</t>
  </si>
  <si>
    <t>ESG16</t>
  </si>
  <si>
    <t>poor</t>
  </si>
  <si>
    <t>Schistes Carton Shale Play</t>
  </si>
  <si>
    <t>Lower Toarcian</t>
  </si>
  <si>
    <t>ESG19</t>
  </si>
  <si>
    <t>NW Turkey</t>
  </si>
  <si>
    <t>Thrace Basin</t>
  </si>
  <si>
    <t>Mezardere Shale Play</t>
  </si>
  <si>
    <t>Late Eocene-Oligocene</t>
  </si>
  <si>
    <t>ESG31</t>
  </si>
  <si>
    <t>fair</t>
  </si>
  <si>
    <t>South-East France</t>
  </si>
  <si>
    <t>Bresse-Valence-Jura Fold Belt</t>
  </si>
  <si>
    <t>Bresse Permo-Carboniferous Shale Play</t>
  </si>
  <si>
    <t>ESG20</t>
  </si>
  <si>
    <t>ESG21</t>
  </si>
  <si>
    <t>Golf du Lion Basin</t>
  </si>
  <si>
    <t>Oligocene Shale Play</t>
  </si>
  <si>
    <t>Oligocene</t>
  </si>
  <si>
    <t>ESG25</t>
  </si>
  <si>
    <t>Languedoc-Provence Basin</t>
  </si>
  <si>
    <t>Lias-Dogger Shale Play</t>
  </si>
  <si>
    <t>ESG23</t>
  </si>
  <si>
    <t>Provence Permo-Carboniferous Shale Play</t>
  </si>
  <si>
    <t>ESG22</t>
  </si>
  <si>
    <t>Terres Noires Shale Play</t>
  </si>
  <si>
    <t>Upper Bajocian-Lower Oxfordian</t>
  </si>
  <si>
    <t>ESG24</t>
  </si>
  <si>
    <t>Southwest France</t>
  </si>
  <si>
    <t>Aquitaine Ardour-Comminge area</t>
  </si>
  <si>
    <t>Albian Shale Play</t>
  </si>
  <si>
    <t>Albian</t>
  </si>
  <si>
    <t>ESG05</t>
  </si>
  <si>
    <t>Kimmeridge Shale Play</t>
  </si>
  <si>
    <t>Kimmeridgian</t>
  </si>
  <si>
    <t>ESG04</t>
  </si>
  <si>
    <t>Lias Shale Play</t>
  </si>
  <si>
    <t>ESG03</t>
  </si>
  <si>
    <t>Aquitaine Parentis area</t>
  </si>
  <si>
    <t>ESG02</t>
  </si>
  <si>
    <t>Aquitaine Souillac-Lavaur area</t>
  </si>
  <si>
    <t>Upper Paleozoic Shale Play</t>
  </si>
  <si>
    <t>Autunian</t>
  </si>
  <si>
    <t>ESG01</t>
  </si>
  <si>
    <t>Swiss-Austria Region</t>
  </si>
  <si>
    <t>Molasse Basin</t>
  </si>
  <si>
    <t>Lias Shale North Play</t>
  </si>
  <si>
    <t>Toarcian-Aalenian</t>
  </si>
  <si>
    <t>ESG37</t>
  </si>
  <si>
    <t>Lias Shale South Play</t>
  </si>
  <si>
    <t>ESG27</t>
  </si>
  <si>
    <t>Oligo-Miocene Shale Play</t>
  </si>
  <si>
    <t>Aquitanian-Rupelian</t>
  </si>
  <si>
    <t>ESG28</t>
  </si>
  <si>
    <t>ESG26</t>
  </si>
  <si>
    <t>Vienna Basin</t>
  </si>
  <si>
    <t>Mikulov Shale Deep Play</t>
  </si>
  <si>
    <t>Upper Jurassic</t>
  </si>
  <si>
    <t>ESG35</t>
  </si>
  <si>
    <t>Mikulov Shale Shallow Play</t>
  </si>
  <si>
    <t>ESG29</t>
  </si>
  <si>
    <t>United Kingom</t>
  </si>
  <si>
    <t>Midland Valley Graben</t>
  </si>
  <si>
    <t>UK Midland Valley Carboniferous Shale Play</t>
  </si>
  <si>
    <t>Brigantian (Dinantian)</t>
  </si>
  <si>
    <t>ESG30</t>
  </si>
  <si>
    <t>Northern England</t>
  </si>
  <si>
    <t>UK North England Bowland Shale Play</t>
  </si>
  <si>
    <t>Visean-Bashkerian</t>
  </si>
  <si>
    <t>ESG34</t>
  </si>
  <si>
    <t>EU Average</t>
  </si>
  <si>
    <t>EU Weighted Ave</t>
  </si>
  <si>
    <t>Growth</t>
  </si>
  <si>
    <t>START</t>
  </si>
  <si>
    <t>LT</t>
  </si>
  <si>
    <t>DE</t>
  </si>
  <si>
    <t>DK</t>
  </si>
  <si>
    <t>ES</t>
  </si>
  <si>
    <t>FR</t>
  </si>
  <si>
    <t>SE</t>
  </si>
  <si>
    <t>UK</t>
  </si>
  <si>
    <t>NL</t>
  </si>
  <si>
    <t>PL</t>
  </si>
  <si>
    <t>RO</t>
  </si>
  <si>
    <t>Poland</t>
  </si>
  <si>
    <t>Romania</t>
  </si>
  <si>
    <t>Netherlands</t>
  </si>
  <si>
    <t>Germany</t>
  </si>
  <si>
    <t>France</t>
  </si>
  <si>
    <t>Lithuania</t>
  </si>
  <si>
    <t>Danmark</t>
  </si>
  <si>
    <t>Spain\</t>
  </si>
  <si>
    <t>Sweden</t>
  </si>
  <si>
    <t>Growth rate Import GASNAT from PRIMES</t>
  </si>
  <si>
    <t>Bin_1</t>
  </si>
  <si>
    <t>Bin_2</t>
  </si>
  <si>
    <t>Bin_3</t>
  </si>
  <si>
    <t>2015 Prices</t>
  </si>
  <si>
    <t>Year</t>
  </si>
  <si>
    <t>~FI_T: EUR10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</si>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</sst>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9" formatCode="_(* #,##0_);_(* \(#,##0\);_(* &quot;-&quot;_);_(@_)"/>
    <numFmt numFmtId="171" formatCode="_(* #,##0.00_);_(* \(#,##0.00\);_(* &quot;-&quot;??_);_(@_)"/>
    <numFmt numFmtId="179" formatCode="_-* #,##0.00_-;\-* #,##0.00_-;_-* &quot;-&quot;??_-;_-@_-"/>
    <numFmt numFmtId="182" formatCode="0.0%"/>
    <numFmt numFmtId="201" formatCode="\Te\x\t"/>
    <numFmt numFmtId="206" formatCode="_-* #,##0.00\ &quot;€&quot;_-;\-* #,##0.00\ &quot;€&quot;_-;_-* &quot;-&quot;??\ &quot;€&quot;_-;_-@_-"/>
    <numFmt numFmtId="207" formatCode="_-* #,##0.00\ _€_-;\-* #,##0.00\ _€_-;_-* &quot;-&quot;??\ _€_-;_-@_-"/>
    <numFmt numFmtId="208" formatCode="_-* #,##0.00\ [$€]_-;\-* #,##0.00\ [$€]_-;_-* &quot;-&quot;??\ [$€]_-;_-@_-"/>
    <numFmt numFmtId="209" formatCode="_-[$€-2]\ * #,##0.00_-;\-[$€-2]\ * #,##0.00_-;_-[$€-2]\ * &quot;-&quot;??_-"/>
    <numFmt numFmtId="210" formatCode="#,##0;\-\ #,##0;_-\ &quot;- &quot;"/>
    <numFmt numFmtId="211" formatCode="#,##0.0000"/>
    <numFmt numFmtId="212" formatCode="_([$€-2]* #,##0.00_);_([$€-2]* \(#,##0.00\);_([$€-2]* &quot;-&quot;??_)"/>
    <numFmt numFmtId="213" formatCode="_([$€]* #,##0.00_);_([$€]* \(#,##0.00\);_([$€]* &quot;-&quot;??_);_(@_)"/>
    <numFmt numFmtId="214" formatCode="\(##\);\(##\)"/>
    <numFmt numFmtId="215" formatCode="#,##0.0"/>
  </numFmts>
  <fonts count="5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0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49" fontId="30" fillId="0" borderId="2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32" fillId="21" borderId="1">
      <alignment horizontal="right" vertical="center"/>
    </xf>
    <xf numFmtId="0" fontId="33" fillId="21" borderId="1">
      <alignment horizontal="right" vertical="center"/>
    </xf>
    <xf numFmtId="0" fontId="32" fillId="22" borderId="1">
      <alignment horizontal="right" vertical="center"/>
    </xf>
    <xf numFmtId="0" fontId="32" fillId="22" borderId="1">
      <alignment horizontal="right" vertical="center"/>
    </xf>
    <xf numFmtId="0" fontId="32" fillId="22" borderId="3">
      <alignment horizontal="right" vertical="center"/>
    </xf>
    <xf numFmtId="0" fontId="32" fillId="22" borderId="2">
      <alignment horizontal="right" vertical="center"/>
    </xf>
    <xf numFmtId="0" fontId="32" fillId="22" borderId="4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31" fillId="0" borderId="5" applyFill="0" applyBorder="0" applyProtection="0">
      <alignment horizontal="right" vertical="center"/>
    </xf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49" fontId="5" fillId="20" borderId="8">
      <alignment vertical="top" wrapText="1"/>
    </xf>
    <xf numFmtId="169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27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2" fillId="0" borderId="0" applyNumberFormat="0">
      <alignment horizontal="right"/>
    </xf>
    <xf numFmtId="0" fontId="30" fillId="22" borderId="9">
      <alignment horizontal="left" vertical="center" wrapText="1" indent="2"/>
    </xf>
    <xf numFmtId="0" fontId="30" fillId="0" borderId="9">
      <alignment horizontal="left" vertical="center" wrapText="1" indent="2"/>
    </xf>
    <xf numFmtId="0" fontId="30" fillId="21" borderId="2">
      <alignment horizontal="left" vertical="center"/>
    </xf>
    <xf numFmtId="0" fontId="32" fillId="0" borderId="10">
      <alignment horizontal="left" vertical="top" wrapText="1"/>
    </xf>
    <xf numFmtId="3" fontId="42" fillId="0" borderId="8">
      <alignment horizontal="right" vertical="top"/>
    </xf>
    <xf numFmtId="0" fontId="34" fillId="0" borderId="11"/>
    <xf numFmtId="0" fontId="7" fillId="25" borderId="1">
      <alignment horizontal="centerContinuous" vertical="top" wrapText="1"/>
    </xf>
    <xf numFmtId="0" fontId="43" fillId="0" borderId="0">
      <alignment vertical="top" wrapText="1"/>
    </xf>
    <xf numFmtId="0" fontId="29" fillId="0" borderId="0">
      <alignment vertical="top"/>
    </xf>
    <xf numFmtId="208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12" fontId="27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12" fontId="27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12" fontId="27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12" fontId="27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12" fontId="27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12" fontId="27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30" fillId="0" borderId="0" applyBorder="0">
      <alignment horizontal="right" vertical="center"/>
    </xf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36" fillId="21" borderId="0" applyBorder="0">
      <alignment horizontal="right" vertical="center"/>
    </xf>
    <xf numFmtId="0" fontId="35" fillId="0" borderId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7" fillId="0" borderId="0"/>
    <xf numFmtId="0" fontId="5" fillId="0" borderId="0"/>
    <xf numFmtId="0" fontId="5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0" fillId="0" borderId="0"/>
    <xf numFmtId="0" fontId="28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1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0" fillId="0" borderId="1" applyFill="0" applyBorder="0" applyProtection="0">
      <alignment horizontal="right" vertical="center"/>
    </xf>
    <xf numFmtId="49" fontId="31" fillId="0" borderId="1" applyNumberFormat="0" applyFill="0" applyBorder="0" applyProtection="0">
      <alignment horizontal="lef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39" fillId="27" borderId="0" applyNumberFormat="0" applyFont="0" applyBorder="0" applyAlignment="0" applyProtection="0"/>
    <xf numFmtId="0" fontId="5" fillId="28" borderId="0" applyNumberFormat="0" applyFont="0" applyBorder="0" applyAlignment="0" applyProtection="0"/>
    <xf numFmtId="0" fontId="3" fillId="0" borderId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214" fontId="44" fillId="0" borderId="0">
      <alignment horizontal="right"/>
    </xf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211" fontId="30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0" fillId="28" borderId="1"/>
    <xf numFmtId="0" fontId="43" fillId="0" borderId="0">
      <alignment vertical="top" wrapText="1"/>
    </xf>
    <xf numFmtId="0" fontId="5" fillId="0" borderId="0"/>
    <xf numFmtId="0" fontId="5" fillId="0" borderId="0"/>
    <xf numFmtId="0" fontId="29" fillId="0" borderId="0">
      <alignment vertical="top"/>
    </xf>
    <xf numFmtId="215" fontId="45" fillId="31" borderId="18">
      <alignment vertical="center"/>
    </xf>
    <xf numFmtId="182" fontId="46" fillId="31" borderId="18">
      <alignment vertical="center"/>
    </xf>
    <xf numFmtId="215" fontId="47" fillId="32" borderId="18">
      <alignment vertical="center"/>
    </xf>
    <xf numFmtId="0" fontId="5" fillId="33" borderId="19" applyBorder="0">
      <alignment horizontal="left" vertical="center"/>
    </xf>
    <xf numFmtId="49" fontId="5" fillId="34" borderId="1">
      <alignment vertical="center" wrapText="1"/>
    </xf>
    <xf numFmtId="0" fontId="5" fillId="35" borderId="20">
      <alignment horizontal="left" vertical="center" wrapText="1"/>
    </xf>
    <xf numFmtId="0" fontId="48" fillId="36" borderId="1">
      <alignment horizontal="left" vertical="center" wrapText="1"/>
    </xf>
    <xf numFmtId="0" fontId="5" fillId="37" borderId="1">
      <alignment horizontal="left" vertical="center" wrapText="1"/>
    </xf>
    <xf numFmtId="0" fontId="5" fillId="38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0" fillId="0" borderId="0"/>
    <xf numFmtId="0" fontId="41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/>
    <xf numFmtId="0" fontId="7" fillId="39" borderId="22" xfId="0" applyFont="1" applyFill="1" applyBorder="1" applyAlignment="1">
      <alignment vertical="center"/>
    </xf>
    <xf numFmtId="0" fontId="9" fillId="0" borderId="0" xfId="0" applyFont="1"/>
    <xf numFmtId="201" fontId="4" fillId="0" borderId="0" xfId="0" applyNumberFormat="1" applyFont="1"/>
    <xf numFmtId="201" fontId="0" fillId="0" borderId="0" xfId="0" applyNumberFormat="1"/>
    <xf numFmtId="201" fontId="7" fillId="39" borderId="23" xfId="0" applyNumberFormat="1" applyFont="1" applyFill="1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" fontId="0" fillId="0" borderId="26" xfId="0" applyNumberFormat="1" applyBorder="1"/>
    <xf numFmtId="0" fontId="0" fillId="0" borderId="0" xfId="0" applyBorder="1"/>
    <xf numFmtId="0" fontId="0" fillId="0" borderId="27" xfId="0" applyBorder="1"/>
    <xf numFmtId="1" fontId="0" fillId="0" borderId="0" xfId="0" applyNumberFormat="1" applyBorder="1"/>
    <xf numFmtId="1" fontId="0" fillId="0" borderId="28" xfId="0" applyNumberFormat="1" applyBorder="1"/>
    <xf numFmtId="0" fontId="0" fillId="0" borderId="29" xfId="0" applyBorder="1" applyAlignment="1">
      <alignment horizontal="right"/>
    </xf>
    <xf numFmtId="0" fontId="0" fillId="0" borderId="11" xfId="0" applyBorder="1"/>
    <xf numFmtId="9" fontId="0" fillId="0" borderId="11" xfId="2087" applyFont="1" applyBorder="1"/>
    <xf numFmtId="0" fontId="7" fillId="39" borderId="0" xfId="0" applyFont="1" applyFill="1" applyBorder="1" applyAlignment="1">
      <alignment vertical="center"/>
    </xf>
    <xf numFmtId="0" fontId="49" fillId="40" borderId="0" xfId="0" applyFont="1" applyFill="1" applyBorder="1"/>
    <xf numFmtId="0" fontId="0" fillId="40" borderId="30" xfId="0" applyFill="1" applyBorder="1"/>
    <xf numFmtId="0" fontId="0" fillId="40" borderId="11" xfId="0" applyFill="1" applyBorder="1"/>
    <xf numFmtId="0" fontId="0" fillId="40" borderId="29" xfId="0" applyFill="1" applyBorder="1"/>
    <xf numFmtId="0" fontId="0" fillId="40" borderId="0" xfId="0" applyFill="1" applyBorder="1" applyAlignment="1">
      <alignment horizontal="left"/>
    </xf>
    <xf numFmtId="2" fontId="0" fillId="40" borderId="0" xfId="0" applyNumberFormat="1" applyFill="1" applyBorder="1"/>
    <xf numFmtId="0" fontId="0" fillId="40" borderId="28" xfId="0" applyFill="1" applyBorder="1"/>
    <xf numFmtId="0" fontId="0" fillId="40" borderId="0" xfId="0" applyFill="1" applyBorder="1"/>
    <xf numFmtId="0" fontId="0" fillId="40" borderId="27" xfId="0" applyFill="1" applyBorder="1"/>
    <xf numFmtId="0" fontId="0" fillId="40" borderId="26" xfId="0" applyFill="1" applyBorder="1"/>
    <xf numFmtId="0" fontId="0" fillId="40" borderId="25" xfId="0" applyFill="1" applyBorder="1"/>
    <xf numFmtId="0" fontId="0" fillId="40" borderId="24" xfId="0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25" fillId="0" borderId="0" xfId="1665" applyFont="1" applyFill="1" applyBorder="1"/>
    <xf numFmtId="0" fontId="0" fillId="0" borderId="0" xfId="0" applyAlignment="1">
      <alignment horizontal="left"/>
    </xf>
    <xf numFmtId="0" fontId="7" fillId="0" borderId="0" xfId="0" applyFont="1" applyFill="1" applyBorder="1"/>
    <xf numFmtId="201" fontId="5" fillId="0" borderId="0" xfId="0" applyNumberFormat="1" applyFont="1"/>
  </cellXfs>
  <cellStyles count="270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5" xfId="38"/>
    <cellStyle name="20% - Accent1 6" xfId="39"/>
    <cellStyle name="20% - Accent1 7" xfId="40"/>
    <cellStyle name="20% - Accent1 8" xfId="41"/>
    <cellStyle name="20% - Accent1 9" xfId="42"/>
    <cellStyle name="20% - Accent2 10" xfId="43"/>
    <cellStyle name="20% - Accent2 11" xfId="44"/>
    <cellStyle name="20% - Accent2 12" xfId="45"/>
    <cellStyle name="20% - Accent2 13" xfId="46"/>
    <cellStyle name="20% - Accent2 14" xfId="47"/>
    <cellStyle name="20% - Accent2 15" xfId="48"/>
    <cellStyle name="20% - Accent2 16" xfId="49"/>
    <cellStyle name="20% - Accent2 17" xfId="50"/>
    <cellStyle name="20% - Accent2 18" xfId="51"/>
    <cellStyle name="20% - Accent2 19" xfId="52"/>
    <cellStyle name="20% - Accent2 2" xfId="53"/>
    <cellStyle name="20% - Accent2 20" xfId="54"/>
    <cellStyle name="20% - Accent2 21" xfId="55"/>
    <cellStyle name="20% - Accent2 22" xfId="56"/>
    <cellStyle name="20% - Accent2 23" xfId="57"/>
    <cellStyle name="20% - Accent2 24" xfId="58"/>
    <cellStyle name="20% - Accent2 25" xfId="59"/>
    <cellStyle name="20% - Accent2 26" xfId="60"/>
    <cellStyle name="20% - Accent2 27" xfId="61"/>
    <cellStyle name="20% - Accent2 28" xfId="62"/>
    <cellStyle name="20% - Accent2 29" xfId="63"/>
    <cellStyle name="20% - Accent2 3" xfId="64"/>
    <cellStyle name="20% - Accent2 30" xfId="65"/>
    <cellStyle name="20% - Accent2 31" xfId="66"/>
    <cellStyle name="20% - Accent2 32" xfId="67"/>
    <cellStyle name="20% - Accent2 33" xfId="68"/>
    <cellStyle name="20% - Accent2 34" xfId="69"/>
    <cellStyle name="20% - Accent2 35" xfId="70"/>
    <cellStyle name="20% - Accent2 36" xfId="71"/>
    <cellStyle name="20% - Accent2 37" xfId="72"/>
    <cellStyle name="20% - Accent2 38" xfId="73"/>
    <cellStyle name="20% - Accent2 39" xfId="74"/>
    <cellStyle name="20% - Accent2 4" xfId="75"/>
    <cellStyle name="20% - Accent2 40" xfId="76"/>
    <cellStyle name="20% - Accent2 41" xfId="77"/>
    <cellStyle name="20% - Accent2 42" xfId="78"/>
    <cellStyle name="20% - Accent2 43" xfId="79"/>
    <cellStyle name="20% - Accent2 5" xfId="80"/>
    <cellStyle name="20% - Accent2 6" xfId="81"/>
    <cellStyle name="20% - Accent2 7" xfId="82"/>
    <cellStyle name="20% - Accent2 8" xfId="83"/>
    <cellStyle name="20% - Accent2 9" xfId="84"/>
    <cellStyle name="20% - Accent3 10" xfId="85"/>
    <cellStyle name="20% - Accent3 11" xfId="86"/>
    <cellStyle name="20% - Accent3 12" xfId="87"/>
    <cellStyle name="20% - Accent3 13" xfId="88"/>
    <cellStyle name="20% - Accent3 14" xfId="89"/>
    <cellStyle name="20% - Accent3 15" xfId="90"/>
    <cellStyle name="20% - Accent3 16" xfId="91"/>
    <cellStyle name="20% - Accent3 17" xfId="92"/>
    <cellStyle name="20% - Accent3 18" xfId="93"/>
    <cellStyle name="20% - Accent3 19" xfId="94"/>
    <cellStyle name="20% - Accent3 2" xfId="95"/>
    <cellStyle name="20% - Accent3 20" xfId="96"/>
    <cellStyle name="20% - Accent3 21" xfId="97"/>
    <cellStyle name="20% - Accent3 22" xfId="98"/>
    <cellStyle name="20% - Accent3 23" xfId="99"/>
    <cellStyle name="20% - Accent3 24" xfId="100"/>
    <cellStyle name="20% - Accent3 25" xfId="101"/>
    <cellStyle name="20% - Accent3 26" xfId="102"/>
    <cellStyle name="20% - Accent3 27" xfId="103"/>
    <cellStyle name="20% - Accent3 28" xfId="104"/>
    <cellStyle name="20% - Accent3 29" xfId="105"/>
    <cellStyle name="20% - Accent3 3" xfId="106"/>
    <cellStyle name="20% - Accent3 30" xfId="107"/>
    <cellStyle name="20% - Accent3 31" xfId="108"/>
    <cellStyle name="20% - Accent3 32" xfId="109"/>
    <cellStyle name="20% - Accent3 33" xfId="110"/>
    <cellStyle name="20% - Accent3 34" xfId="111"/>
    <cellStyle name="20% - Accent3 35" xfId="112"/>
    <cellStyle name="20% - Accent3 36" xfId="113"/>
    <cellStyle name="20% - Accent3 37" xfId="114"/>
    <cellStyle name="20% - Accent3 38" xfId="115"/>
    <cellStyle name="20% - Accent3 39" xfId="116"/>
    <cellStyle name="20% - Accent3 4" xfId="117"/>
    <cellStyle name="20% - Accent3 40" xfId="118"/>
    <cellStyle name="20% - Accent3 41" xfId="119"/>
    <cellStyle name="20% - Accent3 42" xfId="120"/>
    <cellStyle name="20% - Accent3 43" xfId="121"/>
    <cellStyle name="20% - Accent3 5" xfId="122"/>
    <cellStyle name="20% - Accent3 6" xfId="123"/>
    <cellStyle name="20% - Accent3 7" xfId="124"/>
    <cellStyle name="20% - Accent3 8" xfId="125"/>
    <cellStyle name="20% - Accent3 9" xfId="126"/>
    <cellStyle name="20% - Accent4 10" xfId="127"/>
    <cellStyle name="20% - Accent4 11" xfId="128"/>
    <cellStyle name="20% - Accent4 12" xfId="129"/>
    <cellStyle name="20% - Accent4 13" xfId="130"/>
    <cellStyle name="20% - Accent4 14" xfId="131"/>
    <cellStyle name="20% - Accent4 15" xfId="132"/>
    <cellStyle name="20% - Accent4 16" xfId="133"/>
    <cellStyle name="20% - Accent4 17" xfId="134"/>
    <cellStyle name="20% - Accent4 18" xfId="135"/>
    <cellStyle name="20% - Accent4 19" xfId="136"/>
    <cellStyle name="20% - Accent4 2" xfId="137"/>
    <cellStyle name="20% - Accent4 20" xfId="138"/>
    <cellStyle name="20% - Accent4 21" xfId="139"/>
    <cellStyle name="20% - Accent4 22" xfId="140"/>
    <cellStyle name="20% - Accent4 23" xfId="141"/>
    <cellStyle name="20% - Accent4 24" xfId="142"/>
    <cellStyle name="20% - Accent4 25" xfId="143"/>
    <cellStyle name="20% - Accent4 26" xfId="144"/>
    <cellStyle name="20% - Accent4 27" xfId="145"/>
    <cellStyle name="20% - Accent4 28" xfId="146"/>
    <cellStyle name="20% - Accent4 29" xfId="147"/>
    <cellStyle name="20% - Accent4 3" xfId="148"/>
    <cellStyle name="20% - Accent4 30" xfId="149"/>
    <cellStyle name="20% - Accent4 31" xfId="150"/>
    <cellStyle name="20% - Accent4 32" xfId="151"/>
    <cellStyle name="20% - Accent4 33" xfId="152"/>
    <cellStyle name="20% - Accent4 34" xfId="153"/>
    <cellStyle name="20% - Accent4 35" xfId="154"/>
    <cellStyle name="20% - Accent4 36" xfId="155"/>
    <cellStyle name="20% - Accent4 37" xfId="156"/>
    <cellStyle name="20% - Accent4 38" xfId="157"/>
    <cellStyle name="20% - Accent4 39" xfId="158"/>
    <cellStyle name="20% - Accent4 4" xfId="159"/>
    <cellStyle name="20% - Accent4 40" xfId="160"/>
    <cellStyle name="20% - Accent4 41" xfId="161"/>
    <cellStyle name="20% - Accent4 42" xfId="162"/>
    <cellStyle name="20% - Accent4 43" xfId="163"/>
    <cellStyle name="20% - Accent4 5" xfId="164"/>
    <cellStyle name="20% - Accent4 6" xfId="165"/>
    <cellStyle name="20% - Accent4 7" xfId="166"/>
    <cellStyle name="20% - Accent4 8" xfId="167"/>
    <cellStyle name="20% - Accent4 9" xfId="168"/>
    <cellStyle name="20% - Accent5 10" xfId="169"/>
    <cellStyle name="20% - Accent5 11" xfId="170"/>
    <cellStyle name="20% - Accent5 12" xfId="171"/>
    <cellStyle name="20% - Accent5 13" xfId="172"/>
    <cellStyle name="20% - Accent5 14" xfId="173"/>
    <cellStyle name="20% - Accent5 15" xfId="174"/>
    <cellStyle name="20% - Accent5 16" xfId="175"/>
    <cellStyle name="20% - Accent5 17" xfId="176"/>
    <cellStyle name="20% - Accent5 18" xfId="177"/>
    <cellStyle name="20% - Accent5 19" xfId="178"/>
    <cellStyle name="20% - Accent5 2" xfId="179"/>
    <cellStyle name="20% - Accent5 20" xfId="180"/>
    <cellStyle name="20% - Accent5 21" xfId="181"/>
    <cellStyle name="20% - Accent5 22" xfId="182"/>
    <cellStyle name="20% - Accent5 23" xfId="183"/>
    <cellStyle name="20% - Accent5 24" xfId="184"/>
    <cellStyle name="20% - Accent5 25" xfId="185"/>
    <cellStyle name="20% - Accent5 26" xfId="186"/>
    <cellStyle name="20% - Accent5 27" xfId="187"/>
    <cellStyle name="20% - Accent5 28" xfId="188"/>
    <cellStyle name="20% - Accent5 29" xfId="189"/>
    <cellStyle name="20% - Accent5 3" xfId="190"/>
    <cellStyle name="20% - Accent5 30" xfId="191"/>
    <cellStyle name="20% - Accent5 31" xfId="192"/>
    <cellStyle name="20% - Accent5 32" xfId="193"/>
    <cellStyle name="20% - Accent5 33" xfId="194"/>
    <cellStyle name="20% - Accent5 34" xfId="195"/>
    <cellStyle name="20% - Accent5 35" xfId="196"/>
    <cellStyle name="20% - Accent5 36" xfId="197"/>
    <cellStyle name="20% - Accent5 37" xfId="198"/>
    <cellStyle name="20% - Accent5 38" xfId="199"/>
    <cellStyle name="20% - Accent5 39" xfId="200"/>
    <cellStyle name="20% - Accent5 4" xfId="201"/>
    <cellStyle name="20% - Accent5 40" xfId="202"/>
    <cellStyle name="20% - Accent5 41" xfId="203"/>
    <cellStyle name="20% - Accent5 42" xfId="204"/>
    <cellStyle name="20% - Accent5 43" xfId="205"/>
    <cellStyle name="20% - Accent5 5" xfId="206"/>
    <cellStyle name="20% - Accent5 6" xfId="207"/>
    <cellStyle name="20% - Accent5 7" xfId="208"/>
    <cellStyle name="20% - Accent5 8" xfId="209"/>
    <cellStyle name="20% - Accent5 9" xfId="210"/>
    <cellStyle name="20% - Accent6 10" xfId="211"/>
    <cellStyle name="20% - Accent6 11" xfId="212"/>
    <cellStyle name="20% - Accent6 12" xfId="213"/>
    <cellStyle name="20% - Accent6 13" xfId="214"/>
    <cellStyle name="20% - Accent6 14" xfId="215"/>
    <cellStyle name="20% - Accent6 15" xfId="216"/>
    <cellStyle name="20% - Accent6 16" xfId="217"/>
    <cellStyle name="20% - Accent6 17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22" xfId="224"/>
    <cellStyle name="20% - Accent6 23" xfId="225"/>
    <cellStyle name="20% - Accent6 24" xfId="226"/>
    <cellStyle name="20% - Accent6 25" xfId="227"/>
    <cellStyle name="20% - Accent6 26" xfId="228"/>
    <cellStyle name="20% - Accent6 27" xfId="229"/>
    <cellStyle name="20% - Accent6 28" xfId="230"/>
    <cellStyle name="20% - Accent6 29" xfId="231"/>
    <cellStyle name="20% - Accent6 3" xfId="232"/>
    <cellStyle name="20% - Accent6 30" xfId="233"/>
    <cellStyle name="20% - Accent6 31" xfId="234"/>
    <cellStyle name="20% - Accent6 32" xfId="235"/>
    <cellStyle name="20% - Accent6 33" xfId="236"/>
    <cellStyle name="20% - Accent6 34" xfId="237"/>
    <cellStyle name="20% - Accent6 35" xfId="238"/>
    <cellStyle name="20% - Accent6 36" xfId="239"/>
    <cellStyle name="20% - Accent6 37" xfId="240"/>
    <cellStyle name="20% - Accent6 38" xfId="241"/>
    <cellStyle name="20% - Accent6 39" xfId="242"/>
    <cellStyle name="20% - Accent6 4" xfId="243"/>
    <cellStyle name="20% - Accent6 40" xfId="244"/>
    <cellStyle name="20% - Accent6 41" xfId="245"/>
    <cellStyle name="20% - Accent6 42" xfId="246"/>
    <cellStyle name="20% - Accent6 43" xfId="247"/>
    <cellStyle name="20% - Accent6 5" xfId="248"/>
    <cellStyle name="20% - Accent6 6" xfId="249"/>
    <cellStyle name="20% - Accent6 7" xfId="250"/>
    <cellStyle name="20% - Accent6 8" xfId="251"/>
    <cellStyle name="20% - Accent6 9" xfId="252"/>
    <cellStyle name="2x indented GHG Textfiels" xfId="253"/>
    <cellStyle name="40% - Accent1 10" xfId="254"/>
    <cellStyle name="40% - Accent1 11" xfId="255"/>
    <cellStyle name="40% - Accent1 12" xfId="256"/>
    <cellStyle name="40% - Accent1 13" xfId="257"/>
    <cellStyle name="40% - Accent1 14" xfId="258"/>
    <cellStyle name="40% - Accent1 15" xfId="259"/>
    <cellStyle name="40% - Accent1 16" xfId="260"/>
    <cellStyle name="40% - Accent1 17" xfId="261"/>
    <cellStyle name="40% - Accent1 18" xfId="262"/>
    <cellStyle name="40% - Accent1 19" xfId="263"/>
    <cellStyle name="40% - Accent1 2" xfId="264"/>
    <cellStyle name="40% - Accent1 20" xfId="265"/>
    <cellStyle name="40% - Accent1 21" xfId="266"/>
    <cellStyle name="40% - Accent1 22" xfId="267"/>
    <cellStyle name="40% - Accent1 23" xfId="268"/>
    <cellStyle name="40% - Accent1 24" xfId="269"/>
    <cellStyle name="40% - Accent1 25" xfId="270"/>
    <cellStyle name="40% - Accent1 26" xfId="271"/>
    <cellStyle name="40% - Accent1 27" xfId="272"/>
    <cellStyle name="40% - Accent1 28" xfId="273"/>
    <cellStyle name="40% - Accent1 29" xfId="274"/>
    <cellStyle name="40% - Accent1 3" xfId="275"/>
    <cellStyle name="40% - Accent1 30" xfId="276"/>
    <cellStyle name="40% - Accent1 31" xfId="277"/>
    <cellStyle name="40% - Accent1 32" xfId="278"/>
    <cellStyle name="40% - Accent1 33" xfId="279"/>
    <cellStyle name="40% - Accent1 34" xfId="280"/>
    <cellStyle name="40% - Accent1 35" xfId="281"/>
    <cellStyle name="40% - Accent1 36" xfId="282"/>
    <cellStyle name="40% - Accent1 37" xfId="283"/>
    <cellStyle name="40% - Accent1 38" xfId="284"/>
    <cellStyle name="40% - Accent1 39" xfId="285"/>
    <cellStyle name="40% - Accent1 4" xfId="286"/>
    <cellStyle name="40% - Accent1 40" xfId="287"/>
    <cellStyle name="40% - Accent1 41" xfId="288"/>
    <cellStyle name="40% - Accent1 42" xfId="289"/>
    <cellStyle name="40% - Accent1 43" xfId="290"/>
    <cellStyle name="40% - Accent1 5" xfId="291"/>
    <cellStyle name="40% - Accent1 6" xfId="292"/>
    <cellStyle name="40% - Accent1 7" xfId="293"/>
    <cellStyle name="40% - Accent1 8" xfId="294"/>
    <cellStyle name="40% - Accent1 9" xfId="295"/>
    <cellStyle name="40% - Accent2 10" xfId="296"/>
    <cellStyle name="40% - Accent2 11" xfId="297"/>
    <cellStyle name="40% - Accent2 12" xfId="298"/>
    <cellStyle name="40% - Accent2 13" xfId="299"/>
    <cellStyle name="40% - Accent2 14" xfId="300"/>
    <cellStyle name="40% - Accent2 15" xfId="301"/>
    <cellStyle name="40% - Accent2 16" xfId="302"/>
    <cellStyle name="40% - Accent2 17" xfId="303"/>
    <cellStyle name="40% - Accent2 18" xfId="304"/>
    <cellStyle name="40% - Accent2 19" xfId="305"/>
    <cellStyle name="40% - Accent2 2" xfId="306"/>
    <cellStyle name="40% - Accent2 20" xfId="307"/>
    <cellStyle name="40% - Accent2 21" xfId="308"/>
    <cellStyle name="40% - Accent2 22" xfId="309"/>
    <cellStyle name="40% - Accent2 23" xfId="310"/>
    <cellStyle name="40% - Accent2 24" xfId="311"/>
    <cellStyle name="40% - Accent2 25" xfId="312"/>
    <cellStyle name="40% - Accent2 26" xfId="313"/>
    <cellStyle name="40% - Accent2 27" xfId="314"/>
    <cellStyle name="40% - Accent2 28" xfId="315"/>
    <cellStyle name="40% - Accent2 29" xfId="316"/>
    <cellStyle name="40% - Accent2 3" xfId="317"/>
    <cellStyle name="40% - Accent2 30" xfId="318"/>
    <cellStyle name="40% - Accent2 31" xfId="319"/>
    <cellStyle name="40% - Accent2 32" xfId="320"/>
    <cellStyle name="40% - Accent2 33" xfId="321"/>
    <cellStyle name="40% - Accent2 34" xfId="322"/>
    <cellStyle name="40% - Accent2 35" xfId="323"/>
    <cellStyle name="40% - Accent2 36" xfId="324"/>
    <cellStyle name="40% - Accent2 37" xfId="325"/>
    <cellStyle name="40% - Accent2 38" xfId="326"/>
    <cellStyle name="40% - Accent2 39" xfId="327"/>
    <cellStyle name="40% - Accent2 4" xfId="328"/>
    <cellStyle name="40% - Accent2 40" xfId="329"/>
    <cellStyle name="40% - Accent2 41" xfId="330"/>
    <cellStyle name="40% - Accent2 42" xfId="331"/>
    <cellStyle name="40% - Accent2 43" xfId="332"/>
    <cellStyle name="40% - Accent2 5" xfId="333"/>
    <cellStyle name="40% - Accent2 6" xfId="334"/>
    <cellStyle name="40% - Accent2 7" xfId="335"/>
    <cellStyle name="40% - Accent2 8" xfId="336"/>
    <cellStyle name="40% - Accent2 9" xfId="337"/>
    <cellStyle name="40% - Accent3 10" xfId="338"/>
    <cellStyle name="40% - Accent3 11" xfId="339"/>
    <cellStyle name="40% - Accent3 12" xfId="340"/>
    <cellStyle name="40% - Accent3 13" xfId="341"/>
    <cellStyle name="40% - Accent3 14" xfId="342"/>
    <cellStyle name="40% - Accent3 15" xfId="343"/>
    <cellStyle name="40% - Accent3 16" xfId="344"/>
    <cellStyle name="40% - Accent3 17" xfId="345"/>
    <cellStyle name="40% - Accent3 18" xfId="346"/>
    <cellStyle name="40% - Accent3 19" xfId="347"/>
    <cellStyle name="40% - Accent3 2" xfId="348"/>
    <cellStyle name="40% - Accent3 20" xfId="349"/>
    <cellStyle name="40% - Accent3 21" xfId="350"/>
    <cellStyle name="40% - Accent3 22" xfId="351"/>
    <cellStyle name="40% - Accent3 23" xfId="352"/>
    <cellStyle name="40% - Accent3 24" xfId="353"/>
    <cellStyle name="40% - Accent3 25" xfId="354"/>
    <cellStyle name="40% - Accent3 26" xfId="355"/>
    <cellStyle name="40% - Accent3 27" xfId="356"/>
    <cellStyle name="40% - Accent3 28" xfId="357"/>
    <cellStyle name="40% - Accent3 29" xfId="358"/>
    <cellStyle name="40% - Accent3 3" xfId="359"/>
    <cellStyle name="40% - Accent3 30" xfId="360"/>
    <cellStyle name="40% - Accent3 31" xfId="361"/>
    <cellStyle name="40% - Accent3 32" xfId="362"/>
    <cellStyle name="40% - Accent3 33" xfId="363"/>
    <cellStyle name="40% - Accent3 34" xfId="364"/>
    <cellStyle name="40% - Accent3 35" xfId="365"/>
    <cellStyle name="40% - Accent3 36" xfId="366"/>
    <cellStyle name="40% - Accent3 37" xfId="367"/>
    <cellStyle name="40% - Accent3 38" xfId="368"/>
    <cellStyle name="40% - Accent3 39" xfId="369"/>
    <cellStyle name="40% - Accent3 4" xfId="370"/>
    <cellStyle name="40% - Accent3 40" xfId="371"/>
    <cellStyle name="40% - Accent3 41" xfId="372"/>
    <cellStyle name="40% - Accent3 42" xfId="373"/>
    <cellStyle name="40% - Accent3 43" xfId="374"/>
    <cellStyle name="40% - Accent3 5" xfId="375"/>
    <cellStyle name="40% - Accent3 6" xfId="376"/>
    <cellStyle name="40% - Accent3 7" xfId="377"/>
    <cellStyle name="40% - Accent3 8" xfId="378"/>
    <cellStyle name="40% - Accent3 9" xfId="379"/>
    <cellStyle name="40% - Accent4 10" xfId="380"/>
    <cellStyle name="40% - Accent4 11" xfId="381"/>
    <cellStyle name="40% - Accent4 12" xfId="382"/>
    <cellStyle name="40% - Accent4 13" xfId="383"/>
    <cellStyle name="40% - Accent4 14" xfId="384"/>
    <cellStyle name="40% - Accent4 15" xfId="385"/>
    <cellStyle name="40% - Accent4 16" xfId="386"/>
    <cellStyle name="40% - Accent4 17" xfId="387"/>
    <cellStyle name="40% - Accent4 18" xfId="388"/>
    <cellStyle name="40% - Accent4 19" xfId="389"/>
    <cellStyle name="40% - Accent4 2" xfId="390"/>
    <cellStyle name="40% - Accent4 20" xfId="391"/>
    <cellStyle name="40% - Accent4 21" xfId="392"/>
    <cellStyle name="40% - Accent4 22" xfId="393"/>
    <cellStyle name="40% - Accent4 23" xfId="394"/>
    <cellStyle name="40% - Accent4 24" xfId="395"/>
    <cellStyle name="40% - Accent4 25" xfId="396"/>
    <cellStyle name="40% - Accent4 26" xfId="397"/>
    <cellStyle name="40% - Accent4 27" xfId="398"/>
    <cellStyle name="40% - Accent4 28" xfId="399"/>
    <cellStyle name="40% - Accent4 29" xfId="400"/>
    <cellStyle name="40% - Accent4 3" xfId="401"/>
    <cellStyle name="40% - Accent4 30" xfId="402"/>
    <cellStyle name="40% - Accent4 31" xfId="403"/>
    <cellStyle name="40% - Accent4 32" xfId="404"/>
    <cellStyle name="40% - Accent4 33" xfId="405"/>
    <cellStyle name="40% - Accent4 34" xfId="406"/>
    <cellStyle name="40% - Accent4 35" xfId="407"/>
    <cellStyle name="40% - Accent4 36" xfId="408"/>
    <cellStyle name="40% - Accent4 37" xfId="409"/>
    <cellStyle name="40% - Accent4 38" xfId="410"/>
    <cellStyle name="40% - Accent4 39" xfId="411"/>
    <cellStyle name="40% - Accent4 4" xfId="412"/>
    <cellStyle name="40% - Accent4 40" xfId="413"/>
    <cellStyle name="40% - Accent4 41" xfId="414"/>
    <cellStyle name="40% - Accent4 42" xfId="415"/>
    <cellStyle name="40% - Accent4 43" xfId="416"/>
    <cellStyle name="40% - Accent4 5" xfId="417"/>
    <cellStyle name="40% - Accent4 6" xfId="418"/>
    <cellStyle name="40% - Accent4 7" xfId="419"/>
    <cellStyle name="40% - Accent4 8" xfId="420"/>
    <cellStyle name="40% - Accent4 9" xfId="421"/>
    <cellStyle name="40% - Accent5 10" xfId="422"/>
    <cellStyle name="40% - Accent5 11" xfId="423"/>
    <cellStyle name="40% - Accent5 12" xfId="424"/>
    <cellStyle name="40% - Accent5 13" xfId="425"/>
    <cellStyle name="40% - Accent5 14" xfId="426"/>
    <cellStyle name="40% - Accent5 15" xfId="427"/>
    <cellStyle name="40% - Accent5 16" xfId="428"/>
    <cellStyle name="40% - Accent5 17" xfId="429"/>
    <cellStyle name="40% - Accent5 18" xfId="430"/>
    <cellStyle name="40% - Accent5 19" xfId="431"/>
    <cellStyle name="40% - Accent5 2" xfId="432"/>
    <cellStyle name="40% - Accent5 20" xfId="433"/>
    <cellStyle name="40% - Accent5 21" xfId="434"/>
    <cellStyle name="40% - Accent5 22" xfId="435"/>
    <cellStyle name="40% - Accent5 23" xfId="436"/>
    <cellStyle name="40% - Accent5 24" xfId="437"/>
    <cellStyle name="40% - Accent5 25" xfId="438"/>
    <cellStyle name="40% - Accent5 26" xfId="439"/>
    <cellStyle name="40% - Accent5 27" xfId="440"/>
    <cellStyle name="40% - Accent5 28" xfId="441"/>
    <cellStyle name="40% - Accent5 29" xfId="442"/>
    <cellStyle name="40% - Accent5 3" xfId="443"/>
    <cellStyle name="40% - Accent5 30" xfId="444"/>
    <cellStyle name="40% - Accent5 31" xfId="445"/>
    <cellStyle name="40% - Accent5 32" xfId="446"/>
    <cellStyle name="40% - Accent5 33" xfId="447"/>
    <cellStyle name="40% - Accent5 34" xfId="448"/>
    <cellStyle name="40% - Accent5 35" xfId="449"/>
    <cellStyle name="40% - Accent5 36" xfId="450"/>
    <cellStyle name="40% - Accent5 37" xfId="451"/>
    <cellStyle name="40% - Accent5 38" xfId="452"/>
    <cellStyle name="40% - Accent5 39" xfId="453"/>
    <cellStyle name="40% - Accent5 4" xfId="454"/>
    <cellStyle name="40% - Accent5 40" xfId="455"/>
    <cellStyle name="40% - Accent5 41" xfId="456"/>
    <cellStyle name="40% - Accent5 42" xfId="457"/>
    <cellStyle name="40% - Accent5 43" xfId="458"/>
    <cellStyle name="40% - Accent5 5" xfId="459"/>
    <cellStyle name="40% - Accent5 6" xfId="460"/>
    <cellStyle name="40% - Accent5 7" xfId="461"/>
    <cellStyle name="40% - Accent5 8" xfId="462"/>
    <cellStyle name="40% - Accent5 9" xfId="463"/>
    <cellStyle name="40% - Accent6 10" xfId="464"/>
    <cellStyle name="40% - Accent6 11" xfId="465"/>
    <cellStyle name="40% - Accent6 12" xfId="466"/>
    <cellStyle name="40% - Accent6 13" xfId="467"/>
    <cellStyle name="40% - Accent6 14" xfId="468"/>
    <cellStyle name="40% - Accent6 15" xfId="469"/>
    <cellStyle name="40% - Accent6 16" xfId="470"/>
    <cellStyle name="40% - Accent6 17" xfId="471"/>
    <cellStyle name="40% - Accent6 18" xfId="472"/>
    <cellStyle name="40% - Accent6 19" xfId="473"/>
    <cellStyle name="40% - Accent6 2" xfId="474"/>
    <cellStyle name="40% - Accent6 20" xfId="475"/>
    <cellStyle name="40% - Accent6 21" xfId="476"/>
    <cellStyle name="40% - Accent6 22" xfId="477"/>
    <cellStyle name="40% - Accent6 23" xfId="478"/>
    <cellStyle name="40% - Accent6 24" xfId="479"/>
    <cellStyle name="40% - Accent6 25" xfId="480"/>
    <cellStyle name="40% - Accent6 26" xfId="481"/>
    <cellStyle name="40% - Accent6 27" xfId="482"/>
    <cellStyle name="40% - Accent6 28" xfId="483"/>
    <cellStyle name="40% - Accent6 29" xfId="484"/>
    <cellStyle name="40% - Accent6 3" xfId="485"/>
    <cellStyle name="40% - Accent6 30" xfId="486"/>
    <cellStyle name="40% - Accent6 31" xfId="487"/>
    <cellStyle name="40% - Accent6 32" xfId="488"/>
    <cellStyle name="40% - Accent6 33" xfId="489"/>
    <cellStyle name="40% - Accent6 34" xfId="490"/>
    <cellStyle name="40% - Accent6 35" xfId="491"/>
    <cellStyle name="40% - Accent6 36" xfId="492"/>
    <cellStyle name="40% - Accent6 37" xfId="493"/>
    <cellStyle name="40% - Accent6 38" xfId="494"/>
    <cellStyle name="40% - Accent6 39" xfId="495"/>
    <cellStyle name="40% - Accent6 4" xfId="496"/>
    <cellStyle name="40% - Accent6 40" xfId="497"/>
    <cellStyle name="40% - Accent6 41" xfId="498"/>
    <cellStyle name="40% - Accent6 42" xfId="499"/>
    <cellStyle name="40% - Accent6 43" xfId="500"/>
    <cellStyle name="40% - Accent6 5" xfId="501"/>
    <cellStyle name="40% - Accent6 6" xfId="502"/>
    <cellStyle name="40% - Accent6 7" xfId="503"/>
    <cellStyle name="40% - Accent6 8" xfId="504"/>
    <cellStyle name="40% - Accent6 9" xfId="505"/>
    <cellStyle name="5x indented GHG Textfiels" xfId="506"/>
    <cellStyle name="5x indented GHG Textfiels 2" xfId="507"/>
    <cellStyle name="60% - Accent1 10" xfId="508"/>
    <cellStyle name="60% - Accent1 11" xfId="509"/>
    <cellStyle name="60% - Accent1 12" xfId="510"/>
    <cellStyle name="60% - Accent1 13" xfId="511"/>
    <cellStyle name="60% - Accent1 14" xfId="512"/>
    <cellStyle name="60% - Accent1 15" xfId="513"/>
    <cellStyle name="60% - Accent1 16" xfId="514"/>
    <cellStyle name="60% - Accent1 17" xfId="515"/>
    <cellStyle name="60% - Accent1 18" xfId="516"/>
    <cellStyle name="60% - Accent1 19" xfId="517"/>
    <cellStyle name="60% - Accent1 2" xfId="518"/>
    <cellStyle name="60% - Accent1 20" xfId="519"/>
    <cellStyle name="60% - Accent1 21" xfId="520"/>
    <cellStyle name="60% - Accent1 22" xfId="521"/>
    <cellStyle name="60% - Accent1 23" xfId="522"/>
    <cellStyle name="60% - Accent1 24" xfId="523"/>
    <cellStyle name="60% - Accent1 25" xfId="524"/>
    <cellStyle name="60% - Accent1 26" xfId="525"/>
    <cellStyle name="60% - Accent1 27" xfId="526"/>
    <cellStyle name="60% - Accent1 28" xfId="527"/>
    <cellStyle name="60% - Accent1 29" xfId="528"/>
    <cellStyle name="60% - Accent1 3" xfId="529"/>
    <cellStyle name="60% - Accent1 30" xfId="530"/>
    <cellStyle name="60% - Accent1 31" xfId="531"/>
    <cellStyle name="60% - Accent1 32" xfId="532"/>
    <cellStyle name="60% - Accent1 33" xfId="533"/>
    <cellStyle name="60% - Accent1 34" xfId="534"/>
    <cellStyle name="60% - Accent1 35" xfId="535"/>
    <cellStyle name="60% - Accent1 36" xfId="536"/>
    <cellStyle name="60% - Accent1 37" xfId="537"/>
    <cellStyle name="60% - Accent1 38" xfId="538"/>
    <cellStyle name="60% - Accent1 39" xfId="539"/>
    <cellStyle name="60% - Accent1 4" xfId="540"/>
    <cellStyle name="60% - Accent1 40" xfId="541"/>
    <cellStyle name="60% - Accent1 41" xfId="542"/>
    <cellStyle name="60% - Accent1 42" xfId="543"/>
    <cellStyle name="60% - Accent1 43" xfId="544"/>
    <cellStyle name="60% - Accent1 5" xfId="545"/>
    <cellStyle name="60% - Accent1 6" xfId="546"/>
    <cellStyle name="60% - Accent1 7" xfId="547"/>
    <cellStyle name="60% - Accent1 8" xfId="548"/>
    <cellStyle name="60% - Accent1 9" xfId="549"/>
    <cellStyle name="60% - Accent2 10" xfId="550"/>
    <cellStyle name="60% - Accent2 11" xfId="551"/>
    <cellStyle name="60% - Accent2 12" xfId="552"/>
    <cellStyle name="60% - Accent2 13" xfId="553"/>
    <cellStyle name="60% - Accent2 14" xfId="554"/>
    <cellStyle name="60% - Accent2 15" xfId="555"/>
    <cellStyle name="60% - Accent2 16" xfId="556"/>
    <cellStyle name="60% - Accent2 17" xfId="557"/>
    <cellStyle name="60% - Accent2 18" xfId="558"/>
    <cellStyle name="60% - Accent2 19" xfId="559"/>
    <cellStyle name="60% - Accent2 2" xfId="560"/>
    <cellStyle name="60% - Accent2 20" xfId="561"/>
    <cellStyle name="60% - Accent2 21" xfId="562"/>
    <cellStyle name="60% - Accent2 22" xfId="563"/>
    <cellStyle name="60% - Accent2 23" xfId="564"/>
    <cellStyle name="60% - Accent2 24" xfId="565"/>
    <cellStyle name="60% - Accent2 25" xfId="566"/>
    <cellStyle name="60% - Accent2 26" xfId="567"/>
    <cellStyle name="60% - Accent2 27" xfId="568"/>
    <cellStyle name="60% - Accent2 28" xfId="569"/>
    <cellStyle name="60% - Accent2 29" xfId="570"/>
    <cellStyle name="60% - Accent2 3" xfId="571"/>
    <cellStyle name="60% - Accent2 30" xfId="572"/>
    <cellStyle name="60% - Accent2 31" xfId="573"/>
    <cellStyle name="60% - Accent2 32" xfId="574"/>
    <cellStyle name="60% - Accent2 33" xfId="575"/>
    <cellStyle name="60% - Accent2 34" xfId="576"/>
    <cellStyle name="60% - Accent2 35" xfId="577"/>
    <cellStyle name="60% - Accent2 36" xfId="578"/>
    <cellStyle name="60% - Accent2 37" xfId="579"/>
    <cellStyle name="60% - Accent2 38" xfId="580"/>
    <cellStyle name="60% - Accent2 39" xfId="581"/>
    <cellStyle name="60% - Accent2 4" xfId="582"/>
    <cellStyle name="60% - Accent2 40" xfId="583"/>
    <cellStyle name="60% - Accent2 41" xfId="584"/>
    <cellStyle name="60% - Accent2 42" xfId="585"/>
    <cellStyle name="60% - Accent2 43" xfId="586"/>
    <cellStyle name="60% - Accent2 5" xfId="587"/>
    <cellStyle name="60% - Accent2 6" xfId="588"/>
    <cellStyle name="60% - Accent2 7" xfId="589"/>
    <cellStyle name="60% - Accent2 8" xfId="590"/>
    <cellStyle name="60% - Accent2 9" xfId="591"/>
    <cellStyle name="60% - Accent3 10" xfId="592"/>
    <cellStyle name="60% - Accent3 11" xfId="593"/>
    <cellStyle name="60% - Accent3 12" xfId="594"/>
    <cellStyle name="60% - Accent3 13" xfId="595"/>
    <cellStyle name="60% - Accent3 14" xfId="596"/>
    <cellStyle name="60% - Accent3 15" xfId="597"/>
    <cellStyle name="60% - Accent3 16" xfId="598"/>
    <cellStyle name="60% - Accent3 17" xfId="599"/>
    <cellStyle name="60% - Accent3 18" xfId="600"/>
    <cellStyle name="60% - Accent3 19" xfId="601"/>
    <cellStyle name="60% - Accent3 2" xfId="602"/>
    <cellStyle name="60% - Accent3 20" xfId="603"/>
    <cellStyle name="60% - Accent3 21" xfId="604"/>
    <cellStyle name="60% - Accent3 22" xfId="605"/>
    <cellStyle name="60% - Accent3 23" xfId="606"/>
    <cellStyle name="60% - Accent3 24" xfId="607"/>
    <cellStyle name="60% - Accent3 25" xfId="608"/>
    <cellStyle name="60% - Accent3 26" xfId="609"/>
    <cellStyle name="60% - Accent3 27" xfId="610"/>
    <cellStyle name="60% - Accent3 28" xfId="611"/>
    <cellStyle name="60% - Accent3 29" xfId="612"/>
    <cellStyle name="60% - Accent3 3" xfId="613"/>
    <cellStyle name="60% - Accent3 30" xfId="614"/>
    <cellStyle name="60% - Accent3 31" xfId="615"/>
    <cellStyle name="60% - Accent3 32" xfId="616"/>
    <cellStyle name="60% - Accent3 33" xfId="617"/>
    <cellStyle name="60% - Accent3 34" xfId="618"/>
    <cellStyle name="60% - Accent3 35" xfId="619"/>
    <cellStyle name="60% - Accent3 36" xfId="620"/>
    <cellStyle name="60% - Accent3 37" xfId="621"/>
    <cellStyle name="60% - Accent3 38" xfId="622"/>
    <cellStyle name="60% - Accent3 39" xfId="623"/>
    <cellStyle name="60% - Accent3 4" xfId="624"/>
    <cellStyle name="60% - Accent3 40" xfId="625"/>
    <cellStyle name="60% - Accent3 41" xfId="626"/>
    <cellStyle name="60% - Accent3 42" xfId="627"/>
    <cellStyle name="60% - Accent3 43" xfId="628"/>
    <cellStyle name="60% - Accent3 5" xfId="629"/>
    <cellStyle name="60% - Accent3 6" xfId="630"/>
    <cellStyle name="60% - Accent3 7" xfId="631"/>
    <cellStyle name="60% - Accent3 8" xfId="632"/>
    <cellStyle name="60% - Accent3 9" xfId="633"/>
    <cellStyle name="60% - Accent4 10" xfId="634"/>
    <cellStyle name="60% - Accent4 11" xfId="635"/>
    <cellStyle name="60% - Accent4 12" xfId="636"/>
    <cellStyle name="60% - Accent4 13" xfId="637"/>
    <cellStyle name="60% - Accent4 14" xfId="638"/>
    <cellStyle name="60% - Accent4 15" xfId="639"/>
    <cellStyle name="60% - Accent4 16" xfId="640"/>
    <cellStyle name="60% - Accent4 17" xfId="641"/>
    <cellStyle name="60% - Accent4 18" xfId="642"/>
    <cellStyle name="60% - Accent4 19" xfId="643"/>
    <cellStyle name="60% - Accent4 2" xfId="644"/>
    <cellStyle name="60% - Accent4 20" xfId="645"/>
    <cellStyle name="60% - Accent4 21" xfId="646"/>
    <cellStyle name="60% - Accent4 22" xfId="647"/>
    <cellStyle name="60% - Accent4 23" xfId="648"/>
    <cellStyle name="60% - Accent4 24" xfId="649"/>
    <cellStyle name="60% - Accent4 25" xfId="650"/>
    <cellStyle name="60% - Accent4 26" xfId="651"/>
    <cellStyle name="60% - Accent4 27" xfId="652"/>
    <cellStyle name="60% - Accent4 28" xfId="653"/>
    <cellStyle name="60% - Accent4 29" xfId="654"/>
    <cellStyle name="60% - Accent4 3" xfId="655"/>
    <cellStyle name="60% - Accent4 30" xfId="656"/>
    <cellStyle name="60% - Accent4 31" xfId="657"/>
    <cellStyle name="60% - Accent4 32" xfId="658"/>
    <cellStyle name="60% - Accent4 33" xfId="659"/>
    <cellStyle name="60% - Accent4 34" xfId="660"/>
    <cellStyle name="60% - Accent4 35" xfId="661"/>
    <cellStyle name="60% - Accent4 36" xfId="662"/>
    <cellStyle name="60% - Accent4 37" xfId="663"/>
    <cellStyle name="60% - Accent4 38" xfId="664"/>
    <cellStyle name="60% - Accent4 39" xfId="665"/>
    <cellStyle name="60% - Accent4 4" xfId="666"/>
    <cellStyle name="60% - Accent4 40" xfId="667"/>
    <cellStyle name="60% - Accent4 41" xfId="668"/>
    <cellStyle name="60% - Accent4 42" xfId="669"/>
    <cellStyle name="60% - Accent4 43" xfId="670"/>
    <cellStyle name="60% - Accent4 5" xfId="671"/>
    <cellStyle name="60% - Accent4 6" xfId="672"/>
    <cellStyle name="60% - Accent4 7" xfId="673"/>
    <cellStyle name="60% - Accent4 8" xfId="674"/>
    <cellStyle name="60% - Accent4 9" xfId="675"/>
    <cellStyle name="60% - Accent5 10" xfId="676"/>
    <cellStyle name="60% - Accent5 11" xfId="677"/>
    <cellStyle name="60% - Accent5 12" xfId="678"/>
    <cellStyle name="60% - Accent5 13" xfId="679"/>
    <cellStyle name="60% - Accent5 14" xfId="680"/>
    <cellStyle name="60% - Accent5 15" xfId="681"/>
    <cellStyle name="60% - Accent5 16" xfId="682"/>
    <cellStyle name="60% - Accent5 17" xfId="683"/>
    <cellStyle name="60% - Accent5 18" xfId="684"/>
    <cellStyle name="60% - Accent5 19" xfId="685"/>
    <cellStyle name="60% - Accent5 2" xfId="686"/>
    <cellStyle name="60% - Accent5 20" xfId="687"/>
    <cellStyle name="60% - Accent5 21" xfId="688"/>
    <cellStyle name="60% - Accent5 22" xfId="689"/>
    <cellStyle name="60% - Accent5 23" xfId="690"/>
    <cellStyle name="60% - Accent5 24" xfId="691"/>
    <cellStyle name="60% - Accent5 25" xfId="692"/>
    <cellStyle name="60% - Accent5 26" xfId="693"/>
    <cellStyle name="60% - Accent5 27" xfId="694"/>
    <cellStyle name="60% - Accent5 28" xfId="695"/>
    <cellStyle name="60% - Accent5 29" xfId="696"/>
    <cellStyle name="60% - Accent5 3" xfId="697"/>
    <cellStyle name="60% - Accent5 30" xfId="698"/>
    <cellStyle name="60% - Accent5 31" xfId="699"/>
    <cellStyle name="60% - Accent5 32" xfId="700"/>
    <cellStyle name="60% - Accent5 33" xfId="701"/>
    <cellStyle name="60% - Accent5 34" xfId="702"/>
    <cellStyle name="60% - Accent5 35" xfId="703"/>
    <cellStyle name="60% - Accent5 36" xfId="704"/>
    <cellStyle name="60% - Accent5 37" xfId="705"/>
    <cellStyle name="60% - Accent5 38" xfId="706"/>
    <cellStyle name="60% - Accent5 39" xfId="707"/>
    <cellStyle name="60% - Accent5 4" xfId="708"/>
    <cellStyle name="60% - Accent5 40" xfId="709"/>
    <cellStyle name="60% - Accent5 41" xfId="710"/>
    <cellStyle name="60% - Accent5 42" xfId="711"/>
    <cellStyle name="60% - Accent5 43" xfId="712"/>
    <cellStyle name="60% - Accent5 5" xfId="713"/>
    <cellStyle name="60% - Accent5 6" xfId="714"/>
    <cellStyle name="60% - Accent5 7" xfId="715"/>
    <cellStyle name="60% - Accent5 8" xfId="716"/>
    <cellStyle name="60% - Accent5 9" xfId="717"/>
    <cellStyle name="60% - Accent6 10" xfId="718"/>
    <cellStyle name="60% - Accent6 11" xfId="719"/>
    <cellStyle name="60% - Accent6 12" xfId="720"/>
    <cellStyle name="60% - Accent6 13" xfId="721"/>
    <cellStyle name="60% - Accent6 14" xfId="722"/>
    <cellStyle name="60% - Accent6 15" xfId="723"/>
    <cellStyle name="60% - Accent6 16" xfId="724"/>
    <cellStyle name="60% - Accent6 17" xfId="725"/>
    <cellStyle name="60% - Accent6 18" xfId="726"/>
    <cellStyle name="60% - Accent6 19" xfId="727"/>
    <cellStyle name="60% - Accent6 2" xfId="728"/>
    <cellStyle name="60% - Accent6 20" xfId="729"/>
    <cellStyle name="60% - Accent6 21" xfId="730"/>
    <cellStyle name="60% - Accent6 22" xfId="731"/>
    <cellStyle name="60% - Accent6 23" xfId="732"/>
    <cellStyle name="60% - Accent6 24" xfId="733"/>
    <cellStyle name="60% - Accent6 25" xfId="734"/>
    <cellStyle name="60% - Accent6 26" xfId="735"/>
    <cellStyle name="60% - Accent6 27" xfId="736"/>
    <cellStyle name="60% - Accent6 28" xfId="737"/>
    <cellStyle name="60% - Accent6 29" xfId="738"/>
    <cellStyle name="60% - Accent6 3" xfId="739"/>
    <cellStyle name="60% - Accent6 30" xfId="740"/>
    <cellStyle name="60% - Accent6 31" xfId="741"/>
    <cellStyle name="60% - Accent6 32" xfId="742"/>
    <cellStyle name="60% - Accent6 33" xfId="743"/>
    <cellStyle name="60% - Accent6 34" xfId="744"/>
    <cellStyle name="60% - Accent6 35" xfId="745"/>
    <cellStyle name="60% - Accent6 36" xfId="746"/>
    <cellStyle name="60% - Accent6 37" xfId="747"/>
    <cellStyle name="60% - Accent6 38" xfId="748"/>
    <cellStyle name="60% - Accent6 39" xfId="749"/>
    <cellStyle name="60% - Accent6 4" xfId="750"/>
    <cellStyle name="60% - Accent6 40" xfId="751"/>
    <cellStyle name="60% - Accent6 41" xfId="752"/>
    <cellStyle name="60% - Accent6 42" xfId="753"/>
    <cellStyle name="60% - Accent6 43" xfId="754"/>
    <cellStyle name="60% - Accent6 5" xfId="755"/>
    <cellStyle name="60% - Accent6 6" xfId="756"/>
    <cellStyle name="60% - Accent6 7" xfId="757"/>
    <cellStyle name="60% - Accent6 8" xfId="758"/>
    <cellStyle name="60% - Accent6 9" xfId="759"/>
    <cellStyle name="60% - Cor4 2" xfId="760"/>
    <cellStyle name="Accent1 10" xfId="761"/>
    <cellStyle name="Accent1 11" xfId="762"/>
    <cellStyle name="Accent1 12" xfId="763"/>
    <cellStyle name="Accent1 13" xfId="764"/>
    <cellStyle name="Accent1 14" xfId="765"/>
    <cellStyle name="Accent1 15" xfId="766"/>
    <cellStyle name="Accent1 16" xfId="767"/>
    <cellStyle name="Accent1 17" xfId="768"/>
    <cellStyle name="Accent1 18" xfId="769"/>
    <cellStyle name="Accent1 19" xfId="770"/>
    <cellStyle name="Accent1 2" xfId="771"/>
    <cellStyle name="Accent1 20" xfId="772"/>
    <cellStyle name="Accent1 21" xfId="773"/>
    <cellStyle name="Accent1 22" xfId="774"/>
    <cellStyle name="Accent1 23" xfId="775"/>
    <cellStyle name="Accent1 24" xfId="776"/>
    <cellStyle name="Accent1 25" xfId="777"/>
    <cellStyle name="Accent1 26" xfId="778"/>
    <cellStyle name="Accent1 27" xfId="779"/>
    <cellStyle name="Accent1 28" xfId="780"/>
    <cellStyle name="Accent1 29" xfId="781"/>
    <cellStyle name="Accent1 3" xfId="782"/>
    <cellStyle name="Accent1 30" xfId="783"/>
    <cellStyle name="Accent1 31" xfId="784"/>
    <cellStyle name="Accent1 32" xfId="785"/>
    <cellStyle name="Accent1 33" xfId="786"/>
    <cellStyle name="Accent1 34" xfId="787"/>
    <cellStyle name="Accent1 35" xfId="788"/>
    <cellStyle name="Accent1 36" xfId="789"/>
    <cellStyle name="Accent1 37" xfId="790"/>
    <cellStyle name="Accent1 38" xfId="791"/>
    <cellStyle name="Accent1 39" xfId="792"/>
    <cellStyle name="Accent1 4" xfId="793"/>
    <cellStyle name="Accent1 40" xfId="794"/>
    <cellStyle name="Accent1 41" xfId="795"/>
    <cellStyle name="Accent1 42" xfId="796"/>
    <cellStyle name="Accent1 43" xfId="797"/>
    <cellStyle name="Accent1 5" xfId="798"/>
    <cellStyle name="Accent1 6" xfId="799"/>
    <cellStyle name="Accent1 7" xfId="800"/>
    <cellStyle name="Accent1 8" xfId="801"/>
    <cellStyle name="Accent1 9" xfId="802"/>
    <cellStyle name="Accent2 10" xfId="803"/>
    <cellStyle name="Accent2 11" xfId="804"/>
    <cellStyle name="Accent2 12" xfId="805"/>
    <cellStyle name="Accent2 13" xfId="806"/>
    <cellStyle name="Accent2 14" xfId="807"/>
    <cellStyle name="Accent2 15" xfId="808"/>
    <cellStyle name="Accent2 16" xfId="809"/>
    <cellStyle name="Accent2 17" xfId="810"/>
    <cellStyle name="Accent2 18" xfId="811"/>
    <cellStyle name="Accent2 19" xfId="812"/>
    <cellStyle name="Accent2 2" xfId="813"/>
    <cellStyle name="Accent2 20" xfId="814"/>
    <cellStyle name="Accent2 21" xfId="815"/>
    <cellStyle name="Accent2 22" xfId="816"/>
    <cellStyle name="Accent2 23" xfId="817"/>
    <cellStyle name="Accent2 24" xfId="818"/>
    <cellStyle name="Accent2 25" xfId="819"/>
    <cellStyle name="Accent2 26" xfId="820"/>
    <cellStyle name="Accent2 27" xfId="821"/>
    <cellStyle name="Accent2 28" xfId="822"/>
    <cellStyle name="Accent2 29" xfId="823"/>
    <cellStyle name="Accent2 3" xfId="824"/>
    <cellStyle name="Accent2 30" xfId="825"/>
    <cellStyle name="Accent2 31" xfId="826"/>
    <cellStyle name="Accent2 32" xfId="827"/>
    <cellStyle name="Accent2 33" xfId="828"/>
    <cellStyle name="Accent2 34" xfId="829"/>
    <cellStyle name="Accent2 35" xfId="830"/>
    <cellStyle name="Accent2 36" xfId="831"/>
    <cellStyle name="Accent2 37" xfId="832"/>
    <cellStyle name="Accent2 38" xfId="833"/>
    <cellStyle name="Accent2 39" xfId="834"/>
    <cellStyle name="Accent2 4" xfId="835"/>
    <cellStyle name="Accent2 40" xfId="836"/>
    <cellStyle name="Accent2 41" xfId="837"/>
    <cellStyle name="Accent2 42" xfId="838"/>
    <cellStyle name="Accent2 43" xfId="839"/>
    <cellStyle name="Accent2 5" xfId="840"/>
    <cellStyle name="Accent2 6" xfId="841"/>
    <cellStyle name="Accent2 7" xfId="842"/>
    <cellStyle name="Accent2 8" xfId="843"/>
    <cellStyle name="Accent2 9" xfId="844"/>
    <cellStyle name="Accent3 10" xfId="845"/>
    <cellStyle name="Accent3 11" xfId="846"/>
    <cellStyle name="Accent3 12" xfId="847"/>
    <cellStyle name="Accent3 13" xfId="848"/>
    <cellStyle name="Accent3 14" xfId="849"/>
    <cellStyle name="Accent3 15" xfId="850"/>
    <cellStyle name="Accent3 16" xfId="851"/>
    <cellStyle name="Accent3 17" xfId="852"/>
    <cellStyle name="Accent3 18" xfId="853"/>
    <cellStyle name="Accent3 19" xfId="854"/>
    <cellStyle name="Accent3 2" xfId="855"/>
    <cellStyle name="Accent3 20" xfId="856"/>
    <cellStyle name="Accent3 21" xfId="857"/>
    <cellStyle name="Accent3 22" xfId="858"/>
    <cellStyle name="Accent3 23" xfId="859"/>
    <cellStyle name="Accent3 24" xfId="860"/>
    <cellStyle name="Accent3 25" xfId="861"/>
    <cellStyle name="Accent3 26" xfId="862"/>
    <cellStyle name="Accent3 27" xfId="863"/>
    <cellStyle name="Accent3 28" xfId="864"/>
    <cellStyle name="Accent3 29" xfId="865"/>
    <cellStyle name="Accent3 3" xfId="866"/>
    <cellStyle name="Accent3 30" xfId="867"/>
    <cellStyle name="Accent3 31" xfId="868"/>
    <cellStyle name="Accent3 32" xfId="869"/>
    <cellStyle name="Accent3 33" xfId="870"/>
    <cellStyle name="Accent3 34" xfId="871"/>
    <cellStyle name="Accent3 35" xfId="872"/>
    <cellStyle name="Accent3 36" xfId="873"/>
    <cellStyle name="Accent3 37" xfId="874"/>
    <cellStyle name="Accent3 38" xfId="875"/>
    <cellStyle name="Accent3 39" xfId="876"/>
    <cellStyle name="Accent3 4" xfId="877"/>
    <cellStyle name="Accent3 40" xfId="878"/>
    <cellStyle name="Accent3 41" xfId="879"/>
    <cellStyle name="Accent3 42" xfId="880"/>
    <cellStyle name="Accent3 43" xfId="881"/>
    <cellStyle name="Accent3 5" xfId="882"/>
    <cellStyle name="Accent3 6" xfId="883"/>
    <cellStyle name="Accent3 7" xfId="884"/>
    <cellStyle name="Accent3 8" xfId="885"/>
    <cellStyle name="Accent3 9" xfId="886"/>
    <cellStyle name="Accent4 10" xfId="887"/>
    <cellStyle name="Accent4 11" xfId="888"/>
    <cellStyle name="Accent4 12" xfId="889"/>
    <cellStyle name="Accent4 13" xfId="890"/>
    <cellStyle name="Accent4 14" xfId="891"/>
    <cellStyle name="Accent4 15" xfId="892"/>
    <cellStyle name="Accent4 16" xfId="893"/>
    <cellStyle name="Accent4 17" xfId="894"/>
    <cellStyle name="Accent4 18" xfId="895"/>
    <cellStyle name="Accent4 19" xfId="896"/>
    <cellStyle name="Accent4 2" xfId="897"/>
    <cellStyle name="Accent4 20" xfId="898"/>
    <cellStyle name="Accent4 21" xfId="899"/>
    <cellStyle name="Accent4 22" xfId="900"/>
    <cellStyle name="Accent4 23" xfId="901"/>
    <cellStyle name="Accent4 24" xfId="902"/>
    <cellStyle name="Accent4 25" xfId="903"/>
    <cellStyle name="Accent4 26" xfId="904"/>
    <cellStyle name="Accent4 27" xfId="905"/>
    <cellStyle name="Accent4 28" xfId="906"/>
    <cellStyle name="Accent4 29" xfId="907"/>
    <cellStyle name="Accent4 3" xfId="908"/>
    <cellStyle name="Accent4 30" xfId="909"/>
    <cellStyle name="Accent4 31" xfId="910"/>
    <cellStyle name="Accent4 32" xfId="911"/>
    <cellStyle name="Accent4 33" xfId="912"/>
    <cellStyle name="Accent4 34" xfId="913"/>
    <cellStyle name="Accent4 35" xfId="914"/>
    <cellStyle name="Accent4 36" xfId="915"/>
    <cellStyle name="Accent4 37" xfId="916"/>
    <cellStyle name="Accent4 38" xfId="917"/>
    <cellStyle name="Accent4 39" xfId="918"/>
    <cellStyle name="Accent4 4" xfId="919"/>
    <cellStyle name="Accent4 40" xfId="920"/>
    <cellStyle name="Accent4 41" xfId="921"/>
    <cellStyle name="Accent4 42" xfId="922"/>
    <cellStyle name="Accent4 43" xfId="923"/>
    <cellStyle name="Accent4 5" xfId="924"/>
    <cellStyle name="Accent4 6" xfId="925"/>
    <cellStyle name="Accent4 7" xfId="926"/>
    <cellStyle name="Accent4 8" xfId="927"/>
    <cellStyle name="Accent4 9" xfId="928"/>
    <cellStyle name="Accent5 10" xfId="929"/>
    <cellStyle name="Accent5 11" xfId="930"/>
    <cellStyle name="Accent5 12" xfId="931"/>
    <cellStyle name="Accent5 13" xfId="932"/>
    <cellStyle name="Accent5 14" xfId="933"/>
    <cellStyle name="Accent5 15" xfId="934"/>
    <cellStyle name="Accent5 16" xfId="935"/>
    <cellStyle name="Accent5 17" xfId="936"/>
    <cellStyle name="Accent5 18" xfId="937"/>
    <cellStyle name="Accent5 19" xfId="938"/>
    <cellStyle name="Accent5 2" xfId="939"/>
    <cellStyle name="Accent5 20" xfId="940"/>
    <cellStyle name="Accent5 21" xfId="941"/>
    <cellStyle name="Accent5 22" xfId="942"/>
    <cellStyle name="Accent5 23" xfId="943"/>
    <cellStyle name="Accent5 24" xfId="944"/>
    <cellStyle name="Accent5 25" xfId="945"/>
    <cellStyle name="Accent5 26" xfId="946"/>
    <cellStyle name="Accent5 27" xfId="947"/>
    <cellStyle name="Accent5 28" xfId="948"/>
    <cellStyle name="Accent5 29" xfId="949"/>
    <cellStyle name="Accent5 3" xfId="950"/>
    <cellStyle name="Accent5 30" xfId="951"/>
    <cellStyle name="Accent5 31" xfId="952"/>
    <cellStyle name="Accent5 32" xfId="953"/>
    <cellStyle name="Accent5 33" xfId="954"/>
    <cellStyle name="Accent5 34" xfId="955"/>
    <cellStyle name="Accent5 35" xfId="956"/>
    <cellStyle name="Accent5 36" xfId="957"/>
    <cellStyle name="Accent5 37" xfId="958"/>
    <cellStyle name="Accent5 38" xfId="959"/>
    <cellStyle name="Accent5 39" xfId="960"/>
    <cellStyle name="Accent5 4" xfId="961"/>
    <cellStyle name="Accent5 40" xfId="962"/>
    <cellStyle name="Accent5 41" xfId="963"/>
    <cellStyle name="Accent5 42" xfId="964"/>
    <cellStyle name="Accent5 43" xfId="965"/>
    <cellStyle name="Accent5 5" xfId="966"/>
    <cellStyle name="Accent5 6" xfId="967"/>
    <cellStyle name="Accent5 7" xfId="968"/>
    <cellStyle name="Accent5 8" xfId="969"/>
    <cellStyle name="Accent5 9" xfId="970"/>
    <cellStyle name="Accent6 10" xfId="971"/>
    <cellStyle name="Accent6 11" xfId="972"/>
    <cellStyle name="Accent6 12" xfId="973"/>
    <cellStyle name="Accent6 13" xfId="974"/>
    <cellStyle name="Accent6 14" xfId="975"/>
    <cellStyle name="Accent6 15" xfId="976"/>
    <cellStyle name="Accent6 16" xfId="977"/>
    <cellStyle name="Accent6 17" xfId="978"/>
    <cellStyle name="Accent6 18" xfId="979"/>
    <cellStyle name="Accent6 19" xfId="980"/>
    <cellStyle name="Accent6 2" xfId="981"/>
    <cellStyle name="Accent6 20" xfId="982"/>
    <cellStyle name="Accent6 21" xfId="983"/>
    <cellStyle name="Accent6 22" xfId="984"/>
    <cellStyle name="Accent6 23" xfId="985"/>
    <cellStyle name="Accent6 24" xfId="986"/>
    <cellStyle name="Accent6 25" xfId="987"/>
    <cellStyle name="Accent6 26" xfId="988"/>
    <cellStyle name="Accent6 27" xfId="989"/>
    <cellStyle name="Accent6 28" xfId="990"/>
    <cellStyle name="Accent6 29" xfId="991"/>
    <cellStyle name="Accent6 3" xfId="992"/>
    <cellStyle name="Accent6 30" xfId="993"/>
    <cellStyle name="Accent6 31" xfId="994"/>
    <cellStyle name="Accent6 32" xfId="995"/>
    <cellStyle name="Accent6 33" xfId="996"/>
    <cellStyle name="Accent6 34" xfId="997"/>
    <cellStyle name="Accent6 35" xfId="998"/>
    <cellStyle name="Accent6 36" xfId="999"/>
    <cellStyle name="Accent6 37" xfId="1000"/>
    <cellStyle name="Accent6 38" xfId="1001"/>
    <cellStyle name="Accent6 39" xfId="1002"/>
    <cellStyle name="Accent6 4" xfId="1003"/>
    <cellStyle name="Accent6 40" xfId="1004"/>
    <cellStyle name="Accent6 41" xfId="1005"/>
    <cellStyle name="Accent6 42" xfId="1006"/>
    <cellStyle name="Accent6 43" xfId="1007"/>
    <cellStyle name="Accent6 5" xfId="1008"/>
    <cellStyle name="Accent6 6" xfId="1009"/>
    <cellStyle name="Accent6 7" xfId="1010"/>
    <cellStyle name="Accent6 8" xfId="1011"/>
    <cellStyle name="Accent6 9" xfId="1012"/>
    <cellStyle name="AggblueBoldCels" xfId="1013"/>
    <cellStyle name="AggblueCels" xfId="1014"/>
    <cellStyle name="AggBoldCells" xfId="1015"/>
    <cellStyle name="AggCels" xfId="1016"/>
    <cellStyle name="AggGreen" xfId="1017"/>
    <cellStyle name="AggGreen12" xfId="1018"/>
    <cellStyle name="AggOrange" xfId="1019"/>
    <cellStyle name="AggOrange9" xfId="1020"/>
    <cellStyle name="AggOrangeLB_2x" xfId="1021"/>
    <cellStyle name="AggOrangeLBorder" xfId="1022"/>
    <cellStyle name="AggOrangeRBorder" xfId="1023"/>
    <cellStyle name="Bad 10" xfId="1024"/>
    <cellStyle name="Bad 11" xfId="1025"/>
    <cellStyle name="Bad 12" xfId="1026"/>
    <cellStyle name="Bad 13" xfId="1027"/>
    <cellStyle name="Bad 14" xfId="1028"/>
    <cellStyle name="Bad 15" xfId="1029"/>
    <cellStyle name="Bad 16" xfId="1030"/>
    <cellStyle name="Bad 17" xfId="1031"/>
    <cellStyle name="Bad 18" xfId="1032"/>
    <cellStyle name="Bad 19" xfId="1033"/>
    <cellStyle name="Bad 2" xfId="1034"/>
    <cellStyle name="Bad 20" xfId="1035"/>
    <cellStyle name="Bad 21" xfId="1036"/>
    <cellStyle name="Bad 22" xfId="1037"/>
    <cellStyle name="Bad 23" xfId="1038"/>
    <cellStyle name="Bad 24" xfId="1039"/>
    <cellStyle name="Bad 25" xfId="1040"/>
    <cellStyle name="Bad 26" xfId="1041"/>
    <cellStyle name="Bad 27" xfId="1042"/>
    <cellStyle name="Bad 28" xfId="1043"/>
    <cellStyle name="Bad 29" xfId="1044"/>
    <cellStyle name="Bad 3" xfId="1045"/>
    <cellStyle name="Bad 30" xfId="1046"/>
    <cellStyle name="Bad 31" xfId="1047"/>
    <cellStyle name="Bad 32" xfId="1048"/>
    <cellStyle name="Bad 33" xfId="1049"/>
    <cellStyle name="Bad 34" xfId="1050"/>
    <cellStyle name="Bad 35" xfId="1051"/>
    <cellStyle name="Bad 36" xfId="1052"/>
    <cellStyle name="Bad 37" xfId="1053"/>
    <cellStyle name="Bad 38" xfId="1054"/>
    <cellStyle name="Bad 39" xfId="1055"/>
    <cellStyle name="Bad 4" xfId="1056"/>
    <cellStyle name="Bad 40" xfId="1057"/>
    <cellStyle name="Bad 41" xfId="1058"/>
    <cellStyle name="Bad 42" xfId="1059"/>
    <cellStyle name="Bad 43" xfId="1060"/>
    <cellStyle name="Bad 5" xfId="1061"/>
    <cellStyle name="Bad 6" xfId="1062"/>
    <cellStyle name="Bad 7" xfId="1063"/>
    <cellStyle name="Bad 8" xfId="1064"/>
    <cellStyle name="Bad 9" xfId="1065"/>
    <cellStyle name="Bold GHG Numbers (0.00)" xfId="1066"/>
    <cellStyle name="Calculation 10" xfId="1067"/>
    <cellStyle name="Calculation 11" xfId="1068"/>
    <cellStyle name="Calculation 12" xfId="1069"/>
    <cellStyle name="Calculation 13" xfId="1070"/>
    <cellStyle name="Calculation 14" xfId="1071"/>
    <cellStyle name="Calculation 15" xfId="1072"/>
    <cellStyle name="Calculation 16" xfId="1073"/>
    <cellStyle name="Calculation 17" xfId="1074"/>
    <cellStyle name="Calculation 18" xfId="1075"/>
    <cellStyle name="Calculation 19" xfId="1076"/>
    <cellStyle name="Calculation 2" xfId="1077"/>
    <cellStyle name="Calculation 20" xfId="1078"/>
    <cellStyle name="Calculation 21" xfId="1079"/>
    <cellStyle name="Calculation 22" xfId="1080"/>
    <cellStyle name="Calculation 23" xfId="1081"/>
    <cellStyle name="Calculation 24" xfId="1082"/>
    <cellStyle name="Calculation 25" xfId="1083"/>
    <cellStyle name="Calculation 26" xfId="1084"/>
    <cellStyle name="Calculation 27" xfId="1085"/>
    <cellStyle name="Calculation 28" xfId="1086"/>
    <cellStyle name="Calculation 29" xfId="1087"/>
    <cellStyle name="Calculation 3" xfId="1088"/>
    <cellStyle name="Calculation 30" xfId="1089"/>
    <cellStyle name="Calculation 31" xfId="1090"/>
    <cellStyle name="Calculation 32" xfId="1091"/>
    <cellStyle name="Calculation 33" xfId="1092"/>
    <cellStyle name="Calculation 34" xfId="1093"/>
    <cellStyle name="Calculation 35" xfId="1094"/>
    <cellStyle name="Calculation 36" xfId="1095"/>
    <cellStyle name="Calculation 37" xfId="1096"/>
    <cellStyle name="Calculation 38" xfId="1097"/>
    <cellStyle name="Calculation 39" xfId="1098"/>
    <cellStyle name="Calculation 4" xfId="1099"/>
    <cellStyle name="Calculation 40" xfId="1100"/>
    <cellStyle name="Calculation 41" xfId="1101"/>
    <cellStyle name="Calculation 42" xfId="1102"/>
    <cellStyle name="Calculation 43" xfId="1103"/>
    <cellStyle name="Calculation 5" xfId="1104"/>
    <cellStyle name="Calculation 6" xfId="1105"/>
    <cellStyle name="Calculation 7" xfId="1106"/>
    <cellStyle name="Calculation 8" xfId="1107"/>
    <cellStyle name="Calculation 9" xfId="1108"/>
    <cellStyle name="Check Cell 10" xfId="1109"/>
    <cellStyle name="Check Cell 11" xfId="1110"/>
    <cellStyle name="Check Cell 12" xfId="1111"/>
    <cellStyle name="Check Cell 13" xfId="1112"/>
    <cellStyle name="Check Cell 14" xfId="1113"/>
    <cellStyle name="Check Cell 15" xfId="1114"/>
    <cellStyle name="Check Cell 16" xfId="1115"/>
    <cellStyle name="Check Cell 17" xfId="1116"/>
    <cellStyle name="Check Cell 18" xfId="1117"/>
    <cellStyle name="Check Cell 19" xfId="1118"/>
    <cellStyle name="Check Cell 2" xfId="1119"/>
    <cellStyle name="Check Cell 20" xfId="1120"/>
    <cellStyle name="Check Cell 21" xfId="1121"/>
    <cellStyle name="Check Cell 22" xfId="1122"/>
    <cellStyle name="Check Cell 23" xfId="1123"/>
    <cellStyle name="Check Cell 24" xfId="1124"/>
    <cellStyle name="Check Cell 25" xfId="1125"/>
    <cellStyle name="Check Cell 26" xfId="1126"/>
    <cellStyle name="Check Cell 27" xfId="1127"/>
    <cellStyle name="Check Cell 28" xfId="1128"/>
    <cellStyle name="Check Cell 29" xfId="1129"/>
    <cellStyle name="Check Cell 3" xfId="1130"/>
    <cellStyle name="Check Cell 30" xfId="1131"/>
    <cellStyle name="Check Cell 31" xfId="1132"/>
    <cellStyle name="Check Cell 32" xfId="1133"/>
    <cellStyle name="Check Cell 33" xfId="1134"/>
    <cellStyle name="Check Cell 34" xfId="1135"/>
    <cellStyle name="Check Cell 35" xfId="1136"/>
    <cellStyle name="Check Cell 36" xfId="1137"/>
    <cellStyle name="Check Cell 37" xfId="1138"/>
    <cellStyle name="Check Cell 38" xfId="1139"/>
    <cellStyle name="Check Cell 39" xfId="1140"/>
    <cellStyle name="Check Cell 4" xfId="1141"/>
    <cellStyle name="Check Cell 40" xfId="1142"/>
    <cellStyle name="Check Cell 41" xfId="1143"/>
    <cellStyle name="Check Cell 42" xfId="1144"/>
    <cellStyle name="Check Cell 43" xfId="1145"/>
    <cellStyle name="Check Cell 5" xfId="1146"/>
    <cellStyle name="Check Cell 6" xfId="1147"/>
    <cellStyle name="Check Cell 7" xfId="1148"/>
    <cellStyle name="Check Cell 8" xfId="1149"/>
    <cellStyle name="Check Cell 9" xfId="1150"/>
    <cellStyle name="coin" xfId="1151"/>
    <cellStyle name="Comma [0] 2" xfId="1152"/>
    <cellStyle name="Comma 14" xfId="1153"/>
    <cellStyle name="Comma 2" xfId="1154"/>
    <cellStyle name="Comma 2 2" xfId="1155"/>
    <cellStyle name="Comma 2 3" xfId="1156"/>
    <cellStyle name="Comma 3" xfId="1157"/>
    <cellStyle name="Comma 3 2" xfId="1158"/>
    <cellStyle name="Comma 4" xfId="1159"/>
    <cellStyle name="Comma 5 2" xfId="1160"/>
    <cellStyle name="Comma 5 3" xfId="1161"/>
    <cellStyle name="Comma 5 3 2" xfId="1162"/>
    <cellStyle name="Comma 8 2" xfId="1163"/>
    <cellStyle name="Comma 8 2 2" xfId="1164"/>
    <cellStyle name="Constants" xfId="1165"/>
    <cellStyle name="CustomCellsOrange" xfId="1166"/>
    <cellStyle name="CustomizationCells" xfId="1167"/>
    <cellStyle name="CustomizationGreenCells" xfId="1168"/>
    <cellStyle name="DocBox_EmptyRow" xfId="1169"/>
    <cellStyle name="donn_normal" xfId="1170"/>
    <cellStyle name="Empty_B_border" xfId="1171"/>
    <cellStyle name="ent_col_ser" xfId="1172"/>
    <cellStyle name="entete_source" xfId="1173"/>
    <cellStyle name="Estilo 1" xfId="1174"/>
    <cellStyle name="Euro" xfId="1175"/>
    <cellStyle name="Euro 10" xfId="1176"/>
    <cellStyle name="Euro 10 2" xfId="1177"/>
    <cellStyle name="Euro 11" xfId="1178"/>
    <cellStyle name="Euro 11 2" xfId="1179"/>
    <cellStyle name="Euro 12" xfId="1180"/>
    <cellStyle name="Euro 13" xfId="1181"/>
    <cellStyle name="Euro 14" xfId="1182"/>
    <cellStyle name="Euro 15" xfId="1183"/>
    <cellStyle name="Euro 16" xfId="1184"/>
    <cellStyle name="Euro 17" xfId="1185"/>
    <cellStyle name="Euro 18" xfId="1186"/>
    <cellStyle name="Euro 19" xfId="1187"/>
    <cellStyle name="Euro 2" xfId="1188"/>
    <cellStyle name="Euro 2 2" xfId="1189"/>
    <cellStyle name="Euro 2 3" xfId="1190"/>
    <cellStyle name="Euro 2 3 2" xfId="1191"/>
    <cellStyle name="Euro 2 4" xfId="1192"/>
    <cellStyle name="Euro 20" xfId="1193"/>
    <cellStyle name="Euro 21" xfId="1194"/>
    <cellStyle name="Euro 22" xfId="1195"/>
    <cellStyle name="Euro 23" xfId="1196"/>
    <cellStyle name="Euro 24" xfId="1197"/>
    <cellStyle name="Euro 25" xfId="1198"/>
    <cellStyle name="Euro 26" xfId="1199"/>
    <cellStyle name="Euro 27" xfId="1200"/>
    <cellStyle name="Euro 28" xfId="1201"/>
    <cellStyle name="Euro 29" xfId="1202"/>
    <cellStyle name="Euro 3" xfId="1203"/>
    <cellStyle name="Euro 3 2" xfId="1204"/>
    <cellStyle name="Euro 3 3" xfId="1205"/>
    <cellStyle name="Euro 30" xfId="1206"/>
    <cellStyle name="Euro 31" xfId="1207"/>
    <cellStyle name="Euro 32" xfId="1208"/>
    <cellStyle name="Euro 33" xfId="1209"/>
    <cellStyle name="Euro 34" xfId="1210"/>
    <cellStyle name="Euro 35" xfId="1211"/>
    <cellStyle name="Euro 36" xfId="1212"/>
    <cellStyle name="Euro 37" xfId="1213"/>
    <cellStyle name="Euro 38" xfId="1214"/>
    <cellStyle name="Euro 39" xfId="1215"/>
    <cellStyle name="Euro 4" xfId="1216"/>
    <cellStyle name="Euro 4 2" xfId="1217"/>
    <cellStyle name="Euro 4 3" xfId="1218"/>
    <cellStyle name="Euro 40" xfId="1219"/>
    <cellStyle name="Euro 41" xfId="1220"/>
    <cellStyle name="Euro 42" xfId="1221"/>
    <cellStyle name="Euro 43" xfId="1222"/>
    <cellStyle name="Euro 44" xfId="1223"/>
    <cellStyle name="Euro 45" xfId="1224"/>
    <cellStyle name="Euro 46" xfId="1225"/>
    <cellStyle name="Euro 47" xfId="1226"/>
    <cellStyle name="Euro 48" xfId="1227"/>
    <cellStyle name="Euro 48 2" xfId="1228"/>
    <cellStyle name="Euro 49" xfId="1229"/>
    <cellStyle name="Euro 49 2" xfId="1230"/>
    <cellStyle name="Euro 5" xfId="1231"/>
    <cellStyle name="Euro 5 2" xfId="1232"/>
    <cellStyle name="Euro 5 3" xfId="1233"/>
    <cellStyle name="Euro 50" xfId="1234"/>
    <cellStyle name="Euro 50 2" xfId="1235"/>
    <cellStyle name="Euro 51" xfId="1236"/>
    <cellStyle name="Euro 51 2" xfId="1237"/>
    <cellStyle name="Euro 52" xfId="1238"/>
    <cellStyle name="Euro 52 2" xfId="1239"/>
    <cellStyle name="Euro 53" xfId="1240"/>
    <cellStyle name="Euro 53 2" xfId="1241"/>
    <cellStyle name="Euro 54" xfId="1242"/>
    <cellStyle name="Euro 54 2" xfId="1243"/>
    <cellStyle name="Euro 55" xfId="1244"/>
    <cellStyle name="Euro 55 2" xfId="1245"/>
    <cellStyle name="Euro 56" xfId="1246"/>
    <cellStyle name="Euro 56 2" xfId="1247"/>
    <cellStyle name="Euro 57" xfId="1248"/>
    <cellStyle name="Euro 58" xfId="1249"/>
    <cellStyle name="Euro 6" xfId="1250"/>
    <cellStyle name="Euro 6 2" xfId="1251"/>
    <cellStyle name="Euro 6 3" xfId="1252"/>
    <cellStyle name="Euro 7" xfId="1253"/>
    <cellStyle name="Euro 7 2" xfId="1254"/>
    <cellStyle name="Euro 7 3" xfId="1255"/>
    <cellStyle name="Euro 8" xfId="1256"/>
    <cellStyle name="Euro 8 2" xfId="1257"/>
    <cellStyle name="Euro 8 3" xfId="1258"/>
    <cellStyle name="Euro 9" xfId="1259"/>
    <cellStyle name="Euro 9 2" xfId="1260"/>
    <cellStyle name="Explanatory Text 10" xfId="1261"/>
    <cellStyle name="Explanatory Text 11" xfId="1262"/>
    <cellStyle name="Explanatory Text 12" xfId="1263"/>
    <cellStyle name="Explanatory Text 13" xfId="1264"/>
    <cellStyle name="Explanatory Text 14" xfId="1265"/>
    <cellStyle name="Explanatory Text 15" xfId="1266"/>
    <cellStyle name="Explanatory Text 16" xfId="1267"/>
    <cellStyle name="Explanatory Text 17" xfId="1268"/>
    <cellStyle name="Explanatory Text 18" xfId="1269"/>
    <cellStyle name="Explanatory Text 19" xfId="1270"/>
    <cellStyle name="Explanatory Text 2" xfId="1271"/>
    <cellStyle name="Explanatory Text 20" xfId="1272"/>
    <cellStyle name="Explanatory Text 21" xfId="1273"/>
    <cellStyle name="Explanatory Text 22" xfId="1274"/>
    <cellStyle name="Explanatory Text 23" xfId="1275"/>
    <cellStyle name="Explanatory Text 24" xfId="1276"/>
    <cellStyle name="Explanatory Text 25" xfId="1277"/>
    <cellStyle name="Explanatory Text 26" xfId="1278"/>
    <cellStyle name="Explanatory Text 27" xfId="1279"/>
    <cellStyle name="Explanatory Text 28" xfId="1280"/>
    <cellStyle name="Explanatory Text 29" xfId="1281"/>
    <cellStyle name="Explanatory Text 3" xfId="1282"/>
    <cellStyle name="Explanatory Text 30" xfId="1283"/>
    <cellStyle name="Explanatory Text 31" xfId="1284"/>
    <cellStyle name="Explanatory Text 32" xfId="1285"/>
    <cellStyle name="Explanatory Text 33" xfId="1286"/>
    <cellStyle name="Explanatory Text 34" xfId="1287"/>
    <cellStyle name="Explanatory Text 35" xfId="1288"/>
    <cellStyle name="Explanatory Text 36" xfId="1289"/>
    <cellStyle name="Explanatory Text 37" xfId="1290"/>
    <cellStyle name="Explanatory Text 38" xfId="1291"/>
    <cellStyle name="Explanatory Text 39" xfId="1292"/>
    <cellStyle name="Explanatory Text 4" xfId="1293"/>
    <cellStyle name="Explanatory Text 40" xfId="1294"/>
    <cellStyle name="Explanatory Text 41" xfId="1295"/>
    <cellStyle name="Explanatory Text 42" xfId="1296"/>
    <cellStyle name="Explanatory Text 43" xfId="1297"/>
    <cellStyle name="Explanatory Text 5" xfId="1298"/>
    <cellStyle name="Explanatory Text 6" xfId="1299"/>
    <cellStyle name="Explanatory Text 7" xfId="1300"/>
    <cellStyle name="Explanatory Text 8" xfId="1301"/>
    <cellStyle name="Explanatory Text 9" xfId="1302"/>
    <cellStyle name="Good 10" xfId="1303"/>
    <cellStyle name="Good 11" xfId="1304"/>
    <cellStyle name="Good 12" xfId="1305"/>
    <cellStyle name="Good 13" xfId="1306"/>
    <cellStyle name="Good 14" xfId="1307"/>
    <cellStyle name="Good 15" xfId="1308"/>
    <cellStyle name="Good 16" xfId="1309"/>
    <cellStyle name="Good 17" xfId="1310"/>
    <cellStyle name="Good 18" xfId="1311"/>
    <cellStyle name="Good 19" xfId="1312"/>
    <cellStyle name="Good 2" xfId="1313"/>
    <cellStyle name="Good 20" xfId="1314"/>
    <cellStyle name="Good 21" xfId="1315"/>
    <cellStyle name="Good 22" xfId="1316"/>
    <cellStyle name="Good 23" xfId="1317"/>
    <cellStyle name="Good 24" xfId="1318"/>
    <cellStyle name="Good 25" xfId="1319"/>
    <cellStyle name="Good 26" xfId="1320"/>
    <cellStyle name="Good 27" xfId="1321"/>
    <cellStyle name="Good 28" xfId="1322"/>
    <cellStyle name="Good 29" xfId="1323"/>
    <cellStyle name="Good 3" xfId="1324"/>
    <cellStyle name="Good 30" xfId="1325"/>
    <cellStyle name="Good 31" xfId="1326"/>
    <cellStyle name="Good 32" xfId="1327"/>
    <cellStyle name="Good 33" xfId="1328"/>
    <cellStyle name="Good 34" xfId="1329"/>
    <cellStyle name="Good 35" xfId="1330"/>
    <cellStyle name="Good 36" xfId="1331"/>
    <cellStyle name="Good 37" xfId="1332"/>
    <cellStyle name="Good 38" xfId="1333"/>
    <cellStyle name="Good 39" xfId="1334"/>
    <cellStyle name="Good 4" xfId="1335"/>
    <cellStyle name="Good 40" xfId="1336"/>
    <cellStyle name="Good 41" xfId="1337"/>
    <cellStyle name="Good 5" xfId="1338"/>
    <cellStyle name="Good 6" xfId="1339"/>
    <cellStyle name="Good 7" xfId="1340"/>
    <cellStyle name="Good 8" xfId="1341"/>
    <cellStyle name="Good 9" xfId="1342"/>
    <cellStyle name="Heading 1 10" xfId="1343"/>
    <cellStyle name="Heading 1 11" xfId="1344"/>
    <cellStyle name="Heading 1 12" xfId="1345"/>
    <cellStyle name="Heading 1 13" xfId="1346"/>
    <cellStyle name="Heading 1 14" xfId="1347"/>
    <cellStyle name="Heading 1 15" xfId="1348"/>
    <cellStyle name="Heading 1 16" xfId="1349"/>
    <cellStyle name="Heading 1 17" xfId="1350"/>
    <cellStyle name="Heading 1 18" xfId="1351"/>
    <cellStyle name="Heading 1 19" xfId="1352"/>
    <cellStyle name="Heading 1 2" xfId="1353"/>
    <cellStyle name="Heading 1 20" xfId="1354"/>
    <cellStyle name="Heading 1 21" xfId="1355"/>
    <cellStyle name="Heading 1 22" xfId="1356"/>
    <cellStyle name="Heading 1 23" xfId="1357"/>
    <cellStyle name="Heading 1 24" xfId="1358"/>
    <cellStyle name="Heading 1 25" xfId="1359"/>
    <cellStyle name="Heading 1 26" xfId="1360"/>
    <cellStyle name="Heading 1 27" xfId="1361"/>
    <cellStyle name="Heading 1 28" xfId="1362"/>
    <cellStyle name="Heading 1 29" xfId="1363"/>
    <cellStyle name="Heading 1 3" xfId="1364"/>
    <cellStyle name="Heading 1 30" xfId="1365"/>
    <cellStyle name="Heading 1 31" xfId="1366"/>
    <cellStyle name="Heading 1 32" xfId="1367"/>
    <cellStyle name="Heading 1 33" xfId="1368"/>
    <cellStyle name="Heading 1 34" xfId="1369"/>
    <cellStyle name="Heading 1 35" xfId="1370"/>
    <cellStyle name="Heading 1 36" xfId="1371"/>
    <cellStyle name="Heading 1 37" xfId="1372"/>
    <cellStyle name="Heading 1 38" xfId="1373"/>
    <cellStyle name="Heading 1 39" xfId="1374"/>
    <cellStyle name="Heading 1 4" xfId="1375"/>
    <cellStyle name="Heading 1 40" xfId="1376"/>
    <cellStyle name="Heading 1 41" xfId="1377"/>
    <cellStyle name="Heading 1 5" xfId="1378"/>
    <cellStyle name="Heading 1 6" xfId="1379"/>
    <cellStyle name="Heading 1 7" xfId="1380"/>
    <cellStyle name="Heading 1 8" xfId="1381"/>
    <cellStyle name="Heading 1 9" xfId="1382"/>
    <cellStyle name="Heading 2 10" xfId="1383"/>
    <cellStyle name="Heading 2 11" xfId="1384"/>
    <cellStyle name="Heading 2 12" xfId="1385"/>
    <cellStyle name="Heading 2 13" xfId="1386"/>
    <cellStyle name="Heading 2 14" xfId="1387"/>
    <cellStyle name="Heading 2 15" xfId="1388"/>
    <cellStyle name="Heading 2 16" xfId="1389"/>
    <cellStyle name="Heading 2 17" xfId="1390"/>
    <cellStyle name="Heading 2 18" xfId="1391"/>
    <cellStyle name="Heading 2 19" xfId="1392"/>
    <cellStyle name="Heading 2 2" xfId="1393"/>
    <cellStyle name="Heading 2 20" xfId="1394"/>
    <cellStyle name="Heading 2 21" xfId="1395"/>
    <cellStyle name="Heading 2 22" xfId="1396"/>
    <cellStyle name="Heading 2 23" xfId="1397"/>
    <cellStyle name="Heading 2 24" xfId="1398"/>
    <cellStyle name="Heading 2 25" xfId="1399"/>
    <cellStyle name="Heading 2 26" xfId="1400"/>
    <cellStyle name="Heading 2 27" xfId="1401"/>
    <cellStyle name="Heading 2 28" xfId="1402"/>
    <cellStyle name="Heading 2 29" xfId="1403"/>
    <cellStyle name="Heading 2 3" xfId="1404"/>
    <cellStyle name="Heading 2 30" xfId="1405"/>
    <cellStyle name="Heading 2 31" xfId="1406"/>
    <cellStyle name="Heading 2 32" xfId="1407"/>
    <cellStyle name="Heading 2 33" xfId="1408"/>
    <cellStyle name="Heading 2 34" xfId="1409"/>
    <cellStyle name="Heading 2 35" xfId="1410"/>
    <cellStyle name="Heading 2 36" xfId="1411"/>
    <cellStyle name="Heading 2 37" xfId="1412"/>
    <cellStyle name="Heading 2 38" xfId="1413"/>
    <cellStyle name="Heading 2 39" xfId="1414"/>
    <cellStyle name="Heading 2 4" xfId="1415"/>
    <cellStyle name="Heading 2 40" xfId="1416"/>
    <cellStyle name="Heading 2 41" xfId="1417"/>
    <cellStyle name="Heading 2 5" xfId="1418"/>
    <cellStyle name="Heading 2 6" xfId="1419"/>
    <cellStyle name="Heading 2 7" xfId="1420"/>
    <cellStyle name="Heading 2 8" xfId="1421"/>
    <cellStyle name="Heading 2 9" xfId="1422"/>
    <cellStyle name="Heading 3 10" xfId="1423"/>
    <cellStyle name="Heading 3 11" xfId="1424"/>
    <cellStyle name="Heading 3 12" xfId="1425"/>
    <cellStyle name="Heading 3 13" xfId="1426"/>
    <cellStyle name="Heading 3 14" xfId="1427"/>
    <cellStyle name="Heading 3 15" xfId="1428"/>
    <cellStyle name="Heading 3 16" xfId="1429"/>
    <cellStyle name="Heading 3 17" xfId="1430"/>
    <cellStyle name="Heading 3 18" xfId="1431"/>
    <cellStyle name="Heading 3 19" xfId="1432"/>
    <cellStyle name="Heading 3 2" xfId="1433"/>
    <cellStyle name="Heading 3 20" xfId="1434"/>
    <cellStyle name="Heading 3 21" xfId="1435"/>
    <cellStyle name="Heading 3 22" xfId="1436"/>
    <cellStyle name="Heading 3 23" xfId="1437"/>
    <cellStyle name="Heading 3 24" xfId="1438"/>
    <cellStyle name="Heading 3 25" xfId="1439"/>
    <cellStyle name="Heading 3 26" xfId="1440"/>
    <cellStyle name="Heading 3 27" xfId="1441"/>
    <cellStyle name="Heading 3 28" xfId="1442"/>
    <cellStyle name="Heading 3 29" xfId="1443"/>
    <cellStyle name="Heading 3 3" xfId="1444"/>
    <cellStyle name="Heading 3 30" xfId="1445"/>
    <cellStyle name="Heading 3 31" xfId="1446"/>
    <cellStyle name="Heading 3 32" xfId="1447"/>
    <cellStyle name="Heading 3 33" xfId="1448"/>
    <cellStyle name="Heading 3 34" xfId="1449"/>
    <cellStyle name="Heading 3 35" xfId="1450"/>
    <cellStyle name="Heading 3 36" xfId="1451"/>
    <cellStyle name="Heading 3 37" xfId="1452"/>
    <cellStyle name="Heading 3 38" xfId="1453"/>
    <cellStyle name="Heading 3 39" xfId="1454"/>
    <cellStyle name="Heading 3 4" xfId="1455"/>
    <cellStyle name="Heading 3 40" xfId="1456"/>
    <cellStyle name="Heading 3 41" xfId="1457"/>
    <cellStyle name="Heading 3 5" xfId="1458"/>
    <cellStyle name="Heading 3 6" xfId="1459"/>
    <cellStyle name="Heading 3 7" xfId="1460"/>
    <cellStyle name="Heading 3 8" xfId="1461"/>
    <cellStyle name="Heading 3 9" xfId="1462"/>
    <cellStyle name="Heading 4 10" xfId="1463"/>
    <cellStyle name="Heading 4 11" xfId="1464"/>
    <cellStyle name="Heading 4 12" xfId="1465"/>
    <cellStyle name="Heading 4 13" xfId="1466"/>
    <cellStyle name="Heading 4 14" xfId="1467"/>
    <cellStyle name="Heading 4 15" xfId="1468"/>
    <cellStyle name="Heading 4 16" xfId="1469"/>
    <cellStyle name="Heading 4 17" xfId="1470"/>
    <cellStyle name="Heading 4 18" xfId="1471"/>
    <cellStyle name="Heading 4 19" xfId="1472"/>
    <cellStyle name="Heading 4 2" xfId="1473"/>
    <cellStyle name="Heading 4 20" xfId="1474"/>
    <cellStyle name="Heading 4 21" xfId="1475"/>
    <cellStyle name="Heading 4 22" xfId="1476"/>
    <cellStyle name="Heading 4 23" xfId="1477"/>
    <cellStyle name="Heading 4 24" xfId="1478"/>
    <cellStyle name="Heading 4 25" xfId="1479"/>
    <cellStyle name="Heading 4 26" xfId="1480"/>
    <cellStyle name="Heading 4 27" xfId="1481"/>
    <cellStyle name="Heading 4 28" xfId="1482"/>
    <cellStyle name="Heading 4 29" xfId="1483"/>
    <cellStyle name="Heading 4 3" xfId="1484"/>
    <cellStyle name="Heading 4 30" xfId="1485"/>
    <cellStyle name="Heading 4 31" xfId="1486"/>
    <cellStyle name="Heading 4 32" xfId="1487"/>
    <cellStyle name="Heading 4 33" xfId="1488"/>
    <cellStyle name="Heading 4 34" xfId="1489"/>
    <cellStyle name="Heading 4 35" xfId="1490"/>
    <cellStyle name="Heading 4 36" xfId="1491"/>
    <cellStyle name="Heading 4 37" xfId="1492"/>
    <cellStyle name="Heading 4 38" xfId="1493"/>
    <cellStyle name="Heading 4 39" xfId="1494"/>
    <cellStyle name="Heading 4 4" xfId="1495"/>
    <cellStyle name="Heading 4 40" xfId="1496"/>
    <cellStyle name="Heading 4 41" xfId="1497"/>
    <cellStyle name="Heading 4 5" xfId="1498"/>
    <cellStyle name="Heading 4 6" xfId="1499"/>
    <cellStyle name="Heading 4 7" xfId="1500"/>
    <cellStyle name="Heading 4 8" xfId="1501"/>
    <cellStyle name="Heading 4 9" xfId="1502"/>
    <cellStyle name="Headline" xfId="1503"/>
    <cellStyle name="Hyperlink 2" xfId="1504"/>
    <cellStyle name="Input 10 2" xfId="1505"/>
    <cellStyle name="Input 11 2" xfId="1506"/>
    <cellStyle name="Input 12 2" xfId="1507"/>
    <cellStyle name="Input 13 2" xfId="1508"/>
    <cellStyle name="Input 14 2" xfId="1509"/>
    <cellStyle name="Input 15 2" xfId="1510"/>
    <cellStyle name="Input 16 2" xfId="1511"/>
    <cellStyle name="Input 17 2" xfId="1512"/>
    <cellStyle name="Input 18 2" xfId="1513"/>
    <cellStyle name="Input 19 2" xfId="1514"/>
    <cellStyle name="Input 2" xfId="1515"/>
    <cellStyle name="Input 2 2" xfId="1516"/>
    <cellStyle name="Input 2_Scen_XBase" xfId="1517"/>
    <cellStyle name="Input 20 2" xfId="1518"/>
    <cellStyle name="Input 21 2" xfId="1519"/>
    <cellStyle name="Input 22 2" xfId="1520"/>
    <cellStyle name="Input 23 2" xfId="1521"/>
    <cellStyle name="Input 24 2" xfId="1522"/>
    <cellStyle name="Input 25 2" xfId="1523"/>
    <cellStyle name="Input 26 2" xfId="1524"/>
    <cellStyle name="Input 27 2" xfId="1525"/>
    <cellStyle name="Input 28 2" xfId="1526"/>
    <cellStyle name="Input 29 2" xfId="1527"/>
    <cellStyle name="Input 3" xfId="1528"/>
    <cellStyle name="Input 3 2" xfId="1529"/>
    <cellStyle name="Input 30 2" xfId="1530"/>
    <cellStyle name="Input 31 2" xfId="1531"/>
    <cellStyle name="Input 32 2" xfId="1532"/>
    <cellStyle name="Input 33 2" xfId="1533"/>
    <cellStyle name="Input 34" xfId="1534"/>
    <cellStyle name="Input 34 2" xfId="1535"/>
    <cellStyle name="Input 34_Scen_XBase" xfId="1536"/>
    <cellStyle name="Input 35" xfId="1537"/>
    <cellStyle name="Input 36" xfId="1538"/>
    <cellStyle name="Input 37" xfId="1539"/>
    <cellStyle name="Input 38" xfId="1540"/>
    <cellStyle name="Input 39" xfId="1541"/>
    <cellStyle name="Input 4 2" xfId="1542"/>
    <cellStyle name="Input 40" xfId="1543"/>
    <cellStyle name="Input 5 2" xfId="1544"/>
    <cellStyle name="Input 6 2" xfId="1545"/>
    <cellStyle name="Input 7 2" xfId="1546"/>
    <cellStyle name="Input 8 2" xfId="1547"/>
    <cellStyle name="Input 9 2" xfId="1548"/>
    <cellStyle name="InputCells" xfId="1549"/>
    <cellStyle name="InputCells 2" xfId="1550"/>
    <cellStyle name="InputCells12" xfId="1551"/>
    <cellStyle name="IntCells" xfId="1552"/>
    <cellStyle name="ligne_titre_0" xfId="1553"/>
    <cellStyle name="Linked Cell 10" xfId="1554"/>
    <cellStyle name="Linked Cell 11" xfId="1555"/>
    <cellStyle name="Linked Cell 12" xfId="1556"/>
    <cellStyle name="Linked Cell 13" xfId="1557"/>
    <cellStyle name="Linked Cell 14" xfId="1558"/>
    <cellStyle name="Linked Cell 15" xfId="1559"/>
    <cellStyle name="Linked Cell 16" xfId="1560"/>
    <cellStyle name="Linked Cell 17" xfId="1561"/>
    <cellStyle name="Linked Cell 18" xfId="1562"/>
    <cellStyle name="Linked Cell 19" xfId="1563"/>
    <cellStyle name="Linked Cell 2" xfId="1564"/>
    <cellStyle name="Linked Cell 20" xfId="1565"/>
    <cellStyle name="Linked Cell 21" xfId="1566"/>
    <cellStyle name="Linked Cell 22" xfId="1567"/>
    <cellStyle name="Linked Cell 23" xfId="1568"/>
    <cellStyle name="Linked Cell 24" xfId="1569"/>
    <cellStyle name="Linked Cell 25" xfId="1570"/>
    <cellStyle name="Linked Cell 26" xfId="1571"/>
    <cellStyle name="Linked Cell 27" xfId="1572"/>
    <cellStyle name="Linked Cell 28" xfId="1573"/>
    <cellStyle name="Linked Cell 29" xfId="1574"/>
    <cellStyle name="Linked Cell 3" xfId="1575"/>
    <cellStyle name="Linked Cell 30" xfId="1576"/>
    <cellStyle name="Linked Cell 31" xfId="1577"/>
    <cellStyle name="Linked Cell 32" xfId="1578"/>
    <cellStyle name="Linked Cell 33" xfId="1579"/>
    <cellStyle name="Linked Cell 34" xfId="1580"/>
    <cellStyle name="Linked Cell 35" xfId="1581"/>
    <cellStyle name="Linked Cell 36" xfId="1582"/>
    <cellStyle name="Linked Cell 37" xfId="1583"/>
    <cellStyle name="Linked Cell 38" xfId="1584"/>
    <cellStyle name="Linked Cell 39" xfId="1585"/>
    <cellStyle name="Linked Cell 4" xfId="1586"/>
    <cellStyle name="Linked Cell 40" xfId="1587"/>
    <cellStyle name="Linked Cell 41" xfId="1588"/>
    <cellStyle name="Linked Cell 5" xfId="1589"/>
    <cellStyle name="Linked Cell 6" xfId="1590"/>
    <cellStyle name="Linked Cell 7" xfId="1591"/>
    <cellStyle name="Linked Cell 8" xfId="1592"/>
    <cellStyle name="Linked Cell 9" xfId="1593"/>
    <cellStyle name="Neutral 10" xfId="1594"/>
    <cellStyle name="Neutral 11" xfId="1595"/>
    <cellStyle name="Neutral 12" xfId="1596"/>
    <cellStyle name="Neutral 13" xfId="1597"/>
    <cellStyle name="Neutral 14" xfId="1598"/>
    <cellStyle name="Neutral 15" xfId="1599"/>
    <cellStyle name="Neutral 16" xfId="1600"/>
    <cellStyle name="Neutral 17" xfId="1601"/>
    <cellStyle name="Neutral 18" xfId="1602"/>
    <cellStyle name="Neutral 19" xfId="1603"/>
    <cellStyle name="Neutral 2" xfId="1604"/>
    <cellStyle name="Neutral 20" xfId="1605"/>
    <cellStyle name="Neutral 21" xfId="1606"/>
    <cellStyle name="Neutral 22" xfId="1607"/>
    <cellStyle name="Neutral 23" xfId="1608"/>
    <cellStyle name="Neutral 24" xfId="1609"/>
    <cellStyle name="Neutral 25" xfId="1610"/>
    <cellStyle name="Neutral 26" xfId="1611"/>
    <cellStyle name="Neutral 27" xfId="1612"/>
    <cellStyle name="Neutral 28" xfId="1613"/>
    <cellStyle name="Neutral 29" xfId="1614"/>
    <cellStyle name="Neutral 3" xfId="1615"/>
    <cellStyle name="Neutral 30" xfId="1616"/>
    <cellStyle name="Neutral 31" xfId="1617"/>
    <cellStyle name="Neutral 32" xfId="1618"/>
    <cellStyle name="Neutral 33" xfId="1619"/>
    <cellStyle name="Neutral 34" xfId="1620"/>
    <cellStyle name="Neutral 35" xfId="1621"/>
    <cellStyle name="Neutral 36" xfId="1622"/>
    <cellStyle name="Neutral 37" xfId="1623"/>
    <cellStyle name="Neutral 38" xfId="1624"/>
    <cellStyle name="Neutral 39" xfId="1625"/>
    <cellStyle name="Neutral 4" xfId="1626"/>
    <cellStyle name="Neutral 40" xfId="1627"/>
    <cellStyle name="Neutral 41" xfId="1628"/>
    <cellStyle name="Neutral 42" xfId="1629"/>
    <cellStyle name="Neutral 43" xfId="1630"/>
    <cellStyle name="Neutral 5" xfId="1631"/>
    <cellStyle name="Neutral 6" xfId="1632"/>
    <cellStyle name="Neutral 7" xfId="1633"/>
    <cellStyle name="Neutral 8" xfId="1634"/>
    <cellStyle name="Neutral 9" xfId="1635"/>
    <cellStyle name="Normal" xfId="0" builtinId="0"/>
    <cellStyle name="Normal 10" xfId="1636"/>
    <cellStyle name="Normal 10 2" xfId="1637"/>
    <cellStyle name="Normal 11" xfId="1638"/>
    <cellStyle name="Normal 11 2" xfId="1639"/>
    <cellStyle name="Normal 12" xfId="1640"/>
    <cellStyle name="Normal 13" xfId="1641"/>
    <cellStyle name="Normal 13 2" xfId="1642"/>
    <cellStyle name="Normal 14" xfId="1643"/>
    <cellStyle name="Normal 14 2" xfId="1644"/>
    <cellStyle name="Normal 15" xfId="1645"/>
    <cellStyle name="Normal 15 2" xfId="1646"/>
    <cellStyle name="Normal 16" xfId="1647"/>
    <cellStyle name="Normal 16 2" xfId="1648"/>
    <cellStyle name="Normal 17" xfId="1649"/>
    <cellStyle name="Normal 17 2" xfId="1650"/>
    <cellStyle name="Normal 18" xfId="1651"/>
    <cellStyle name="Normal 18 2" xfId="1652"/>
    <cellStyle name="Normal 19" xfId="1653"/>
    <cellStyle name="Normal 2" xfId="1654"/>
    <cellStyle name="Normal 2 10" xfId="1655"/>
    <cellStyle name="Normal 2 11" xfId="1656"/>
    <cellStyle name="Normal 2 12" xfId="1657"/>
    <cellStyle name="Normal 2 13" xfId="1658"/>
    <cellStyle name="Normal 2 14" xfId="1659"/>
    <cellStyle name="Normal 2 15" xfId="1660"/>
    <cellStyle name="Normal 2 16" xfId="1661"/>
    <cellStyle name="Normal 2 17" xfId="1662"/>
    <cellStyle name="Normal 2 18" xfId="1663"/>
    <cellStyle name="Normal 2 19" xfId="1664"/>
    <cellStyle name="Normal 2 2" xfId="1665"/>
    <cellStyle name="Normal 2 2 2" xfId="1666"/>
    <cellStyle name="Normal 2 2 2 2" xfId="1667"/>
    <cellStyle name="Normal 2 2 2 3" xfId="1668"/>
    <cellStyle name="Normal 2 2 3" xfId="1669"/>
    <cellStyle name="Normal 2 2 4" xfId="1670"/>
    <cellStyle name="Normal 2 20" xfId="1671"/>
    <cellStyle name="Normal 2 21" xfId="1672"/>
    <cellStyle name="Normal 2 22" xfId="1673"/>
    <cellStyle name="Normal 2 23" xfId="1674"/>
    <cellStyle name="Normal 2 24" xfId="1675"/>
    <cellStyle name="Normal 2 25" xfId="1676"/>
    <cellStyle name="Normal 2 26" xfId="1677"/>
    <cellStyle name="Normal 2 27" xfId="1678"/>
    <cellStyle name="Normal 2 28" xfId="1679"/>
    <cellStyle name="Normal 2 29" xfId="1680"/>
    <cellStyle name="Normal 2 3" xfId="1681"/>
    <cellStyle name="Normal 2 30" xfId="1682"/>
    <cellStyle name="Normal 2 31" xfId="1683"/>
    <cellStyle name="Normal 2 32" xfId="1684"/>
    <cellStyle name="Normal 2 33" xfId="1685"/>
    <cellStyle name="Normal 2 34" xfId="1686"/>
    <cellStyle name="Normal 2 35" xfId="1687"/>
    <cellStyle name="Normal 2 36" xfId="1688"/>
    <cellStyle name="Normal 2 37" xfId="1689"/>
    <cellStyle name="Normal 2 38" xfId="1690"/>
    <cellStyle name="Normal 2 39" xfId="1691"/>
    <cellStyle name="Normal 2 4" xfId="1692"/>
    <cellStyle name="Normal 2 40" xfId="1693"/>
    <cellStyle name="Normal 2 41" xfId="1694"/>
    <cellStyle name="Normal 2 42" xfId="1695"/>
    <cellStyle name="Normal 2 43" xfId="1696"/>
    <cellStyle name="Normal 2 44" xfId="1697"/>
    <cellStyle name="Normal 2 5" xfId="1698"/>
    <cellStyle name="Normal 2 5 10" xfId="1699"/>
    <cellStyle name="Normal 2 5 11" xfId="1700"/>
    <cellStyle name="Normal 2 5 12" xfId="1701"/>
    <cellStyle name="Normal 2 5 13" xfId="1702"/>
    <cellStyle name="Normal 2 5 14" xfId="1703"/>
    <cellStyle name="Normal 2 5 15" xfId="1704"/>
    <cellStyle name="Normal 2 5 2" xfId="1705"/>
    <cellStyle name="Normal 2 5 3" xfId="1706"/>
    <cellStyle name="Normal 2 5 4" xfId="1707"/>
    <cellStyle name="Normal 2 5 5" xfId="1708"/>
    <cellStyle name="Normal 2 5 6" xfId="1709"/>
    <cellStyle name="Normal 2 5 7" xfId="1710"/>
    <cellStyle name="Normal 2 5 8" xfId="1711"/>
    <cellStyle name="Normal 2 5 9" xfId="1712"/>
    <cellStyle name="Normal 2 6" xfId="1713"/>
    <cellStyle name="Normal 2 6 10" xfId="1714"/>
    <cellStyle name="Normal 2 6 11" xfId="1715"/>
    <cellStyle name="Normal 2 6 12" xfId="1716"/>
    <cellStyle name="Normal 2 6 13" xfId="1717"/>
    <cellStyle name="Normal 2 6 14" xfId="1718"/>
    <cellStyle name="Normal 2 6 15" xfId="1719"/>
    <cellStyle name="Normal 2 6 2" xfId="1720"/>
    <cellStyle name="Normal 2 6 3" xfId="1721"/>
    <cellStyle name="Normal 2 6 4" xfId="1722"/>
    <cellStyle name="Normal 2 6 5" xfId="1723"/>
    <cellStyle name="Normal 2 6 6" xfId="1724"/>
    <cellStyle name="Normal 2 6 7" xfId="1725"/>
    <cellStyle name="Normal 2 6 8" xfId="1726"/>
    <cellStyle name="Normal 2 6 9" xfId="1727"/>
    <cellStyle name="Normal 2 7" xfId="1728"/>
    <cellStyle name="Normal 2 8" xfId="1729"/>
    <cellStyle name="Normal 2 9" xfId="1730"/>
    <cellStyle name="Normal 20" xfId="1731"/>
    <cellStyle name="Normal 20 2" xfId="1732"/>
    <cellStyle name="Normal 21" xfId="1733"/>
    <cellStyle name="Normal 21 2" xfId="1734"/>
    <cellStyle name="Normal 21_Scen_XBase" xfId="1735"/>
    <cellStyle name="Normal 22" xfId="1736"/>
    <cellStyle name="Normal 23" xfId="1737"/>
    <cellStyle name="Normal 23 2" xfId="1738"/>
    <cellStyle name="Normal 23 3" xfId="1739"/>
    <cellStyle name="Normal 24 10" xfId="1740"/>
    <cellStyle name="Normal 24 11" xfId="1741"/>
    <cellStyle name="Normal 24 12" xfId="1742"/>
    <cellStyle name="Normal 24 13" xfId="1743"/>
    <cellStyle name="Normal 24 14" xfId="1744"/>
    <cellStyle name="Normal 24 15" xfId="1745"/>
    <cellStyle name="Normal 24 16" xfId="1746"/>
    <cellStyle name="Normal 24 17" xfId="1747"/>
    <cellStyle name="Normal 24 18" xfId="1748"/>
    <cellStyle name="Normal 24 19" xfId="1749"/>
    <cellStyle name="Normal 24 2" xfId="1750"/>
    <cellStyle name="Normal 24 20" xfId="1751"/>
    <cellStyle name="Normal 24 3" xfId="1752"/>
    <cellStyle name="Normal 24 4" xfId="1753"/>
    <cellStyle name="Normal 24 5" xfId="1754"/>
    <cellStyle name="Normal 24 6" xfId="1755"/>
    <cellStyle name="Normal 24 7" xfId="1756"/>
    <cellStyle name="Normal 24 8" xfId="1757"/>
    <cellStyle name="Normal 24 9" xfId="1758"/>
    <cellStyle name="Normal 26 2" xfId="1759"/>
    <cellStyle name="Normal 27" xfId="1760"/>
    <cellStyle name="Normal 27 2" xfId="1761"/>
    <cellStyle name="Normal 28" xfId="1762"/>
    <cellStyle name="Normal 29" xfId="1763"/>
    <cellStyle name="Normal 3" xfId="1764"/>
    <cellStyle name="Normal 3 10" xfId="1765"/>
    <cellStyle name="Normal 3 11" xfId="1766"/>
    <cellStyle name="Normal 3 12" xfId="1767"/>
    <cellStyle name="Normal 3 13" xfId="1768"/>
    <cellStyle name="Normal 3 14" xfId="1769"/>
    <cellStyle name="Normal 3 15" xfId="1770"/>
    <cellStyle name="Normal 3 16" xfId="1771"/>
    <cellStyle name="Normal 3 17" xfId="1772"/>
    <cellStyle name="Normal 3 18" xfId="1773"/>
    <cellStyle name="Normal 3 19" xfId="1774"/>
    <cellStyle name="Normal 3 2" xfId="1775"/>
    <cellStyle name="Normal 3 2 2" xfId="1776"/>
    <cellStyle name="Normal 3 2 3" xfId="1777"/>
    <cellStyle name="Normal 3 20" xfId="1778"/>
    <cellStyle name="Normal 3 21" xfId="1779"/>
    <cellStyle name="Normal 3 22" xfId="1780"/>
    <cellStyle name="Normal 3 23" xfId="1781"/>
    <cellStyle name="Normal 3 24" xfId="1782"/>
    <cellStyle name="Normal 3 25" xfId="1783"/>
    <cellStyle name="Normal 3 26" xfId="1784"/>
    <cellStyle name="Normal 3 3" xfId="1785"/>
    <cellStyle name="Normal 3 4" xfId="1786"/>
    <cellStyle name="Normal 3 5" xfId="1787"/>
    <cellStyle name="Normal 3 6" xfId="1788"/>
    <cellStyle name="Normal 3 7" xfId="1789"/>
    <cellStyle name="Normal 3 8" xfId="1790"/>
    <cellStyle name="Normal 3 9" xfId="1791"/>
    <cellStyle name="Normal 30" xfId="1792"/>
    <cellStyle name="Normal 31 2" xfId="1793"/>
    <cellStyle name="Normal 32" xfId="1794"/>
    <cellStyle name="Normal 32 2" xfId="1795"/>
    <cellStyle name="Normal 33" xfId="1796"/>
    <cellStyle name="Normal 33 10" xfId="1797"/>
    <cellStyle name="Normal 33 11" xfId="1798"/>
    <cellStyle name="Normal 33 12" xfId="1799"/>
    <cellStyle name="Normal 33 13" xfId="1800"/>
    <cellStyle name="Normal 33 2" xfId="1801"/>
    <cellStyle name="Normal 33 3" xfId="1802"/>
    <cellStyle name="Normal 33 4" xfId="1803"/>
    <cellStyle name="Normal 33 5" xfId="1804"/>
    <cellStyle name="Normal 33 6" xfId="1805"/>
    <cellStyle name="Normal 33 7" xfId="1806"/>
    <cellStyle name="Normal 33 8" xfId="1807"/>
    <cellStyle name="Normal 33 9" xfId="1808"/>
    <cellStyle name="Normal 33_Scen_XBase" xfId="1809"/>
    <cellStyle name="Normal 4" xfId="1810"/>
    <cellStyle name="Normal 4 2" xfId="1811"/>
    <cellStyle name="Normal 4 2 2" xfId="1812"/>
    <cellStyle name="Normal 4 2_Scen_XBase" xfId="1813"/>
    <cellStyle name="Normal 4 3" xfId="1814"/>
    <cellStyle name="Normal 4 3 2" xfId="1815"/>
    <cellStyle name="Normal 4 3_Scen_XBase" xfId="1816"/>
    <cellStyle name="Normal 4 4" xfId="1817"/>
    <cellStyle name="Normal 4 5" xfId="1818"/>
    <cellStyle name="Normal 4 6" xfId="1819"/>
    <cellStyle name="Normal 40" xfId="1820"/>
    <cellStyle name="Normal 5" xfId="1821"/>
    <cellStyle name="Normal 5 10" xfId="1822"/>
    <cellStyle name="Normal 5 11" xfId="1823"/>
    <cellStyle name="Normal 5 2" xfId="1824"/>
    <cellStyle name="Normal 5 2 2" xfId="1825"/>
    <cellStyle name="Normal 5 3" xfId="1826"/>
    <cellStyle name="Normal 5 4" xfId="1827"/>
    <cellStyle name="Normal 5 5" xfId="1828"/>
    <cellStyle name="Normal 5 6" xfId="1829"/>
    <cellStyle name="Normal 5 7" xfId="1830"/>
    <cellStyle name="Normal 5 8" xfId="1831"/>
    <cellStyle name="Normal 5 9" xfId="1832"/>
    <cellStyle name="Normal 50" xfId="1833"/>
    <cellStyle name="Normal 51" xfId="1834"/>
    <cellStyle name="Normal 52" xfId="1835"/>
    <cellStyle name="Normal 53" xfId="1836"/>
    <cellStyle name="Normal 54" xfId="1837"/>
    <cellStyle name="Normal 55" xfId="1838"/>
    <cellStyle name="Normal 6" xfId="1839"/>
    <cellStyle name="Normal 6 10" xfId="1840"/>
    <cellStyle name="Normal 6 2" xfId="1841"/>
    <cellStyle name="Normal 6 2 10" xfId="1842"/>
    <cellStyle name="Normal 6 2 11" xfId="1843"/>
    <cellStyle name="Normal 6 2 12" xfId="1844"/>
    <cellStyle name="Normal 6 2 13" xfId="1845"/>
    <cellStyle name="Normal 6 2 14" xfId="1846"/>
    <cellStyle name="Normal 6 2 2" xfId="1847"/>
    <cellStyle name="Normal 6 2 3" xfId="1848"/>
    <cellStyle name="Normal 6 2 4" xfId="1849"/>
    <cellStyle name="Normal 6 2 5" xfId="1850"/>
    <cellStyle name="Normal 6 2 6" xfId="1851"/>
    <cellStyle name="Normal 6 2 7" xfId="1852"/>
    <cellStyle name="Normal 6 2 8" xfId="1853"/>
    <cellStyle name="Normal 6 2 9" xfId="1854"/>
    <cellStyle name="Normal 6 3" xfId="1855"/>
    <cellStyle name="Normal 6 3 10" xfId="1856"/>
    <cellStyle name="Normal 6 3 11" xfId="1857"/>
    <cellStyle name="Normal 6 3 12" xfId="1858"/>
    <cellStyle name="Normal 6 3 13" xfId="1859"/>
    <cellStyle name="Normal 6 3 14" xfId="1860"/>
    <cellStyle name="Normal 6 3 2" xfId="1861"/>
    <cellStyle name="Normal 6 3 3" xfId="1862"/>
    <cellStyle name="Normal 6 3 4" xfId="1863"/>
    <cellStyle name="Normal 6 3 5" xfId="1864"/>
    <cellStyle name="Normal 6 3 6" xfId="1865"/>
    <cellStyle name="Normal 6 3 7" xfId="1866"/>
    <cellStyle name="Normal 6 3 8" xfId="1867"/>
    <cellStyle name="Normal 6 3 9" xfId="1868"/>
    <cellStyle name="Normal 6 4" xfId="1869"/>
    <cellStyle name="Normal 6 5" xfId="1870"/>
    <cellStyle name="Normal 6 6" xfId="1871"/>
    <cellStyle name="Normal 6 7" xfId="1872"/>
    <cellStyle name="Normal 6 8" xfId="1873"/>
    <cellStyle name="Normal 6 9" xfId="1874"/>
    <cellStyle name="Normal 7" xfId="1875"/>
    <cellStyle name="Normal 7 2" xfId="1876"/>
    <cellStyle name="Normal 7 2 2" xfId="1877"/>
    <cellStyle name="Normal 7 2_Scen_XBase" xfId="1878"/>
    <cellStyle name="Normal 8" xfId="1879"/>
    <cellStyle name="Normal 8 10" xfId="1880"/>
    <cellStyle name="Normal 8 2" xfId="1881"/>
    <cellStyle name="Normal 8 3" xfId="1882"/>
    <cellStyle name="Normal 8 4" xfId="1883"/>
    <cellStyle name="Normal 8 5" xfId="1884"/>
    <cellStyle name="Normal 8 6" xfId="1885"/>
    <cellStyle name="Normal 8 7" xfId="1886"/>
    <cellStyle name="Normal 8 8" xfId="1887"/>
    <cellStyle name="Normal 8 9" xfId="1888"/>
    <cellStyle name="Normal 9" xfId="1889"/>
    <cellStyle name="Normal 9 2" xfId="1890"/>
    <cellStyle name="Normal 9 3" xfId="1891"/>
    <cellStyle name="Normal 9 4" xfId="1892"/>
    <cellStyle name="Normal 9 5" xfId="1893"/>
    <cellStyle name="Normal 9 6" xfId="1894"/>
    <cellStyle name="Normal 9 7" xfId="1895"/>
    <cellStyle name="Normal 9 8" xfId="1896"/>
    <cellStyle name="Normal 9 9" xfId="1897"/>
    <cellStyle name="Normal GHG Numbers (0.00)" xfId="1898"/>
    <cellStyle name="Normal GHG Textfiels Bold" xfId="1899"/>
    <cellStyle name="Normal GHG Textfiels Bold 2" xfId="1900"/>
    <cellStyle name="Normal GHG whole table" xfId="1901"/>
    <cellStyle name="Normal GHG-Shade" xfId="1902"/>
    <cellStyle name="Normal GHG-Shade 2" xfId="1903"/>
    <cellStyle name="Normale_B2020" xfId="1904"/>
    <cellStyle name="Note 10" xfId="1905"/>
    <cellStyle name="Note 10 2" xfId="1906"/>
    <cellStyle name="Note 10 3" xfId="1907"/>
    <cellStyle name="Note 10 3 2" xfId="1908"/>
    <cellStyle name="Note 10 3_Scen_XBase" xfId="1909"/>
    <cellStyle name="Note 10_Scen_XBase" xfId="1910"/>
    <cellStyle name="Note 11" xfId="1911"/>
    <cellStyle name="Note 11 2" xfId="1912"/>
    <cellStyle name="Note 11_Scen_XBase" xfId="1913"/>
    <cellStyle name="Note 12" xfId="1914"/>
    <cellStyle name="Note 12 2" xfId="1915"/>
    <cellStyle name="Note 12_Scen_XBase" xfId="1916"/>
    <cellStyle name="Note 13" xfId="1917"/>
    <cellStyle name="Note 13 2" xfId="1918"/>
    <cellStyle name="Note 13_Scen_XBase" xfId="1919"/>
    <cellStyle name="Note 14" xfId="1920"/>
    <cellStyle name="Note 14 2" xfId="1921"/>
    <cellStyle name="Note 14_Scen_XBase" xfId="1922"/>
    <cellStyle name="Note 15" xfId="1923"/>
    <cellStyle name="Note 15 2" xfId="1924"/>
    <cellStyle name="Note 15_Scen_XBase" xfId="1925"/>
    <cellStyle name="Note 16" xfId="1926"/>
    <cellStyle name="Note 16 2" xfId="1927"/>
    <cellStyle name="Note 16_Scen_XBase" xfId="1928"/>
    <cellStyle name="Note 17" xfId="1929"/>
    <cellStyle name="Note 17 2" xfId="1930"/>
    <cellStyle name="Note 17_Scen_XBase" xfId="1931"/>
    <cellStyle name="Note 18" xfId="1932"/>
    <cellStyle name="Note 18 2" xfId="1933"/>
    <cellStyle name="Note 18_Scen_XBase" xfId="1934"/>
    <cellStyle name="Note 19" xfId="1935"/>
    <cellStyle name="Note 2" xfId="1936"/>
    <cellStyle name="Note 2 2" xfId="1937"/>
    <cellStyle name="Note 2_Scen_XBase" xfId="1938"/>
    <cellStyle name="Note 20" xfId="1939"/>
    <cellStyle name="Note 21" xfId="1940"/>
    <cellStyle name="Note 22" xfId="1941"/>
    <cellStyle name="Note 23" xfId="1942"/>
    <cellStyle name="Note 24" xfId="1943"/>
    <cellStyle name="Note 25" xfId="1944"/>
    <cellStyle name="Note 26" xfId="1945"/>
    <cellStyle name="Note 27" xfId="1946"/>
    <cellStyle name="Note 28" xfId="1947"/>
    <cellStyle name="Note 29" xfId="1948"/>
    <cellStyle name="Note 3" xfId="1949"/>
    <cellStyle name="Note 3 2" xfId="1950"/>
    <cellStyle name="Note 3_Scen_XBase" xfId="1951"/>
    <cellStyle name="Note 30" xfId="1952"/>
    <cellStyle name="Note 31" xfId="1953"/>
    <cellStyle name="Note 32" xfId="1954"/>
    <cellStyle name="Note 33" xfId="1955"/>
    <cellStyle name="Note 34" xfId="1956"/>
    <cellStyle name="Note 35" xfId="1957"/>
    <cellStyle name="Note 36" xfId="1958"/>
    <cellStyle name="Note 37" xfId="1959"/>
    <cellStyle name="Note 38" xfId="1960"/>
    <cellStyle name="Note 39" xfId="1961"/>
    <cellStyle name="Note 4" xfId="1962"/>
    <cellStyle name="Note 4 2" xfId="1963"/>
    <cellStyle name="Note 4 3" xfId="1964"/>
    <cellStyle name="Note 4 3 2" xfId="1965"/>
    <cellStyle name="Note 4 3_Scen_XBase" xfId="1966"/>
    <cellStyle name="Note 4 4" xfId="1967"/>
    <cellStyle name="Note 4_Scen_XBase" xfId="1968"/>
    <cellStyle name="Note 40" xfId="1969"/>
    <cellStyle name="Note 41" xfId="1970"/>
    <cellStyle name="Note 5" xfId="1971"/>
    <cellStyle name="Note 5 2" xfId="1972"/>
    <cellStyle name="Note 5 3" xfId="1973"/>
    <cellStyle name="Note 5 3 2" xfId="1974"/>
    <cellStyle name="Note 5 3_Scen_XBase" xfId="1975"/>
    <cellStyle name="Note 5 4" xfId="1976"/>
    <cellStyle name="Note 5_Scen_XBase" xfId="1977"/>
    <cellStyle name="Note 6" xfId="1978"/>
    <cellStyle name="Note 6 2" xfId="1979"/>
    <cellStyle name="Note 6 3" xfId="1980"/>
    <cellStyle name="Note 6 3 2" xfId="1981"/>
    <cellStyle name="Note 6 3_Scen_XBase" xfId="1982"/>
    <cellStyle name="Note 6 4" xfId="1983"/>
    <cellStyle name="Note 6_Scen_XBase" xfId="1984"/>
    <cellStyle name="Note 7" xfId="1985"/>
    <cellStyle name="Note 7 2" xfId="1986"/>
    <cellStyle name="Note 7 3" xfId="1987"/>
    <cellStyle name="Note 7 3 2" xfId="1988"/>
    <cellStyle name="Note 7 3_Scen_XBase" xfId="1989"/>
    <cellStyle name="Note 7 4" xfId="1990"/>
    <cellStyle name="Note 7_Scen_XBase" xfId="1991"/>
    <cellStyle name="Note 8" xfId="1992"/>
    <cellStyle name="Note 8 2" xfId="1993"/>
    <cellStyle name="Note 8 3" xfId="1994"/>
    <cellStyle name="Note 8 3 2" xfId="1995"/>
    <cellStyle name="Note 8 3_Scen_XBase" xfId="1996"/>
    <cellStyle name="Note 8 4" xfId="1997"/>
    <cellStyle name="Note 8_Scen_XBase" xfId="1998"/>
    <cellStyle name="Note 9" xfId="1999"/>
    <cellStyle name="Note 9 2" xfId="2000"/>
    <cellStyle name="Note 9 3" xfId="2001"/>
    <cellStyle name="Note 9 3 2" xfId="2002"/>
    <cellStyle name="Note 9 3_Scen_XBase" xfId="2003"/>
    <cellStyle name="Note 9 4" xfId="2004"/>
    <cellStyle name="Note 9_Scen_XBase" xfId="2005"/>
    <cellStyle name="num_note" xfId="2006"/>
    <cellStyle name="Nuovo" xfId="2007"/>
    <cellStyle name="Nuovo 10" xfId="2008"/>
    <cellStyle name="Nuovo 11" xfId="2009"/>
    <cellStyle name="Nuovo 12" xfId="2010"/>
    <cellStyle name="Nuovo 13" xfId="2011"/>
    <cellStyle name="Nuovo 14" xfId="2012"/>
    <cellStyle name="Nuovo 15" xfId="2013"/>
    <cellStyle name="Nuovo 16" xfId="2014"/>
    <cellStyle name="Nuovo 17" xfId="2015"/>
    <cellStyle name="Nuovo 18" xfId="2016"/>
    <cellStyle name="Nuovo 19" xfId="2017"/>
    <cellStyle name="Nuovo 2" xfId="2018"/>
    <cellStyle name="Nuovo 20" xfId="2019"/>
    <cellStyle name="Nuovo 21" xfId="2020"/>
    <cellStyle name="Nuovo 22" xfId="2021"/>
    <cellStyle name="Nuovo 23" xfId="2022"/>
    <cellStyle name="Nuovo 24" xfId="2023"/>
    <cellStyle name="Nuovo 25" xfId="2024"/>
    <cellStyle name="Nuovo 26" xfId="2025"/>
    <cellStyle name="Nuovo 27" xfId="2026"/>
    <cellStyle name="Nuovo 28" xfId="2027"/>
    <cellStyle name="Nuovo 29" xfId="2028"/>
    <cellStyle name="Nuovo 3" xfId="2029"/>
    <cellStyle name="Nuovo 30" xfId="2030"/>
    <cellStyle name="Nuovo 31" xfId="2031"/>
    <cellStyle name="Nuovo 32" xfId="2032"/>
    <cellStyle name="Nuovo 33" xfId="2033"/>
    <cellStyle name="Nuovo 34" xfId="2034"/>
    <cellStyle name="Nuovo 35" xfId="2035"/>
    <cellStyle name="Nuovo 36" xfId="2036"/>
    <cellStyle name="Nuovo 37" xfId="2037"/>
    <cellStyle name="Nuovo 4" xfId="2038"/>
    <cellStyle name="Nuovo 5" xfId="2039"/>
    <cellStyle name="Nuovo 6" xfId="2040"/>
    <cellStyle name="Nuovo 7" xfId="2041"/>
    <cellStyle name="Nuovo 8" xfId="2042"/>
    <cellStyle name="Nuovo 9" xfId="2043"/>
    <cellStyle name="Output 10" xfId="2044"/>
    <cellStyle name="Output 11" xfId="2045"/>
    <cellStyle name="Output 12" xfId="2046"/>
    <cellStyle name="Output 13" xfId="2047"/>
    <cellStyle name="Output 14" xfId="2048"/>
    <cellStyle name="Output 15" xfId="2049"/>
    <cellStyle name="Output 16" xfId="2050"/>
    <cellStyle name="Output 17" xfId="2051"/>
    <cellStyle name="Output 18" xfId="2052"/>
    <cellStyle name="Output 19" xfId="2053"/>
    <cellStyle name="Output 2" xfId="2054"/>
    <cellStyle name="Output 20" xfId="2055"/>
    <cellStyle name="Output 21" xfId="2056"/>
    <cellStyle name="Output 22" xfId="2057"/>
    <cellStyle name="Output 23" xfId="2058"/>
    <cellStyle name="Output 24" xfId="2059"/>
    <cellStyle name="Output 25" xfId="2060"/>
    <cellStyle name="Output 26" xfId="2061"/>
    <cellStyle name="Output 27" xfId="2062"/>
    <cellStyle name="Output 28" xfId="2063"/>
    <cellStyle name="Output 29" xfId="2064"/>
    <cellStyle name="Output 3" xfId="2065"/>
    <cellStyle name="Output 30" xfId="2066"/>
    <cellStyle name="Output 31" xfId="2067"/>
    <cellStyle name="Output 32" xfId="2068"/>
    <cellStyle name="Output 33" xfId="2069"/>
    <cellStyle name="Output 34" xfId="2070"/>
    <cellStyle name="Output 35" xfId="2071"/>
    <cellStyle name="Output 36" xfId="2072"/>
    <cellStyle name="Output 37" xfId="2073"/>
    <cellStyle name="Output 38" xfId="2074"/>
    <cellStyle name="Output 39" xfId="2075"/>
    <cellStyle name="Output 4" xfId="2076"/>
    <cellStyle name="Output 40" xfId="2077"/>
    <cellStyle name="Output 41" xfId="2078"/>
    <cellStyle name="Output 42" xfId="2079"/>
    <cellStyle name="Output 43" xfId="2080"/>
    <cellStyle name="Output 5" xfId="2081"/>
    <cellStyle name="Output 6" xfId="2082"/>
    <cellStyle name="Output 7" xfId="2083"/>
    <cellStyle name="Output 8" xfId="2084"/>
    <cellStyle name="Output 9" xfId="2085"/>
    <cellStyle name="Pattern" xfId="2086"/>
    <cellStyle name="Percent" xfId="2087" builtinId="5"/>
    <cellStyle name="Percent 10 10" xfId="2088"/>
    <cellStyle name="Percent 10 11" xfId="2089"/>
    <cellStyle name="Percent 10 12" xfId="2090"/>
    <cellStyle name="Percent 10 13" xfId="2091"/>
    <cellStyle name="Percent 10 14" xfId="2092"/>
    <cellStyle name="Percent 10 15" xfId="2093"/>
    <cellStyle name="Percent 10 16" xfId="2094"/>
    <cellStyle name="Percent 10 17" xfId="2095"/>
    <cellStyle name="Percent 10 18" xfId="2096"/>
    <cellStyle name="Percent 10 19" xfId="2097"/>
    <cellStyle name="Percent 10 2" xfId="2098"/>
    <cellStyle name="Percent 10 20" xfId="2099"/>
    <cellStyle name="Percent 10 3" xfId="2100"/>
    <cellStyle name="Percent 10 4" xfId="2101"/>
    <cellStyle name="Percent 10 5" xfId="2102"/>
    <cellStyle name="Percent 10 6" xfId="2103"/>
    <cellStyle name="Percent 10 7" xfId="2104"/>
    <cellStyle name="Percent 10 7 2" xfId="2105"/>
    <cellStyle name="Percent 10 7 3" xfId="2106"/>
    <cellStyle name="Percent 10 8" xfId="2107"/>
    <cellStyle name="Percent 10 9" xfId="2108"/>
    <cellStyle name="Percent 11 10" xfId="2109"/>
    <cellStyle name="Percent 11 2" xfId="2110"/>
    <cellStyle name="Percent 11 3" xfId="2111"/>
    <cellStyle name="Percent 11 4" xfId="2112"/>
    <cellStyle name="Percent 11 5" xfId="2113"/>
    <cellStyle name="Percent 11 6" xfId="2114"/>
    <cellStyle name="Percent 11 7" xfId="2115"/>
    <cellStyle name="Percent 11 7 2" xfId="2116"/>
    <cellStyle name="Percent 11 7 3" xfId="2117"/>
    <cellStyle name="Percent 11 8" xfId="2118"/>
    <cellStyle name="Percent 11 9" xfId="2119"/>
    <cellStyle name="Percent 12 10" xfId="2120"/>
    <cellStyle name="Percent 12 2" xfId="2121"/>
    <cellStyle name="Percent 12 3" xfId="2122"/>
    <cellStyle name="Percent 12 4" xfId="2123"/>
    <cellStyle name="Percent 12 5" xfId="2124"/>
    <cellStyle name="Percent 12 6" xfId="2125"/>
    <cellStyle name="Percent 12 7" xfId="2126"/>
    <cellStyle name="Percent 12 7 2" xfId="2127"/>
    <cellStyle name="Percent 12 7 3" xfId="2128"/>
    <cellStyle name="Percent 12 8" xfId="2129"/>
    <cellStyle name="Percent 12 9" xfId="2130"/>
    <cellStyle name="Percent 13 10" xfId="2131"/>
    <cellStyle name="Percent 13 2" xfId="2132"/>
    <cellStyle name="Percent 13 3" xfId="2133"/>
    <cellStyle name="Percent 13 4" xfId="2134"/>
    <cellStyle name="Percent 13 5" xfId="2135"/>
    <cellStyle name="Percent 13 6" xfId="2136"/>
    <cellStyle name="Percent 13 7" xfId="2137"/>
    <cellStyle name="Percent 13 7 2" xfId="2138"/>
    <cellStyle name="Percent 13 7 3" xfId="2139"/>
    <cellStyle name="Percent 13 8" xfId="2140"/>
    <cellStyle name="Percent 13 9" xfId="2141"/>
    <cellStyle name="Percent 14 10" xfId="2142"/>
    <cellStyle name="Percent 14 2" xfId="2143"/>
    <cellStyle name="Percent 14 3" xfId="2144"/>
    <cellStyle name="Percent 14 4" xfId="2145"/>
    <cellStyle name="Percent 14 5" xfId="2146"/>
    <cellStyle name="Percent 14 6" xfId="2147"/>
    <cellStyle name="Percent 14 7" xfId="2148"/>
    <cellStyle name="Percent 14 7 2" xfId="2149"/>
    <cellStyle name="Percent 14 7 3" xfId="2150"/>
    <cellStyle name="Percent 14 8" xfId="2151"/>
    <cellStyle name="Percent 14 9" xfId="2152"/>
    <cellStyle name="Percent 15" xfId="2153"/>
    <cellStyle name="Percent 15 2" xfId="2154"/>
    <cellStyle name="Percent 15 3" xfId="2155"/>
    <cellStyle name="Percent 15 4" xfId="2156"/>
    <cellStyle name="Percent 15 5" xfId="2157"/>
    <cellStyle name="Percent 15 6" xfId="2158"/>
    <cellStyle name="Percent 15 7" xfId="2159"/>
    <cellStyle name="Percent 15 7 2" xfId="2160"/>
    <cellStyle name="Percent 15 7 3" xfId="2161"/>
    <cellStyle name="Percent 16 2" xfId="2162"/>
    <cellStyle name="Percent 16 3" xfId="2163"/>
    <cellStyle name="Percent 16 4" xfId="2164"/>
    <cellStyle name="Percent 16 5" xfId="2165"/>
    <cellStyle name="Percent 16 6" xfId="2166"/>
    <cellStyle name="Percent 16 7" xfId="2167"/>
    <cellStyle name="Percent 16 7 2" xfId="2168"/>
    <cellStyle name="Percent 16 7 3" xfId="2169"/>
    <cellStyle name="Percent 17" xfId="2170"/>
    <cellStyle name="Percent 17 2" xfId="2171"/>
    <cellStyle name="Percent 17 3" xfId="2172"/>
    <cellStyle name="Percent 17 4" xfId="2173"/>
    <cellStyle name="Percent 17 5" xfId="2174"/>
    <cellStyle name="Percent 17 6" xfId="2175"/>
    <cellStyle name="Percent 17 7" xfId="2176"/>
    <cellStyle name="Percent 17 7 2" xfId="2177"/>
    <cellStyle name="Percent 17 7 3" xfId="2178"/>
    <cellStyle name="Percent 17 8" xfId="2179"/>
    <cellStyle name="Percent 17 8 2" xfId="2180"/>
    <cellStyle name="Percent 2" xfId="2181"/>
    <cellStyle name="Percent 2 10" xfId="2182"/>
    <cellStyle name="Percent 2 10 2" xfId="2183"/>
    <cellStyle name="Percent 2 11" xfId="2184"/>
    <cellStyle name="Percent 2 11 2" xfId="2185"/>
    <cellStyle name="Percent 2 12" xfId="2186"/>
    <cellStyle name="Percent 2 13" xfId="2187"/>
    <cellStyle name="Percent 2 14" xfId="2188"/>
    <cellStyle name="Percent 2 15" xfId="2189"/>
    <cellStyle name="Percent 2 16" xfId="2190"/>
    <cellStyle name="Percent 2 17" xfId="2191"/>
    <cellStyle name="Percent 2 18" xfId="2192"/>
    <cellStyle name="Percent 2 19" xfId="2193"/>
    <cellStyle name="Percent 2 2" xfId="2194"/>
    <cellStyle name="Percent 2 2 2" xfId="2195"/>
    <cellStyle name="Percent 2 2 3" xfId="2196"/>
    <cellStyle name="Percent 2 2 4" xfId="2197"/>
    <cellStyle name="Percent 2 20" xfId="2198"/>
    <cellStyle name="Percent 2 21" xfId="2199"/>
    <cellStyle name="Percent 2 22" xfId="2200"/>
    <cellStyle name="Percent 2 23" xfId="2201"/>
    <cellStyle name="Percent 2 24" xfId="2202"/>
    <cellStyle name="Percent 2 25" xfId="2203"/>
    <cellStyle name="Percent 2 26" xfId="2204"/>
    <cellStyle name="Percent 2 27" xfId="2205"/>
    <cellStyle name="Percent 2 28" xfId="2206"/>
    <cellStyle name="Percent 2 29" xfId="2207"/>
    <cellStyle name="Percent 2 3" xfId="2208"/>
    <cellStyle name="Percent 2 3 10" xfId="2209"/>
    <cellStyle name="Percent 2 3 11" xfId="2210"/>
    <cellStyle name="Percent 2 3 12" xfId="2211"/>
    <cellStyle name="Percent 2 3 13" xfId="2212"/>
    <cellStyle name="Percent 2 3 14" xfId="2213"/>
    <cellStyle name="Percent 2 3 15" xfId="2214"/>
    <cellStyle name="Percent 2 3 2" xfId="2215"/>
    <cellStyle name="Percent 2 3 3" xfId="2216"/>
    <cellStyle name="Percent 2 3 4" xfId="2217"/>
    <cellStyle name="Percent 2 3 5" xfId="2218"/>
    <cellStyle name="Percent 2 3 6" xfId="2219"/>
    <cellStyle name="Percent 2 3 7" xfId="2220"/>
    <cellStyle name="Percent 2 3 8" xfId="2221"/>
    <cellStyle name="Percent 2 3 9" xfId="2222"/>
    <cellStyle name="Percent 2 30" xfId="2223"/>
    <cellStyle name="Percent 2 31" xfId="2224"/>
    <cellStyle name="Percent 2 32" xfId="2225"/>
    <cellStyle name="Percent 2 33" xfId="2226"/>
    <cellStyle name="Percent 2 34" xfId="2227"/>
    <cellStyle name="Percent 2 35" xfId="2228"/>
    <cellStyle name="Percent 2 36" xfId="2229"/>
    <cellStyle name="Percent 2 37" xfId="2230"/>
    <cellStyle name="Percent 2 38" xfId="2231"/>
    <cellStyle name="Percent 2 39" xfId="2232"/>
    <cellStyle name="Percent 2 4" xfId="2233"/>
    <cellStyle name="Percent 2 4 10" xfId="2234"/>
    <cellStyle name="Percent 2 4 11" xfId="2235"/>
    <cellStyle name="Percent 2 4 12" xfId="2236"/>
    <cellStyle name="Percent 2 4 13" xfId="2237"/>
    <cellStyle name="Percent 2 4 14" xfId="2238"/>
    <cellStyle name="Percent 2 4 15" xfId="2239"/>
    <cellStyle name="Percent 2 4 2" xfId="2240"/>
    <cellStyle name="Percent 2 4 3" xfId="2241"/>
    <cellStyle name="Percent 2 4 4" xfId="2242"/>
    <cellStyle name="Percent 2 4 5" xfId="2243"/>
    <cellStyle name="Percent 2 4 6" xfId="2244"/>
    <cellStyle name="Percent 2 4 7" xfId="2245"/>
    <cellStyle name="Percent 2 4 8" xfId="2246"/>
    <cellStyle name="Percent 2 4 9" xfId="2247"/>
    <cellStyle name="Percent 2 40" xfId="2248"/>
    <cellStyle name="Percent 2 41" xfId="2249"/>
    <cellStyle name="Percent 2 42" xfId="2250"/>
    <cellStyle name="Percent 2 43" xfId="2251"/>
    <cellStyle name="Percent 2 44" xfId="2252"/>
    <cellStyle name="Percent 2 45" xfId="2253"/>
    <cellStyle name="Percent 2 46" xfId="2254"/>
    <cellStyle name="Percent 2 47" xfId="2255"/>
    <cellStyle name="Percent 2 48" xfId="2256"/>
    <cellStyle name="Percent 2 5" xfId="2257"/>
    <cellStyle name="Percent 2 5 10" xfId="2258"/>
    <cellStyle name="Percent 2 5 11" xfId="2259"/>
    <cellStyle name="Percent 2 5 12" xfId="2260"/>
    <cellStyle name="Percent 2 5 13" xfId="2261"/>
    <cellStyle name="Percent 2 5 14" xfId="2262"/>
    <cellStyle name="Percent 2 5 15" xfId="2263"/>
    <cellStyle name="Percent 2 5 2" xfId="2264"/>
    <cellStyle name="Percent 2 5 3" xfId="2265"/>
    <cellStyle name="Percent 2 5 4" xfId="2266"/>
    <cellStyle name="Percent 2 5 5" xfId="2267"/>
    <cellStyle name="Percent 2 5 6" xfId="2268"/>
    <cellStyle name="Percent 2 5 7" xfId="2269"/>
    <cellStyle name="Percent 2 5 8" xfId="2270"/>
    <cellStyle name="Percent 2 5 9" xfId="2271"/>
    <cellStyle name="Percent 2 6" xfId="2272"/>
    <cellStyle name="Percent 2 6 10" xfId="2273"/>
    <cellStyle name="Percent 2 6 11" xfId="2274"/>
    <cellStyle name="Percent 2 6 12" xfId="2275"/>
    <cellStyle name="Percent 2 6 13" xfId="2276"/>
    <cellStyle name="Percent 2 6 14" xfId="2277"/>
    <cellStyle name="Percent 2 6 15" xfId="2278"/>
    <cellStyle name="Percent 2 6 2" xfId="2279"/>
    <cellStyle name="Percent 2 6 3" xfId="2280"/>
    <cellStyle name="Percent 2 6 4" xfId="2281"/>
    <cellStyle name="Percent 2 6 5" xfId="2282"/>
    <cellStyle name="Percent 2 6 6" xfId="2283"/>
    <cellStyle name="Percent 2 6 7" xfId="2284"/>
    <cellStyle name="Percent 2 6 8" xfId="2285"/>
    <cellStyle name="Percent 2 6 9" xfId="2286"/>
    <cellStyle name="Percent 2 7" xfId="2287"/>
    <cellStyle name="Percent 2 7 2" xfId="2288"/>
    <cellStyle name="Percent 2 8" xfId="2289"/>
    <cellStyle name="Percent 2 8 2" xfId="2290"/>
    <cellStyle name="Percent 2 9" xfId="2291"/>
    <cellStyle name="Percent 2 9 2" xfId="2292"/>
    <cellStyle name="Percent 20" xfId="2293"/>
    <cellStyle name="Percent 20 2" xfId="2294"/>
    <cellStyle name="Percent 20 3" xfId="2295"/>
    <cellStyle name="Percent 20 4" xfId="2296"/>
    <cellStyle name="Percent 20 5" xfId="2297"/>
    <cellStyle name="Percent 20 6" xfId="2298"/>
    <cellStyle name="Percent 20 7" xfId="2299"/>
    <cellStyle name="Percent 20 7 2" xfId="2300"/>
    <cellStyle name="Percent 20 7 3" xfId="2301"/>
    <cellStyle name="Percent 21" xfId="2302"/>
    <cellStyle name="Percent 21 2" xfId="2303"/>
    <cellStyle name="Percent 21 3" xfId="2304"/>
    <cellStyle name="Percent 21 4" xfId="2305"/>
    <cellStyle name="Percent 21 5" xfId="2306"/>
    <cellStyle name="Percent 21 6" xfId="2307"/>
    <cellStyle name="Percent 21 7" xfId="2308"/>
    <cellStyle name="Percent 21 7 2" xfId="2309"/>
    <cellStyle name="Percent 21 7 3" xfId="2310"/>
    <cellStyle name="Percent 22" xfId="2311"/>
    <cellStyle name="Percent 22 2" xfId="2312"/>
    <cellStyle name="Percent 22 3" xfId="2313"/>
    <cellStyle name="Percent 22 4" xfId="2314"/>
    <cellStyle name="Percent 22 5" xfId="2315"/>
    <cellStyle name="Percent 22 6" xfId="2316"/>
    <cellStyle name="Percent 22 7" xfId="2317"/>
    <cellStyle name="Percent 22 7 2" xfId="2318"/>
    <cellStyle name="Percent 22 7 3" xfId="2319"/>
    <cellStyle name="Percent 23" xfId="2320"/>
    <cellStyle name="Percent 23 2" xfId="2321"/>
    <cellStyle name="Percent 23 3" xfId="2322"/>
    <cellStyle name="Percent 23 4" xfId="2323"/>
    <cellStyle name="Percent 23 5" xfId="2324"/>
    <cellStyle name="Percent 23 6" xfId="2325"/>
    <cellStyle name="Percent 23 7" xfId="2326"/>
    <cellStyle name="Percent 23 7 2" xfId="2327"/>
    <cellStyle name="Percent 23 7 3" xfId="2328"/>
    <cellStyle name="Percent 24 2" xfId="2329"/>
    <cellStyle name="Percent 24 3" xfId="2330"/>
    <cellStyle name="Percent 24 4" xfId="2331"/>
    <cellStyle name="Percent 24 5" xfId="2332"/>
    <cellStyle name="Percent 24 6" xfId="2333"/>
    <cellStyle name="Percent 24 7" xfId="2334"/>
    <cellStyle name="Percent 24 7 2" xfId="2335"/>
    <cellStyle name="Percent 24 7 3" xfId="2336"/>
    <cellStyle name="Percent 25" xfId="2337"/>
    <cellStyle name="Percent 25 2" xfId="2338"/>
    <cellStyle name="Percent 25 3" xfId="2339"/>
    <cellStyle name="Percent 25 4" xfId="2340"/>
    <cellStyle name="Percent 25 5" xfId="2341"/>
    <cellStyle name="Percent 25 6" xfId="2342"/>
    <cellStyle name="Percent 25 7" xfId="2343"/>
    <cellStyle name="Percent 25 7 2" xfId="2344"/>
    <cellStyle name="Percent 25 7 3" xfId="2345"/>
    <cellStyle name="Percent 26" xfId="2346"/>
    <cellStyle name="Percent 26 2" xfId="2347"/>
    <cellStyle name="Percent 26 3" xfId="2348"/>
    <cellStyle name="Percent 26 4" xfId="2349"/>
    <cellStyle name="Percent 26 5" xfId="2350"/>
    <cellStyle name="Percent 26 6" xfId="2351"/>
    <cellStyle name="Percent 26 7" xfId="2352"/>
    <cellStyle name="Percent 26 7 2" xfId="2353"/>
    <cellStyle name="Percent 26 7 3" xfId="2354"/>
    <cellStyle name="Percent 27" xfId="2355"/>
    <cellStyle name="Percent 3" xfId="2356"/>
    <cellStyle name="Percent 3 10" xfId="2357"/>
    <cellStyle name="Percent 3 10 10" xfId="2358"/>
    <cellStyle name="Percent 3 10 11" xfId="2359"/>
    <cellStyle name="Percent 3 10 12" xfId="2360"/>
    <cellStyle name="Percent 3 10 13" xfId="2361"/>
    <cellStyle name="Percent 3 10 14" xfId="2362"/>
    <cellStyle name="Percent 3 10 15" xfId="2363"/>
    <cellStyle name="Percent 3 10 2" xfId="2364"/>
    <cellStyle name="Percent 3 10 3" xfId="2365"/>
    <cellStyle name="Percent 3 10 4" xfId="2366"/>
    <cellStyle name="Percent 3 10 5" xfId="2367"/>
    <cellStyle name="Percent 3 10 6" xfId="2368"/>
    <cellStyle name="Percent 3 10 7" xfId="2369"/>
    <cellStyle name="Percent 3 10 8" xfId="2370"/>
    <cellStyle name="Percent 3 10 9" xfId="2371"/>
    <cellStyle name="Percent 3 11" xfId="2372"/>
    <cellStyle name="Percent 3 12" xfId="2373"/>
    <cellStyle name="Percent 3 13" xfId="2374"/>
    <cellStyle name="Percent 3 14" xfId="2375"/>
    <cellStyle name="Percent 3 15" xfId="2376"/>
    <cellStyle name="Percent 3 16" xfId="2377"/>
    <cellStyle name="Percent 3 17" xfId="2378"/>
    <cellStyle name="Percent 3 18" xfId="2379"/>
    <cellStyle name="Percent 3 19" xfId="2380"/>
    <cellStyle name="Percent 3 2" xfId="2381"/>
    <cellStyle name="Percent 3 2 10" xfId="2382"/>
    <cellStyle name="Percent 3 2 11" xfId="2383"/>
    <cellStyle name="Percent 3 2 12" xfId="2384"/>
    <cellStyle name="Percent 3 2 13" xfId="2385"/>
    <cellStyle name="Percent 3 2 14" xfId="2386"/>
    <cellStyle name="Percent 3 2 15" xfId="2387"/>
    <cellStyle name="Percent 3 2 2" xfId="2388"/>
    <cellStyle name="Percent 3 2 3" xfId="2389"/>
    <cellStyle name="Percent 3 2 4" xfId="2390"/>
    <cellStyle name="Percent 3 2 5" xfId="2391"/>
    <cellStyle name="Percent 3 2 6" xfId="2392"/>
    <cellStyle name="Percent 3 2 7" xfId="2393"/>
    <cellStyle name="Percent 3 2 8" xfId="2394"/>
    <cellStyle name="Percent 3 2 9" xfId="2395"/>
    <cellStyle name="Percent 3 20" xfId="2396"/>
    <cellStyle name="Percent 3 21" xfId="2397"/>
    <cellStyle name="Percent 3 22" xfId="2398"/>
    <cellStyle name="Percent 3 23" xfId="2399"/>
    <cellStyle name="Percent 3 24" xfId="2400"/>
    <cellStyle name="Percent 3 25" xfId="2401"/>
    <cellStyle name="Percent 3 26" xfId="2402"/>
    <cellStyle name="Percent 3 27" xfId="2403"/>
    <cellStyle name="Percent 3 28" xfId="2404"/>
    <cellStyle name="Percent 3 29" xfId="2405"/>
    <cellStyle name="Percent 3 3" xfId="2406"/>
    <cellStyle name="Percent 3 3 10" xfId="2407"/>
    <cellStyle name="Percent 3 3 11" xfId="2408"/>
    <cellStyle name="Percent 3 3 12" xfId="2409"/>
    <cellStyle name="Percent 3 3 13" xfId="2410"/>
    <cellStyle name="Percent 3 3 14" xfId="2411"/>
    <cellStyle name="Percent 3 3 15" xfId="2412"/>
    <cellStyle name="Percent 3 3 2" xfId="2413"/>
    <cellStyle name="Percent 3 3 3" xfId="2414"/>
    <cellStyle name="Percent 3 3 4" xfId="2415"/>
    <cellStyle name="Percent 3 3 5" xfId="2416"/>
    <cellStyle name="Percent 3 3 6" xfId="2417"/>
    <cellStyle name="Percent 3 3 7" xfId="2418"/>
    <cellStyle name="Percent 3 3 8" xfId="2419"/>
    <cellStyle name="Percent 3 3 9" xfId="2420"/>
    <cellStyle name="Percent 3 4" xfId="2421"/>
    <cellStyle name="Percent 3 4 10" xfId="2422"/>
    <cellStyle name="Percent 3 4 11" xfId="2423"/>
    <cellStyle name="Percent 3 4 12" xfId="2424"/>
    <cellStyle name="Percent 3 4 13" xfId="2425"/>
    <cellStyle name="Percent 3 4 14" xfId="2426"/>
    <cellStyle name="Percent 3 4 15" xfId="2427"/>
    <cellStyle name="Percent 3 4 2" xfId="2428"/>
    <cellStyle name="Percent 3 4 3" xfId="2429"/>
    <cellStyle name="Percent 3 4 4" xfId="2430"/>
    <cellStyle name="Percent 3 4 5" xfId="2431"/>
    <cellStyle name="Percent 3 4 6" xfId="2432"/>
    <cellStyle name="Percent 3 4 7" xfId="2433"/>
    <cellStyle name="Percent 3 4 8" xfId="2434"/>
    <cellStyle name="Percent 3 4 9" xfId="2435"/>
    <cellStyle name="Percent 3 5" xfId="2436"/>
    <cellStyle name="Percent 3 5 10" xfId="2437"/>
    <cellStyle name="Percent 3 5 11" xfId="2438"/>
    <cellStyle name="Percent 3 5 12" xfId="2439"/>
    <cellStyle name="Percent 3 5 13" xfId="2440"/>
    <cellStyle name="Percent 3 5 14" xfId="2441"/>
    <cellStyle name="Percent 3 5 15" xfId="2442"/>
    <cellStyle name="Percent 3 5 2" xfId="2443"/>
    <cellStyle name="Percent 3 5 3" xfId="2444"/>
    <cellStyle name="Percent 3 5 4" xfId="2445"/>
    <cellStyle name="Percent 3 5 5" xfId="2446"/>
    <cellStyle name="Percent 3 5 6" xfId="2447"/>
    <cellStyle name="Percent 3 5 7" xfId="2448"/>
    <cellStyle name="Percent 3 5 8" xfId="2449"/>
    <cellStyle name="Percent 3 5 9" xfId="2450"/>
    <cellStyle name="Percent 3 6" xfId="2451"/>
    <cellStyle name="Percent 3 6 10" xfId="2452"/>
    <cellStyle name="Percent 3 6 11" xfId="2453"/>
    <cellStyle name="Percent 3 6 12" xfId="2454"/>
    <cellStyle name="Percent 3 6 13" xfId="2455"/>
    <cellStyle name="Percent 3 6 14" xfId="2456"/>
    <cellStyle name="Percent 3 6 15" xfId="2457"/>
    <cellStyle name="Percent 3 6 2" xfId="2458"/>
    <cellStyle name="Percent 3 6 3" xfId="2459"/>
    <cellStyle name="Percent 3 6 4" xfId="2460"/>
    <cellStyle name="Percent 3 6 5" xfId="2461"/>
    <cellStyle name="Percent 3 6 6" xfId="2462"/>
    <cellStyle name="Percent 3 6 7" xfId="2463"/>
    <cellStyle name="Percent 3 6 8" xfId="2464"/>
    <cellStyle name="Percent 3 6 9" xfId="2465"/>
    <cellStyle name="Percent 3 7" xfId="2466"/>
    <cellStyle name="Percent 3 7 10" xfId="2467"/>
    <cellStyle name="Percent 3 7 11" xfId="2468"/>
    <cellStyle name="Percent 3 7 12" xfId="2469"/>
    <cellStyle name="Percent 3 7 13" xfId="2470"/>
    <cellStyle name="Percent 3 7 14" xfId="2471"/>
    <cellStyle name="Percent 3 7 15" xfId="2472"/>
    <cellStyle name="Percent 3 7 2" xfId="2473"/>
    <cellStyle name="Percent 3 7 3" xfId="2474"/>
    <cellStyle name="Percent 3 7 4" xfId="2475"/>
    <cellStyle name="Percent 3 7 5" xfId="2476"/>
    <cellStyle name="Percent 3 7 6" xfId="2477"/>
    <cellStyle name="Percent 3 7 7" xfId="2478"/>
    <cellStyle name="Percent 3 7 8" xfId="2479"/>
    <cellStyle name="Percent 3 7 9" xfId="2480"/>
    <cellStyle name="Percent 3 8" xfId="2481"/>
    <cellStyle name="Percent 3 8 10" xfId="2482"/>
    <cellStyle name="Percent 3 8 11" xfId="2483"/>
    <cellStyle name="Percent 3 8 12" xfId="2484"/>
    <cellStyle name="Percent 3 8 13" xfId="2485"/>
    <cellStyle name="Percent 3 8 14" xfId="2486"/>
    <cellStyle name="Percent 3 8 15" xfId="2487"/>
    <cellStyle name="Percent 3 8 2" xfId="2488"/>
    <cellStyle name="Percent 3 8 3" xfId="2489"/>
    <cellStyle name="Percent 3 8 4" xfId="2490"/>
    <cellStyle name="Percent 3 8 5" xfId="2491"/>
    <cellStyle name="Percent 3 8 6" xfId="2492"/>
    <cellStyle name="Percent 3 8 7" xfId="2493"/>
    <cellStyle name="Percent 3 8 8" xfId="2494"/>
    <cellStyle name="Percent 3 8 9" xfId="2495"/>
    <cellStyle name="Percent 3 9" xfId="2496"/>
    <cellStyle name="Percent 3 9 10" xfId="2497"/>
    <cellStyle name="Percent 3 9 11" xfId="2498"/>
    <cellStyle name="Percent 3 9 12" xfId="2499"/>
    <cellStyle name="Percent 3 9 13" xfId="2500"/>
    <cellStyle name="Percent 3 9 14" xfId="2501"/>
    <cellStyle name="Percent 3 9 15" xfId="2502"/>
    <cellStyle name="Percent 3 9 2" xfId="2503"/>
    <cellStyle name="Percent 3 9 3" xfId="2504"/>
    <cellStyle name="Percent 3 9 4" xfId="2505"/>
    <cellStyle name="Percent 3 9 5" xfId="2506"/>
    <cellStyle name="Percent 3 9 6" xfId="2507"/>
    <cellStyle name="Percent 3 9 7" xfId="2508"/>
    <cellStyle name="Percent 3 9 8" xfId="2509"/>
    <cellStyle name="Percent 3 9 9" xfId="2510"/>
    <cellStyle name="Percent 31" xfId="2511"/>
    <cellStyle name="Percent 4" xfId="2512"/>
    <cellStyle name="Percent 4 10" xfId="2513"/>
    <cellStyle name="Percent 4 11" xfId="2514"/>
    <cellStyle name="Percent 4 12" xfId="2515"/>
    <cellStyle name="Percent 4 13" xfId="2516"/>
    <cellStyle name="Percent 4 14" xfId="2517"/>
    <cellStyle name="Percent 4 15" xfId="2518"/>
    <cellStyle name="Percent 4 16" xfId="2519"/>
    <cellStyle name="Percent 4 17" xfId="2520"/>
    <cellStyle name="Percent 4 18" xfId="2521"/>
    <cellStyle name="Percent 4 19" xfId="2522"/>
    <cellStyle name="Percent 4 2" xfId="2523"/>
    <cellStyle name="Percent 4 20" xfId="2524"/>
    <cellStyle name="Percent 4 21" xfId="2525"/>
    <cellStyle name="Percent 4 22" xfId="2526"/>
    <cellStyle name="Percent 4 23" xfId="2527"/>
    <cellStyle name="Percent 4 24" xfId="2528"/>
    <cellStyle name="Percent 4 25" xfId="2529"/>
    <cellStyle name="Percent 4 26" xfId="2530"/>
    <cellStyle name="Percent 4 27" xfId="2531"/>
    <cellStyle name="Percent 4 28" xfId="2532"/>
    <cellStyle name="Percent 4 29" xfId="2533"/>
    <cellStyle name="Percent 4 3" xfId="2534"/>
    <cellStyle name="Percent 4 4" xfId="2535"/>
    <cellStyle name="Percent 4 5" xfId="2536"/>
    <cellStyle name="Percent 4 6" xfId="2537"/>
    <cellStyle name="Percent 4 7" xfId="2538"/>
    <cellStyle name="Percent 4 8" xfId="2539"/>
    <cellStyle name="Percent 4 9" xfId="2540"/>
    <cellStyle name="Percent 5" xfId="2541"/>
    <cellStyle name="Percent 6" xfId="2542"/>
    <cellStyle name="Percent 7" xfId="2543"/>
    <cellStyle name="Percent 8" xfId="2544"/>
    <cellStyle name="Percent 9" xfId="2545"/>
    <cellStyle name="Percent 9 10" xfId="2546"/>
    <cellStyle name="Percent 9 11" xfId="2547"/>
    <cellStyle name="Percent 9 12" xfId="2548"/>
    <cellStyle name="Percent 9 13" xfId="2549"/>
    <cellStyle name="Percent 9 14" xfId="2550"/>
    <cellStyle name="Percent 9 15" xfId="2551"/>
    <cellStyle name="Percent 9 16" xfId="2552"/>
    <cellStyle name="Percent 9 17" xfId="2553"/>
    <cellStyle name="Percent 9 18" xfId="2554"/>
    <cellStyle name="Percent 9 19" xfId="2555"/>
    <cellStyle name="Percent 9 2" xfId="2556"/>
    <cellStyle name="Percent 9 20" xfId="2557"/>
    <cellStyle name="Percent 9 3" xfId="2558"/>
    <cellStyle name="Percent 9 4" xfId="2559"/>
    <cellStyle name="Percent 9 5" xfId="2560"/>
    <cellStyle name="Percent 9 6" xfId="2561"/>
    <cellStyle name="Percent 9 7" xfId="2562"/>
    <cellStyle name="Percent 9 7 2" xfId="2563"/>
    <cellStyle name="Percent 9 7 3" xfId="2564"/>
    <cellStyle name="Percent 9 8" xfId="2565"/>
    <cellStyle name="Percent 9 9" xfId="2566"/>
    <cellStyle name="Percentagem 2 2" xfId="2567"/>
    <cellStyle name="Percentagem 2 3" xfId="2568"/>
    <cellStyle name="Shade" xfId="2569"/>
    <cellStyle name="source" xfId="2570"/>
    <cellStyle name="Standard 2" xfId="2571"/>
    <cellStyle name="Standard 3" xfId="2572"/>
    <cellStyle name="Style 1" xfId="2573"/>
    <cellStyle name="tableau | cellule | normal | decimal 1" xfId="2574"/>
    <cellStyle name="tableau | cellule | normal | pourcentage | decimal 1" xfId="2575"/>
    <cellStyle name="tableau | cellule | total | decimal 1" xfId="2576"/>
    <cellStyle name="tableau | coin superieur gauche" xfId="2577"/>
    <cellStyle name="tableau | entete-colonne | series" xfId="2578"/>
    <cellStyle name="tableau | entete-ligne | normal" xfId="2579"/>
    <cellStyle name="tableau | entete-ligne | total" xfId="2580"/>
    <cellStyle name="tableau | ligne-titre | niveau1" xfId="2581"/>
    <cellStyle name="tableau | ligne-titre | niveau2" xfId="2582"/>
    <cellStyle name="Title 10" xfId="2583"/>
    <cellStyle name="Title 11" xfId="2584"/>
    <cellStyle name="Title 12" xfId="2585"/>
    <cellStyle name="Title 13" xfId="2586"/>
    <cellStyle name="Title 14" xfId="2587"/>
    <cellStyle name="Title 15" xfId="2588"/>
    <cellStyle name="Title 16" xfId="2589"/>
    <cellStyle name="Title 17" xfId="2590"/>
    <cellStyle name="Title 18" xfId="2591"/>
    <cellStyle name="Title 19" xfId="2592"/>
    <cellStyle name="Title 2" xfId="2593"/>
    <cellStyle name="Title 20" xfId="2594"/>
    <cellStyle name="Title 21" xfId="2595"/>
    <cellStyle name="Title 22" xfId="2596"/>
    <cellStyle name="Title 23" xfId="2597"/>
    <cellStyle name="Title 24" xfId="2598"/>
    <cellStyle name="Title 25" xfId="2599"/>
    <cellStyle name="Title 26" xfId="2600"/>
    <cellStyle name="Title 27" xfId="2601"/>
    <cellStyle name="Title 28" xfId="2602"/>
    <cellStyle name="Title 29" xfId="2603"/>
    <cellStyle name="Title 3" xfId="2604"/>
    <cellStyle name="Title 30" xfId="2605"/>
    <cellStyle name="Title 31" xfId="2606"/>
    <cellStyle name="Title 32" xfId="2607"/>
    <cellStyle name="Title 33" xfId="2608"/>
    <cellStyle name="Title 34" xfId="2609"/>
    <cellStyle name="Title 35" xfId="2610"/>
    <cellStyle name="Title 36" xfId="2611"/>
    <cellStyle name="Title 37" xfId="2612"/>
    <cellStyle name="Title 38" xfId="2613"/>
    <cellStyle name="Title 39" xfId="2614"/>
    <cellStyle name="Title 4" xfId="2615"/>
    <cellStyle name="Title 40" xfId="2616"/>
    <cellStyle name="Title 41" xfId="2617"/>
    <cellStyle name="Title 42" xfId="2618"/>
    <cellStyle name="Title 43" xfId="2619"/>
    <cellStyle name="Title 5" xfId="2620"/>
    <cellStyle name="Title 6" xfId="2621"/>
    <cellStyle name="Title 7" xfId="2622"/>
    <cellStyle name="Title 8" xfId="2623"/>
    <cellStyle name="Title 9" xfId="2624"/>
    <cellStyle name="Total 10" xfId="2625"/>
    <cellStyle name="Total 11" xfId="2626"/>
    <cellStyle name="Total 12" xfId="2627"/>
    <cellStyle name="Total 13" xfId="2628"/>
    <cellStyle name="Total 14" xfId="2629"/>
    <cellStyle name="Total 15" xfId="2630"/>
    <cellStyle name="Total 16" xfId="2631"/>
    <cellStyle name="Total 17" xfId="2632"/>
    <cellStyle name="Total 18" xfId="2633"/>
    <cellStyle name="Total 19" xfId="2634"/>
    <cellStyle name="Total 2" xfId="2635"/>
    <cellStyle name="Total 20" xfId="2636"/>
    <cellStyle name="Total 21" xfId="2637"/>
    <cellStyle name="Total 22" xfId="2638"/>
    <cellStyle name="Total 23" xfId="2639"/>
    <cellStyle name="Total 24" xfId="2640"/>
    <cellStyle name="Total 25" xfId="2641"/>
    <cellStyle name="Total 26" xfId="2642"/>
    <cellStyle name="Total 27" xfId="2643"/>
    <cellStyle name="Total 28" xfId="2644"/>
    <cellStyle name="Total 29" xfId="2645"/>
    <cellStyle name="Total 3" xfId="2646"/>
    <cellStyle name="Total 30" xfId="2647"/>
    <cellStyle name="Total 31" xfId="2648"/>
    <cellStyle name="Total 32" xfId="2649"/>
    <cellStyle name="Total 33" xfId="2650"/>
    <cellStyle name="Total 34" xfId="2651"/>
    <cellStyle name="Total 35" xfId="2652"/>
    <cellStyle name="Total 36" xfId="2653"/>
    <cellStyle name="Total 37" xfId="2654"/>
    <cellStyle name="Total 38" xfId="2655"/>
    <cellStyle name="Total 39" xfId="2656"/>
    <cellStyle name="Total 4" xfId="2657"/>
    <cellStyle name="Total 40" xfId="2658"/>
    <cellStyle name="Total 41" xfId="2659"/>
    <cellStyle name="Total 42" xfId="2660"/>
    <cellStyle name="Total 5" xfId="2661"/>
    <cellStyle name="Total 6" xfId="2662"/>
    <cellStyle name="Total 7" xfId="2663"/>
    <cellStyle name="Total 8" xfId="2664"/>
    <cellStyle name="Total 9" xfId="2665"/>
    <cellStyle name="Warning Text 10" xfId="2666"/>
    <cellStyle name="Warning Text 11" xfId="2667"/>
    <cellStyle name="Warning Text 12" xfId="2668"/>
    <cellStyle name="Warning Text 13" xfId="2669"/>
    <cellStyle name="Warning Text 14" xfId="2670"/>
    <cellStyle name="Warning Text 15" xfId="2671"/>
    <cellStyle name="Warning Text 16" xfId="2672"/>
    <cellStyle name="Warning Text 17" xfId="2673"/>
    <cellStyle name="Warning Text 18" xfId="2674"/>
    <cellStyle name="Warning Text 19" xfId="2675"/>
    <cellStyle name="Warning Text 2" xfId="2676"/>
    <cellStyle name="Warning Text 20" xfId="2677"/>
    <cellStyle name="Warning Text 21" xfId="2678"/>
    <cellStyle name="Warning Text 22" xfId="2679"/>
    <cellStyle name="Warning Text 23" xfId="2680"/>
    <cellStyle name="Warning Text 24" xfId="2681"/>
    <cellStyle name="Warning Text 25" xfId="2682"/>
    <cellStyle name="Warning Text 26" xfId="2683"/>
    <cellStyle name="Warning Text 27" xfId="2684"/>
    <cellStyle name="Warning Text 28" xfId="2685"/>
    <cellStyle name="Warning Text 29" xfId="2686"/>
    <cellStyle name="Warning Text 3" xfId="2687"/>
    <cellStyle name="Warning Text 30" xfId="2688"/>
    <cellStyle name="Warning Text 31" xfId="2689"/>
    <cellStyle name="Warning Text 32" xfId="2690"/>
    <cellStyle name="Warning Text 33" xfId="2691"/>
    <cellStyle name="Warning Text 34" xfId="2692"/>
    <cellStyle name="Warning Text 35" xfId="2693"/>
    <cellStyle name="Warning Text 36" xfId="2694"/>
    <cellStyle name="Warning Text 37" xfId="2695"/>
    <cellStyle name="Warning Text 38" xfId="2696"/>
    <cellStyle name="Warning Text 39" xfId="2697"/>
    <cellStyle name="Warning Text 4" xfId="2698"/>
    <cellStyle name="Warning Text 40" xfId="2699"/>
    <cellStyle name="Warning Text 41" xfId="2700"/>
    <cellStyle name="Warning Text 5" xfId="2701"/>
    <cellStyle name="Warning Text 6" xfId="2702"/>
    <cellStyle name="Warning Text 7" xfId="2703"/>
    <cellStyle name="Warning Text 8" xfId="2704"/>
    <cellStyle name="Warning Text 9" xfId="2705"/>
    <cellStyle name="Гиперссылка" xfId="2706"/>
    <cellStyle name="Обычный_2++" xfId="2707"/>
    <cellStyle name="已访问的超链接" xfId="27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2"/>
  <sheetViews>
    <sheetView tabSelected="1" zoomScale="90" zoomScaleNormal="90" workbookViewId="0">
      <selection activeCell="N18" sqref="N18"/>
    </sheetView>
  </sheetViews>
  <sheetFormatPr defaultRowHeight="12.75"/>
  <cols>
    <col min="1" max="1" width="2.85546875" customWidth="1"/>
    <col min="2" max="2" width="14.28515625" customWidth="1"/>
    <col min="3" max="3" width="14.7109375" customWidth="1"/>
    <col min="4" max="4" width="15.140625" customWidth="1"/>
    <col min="5" max="5" width="16.28515625" bestFit="1" customWidth="1"/>
    <col min="6" max="6" width="16.28515625" customWidth="1"/>
    <col min="7" max="7" width="20.140625" bestFit="1" customWidth="1"/>
    <col min="8" max="9" width="14.85546875" customWidth="1"/>
    <col min="12" max="13" width="13.28515625" bestFit="1" customWidth="1"/>
  </cols>
  <sheetData>
    <row r="1" spans="2:23" ht="15.75">
      <c r="B1" s="5"/>
    </row>
    <row r="2" spans="2:23">
      <c r="D2" s="2"/>
      <c r="E2" s="2"/>
      <c r="F2" s="2"/>
      <c r="G2" s="1"/>
      <c r="H2" s="1"/>
      <c r="I2" s="1"/>
    </row>
    <row r="3" spans="2:23" ht="13.5" thickBot="1">
      <c r="D3" s="1"/>
      <c r="F3" s="3" t="s">
        <v>237</v>
      </c>
      <c r="G3" s="1"/>
      <c r="H3" s="1"/>
      <c r="I3" s="1"/>
      <c r="K3" s="6" t="s">
        <v>5</v>
      </c>
      <c r="L3" s="6"/>
      <c r="M3" s="7"/>
      <c r="N3" s="7"/>
      <c r="O3" s="7"/>
      <c r="P3" s="7"/>
      <c r="Q3" s="7"/>
      <c r="R3" s="7"/>
    </row>
    <row r="4" spans="2:23">
      <c r="B4" s="4" t="s">
        <v>0</v>
      </c>
      <c r="C4" s="4" t="s">
        <v>2</v>
      </c>
      <c r="D4" s="4" t="s">
        <v>11</v>
      </c>
      <c r="E4" s="4" t="s">
        <v>3</v>
      </c>
      <c r="F4" s="4" t="s">
        <v>236</v>
      </c>
      <c r="G4" s="4" t="s">
        <v>19</v>
      </c>
      <c r="H4" s="24" t="s">
        <v>211</v>
      </c>
      <c r="I4" s="1"/>
      <c r="K4" s="8" t="s">
        <v>4</v>
      </c>
      <c r="L4" s="8" t="s">
        <v>0</v>
      </c>
      <c r="M4" s="8" t="s">
        <v>1</v>
      </c>
      <c r="N4" s="8" t="s">
        <v>6</v>
      </c>
      <c r="O4" s="8" t="s">
        <v>7</v>
      </c>
      <c r="P4" s="8" t="s">
        <v>8</v>
      </c>
      <c r="Q4" s="8" t="s">
        <v>9</v>
      </c>
      <c r="R4" s="8" t="s">
        <v>10</v>
      </c>
      <c r="T4" s="36"/>
      <c r="U4" s="35"/>
      <c r="V4" s="35"/>
      <c r="W4" s="34"/>
    </row>
    <row r="5" spans="2:23">
      <c r="B5" t="str">
        <f>L5</f>
        <v>MINGASSHA1</v>
      </c>
      <c r="E5" t="s">
        <v>18</v>
      </c>
      <c r="F5">
        <v>2020</v>
      </c>
      <c r="G5" s="12">
        <f>$V$6*V11</f>
        <v>4.3522316043425819</v>
      </c>
      <c r="H5" s="40">
        <v>2020</v>
      </c>
      <c r="I5" s="1"/>
      <c r="K5" s="42" t="s">
        <v>238</v>
      </c>
      <c r="L5" s="7" t="s">
        <v>12</v>
      </c>
      <c r="M5" s="7" t="str">
        <f>L5</f>
        <v>MINGASSHA1</v>
      </c>
      <c r="N5" s="7" t="s">
        <v>15</v>
      </c>
      <c r="O5" s="7" t="s">
        <v>16</v>
      </c>
      <c r="P5" s="7" t="s">
        <v>17</v>
      </c>
      <c r="Q5" s="7"/>
      <c r="R5" s="7"/>
      <c r="T5" s="33"/>
      <c r="U5" s="25" t="s">
        <v>235</v>
      </c>
      <c r="V5" s="32"/>
      <c r="W5" s="31"/>
    </row>
    <row r="6" spans="2:23">
      <c r="F6">
        <v>2025</v>
      </c>
      <c r="G6" s="12">
        <f t="shared" ref="G6:G11" si="0">$G5*V12</f>
        <v>4.7961399276236429</v>
      </c>
      <c r="H6" s="40"/>
      <c r="I6" s="1"/>
      <c r="K6" s="7"/>
      <c r="L6" s="7" t="s">
        <v>13</v>
      </c>
      <c r="M6" s="7" t="str">
        <f>L6</f>
        <v>MINGASSHA2</v>
      </c>
      <c r="N6" s="7" t="s">
        <v>15</v>
      </c>
      <c r="O6" s="7" t="s">
        <v>16</v>
      </c>
      <c r="P6" s="7" t="s">
        <v>17</v>
      </c>
      <c r="Q6" s="7"/>
      <c r="R6" s="7"/>
      <c r="T6" s="33"/>
      <c r="U6" s="32" t="s">
        <v>232</v>
      </c>
      <c r="V6" s="30">
        <v>4</v>
      </c>
      <c r="W6" s="31"/>
    </row>
    <row r="7" spans="2:23">
      <c r="F7">
        <v>2030</v>
      </c>
      <c r="G7" s="12">
        <f t="shared" si="0"/>
        <v>5.2400482509047039</v>
      </c>
      <c r="H7" s="40"/>
      <c r="I7" s="1"/>
      <c r="K7" s="7"/>
      <c r="L7" s="7" t="s">
        <v>14</v>
      </c>
      <c r="M7" s="7" t="str">
        <f>L7</f>
        <v>MINGASSHA3</v>
      </c>
      <c r="N7" s="7" t="s">
        <v>15</v>
      </c>
      <c r="O7" s="7" t="s">
        <v>16</v>
      </c>
      <c r="P7" s="7" t="s">
        <v>17</v>
      </c>
      <c r="Q7" s="7"/>
      <c r="R7" s="7"/>
      <c r="T7" s="33"/>
      <c r="U7" s="32" t="s">
        <v>233</v>
      </c>
      <c r="V7" s="30">
        <f>V6*'Shale Gas Resources'!G43</f>
        <v>9.5079372970285796</v>
      </c>
      <c r="W7" s="31"/>
    </row>
    <row r="8" spans="2:23">
      <c r="F8">
        <v>2035</v>
      </c>
      <c r="G8" s="12">
        <f t="shared" si="0"/>
        <v>5.5150784077201447</v>
      </c>
      <c r="H8" s="40"/>
      <c r="I8" s="1"/>
      <c r="T8" s="33"/>
      <c r="U8" s="32" t="s">
        <v>234</v>
      </c>
      <c r="V8" s="30">
        <f>V7*'Shale Gas Resources'!H43</f>
        <v>16.149095172995139</v>
      </c>
      <c r="W8" s="31"/>
    </row>
    <row r="9" spans="2:23">
      <c r="F9">
        <v>2040</v>
      </c>
      <c r="G9" s="12">
        <f t="shared" si="0"/>
        <v>5.7901085645355845</v>
      </c>
      <c r="H9" s="40"/>
      <c r="I9" s="1"/>
      <c r="T9" s="33"/>
      <c r="U9" s="32"/>
      <c r="V9" s="32"/>
      <c r="W9" s="31"/>
    </row>
    <row r="10" spans="2:23">
      <c r="F10">
        <v>2045</v>
      </c>
      <c r="G10" s="12">
        <f t="shared" si="0"/>
        <v>5.8914354644149576</v>
      </c>
      <c r="H10" s="40"/>
      <c r="I10" s="1"/>
      <c r="T10" s="33"/>
      <c r="U10" s="25" t="s">
        <v>231</v>
      </c>
      <c r="V10" s="32"/>
      <c r="W10" s="31"/>
    </row>
    <row r="11" spans="2:23">
      <c r="F11">
        <v>2050</v>
      </c>
      <c r="G11" s="12">
        <f t="shared" si="0"/>
        <v>5.9927623642943306</v>
      </c>
      <c r="H11" s="40"/>
      <c r="I11" s="1"/>
      <c r="T11" s="33"/>
      <c r="U11" s="29">
        <v>2020</v>
      </c>
      <c r="V11" s="29">
        <v>1.0880579010856455</v>
      </c>
      <c r="W11" s="31"/>
    </row>
    <row r="12" spans="2:23">
      <c r="B12" t="str">
        <f>L6</f>
        <v>MINGASSHA2</v>
      </c>
      <c r="E12" t="s">
        <v>18</v>
      </c>
      <c r="F12">
        <v>2020</v>
      </c>
      <c r="G12" s="12">
        <f>$V$7*V11</f>
        <v>10.345186299058842</v>
      </c>
      <c r="H12" s="40">
        <v>2020</v>
      </c>
      <c r="I12" s="1"/>
      <c r="T12" s="33"/>
      <c r="U12" s="29">
        <v>2025</v>
      </c>
      <c r="V12" s="29">
        <v>1.1019955654101994</v>
      </c>
      <c r="W12" s="31"/>
    </row>
    <row r="13" spans="2:23">
      <c r="F13">
        <v>2025</v>
      </c>
      <c r="G13" s="12">
        <f t="shared" ref="G13:G18" si="1">G12*V12</f>
        <v>11.400349424905196</v>
      </c>
      <c r="H13" s="40"/>
      <c r="I13" s="1"/>
      <c r="T13" s="33"/>
      <c r="U13" s="29">
        <v>2030</v>
      </c>
      <c r="V13" s="29">
        <v>1.0925553319919517</v>
      </c>
      <c r="W13" s="31"/>
    </row>
    <row r="14" spans="2:23">
      <c r="F14">
        <v>2030</v>
      </c>
      <c r="G14" s="12">
        <f t="shared" si="1"/>
        <v>12.455512550751552</v>
      </c>
      <c r="H14" s="40"/>
      <c r="I14" s="1"/>
      <c r="T14" s="33"/>
      <c r="U14" s="29">
        <v>2035</v>
      </c>
      <c r="V14" s="29">
        <v>1.052486187845304</v>
      </c>
      <c r="W14" s="31"/>
    </row>
    <row r="15" spans="2:23">
      <c r="F15">
        <v>2035</v>
      </c>
      <c r="G15" s="12">
        <f t="shared" si="1"/>
        <v>13.10925492219984</v>
      </c>
      <c r="H15" s="40"/>
      <c r="I15" s="1"/>
      <c r="T15" s="33"/>
      <c r="U15" s="29">
        <v>2040</v>
      </c>
      <c r="V15" s="29">
        <v>1.0498687664041995</v>
      </c>
      <c r="W15" s="31"/>
    </row>
    <row r="16" spans="2:23">
      <c r="F16">
        <v>2040</v>
      </c>
      <c r="G16" s="12">
        <f t="shared" si="1"/>
        <v>13.762997293648127</v>
      </c>
      <c r="H16" s="40"/>
      <c r="I16" s="1"/>
      <c r="T16" s="33"/>
      <c r="U16" s="29">
        <v>2045</v>
      </c>
      <c r="V16" s="29">
        <v>1.0175000000000001</v>
      </c>
      <c r="W16" s="31"/>
    </row>
    <row r="17" spans="2:46">
      <c r="F17">
        <v>2045</v>
      </c>
      <c r="G17" s="12">
        <f t="shared" si="1"/>
        <v>14.003849746286971</v>
      </c>
      <c r="H17" s="40"/>
      <c r="I17" s="1"/>
      <c r="T17" s="33"/>
      <c r="U17" s="29">
        <v>2050</v>
      </c>
      <c r="V17" s="29">
        <v>1.0171990171990173</v>
      </c>
      <c r="W17" s="31"/>
    </row>
    <row r="18" spans="2:46" ht="13.5" thickBot="1">
      <c r="F18">
        <v>2050</v>
      </c>
      <c r="G18" s="12">
        <f t="shared" si="1"/>
        <v>14.244702198925815</v>
      </c>
      <c r="H18" s="40"/>
      <c r="I18" s="1"/>
      <c r="T18" s="28"/>
      <c r="U18" s="27"/>
      <c r="V18" s="27"/>
      <c r="W18" s="26"/>
    </row>
    <row r="19" spans="2:46">
      <c r="B19" t="str">
        <f>L7</f>
        <v>MINGASSHA3</v>
      </c>
      <c r="E19" t="s">
        <v>18</v>
      </c>
      <c r="F19">
        <v>2020</v>
      </c>
      <c r="G19" s="12">
        <f>$V$8*V11</f>
        <v>17.57115059836142</v>
      </c>
      <c r="H19" s="40">
        <v>2020</v>
      </c>
      <c r="I19" s="1"/>
      <c r="J19" s="12"/>
      <c r="K19" s="12"/>
      <c r="L19" s="12"/>
      <c r="M19" s="12"/>
      <c r="N19" s="12"/>
    </row>
    <row r="20" spans="2:46">
      <c r="F20">
        <v>2025</v>
      </c>
      <c r="G20" s="12">
        <f t="shared" ref="G20:G25" si="2">G19*V12</f>
        <v>19.363330038549055</v>
      </c>
      <c r="H20" s="40"/>
      <c r="I20" s="1"/>
    </row>
    <row r="21" spans="2:46">
      <c r="F21">
        <v>2030</v>
      </c>
      <c r="G21" s="12">
        <f t="shared" si="2"/>
        <v>21.155509478736693</v>
      </c>
      <c r="H21" s="40"/>
      <c r="I21" s="1"/>
    </row>
    <row r="22" spans="2:46">
      <c r="F22">
        <v>2035</v>
      </c>
      <c r="G22" s="12">
        <f t="shared" si="2"/>
        <v>22.265881523200775</v>
      </c>
      <c r="H22" s="40"/>
      <c r="I22" s="1"/>
    </row>
    <row r="23" spans="2:46">
      <c r="F23">
        <v>2040</v>
      </c>
      <c r="G23" s="12">
        <f t="shared" si="2"/>
        <v>23.376253567664858</v>
      </c>
      <c r="H23" s="40"/>
      <c r="I23" s="1"/>
    </row>
    <row r="24" spans="2:46">
      <c r="F24">
        <v>2045</v>
      </c>
      <c r="G24" s="12">
        <f t="shared" si="2"/>
        <v>23.785338005098993</v>
      </c>
      <c r="H24" s="40"/>
      <c r="I24" s="1"/>
    </row>
    <row r="25" spans="2:46">
      <c r="F25">
        <v>2050</v>
      </c>
      <c r="G25" s="12">
        <f t="shared" si="2"/>
        <v>24.194422442533131</v>
      </c>
      <c r="H25" s="40"/>
      <c r="I25" s="1"/>
    </row>
    <row r="26" spans="2:46">
      <c r="B26" s="40"/>
      <c r="C26" s="40"/>
      <c r="I26" s="1"/>
    </row>
    <row r="27" spans="2:46">
      <c r="O27" s="12"/>
      <c r="P27" s="12"/>
      <c r="Q27" s="12"/>
      <c r="R27" s="12"/>
      <c r="S27" s="12"/>
    </row>
    <row r="28" spans="2:46">
      <c r="P28" s="12"/>
      <c r="Q28" s="12"/>
      <c r="S28" s="12"/>
      <c r="U28" s="12"/>
      <c r="AA28" s="12"/>
    </row>
    <row r="31" spans="2:46">
      <c r="D31" s="1"/>
      <c r="H31" s="1"/>
      <c r="AM31" s="1"/>
    </row>
    <row r="32" spans="2:46" s="37" customFormat="1" ht="15">
      <c r="D32" s="41"/>
      <c r="E32" s="41"/>
      <c r="F32" s="41"/>
      <c r="G32" s="41"/>
      <c r="H32" s="41"/>
      <c r="I32" s="41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8"/>
      <c r="AO32" s="38"/>
      <c r="AP32" s="38"/>
      <c r="AQ32" s="38"/>
      <c r="AR32" s="38"/>
      <c r="AS32" s="38"/>
      <c r="AT32" s="38"/>
    </row>
  </sheetData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6"/>
  <sheetViews>
    <sheetView zoomScale="85" zoomScaleNormal="85" workbookViewId="0">
      <selection activeCell="A47" sqref="A47:B56"/>
    </sheetView>
  </sheetViews>
  <sheetFormatPr defaultRowHeight="12.75"/>
  <cols>
    <col min="1" max="1" width="19.5703125" bestFit="1" customWidth="1"/>
    <col min="2" max="2" width="32.28515625" bestFit="1" customWidth="1"/>
    <col min="3" max="3" width="45.140625" bestFit="1" customWidth="1"/>
    <col min="4" max="4" width="28" bestFit="1" customWidth="1"/>
    <col min="5" max="5" width="7" bestFit="1" customWidth="1"/>
    <col min="6" max="7" width="12.7109375" bestFit="1" customWidth="1"/>
    <col min="8" max="8" width="13.42578125" bestFit="1" customWidth="1"/>
    <col min="9" max="10" width="18.42578125" bestFit="1" customWidth="1"/>
    <col min="11" max="11" width="19" bestFit="1" customWidth="1"/>
    <col min="12" max="12" width="18.85546875" bestFit="1" customWidth="1"/>
    <col min="13" max="13" width="24.7109375" bestFit="1" customWidth="1"/>
    <col min="14" max="15" width="21.42578125" bestFit="1" customWidth="1"/>
    <col min="16" max="16" width="22" bestFit="1" customWidth="1"/>
    <col min="17" max="17" width="23" bestFit="1" customWidth="1"/>
    <col min="18" max="18" width="14.28515625" bestFit="1" customWidth="1"/>
    <col min="19" max="19" width="28.28515625" bestFit="1" customWidth="1"/>
    <col min="20" max="20" width="19.5703125" bestFit="1" customWidth="1"/>
    <col min="21" max="22" width="11.7109375" bestFit="1" customWidth="1"/>
    <col min="23" max="23" width="12.28515625" bestFit="1" customWidth="1"/>
    <col min="24" max="25" width="12.85546875" bestFit="1" customWidth="1"/>
    <col min="26" max="26" width="13.5703125" bestFit="1" customWidth="1"/>
    <col min="27" max="28" width="19.85546875" bestFit="1" customWidth="1"/>
    <col min="29" max="29" width="20.42578125" bestFit="1" customWidth="1"/>
    <col min="30" max="30" width="21.140625" bestFit="1" customWidth="1"/>
    <col min="31" max="31" width="28.7109375" bestFit="1" customWidth="1"/>
    <col min="32" max="32" width="22" bestFit="1" customWidth="1"/>
    <col min="33" max="33" width="20.85546875" bestFit="1" customWidth="1"/>
    <col min="34" max="34" width="22.5703125" bestFit="1" customWidth="1"/>
    <col min="35" max="35" width="16.7109375" bestFit="1" customWidth="1"/>
    <col min="36" max="36" width="17.28515625" bestFit="1" customWidth="1"/>
    <col min="37" max="37" width="17.7109375" bestFit="1" customWidth="1"/>
    <col min="38" max="38" width="18.140625" bestFit="1" customWidth="1"/>
    <col min="39" max="39" width="21.7109375" bestFit="1" customWidth="1"/>
    <col min="40" max="40" width="25.85546875" bestFit="1" customWidth="1"/>
    <col min="41" max="41" width="21.140625" bestFit="1" customWidth="1"/>
    <col min="42" max="42" width="22.28515625" bestFit="1" customWidth="1"/>
    <col min="43" max="43" width="21.42578125" bestFit="1" customWidth="1"/>
    <col min="44" max="44" width="21.140625" bestFit="1" customWidth="1"/>
    <col min="45" max="45" width="19.85546875" bestFit="1" customWidth="1"/>
    <col min="46" max="46" width="13.42578125" bestFit="1" customWidth="1"/>
    <col min="47" max="47" width="23" bestFit="1" customWidth="1"/>
    <col min="48" max="48" width="19.85546875" bestFit="1" customWidth="1"/>
    <col min="49" max="49" width="15" bestFit="1" customWidth="1"/>
    <col min="50" max="50" width="40.42578125" bestFit="1" customWidth="1"/>
    <col min="51" max="51" width="38.42578125" bestFit="1" customWidth="1"/>
    <col min="52" max="52" width="41.140625" bestFit="1" customWidth="1"/>
    <col min="53" max="53" width="43" bestFit="1" customWidth="1"/>
    <col min="54" max="54" width="35.140625" bestFit="1" customWidth="1"/>
    <col min="55" max="55" width="37.28515625" bestFit="1" customWidth="1"/>
    <col min="56" max="56" width="37.5703125" bestFit="1" customWidth="1"/>
    <col min="57" max="57" width="30.42578125" bestFit="1" customWidth="1"/>
    <col min="58" max="58" width="11.85546875" bestFit="1" customWidth="1"/>
    <col min="59" max="59" width="28.42578125" bestFit="1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</row>
    <row r="2" spans="1:59">
      <c r="A2" t="s">
        <v>79</v>
      </c>
      <c r="B2" t="s">
        <v>80</v>
      </c>
      <c r="C2" t="s">
        <v>81</v>
      </c>
      <c r="D2" t="s">
        <v>82</v>
      </c>
      <c r="E2" t="s">
        <v>83</v>
      </c>
      <c r="F2">
        <v>2000</v>
      </c>
      <c r="G2">
        <v>3000</v>
      </c>
      <c r="H2">
        <v>6000</v>
      </c>
      <c r="I2">
        <v>10</v>
      </c>
      <c r="J2">
        <v>30</v>
      </c>
      <c r="K2">
        <v>50</v>
      </c>
      <c r="L2" s="9">
        <v>37882</v>
      </c>
      <c r="M2" s="9">
        <v>28744</v>
      </c>
      <c r="N2">
        <v>10</v>
      </c>
      <c r="O2">
        <v>160</v>
      </c>
      <c r="P2">
        <v>290</v>
      </c>
      <c r="Q2" s="9">
        <v>10298</v>
      </c>
      <c r="R2" s="9">
        <v>363667</v>
      </c>
      <c r="S2" s="9">
        <v>7814</v>
      </c>
      <c r="T2" s="9">
        <v>275942</v>
      </c>
      <c r="U2" s="10">
        <v>0.01</v>
      </c>
      <c r="V2" s="10">
        <v>0.02</v>
      </c>
      <c r="W2" s="10">
        <v>6.7000000000000004E-2</v>
      </c>
      <c r="X2">
        <v>425</v>
      </c>
      <c r="Y2">
        <v>442</v>
      </c>
      <c r="Z2">
        <v>460</v>
      </c>
      <c r="AA2">
        <v>17</v>
      </c>
      <c r="AB2">
        <v>117</v>
      </c>
      <c r="AC2">
        <v>199</v>
      </c>
      <c r="AD2">
        <v>10</v>
      </c>
      <c r="AF2">
        <v>0.3</v>
      </c>
      <c r="AG2">
        <v>1.2</v>
      </c>
      <c r="AH2">
        <v>1.7</v>
      </c>
      <c r="AI2" s="11">
        <v>0</v>
      </c>
      <c r="AJ2" s="11">
        <v>0.8</v>
      </c>
      <c r="AK2" s="11">
        <v>0.2</v>
      </c>
      <c r="AL2" s="11">
        <v>0</v>
      </c>
      <c r="AM2">
        <v>0.5</v>
      </c>
      <c r="AN2">
        <v>35</v>
      </c>
      <c r="AT2" t="s">
        <v>84</v>
      </c>
      <c r="AX2" t="s">
        <v>85</v>
      </c>
      <c r="AY2">
        <v>4</v>
      </c>
      <c r="AZ2">
        <v>4</v>
      </c>
      <c r="BA2">
        <v>5</v>
      </c>
      <c r="BB2">
        <v>3</v>
      </c>
      <c r="BC2">
        <v>3</v>
      </c>
      <c r="BD2">
        <v>3</v>
      </c>
      <c r="BE2">
        <v>3.7</v>
      </c>
      <c r="BF2" t="s">
        <v>86</v>
      </c>
      <c r="BG2" t="s">
        <v>87</v>
      </c>
    </row>
    <row r="3" spans="1:59">
      <c r="A3" t="s">
        <v>79</v>
      </c>
      <c r="B3" t="s">
        <v>88</v>
      </c>
      <c r="C3" t="s">
        <v>89</v>
      </c>
      <c r="D3" t="s">
        <v>90</v>
      </c>
      <c r="E3" t="s">
        <v>91</v>
      </c>
      <c r="F3">
        <v>1500</v>
      </c>
      <c r="G3">
        <v>3000</v>
      </c>
      <c r="H3">
        <v>5500</v>
      </c>
      <c r="I3">
        <v>2</v>
      </c>
      <c r="J3">
        <v>17</v>
      </c>
      <c r="K3">
        <v>35</v>
      </c>
      <c r="L3" s="9">
        <v>19355</v>
      </c>
      <c r="M3" s="9">
        <v>15727</v>
      </c>
      <c r="N3">
        <v>30</v>
      </c>
      <c r="O3">
        <v>280</v>
      </c>
      <c r="P3">
        <v>950</v>
      </c>
      <c r="Q3" s="9">
        <v>6260</v>
      </c>
      <c r="R3" s="9">
        <v>211110</v>
      </c>
      <c r="S3" s="9">
        <v>5087</v>
      </c>
      <c r="T3" s="9">
        <v>171538</v>
      </c>
      <c r="U3" s="10">
        <v>2.4E-2</v>
      </c>
      <c r="V3" s="10">
        <v>0.04</v>
      </c>
      <c r="W3" s="10">
        <v>0.12</v>
      </c>
      <c r="X3">
        <v>430</v>
      </c>
      <c r="Y3">
        <v>450</v>
      </c>
      <c r="Z3">
        <v>531</v>
      </c>
      <c r="AA3">
        <v>74</v>
      </c>
      <c r="AB3">
        <v>137</v>
      </c>
      <c r="AC3">
        <v>333</v>
      </c>
      <c r="AD3">
        <v>10</v>
      </c>
      <c r="AE3" s="11">
        <v>0.64</v>
      </c>
      <c r="AF3">
        <v>0.5</v>
      </c>
      <c r="AG3">
        <v>1.4</v>
      </c>
      <c r="AH3">
        <v>4.3</v>
      </c>
      <c r="AI3" s="11">
        <v>0</v>
      </c>
      <c r="AJ3" s="11">
        <v>0.8</v>
      </c>
      <c r="AK3" s="11">
        <v>0.2</v>
      </c>
      <c r="AL3" s="11">
        <v>0</v>
      </c>
      <c r="AM3">
        <v>0.5</v>
      </c>
      <c r="AN3">
        <v>35</v>
      </c>
      <c r="AU3" s="11">
        <v>0.6</v>
      </c>
      <c r="AV3" s="11">
        <v>0.25</v>
      </c>
      <c r="AX3" t="s">
        <v>85</v>
      </c>
      <c r="AY3">
        <v>4</v>
      </c>
      <c r="AZ3">
        <v>4</v>
      </c>
      <c r="BA3">
        <v>5</v>
      </c>
      <c r="BB3">
        <v>5</v>
      </c>
      <c r="BC3">
        <v>4</v>
      </c>
      <c r="BD3">
        <v>3</v>
      </c>
      <c r="BE3">
        <v>4.2</v>
      </c>
      <c r="BF3" t="s">
        <v>86</v>
      </c>
      <c r="BG3" t="s">
        <v>87</v>
      </c>
    </row>
    <row r="4" spans="1:59">
      <c r="A4" t="s">
        <v>79</v>
      </c>
      <c r="B4" t="s">
        <v>92</v>
      </c>
      <c r="C4" t="s">
        <v>93</v>
      </c>
      <c r="D4" t="s">
        <v>82</v>
      </c>
      <c r="E4" t="s">
        <v>94</v>
      </c>
      <c r="F4">
        <v>1000</v>
      </c>
      <c r="G4">
        <v>2000</v>
      </c>
      <c r="H4">
        <v>4500</v>
      </c>
      <c r="I4">
        <v>50</v>
      </c>
      <c r="J4">
        <v>100</v>
      </c>
      <c r="K4">
        <v>250</v>
      </c>
      <c r="L4" s="9">
        <v>29204</v>
      </c>
      <c r="M4" s="9">
        <v>19603</v>
      </c>
      <c r="N4">
        <v>10</v>
      </c>
      <c r="O4">
        <v>180</v>
      </c>
      <c r="P4">
        <v>200</v>
      </c>
      <c r="Q4" s="9">
        <v>16075</v>
      </c>
      <c r="R4" s="9">
        <v>567730</v>
      </c>
      <c r="S4" s="9">
        <v>21315</v>
      </c>
      <c r="T4" s="9">
        <v>752753</v>
      </c>
      <c r="U4" s="10">
        <v>1.4999999999999999E-2</v>
      </c>
      <c r="V4" s="10">
        <v>2.5000000000000001E-2</v>
      </c>
      <c r="W4" s="10">
        <v>0.107</v>
      </c>
      <c r="X4">
        <v>425</v>
      </c>
      <c r="Y4">
        <v>446</v>
      </c>
      <c r="Z4">
        <v>460</v>
      </c>
      <c r="AA4">
        <v>33</v>
      </c>
      <c r="AB4">
        <v>146</v>
      </c>
      <c r="AC4">
        <v>279</v>
      </c>
      <c r="AD4">
        <v>10</v>
      </c>
      <c r="AE4" s="11">
        <v>0.64</v>
      </c>
      <c r="AF4">
        <v>0.3</v>
      </c>
      <c r="AG4">
        <v>1.5</v>
      </c>
      <c r="AH4">
        <v>2</v>
      </c>
      <c r="AI4" s="11">
        <v>0</v>
      </c>
      <c r="AJ4" s="11">
        <v>0.8</v>
      </c>
      <c r="AK4" s="11">
        <v>0.2</v>
      </c>
      <c r="AL4" s="11">
        <v>0</v>
      </c>
      <c r="AM4">
        <v>0.5</v>
      </c>
      <c r="AN4">
        <v>35</v>
      </c>
      <c r="AT4" t="s">
        <v>84</v>
      </c>
      <c r="AU4" s="11">
        <v>0.3</v>
      </c>
      <c r="AX4" t="s">
        <v>85</v>
      </c>
      <c r="AY4">
        <v>4</v>
      </c>
      <c r="AZ4">
        <v>5</v>
      </c>
      <c r="BA4">
        <v>5</v>
      </c>
      <c r="BB4">
        <v>3</v>
      </c>
      <c r="BC4">
        <v>3</v>
      </c>
      <c r="BD4">
        <v>3</v>
      </c>
      <c r="BE4">
        <v>3.8</v>
      </c>
      <c r="BF4" t="s">
        <v>86</v>
      </c>
      <c r="BG4" t="s">
        <v>87</v>
      </c>
    </row>
    <row r="5" spans="1:59">
      <c r="A5" t="s">
        <v>79</v>
      </c>
      <c r="B5" t="s">
        <v>95</v>
      </c>
      <c r="C5" t="s">
        <v>96</v>
      </c>
      <c r="D5" t="s">
        <v>97</v>
      </c>
      <c r="E5" t="s">
        <v>98</v>
      </c>
      <c r="F5">
        <v>0</v>
      </c>
      <c r="G5">
        <v>500</v>
      </c>
      <c r="H5">
        <v>1000</v>
      </c>
      <c r="I5">
        <v>50</v>
      </c>
      <c r="J5">
        <v>70</v>
      </c>
      <c r="K5">
        <v>110</v>
      </c>
      <c r="L5" s="9">
        <v>6240</v>
      </c>
      <c r="M5" s="9">
        <v>5947</v>
      </c>
      <c r="N5">
        <v>75</v>
      </c>
      <c r="O5">
        <v>315</v>
      </c>
      <c r="P5">
        <v>930</v>
      </c>
      <c r="Q5" s="9">
        <v>9350</v>
      </c>
      <c r="R5" s="9">
        <v>330220</v>
      </c>
      <c r="S5" s="9">
        <v>8911</v>
      </c>
      <c r="T5" s="9">
        <v>314714</v>
      </c>
      <c r="U5" s="10">
        <v>4.0000000000000001E-3</v>
      </c>
      <c r="V5" s="10">
        <v>0.08</v>
      </c>
      <c r="W5" s="10">
        <v>0.28000000000000003</v>
      </c>
      <c r="X5">
        <v>438</v>
      </c>
      <c r="Y5">
        <v>449</v>
      </c>
      <c r="Z5">
        <v>480</v>
      </c>
      <c r="AA5">
        <v>74</v>
      </c>
      <c r="AB5">
        <v>220</v>
      </c>
      <c r="AC5">
        <v>527</v>
      </c>
      <c r="AD5">
        <v>10</v>
      </c>
      <c r="AE5" s="11">
        <v>0.43</v>
      </c>
      <c r="AF5">
        <v>0.7</v>
      </c>
      <c r="AG5">
        <v>1</v>
      </c>
      <c r="AH5">
        <v>1.5</v>
      </c>
      <c r="AI5" s="11">
        <v>0</v>
      </c>
      <c r="AJ5" s="11">
        <v>0.8</v>
      </c>
      <c r="AK5" s="11">
        <v>0.2</v>
      </c>
      <c r="AL5" s="11">
        <v>0</v>
      </c>
      <c r="AM5">
        <v>0.5</v>
      </c>
      <c r="AN5">
        <v>35</v>
      </c>
      <c r="AT5" t="s">
        <v>84</v>
      </c>
      <c r="AX5" t="s">
        <v>85</v>
      </c>
      <c r="AY5">
        <v>4</v>
      </c>
      <c r="AZ5">
        <v>5</v>
      </c>
      <c r="BA5">
        <v>4</v>
      </c>
      <c r="BB5">
        <v>5</v>
      </c>
      <c r="BC5">
        <v>4</v>
      </c>
      <c r="BD5">
        <v>3</v>
      </c>
      <c r="BE5">
        <v>4.2</v>
      </c>
      <c r="BF5" t="s">
        <v>86</v>
      </c>
      <c r="BG5" t="s">
        <v>87</v>
      </c>
    </row>
    <row r="6" spans="1:59">
      <c r="A6" t="s">
        <v>79</v>
      </c>
      <c r="B6" t="s">
        <v>99</v>
      </c>
      <c r="C6" t="s">
        <v>100</v>
      </c>
      <c r="D6" t="s">
        <v>101</v>
      </c>
      <c r="E6" t="s">
        <v>102</v>
      </c>
      <c r="F6">
        <v>1000</v>
      </c>
      <c r="G6">
        <v>2000</v>
      </c>
      <c r="H6">
        <v>4000</v>
      </c>
      <c r="I6">
        <v>80</v>
      </c>
      <c r="J6">
        <v>100</v>
      </c>
      <c r="K6">
        <v>500</v>
      </c>
      <c r="L6" s="9">
        <v>40704</v>
      </c>
      <c r="M6" s="9">
        <v>31418</v>
      </c>
      <c r="N6">
        <v>30</v>
      </c>
      <c r="O6">
        <v>70</v>
      </c>
      <c r="P6">
        <v>160</v>
      </c>
      <c r="Q6" s="9">
        <v>9680</v>
      </c>
      <c r="R6" s="9">
        <v>341915</v>
      </c>
      <c r="S6" s="9">
        <v>7472</v>
      </c>
      <c r="T6" s="9">
        <v>263912</v>
      </c>
      <c r="U6" s="10">
        <v>5.0000000000000001E-3</v>
      </c>
      <c r="V6" s="10">
        <v>0.02</v>
      </c>
      <c r="W6" s="10">
        <v>0.04</v>
      </c>
      <c r="X6">
        <v>440</v>
      </c>
      <c r="Y6">
        <v>475</v>
      </c>
      <c r="Z6">
        <v>520</v>
      </c>
      <c r="AA6">
        <v>20</v>
      </c>
      <c r="AB6">
        <v>60</v>
      </c>
      <c r="AC6">
        <v>80</v>
      </c>
      <c r="AE6" s="11">
        <v>0.68</v>
      </c>
      <c r="AF6">
        <v>1</v>
      </c>
      <c r="AG6">
        <v>1.7</v>
      </c>
      <c r="AH6">
        <v>5</v>
      </c>
      <c r="AI6" s="11">
        <v>0</v>
      </c>
      <c r="AJ6" s="11">
        <v>0.2</v>
      </c>
      <c r="AK6" s="11">
        <v>0.89</v>
      </c>
      <c r="AL6" s="11">
        <v>0</v>
      </c>
      <c r="AN6">
        <v>35</v>
      </c>
      <c r="AT6" t="s">
        <v>84</v>
      </c>
      <c r="AX6" t="s">
        <v>103</v>
      </c>
      <c r="AY6">
        <v>3</v>
      </c>
      <c r="AZ6">
        <v>4</v>
      </c>
      <c r="BA6">
        <v>3</v>
      </c>
      <c r="BB6">
        <v>2</v>
      </c>
      <c r="BC6">
        <v>2</v>
      </c>
      <c r="BD6">
        <v>4</v>
      </c>
      <c r="BE6">
        <v>3</v>
      </c>
      <c r="BF6" t="s">
        <v>85</v>
      </c>
      <c r="BG6" t="s">
        <v>86</v>
      </c>
    </row>
    <row r="7" spans="1:59">
      <c r="A7" t="s">
        <v>79</v>
      </c>
      <c r="B7" t="s">
        <v>104</v>
      </c>
      <c r="C7" t="s">
        <v>105</v>
      </c>
      <c r="D7" t="s">
        <v>101</v>
      </c>
      <c r="E7" t="s">
        <v>106</v>
      </c>
      <c r="F7">
        <v>500</v>
      </c>
      <c r="G7">
        <v>2200</v>
      </c>
      <c r="H7">
        <v>4500</v>
      </c>
      <c r="I7">
        <v>156</v>
      </c>
      <c r="J7">
        <v>190</v>
      </c>
      <c r="K7">
        <v>216</v>
      </c>
      <c r="L7" s="9">
        <v>9075</v>
      </c>
      <c r="M7" s="9">
        <v>8563</v>
      </c>
      <c r="N7">
        <v>10</v>
      </c>
      <c r="O7">
        <v>95</v>
      </c>
      <c r="P7">
        <v>450</v>
      </c>
      <c r="Q7" s="9">
        <v>11130</v>
      </c>
      <c r="R7" s="9">
        <v>393130</v>
      </c>
      <c r="S7" s="9">
        <v>10502</v>
      </c>
      <c r="T7" s="9">
        <v>370950</v>
      </c>
      <c r="U7" s="10">
        <v>2E-3</v>
      </c>
      <c r="V7" s="10">
        <v>0.02</v>
      </c>
      <c r="W7" s="10">
        <v>0.151</v>
      </c>
      <c r="X7">
        <v>419</v>
      </c>
      <c r="Y7">
        <v>438</v>
      </c>
      <c r="Z7">
        <v>485</v>
      </c>
      <c r="AA7">
        <v>10</v>
      </c>
      <c r="AB7">
        <v>102</v>
      </c>
      <c r="AC7">
        <v>633</v>
      </c>
      <c r="AD7">
        <v>40</v>
      </c>
      <c r="AE7" s="11">
        <v>0.64</v>
      </c>
      <c r="AF7">
        <v>0.5</v>
      </c>
      <c r="AG7">
        <v>1</v>
      </c>
      <c r="AH7">
        <v>1.4</v>
      </c>
      <c r="AI7" s="11">
        <v>0.05</v>
      </c>
      <c r="AJ7" s="11">
        <v>0.4</v>
      </c>
      <c r="AK7" s="11">
        <v>0.5</v>
      </c>
      <c r="AL7" s="11">
        <v>0.05</v>
      </c>
      <c r="AM7">
        <v>0.45</v>
      </c>
      <c r="AN7">
        <v>35</v>
      </c>
      <c r="AT7" t="s">
        <v>84</v>
      </c>
      <c r="AX7" t="s">
        <v>85</v>
      </c>
      <c r="AY7">
        <v>3</v>
      </c>
      <c r="AZ7">
        <v>4</v>
      </c>
      <c r="BA7">
        <v>3</v>
      </c>
      <c r="BB7">
        <v>3</v>
      </c>
      <c r="BC7">
        <v>3</v>
      </c>
      <c r="BD7">
        <v>3</v>
      </c>
      <c r="BE7">
        <v>3.2</v>
      </c>
      <c r="BF7" t="s">
        <v>85</v>
      </c>
      <c r="BG7" t="s">
        <v>85</v>
      </c>
    </row>
    <row r="8" spans="1:59">
      <c r="A8" t="s">
        <v>79</v>
      </c>
      <c r="B8" t="s">
        <v>107</v>
      </c>
      <c r="C8" t="s">
        <v>96</v>
      </c>
      <c r="D8" t="s">
        <v>97</v>
      </c>
      <c r="E8" t="s">
        <v>108</v>
      </c>
      <c r="F8">
        <v>1000</v>
      </c>
      <c r="G8">
        <v>4000</v>
      </c>
      <c r="H8">
        <v>5000</v>
      </c>
      <c r="I8">
        <v>30</v>
      </c>
      <c r="J8">
        <v>40</v>
      </c>
      <c r="K8">
        <v>110</v>
      </c>
      <c r="L8" s="9">
        <v>6600</v>
      </c>
      <c r="M8" s="9">
        <v>5084</v>
      </c>
      <c r="N8">
        <v>180</v>
      </c>
      <c r="O8">
        <v>440</v>
      </c>
      <c r="P8">
        <v>950</v>
      </c>
      <c r="Q8" s="9">
        <v>7985</v>
      </c>
      <c r="R8" s="9">
        <v>278784</v>
      </c>
      <c r="S8" s="9">
        <v>6151</v>
      </c>
      <c r="T8" s="9">
        <v>214748</v>
      </c>
      <c r="U8" s="10">
        <v>4.0000000000000001E-3</v>
      </c>
      <c r="V8" s="10">
        <v>0.08</v>
      </c>
      <c r="W8" s="10">
        <v>0.3</v>
      </c>
      <c r="X8">
        <v>438</v>
      </c>
      <c r="Y8">
        <v>449</v>
      </c>
      <c r="Z8">
        <v>480</v>
      </c>
      <c r="AA8">
        <v>8</v>
      </c>
      <c r="AB8">
        <v>50</v>
      </c>
      <c r="AD8">
        <v>10</v>
      </c>
      <c r="AE8" s="11">
        <v>0.87</v>
      </c>
      <c r="AF8">
        <v>0.7</v>
      </c>
      <c r="AG8">
        <v>1.5</v>
      </c>
      <c r="AH8">
        <v>2</v>
      </c>
      <c r="AI8" s="11">
        <v>0</v>
      </c>
      <c r="AJ8" s="11">
        <v>0.8</v>
      </c>
      <c r="AK8" s="11">
        <v>0.2</v>
      </c>
      <c r="AL8" s="11">
        <v>0</v>
      </c>
      <c r="AM8">
        <v>0.5</v>
      </c>
      <c r="AN8">
        <v>35</v>
      </c>
      <c r="AT8" t="s">
        <v>84</v>
      </c>
      <c r="AX8" t="s">
        <v>86</v>
      </c>
      <c r="AY8">
        <v>4</v>
      </c>
      <c r="AZ8">
        <v>2</v>
      </c>
      <c r="BA8">
        <v>5</v>
      </c>
      <c r="BB8">
        <v>2</v>
      </c>
      <c r="BC8">
        <v>2</v>
      </c>
      <c r="BD8">
        <v>3</v>
      </c>
      <c r="BE8">
        <v>3</v>
      </c>
      <c r="BF8" t="s">
        <v>85</v>
      </c>
      <c r="BG8" t="s">
        <v>86</v>
      </c>
    </row>
    <row r="9" spans="1:59">
      <c r="A9" t="s">
        <v>79</v>
      </c>
      <c r="B9" t="s">
        <v>109</v>
      </c>
      <c r="C9" t="s">
        <v>96</v>
      </c>
      <c r="D9" t="s">
        <v>97</v>
      </c>
      <c r="E9" t="s">
        <v>110</v>
      </c>
      <c r="F9">
        <v>1000</v>
      </c>
      <c r="G9">
        <v>4000</v>
      </c>
      <c r="H9">
        <v>7000</v>
      </c>
      <c r="I9">
        <v>50</v>
      </c>
      <c r="J9">
        <v>80</v>
      </c>
      <c r="K9">
        <v>110</v>
      </c>
      <c r="L9" s="9">
        <v>4425</v>
      </c>
      <c r="M9" s="9">
        <v>3371</v>
      </c>
      <c r="N9">
        <v>180</v>
      </c>
      <c r="O9">
        <v>440</v>
      </c>
      <c r="P9">
        <v>950</v>
      </c>
      <c r="Q9" s="9">
        <v>10585</v>
      </c>
      <c r="R9" s="9">
        <v>373824</v>
      </c>
      <c r="S9" s="9">
        <v>8064</v>
      </c>
      <c r="T9" s="9">
        <v>284782</v>
      </c>
      <c r="U9" s="10">
        <v>4.0000000000000001E-3</v>
      </c>
      <c r="V9" s="10">
        <v>0.08</v>
      </c>
      <c r="W9" s="10">
        <v>0.3</v>
      </c>
      <c r="X9">
        <v>438</v>
      </c>
      <c r="Y9">
        <v>449</v>
      </c>
      <c r="Z9">
        <v>480</v>
      </c>
      <c r="AA9">
        <v>8</v>
      </c>
      <c r="AB9">
        <v>50</v>
      </c>
      <c r="AD9">
        <v>10</v>
      </c>
      <c r="AE9" s="11">
        <v>0.87</v>
      </c>
      <c r="AF9">
        <v>0.7</v>
      </c>
      <c r="AG9">
        <v>1.5</v>
      </c>
      <c r="AH9">
        <v>2</v>
      </c>
      <c r="AI9" s="11">
        <v>0</v>
      </c>
      <c r="AJ9" s="11">
        <v>0.8</v>
      </c>
      <c r="AK9" s="11">
        <v>0.2</v>
      </c>
      <c r="AL9" s="11">
        <v>0</v>
      </c>
      <c r="AM9">
        <v>0.5</v>
      </c>
      <c r="AN9">
        <v>35</v>
      </c>
      <c r="AT9" t="s">
        <v>84</v>
      </c>
      <c r="AX9" t="s">
        <v>86</v>
      </c>
      <c r="AY9">
        <v>3</v>
      </c>
      <c r="AZ9">
        <v>3</v>
      </c>
      <c r="BA9">
        <v>5</v>
      </c>
      <c r="BB9">
        <v>2</v>
      </c>
      <c r="BC9">
        <v>2</v>
      </c>
      <c r="BD9">
        <v>3</v>
      </c>
      <c r="BE9">
        <v>3</v>
      </c>
      <c r="BF9" t="s">
        <v>85</v>
      </c>
      <c r="BG9" t="s">
        <v>86</v>
      </c>
    </row>
    <row r="10" spans="1:59">
      <c r="A10" t="s">
        <v>111</v>
      </c>
      <c r="B10" t="s">
        <v>112</v>
      </c>
      <c r="C10" t="s">
        <v>113</v>
      </c>
      <c r="D10" t="s">
        <v>114</v>
      </c>
      <c r="E10" t="s">
        <v>115</v>
      </c>
      <c r="F10">
        <v>1000</v>
      </c>
      <c r="G10">
        <v>4000</v>
      </c>
      <c r="H10">
        <v>6000</v>
      </c>
      <c r="I10">
        <v>25</v>
      </c>
      <c r="J10">
        <v>30</v>
      </c>
      <c r="K10">
        <v>80</v>
      </c>
      <c r="L10" s="9">
        <v>23805</v>
      </c>
      <c r="M10" s="9">
        <v>16474</v>
      </c>
      <c r="N10">
        <v>118</v>
      </c>
      <c r="O10">
        <v>200</v>
      </c>
      <c r="P10">
        <v>420</v>
      </c>
      <c r="Q10" s="9">
        <v>9705</v>
      </c>
      <c r="R10" s="9">
        <v>342792</v>
      </c>
      <c r="S10" s="9">
        <v>6716</v>
      </c>
      <c r="T10" s="9">
        <v>237226</v>
      </c>
      <c r="U10" s="10">
        <v>5.0000000000000001E-3</v>
      </c>
      <c r="V10" s="10">
        <v>3.5000000000000003E-2</v>
      </c>
      <c r="W10" s="10">
        <v>0.82</v>
      </c>
      <c r="X10">
        <v>400</v>
      </c>
      <c r="Y10">
        <v>448</v>
      </c>
      <c r="Z10">
        <v>551</v>
      </c>
      <c r="AA10">
        <v>5</v>
      </c>
      <c r="AB10">
        <v>62</v>
      </c>
      <c r="AC10">
        <v>403</v>
      </c>
      <c r="AD10">
        <v>140</v>
      </c>
      <c r="AE10" s="11">
        <v>0.85</v>
      </c>
      <c r="AF10">
        <v>0.7</v>
      </c>
      <c r="AG10">
        <v>1.9</v>
      </c>
      <c r="AH10">
        <v>3.9</v>
      </c>
      <c r="AI10" s="11">
        <v>0.2</v>
      </c>
      <c r="AJ10" s="11">
        <v>0.5</v>
      </c>
      <c r="AK10" s="11">
        <v>0.2</v>
      </c>
      <c r="AL10" s="11">
        <v>0</v>
      </c>
      <c r="AT10" t="s">
        <v>84</v>
      </c>
      <c r="AX10" t="s">
        <v>85</v>
      </c>
      <c r="AY10">
        <v>4</v>
      </c>
      <c r="AZ10">
        <v>4</v>
      </c>
      <c r="BA10">
        <v>5</v>
      </c>
      <c r="BB10">
        <v>3</v>
      </c>
      <c r="BC10">
        <v>3</v>
      </c>
      <c r="BD10">
        <v>3</v>
      </c>
      <c r="BE10">
        <v>3.7</v>
      </c>
      <c r="BF10" t="s">
        <v>86</v>
      </c>
      <c r="BG10" t="s">
        <v>85</v>
      </c>
    </row>
    <row r="11" spans="1:59">
      <c r="A11" t="s">
        <v>111</v>
      </c>
      <c r="B11" t="s">
        <v>116</v>
      </c>
      <c r="C11" t="s">
        <v>117</v>
      </c>
      <c r="D11" t="s">
        <v>118</v>
      </c>
      <c r="E11" t="s">
        <v>119</v>
      </c>
      <c r="F11">
        <v>800</v>
      </c>
      <c r="G11">
        <v>1600</v>
      </c>
      <c r="H11">
        <v>2400</v>
      </c>
      <c r="I11">
        <v>15</v>
      </c>
      <c r="J11">
        <v>25</v>
      </c>
      <c r="K11">
        <v>30</v>
      </c>
      <c r="L11" s="9">
        <v>4490</v>
      </c>
      <c r="M11" s="9">
        <v>2872</v>
      </c>
      <c r="N11">
        <v>155</v>
      </c>
      <c r="O11">
        <v>265</v>
      </c>
      <c r="P11">
        <v>950</v>
      </c>
      <c r="Q11" s="9">
        <v>2020</v>
      </c>
      <c r="R11" s="9">
        <v>71390</v>
      </c>
      <c r="S11" s="9">
        <v>1292</v>
      </c>
      <c r="T11" s="9">
        <v>45663</v>
      </c>
      <c r="U11" s="10">
        <v>4.0000000000000001E-3</v>
      </c>
      <c r="V11" s="10">
        <v>0.08</v>
      </c>
      <c r="W11" s="10">
        <v>0.2</v>
      </c>
      <c r="X11">
        <v>404</v>
      </c>
      <c r="Y11">
        <v>443</v>
      </c>
      <c r="Z11">
        <v>498</v>
      </c>
      <c r="AA11">
        <v>8</v>
      </c>
      <c r="AB11">
        <v>261</v>
      </c>
      <c r="AC11">
        <v>884</v>
      </c>
      <c r="AD11">
        <v>20</v>
      </c>
      <c r="AE11" s="11">
        <v>0.42</v>
      </c>
      <c r="AF11">
        <v>1</v>
      </c>
      <c r="AG11">
        <v>2</v>
      </c>
      <c r="AH11">
        <v>4</v>
      </c>
      <c r="AI11" s="11">
        <v>0.05</v>
      </c>
      <c r="AJ11" s="11">
        <v>0.9</v>
      </c>
      <c r="AK11" s="11">
        <v>0.05</v>
      </c>
      <c r="AL11" s="11">
        <v>0</v>
      </c>
      <c r="AM11">
        <v>0.53</v>
      </c>
      <c r="AN11">
        <v>33</v>
      </c>
      <c r="AT11" t="s">
        <v>120</v>
      </c>
      <c r="AU11" s="11">
        <v>0.4</v>
      </c>
      <c r="AX11" t="s">
        <v>103</v>
      </c>
      <c r="AY11">
        <v>4</v>
      </c>
      <c r="AZ11">
        <v>3</v>
      </c>
      <c r="BA11">
        <v>4</v>
      </c>
      <c r="BB11">
        <v>5</v>
      </c>
      <c r="BC11">
        <v>4</v>
      </c>
      <c r="BD11">
        <v>3</v>
      </c>
      <c r="BE11">
        <v>3.8</v>
      </c>
      <c r="BF11" t="s">
        <v>86</v>
      </c>
      <c r="BG11" t="s">
        <v>87</v>
      </c>
    </row>
    <row r="12" spans="1:59">
      <c r="A12" t="s">
        <v>111</v>
      </c>
      <c r="B12" t="s">
        <v>116</v>
      </c>
      <c r="C12" t="s">
        <v>121</v>
      </c>
      <c r="D12" t="s">
        <v>122</v>
      </c>
      <c r="E12" t="s">
        <v>123</v>
      </c>
      <c r="F12">
        <v>800</v>
      </c>
      <c r="G12">
        <v>1200</v>
      </c>
      <c r="H12">
        <v>2000</v>
      </c>
      <c r="I12">
        <v>15</v>
      </c>
      <c r="J12">
        <v>25</v>
      </c>
      <c r="K12">
        <v>30</v>
      </c>
      <c r="L12" s="9">
        <v>3788</v>
      </c>
      <c r="M12" s="9">
        <v>3270</v>
      </c>
      <c r="N12">
        <v>10</v>
      </c>
      <c r="O12">
        <v>35</v>
      </c>
      <c r="P12">
        <v>290</v>
      </c>
      <c r="Q12">
        <v>225</v>
      </c>
      <c r="R12" s="9">
        <v>7955</v>
      </c>
      <c r="S12">
        <v>194</v>
      </c>
      <c r="T12" s="9">
        <v>6867</v>
      </c>
      <c r="U12" s="10">
        <v>2E-3</v>
      </c>
      <c r="V12" s="10">
        <v>0.02</v>
      </c>
      <c r="W12" s="10">
        <v>5.8000000000000003E-2</v>
      </c>
      <c r="X12">
        <v>433</v>
      </c>
      <c r="Y12">
        <v>441</v>
      </c>
      <c r="Z12">
        <v>447</v>
      </c>
      <c r="AA12">
        <v>452</v>
      </c>
      <c r="AB12">
        <v>653</v>
      </c>
      <c r="AC12">
        <v>908</v>
      </c>
      <c r="AD12">
        <v>25</v>
      </c>
      <c r="AE12" s="11">
        <v>0.11</v>
      </c>
      <c r="AF12">
        <v>0.8</v>
      </c>
      <c r="AG12">
        <v>1</v>
      </c>
      <c r="AH12">
        <v>1.4</v>
      </c>
      <c r="AI12" s="11">
        <v>0.95</v>
      </c>
      <c r="AJ12" s="11">
        <v>0.05</v>
      </c>
      <c r="AK12" s="11">
        <v>0</v>
      </c>
      <c r="AL12" s="11">
        <v>0</v>
      </c>
      <c r="AM12">
        <v>0.53</v>
      </c>
      <c r="AN12">
        <v>33</v>
      </c>
      <c r="AT12" t="s">
        <v>120</v>
      </c>
      <c r="AX12" t="s">
        <v>85</v>
      </c>
      <c r="AY12">
        <v>2</v>
      </c>
      <c r="AZ12">
        <v>2</v>
      </c>
      <c r="BA12">
        <v>2</v>
      </c>
      <c r="BB12">
        <v>1</v>
      </c>
      <c r="BC12">
        <v>1</v>
      </c>
      <c r="BD12">
        <v>3</v>
      </c>
      <c r="BE12">
        <v>1.8</v>
      </c>
      <c r="BF12" t="s">
        <v>87</v>
      </c>
      <c r="BG12" t="s">
        <v>86</v>
      </c>
    </row>
    <row r="13" spans="1:59">
      <c r="A13" t="s">
        <v>111</v>
      </c>
      <c r="B13" t="s">
        <v>124</v>
      </c>
      <c r="C13" t="s">
        <v>117</v>
      </c>
      <c r="D13" t="s">
        <v>118</v>
      </c>
      <c r="E13" t="s">
        <v>125</v>
      </c>
      <c r="F13">
        <v>1600</v>
      </c>
      <c r="G13">
        <v>2000</v>
      </c>
      <c r="H13">
        <v>3200</v>
      </c>
      <c r="I13">
        <v>15</v>
      </c>
      <c r="J13">
        <v>25</v>
      </c>
      <c r="K13">
        <v>30</v>
      </c>
      <c r="L13" s="9">
        <v>2050</v>
      </c>
      <c r="M13" s="9">
        <v>1374</v>
      </c>
      <c r="N13">
        <v>155</v>
      </c>
      <c r="O13">
        <v>225</v>
      </c>
      <c r="P13">
        <v>950</v>
      </c>
      <c r="Q13">
        <v>785</v>
      </c>
      <c r="R13" s="9">
        <v>27675</v>
      </c>
      <c r="S13">
        <v>526</v>
      </c>
      <c r="T13" s="9">
        <v>18549</v>
      </c>
      <c r="U13" s="10">
        <v>4.0000000000000001E-3</v>
      </c>
      <c r="V13" s="10">
        <v>0.08</v>
      </c>
      <c r="W13" s="10">
        <v>0.2</v>
      </c>
      <c r="X13">
        <v>404</v>
      </c>
      <c r="Y13">
        <v>443</v>
      </c>
      <c r="Z13">
        <v>498</v>
      </c>
      <c r="AA13">
        <v>8</v>
      </c>
      <c r="AB13">
        <v>261</v>
      </c>
      <c r="AC13">
        <v>884</v>
      </c>
      <c r="AD13">
        <v>20</v>
      </c>
      <c r="AE13" s="11">
        <v>0.42</v>
      </c>
      <c r="AF13">
        <v>1</v>
      </c>
      <c r="AG13">
        <v>1.5</v>
      </c>
      <c r="AH13">
        <v>2</v>
      </c>
      <c r="AI13" s="11">
        <v>0.05</v>
      </c>
      <c r="AJ13" s="11">
        <v>0.9</v>
      </c>
      <c r="AK13" s="11">
        <v>0.05</v>
      </c>
      <c r="AL13" s="11">
        <v>0</v>
      </c>
      <c r="AM13">
        <v>0.53</v>
      </c>
      <c r="AN13">
        <v>33</v>
      </c>
      <c r="AT13" t="s">
        <v>120</v>
      </c>
      <c r="AU13" s="11">
        <v>0.4</v>
      </c>
      <c r="AX13" t="s">
        <v>103</v>
      </c>
      <c r="AY13">
        <v>4</v>
      </c>
      <c r="AZ13">
        <v>3</v>
      </c>
      <c r="BA13">
        <v>3</v>
      </c>
      <c r="BB13">
        <v>2</v>
      </c>
      <c r="BC13">
        <v>3</v>
      </c>
      <c r="BD13">
        <v>3</v>
      </c>
      <c r="BE13">
        <v>3</v>
      </c>
      <c r="BF13" t="s">
        <v>85</v>
      </c>
      <c r="BG13" t="s">
        <v>85</v>
      </c>
    </row>
    <row r="14" spans="1:59">
      <c r="A14" t="s">
        <v>111</v>
      </c>
      <c r="B14" t="s">
        <v>126</v>
      </c>
      <c r="C14" t="s">
        <v>117</v>
      </c>
      <c r="D14" t="s">
        <v>118</v>
      </c>
      <c r="E14" t="s">
        <v>127</v>
      </c>
      <c r="F14">
        <v>1200</v>
      </c>
      <c r="G14">
        <v>2800</v>
      </c>
      <c r="H14">
        <v>3200</v>
      </c>
      <c r="I14">
        <v>15</v>
      </c>
      <c r="J14">
        <v>25</v>
      </c>
      <c r="K14">
        <v>30</v>
      </c>
      <c r="L14">
        <v>598</v>
      </c>
      <c r="M14">
        <v>409</v>
      </c>
      <c r="N14">
        <v>55</v>
      </c>
      <c r="O14">
        <v>110</v>
      </c>
      <c r="P14">
        <v>840</v>
      </c>
      <c r="Q14">
        <v>112</v>
      </c>
      <c r="R14" s="9">
        <v>3947</v>
      </c>
      <c r="S14">
        <v>77</v>
      </c>
      <c r="T14" s="9">
        <v>2700</v>
      </c>
      <c r="U14" s="10">
        <v>4.0000000000000001E-3</v>
      </c>
      <c r="V14" s="10">
        <v>0.06</v>
      </c>
      <c r="W14" s="10">
        <v>0.182</v>
      </c>
      <c r="X14">
        <v>413</v>
      </c>
      <c r="Y14">
        <v>428</v>
      </c>
      <c r="Z14">
        <v>446</v>
      </c>
      <c r="AA14">
        <v>59</v>
      </c>
      <c r="AB14">
        <v>381</v>
      </c>
      <c r="AC14">
        <v>673</v>
      </c>
      <c r="AD14">
        <v>30</v>
      </c>
      <c r="AE14" s="11">
        <v>0.18</v>
      </c>
      <c r="AF14">
        <v>0.7</v>
      </c>
      <c r="AG14">
        <v>1</v>
      </c>
      <c r="AH14">
        <v>1.3</v>
      </c>
      <c r="AI14" s="11">
        <v>0.05</v>
      </c>
      <c r="AJ14" s="11">
        <v>0.95</v>
      </c>
      <c r="AK14" s="11">
        <v>0</v>
      </c>
      <c r="AL14" s="11">
        <v>0</v>
      </c>
      <c r="AM14">
        <v>0.51</v>
      </c>
      <c r="AN14">
        <v>38</v>
      </c>
      <c r="AT14" t="s">
        <v>120</v>
      </c>
      <c r="AU14" s="11">
        <v>0.4</v>
      </c>
      <c r="AX14" t="s">
        <v>103</v>
      </c>
      <c r="AY14">
        <v>3</v>
      </c>
      <c r="AZ14">
        <v>2</v>
      </c>
      <c r="BA14">
        <v>1</v>
      </c>
      <c r="BB14">
        <v>2</v>
      </c>
      <c r="BC14">
        <v>1</v>
      </c>
      <c r="BD14">
        <v>3</v>
      </c>
      <c r="BE14">
        <v>2</v>
      </c>
      <c r="BF14" t="s">
        <v>87</v>
      </c>
      <c r="BG14" t="s">
        <v>86</v>
      </c>
    </row>
    <row r="15" spans="1:59">
      <c r="A15" t="s">
        <v>128</v>
      </c>
      <c r="B15" t="s">
        <v>129</v>
      </c>
      <c r="C15" t="s">
        <v>130</v>
      </c>
      <c r="D15" t="s">
        <v>131</v>
      </c>
      <c r="E15" t="s">
        <v>132</v>
      </c>
      <c r="F15" s="9">
        <v>1900</v>
      </c>
      <c r="G15" s="9">
        <v>2300</v>
      </c>
      <c r="H15" s="9">
        <v>2400</v>
      </c>
      <c r="I15">
        <v>20</v>
      </c>
      <c r="J15">
        <v>30</v>
      </c>
      <c r="K15">
        <v>40</v>
      </c>
      <c r="L15" s="9">
        <v>4900</v>
      </c>
      <c r="M15" s="9">
        <v>4857</v>
      </c>
      <c r="N15">
        <v>10</v>
      </c>
      <c r="O15">
        <v>80</v>
      </c>
      <c r="P15">
        <v>300</v>
      </c>
      <c r="Q15">
        <v>800</v>
      </c>
      <c r="R15" s="9">
        <v>28244</v>
      </c>
      <c r="S15">
        <v>793</v>
      </c>
      <c r="T15" s="9">
        <v>27996</v>
      </c>
      <c r="U15" s="10">
        <v>0.02</v>
      </c>
      <c r="W15" s="10">
        <v>0.04</v>
      </c>
      <c r="X15">
        <v>420</v>
      </c>
      <c r="Z15">
        <v>450</v>
      </c>
      <c r="AC15">
        <v>130</v>
      </c>
      <c r="AE15" s="11">
        <v>0.8</v>
      </c>
      <c r="AI15" s="11">
        <v>0.1</v>
      </c>
      <c r="AJ15" s="11">
        <v>0.85</v>
      </c>
      <c r="AK15" s="11">
        <v>0.05</v>
      </c>
      <c r="AM15">
        <v>0.47</v>
      </c>
      <c r="AN15">
        <v>34</v>
      </c>
      <c r="AT15" t="s">
        <v>120</v>
      </c>
      <c r="AX15" t="s">
        <v>103</v>
      </c>
      <c r="AY15">
        <v>4</v>
      </c>
      <c r="AZ15">
        <v>2</v>
      </c>
      <c r="BA15">
        <v>2</v>
      </c>
      <c r="BB15">
        <v>3</v>
      </c>
      <c r="BC15">
        <v>2</v>
      </c>
      <c r="BD15">
        <v>3</v>
      </c>
      <c r="BE15">
        <v>2.7</v>
      </c>
      <c r="BF15" t="s">
        <v>87</v>
      </c>
      <c r="BG15" t="s">
        <v>86</v>
      </c>
    </row>
    <row r="16" spans="1:59">
      <c r="A16" t="s">
        <v>128</v>
      </c>
      <c r="B16" t="s">
        <v>129</v>
      </c>
      <c r="C16" t="s">
        <v>133</v>
      </c>
      <c r="D16" t="s">
        <v>134</v>
      </c>
      <c r="E16" t="s">
        <v>135</v>
      </c>
      <c r="F16" s="9">
        <v>2000</v>
      </c>
      <c r="G16" s="9">
        <v>2400</v>
      </c>
      <c r="H16" s="9">
        <v>2600</v>
      </c>
      <c r="I16">
        <v>20</v>
      </c>
      <c r="J16">
        <v>40</v>
      </c>
      <c r="K16">
        <v>60</v>
      </c>
      <c r="L16" s="9">
        <v>5000</v>
      </c>
      <c r="M16" s="9">
        <v>4972</v>
      </c>
      <c r="N16">
        <v>10</v>
      </c>
      <c r="O16">
        <v>60</v>
      </c>
      <c r="P16">
        <v>300</v>
      </c>
      <c r="Q16">
        <v>820</v>
      </c>
      <c r="R16" s="9">
        <v>28800</v>
      </c>
      <c r="S16">
        <v>815</v>
      </c>
      <c r="T16" s="9">
        <v>28639</v>
      </c>
      <c r="U16" s="10">
        <v>2E-3</v>
      </c>
      <c r="W16" s="10">
        <v>0.01</v>
      </c>
      <c r="X16">
        <v>420</v>
      </c>
      <c r="Z16">
        <v>450</v>
      </c>
      <c r="AC16">
        <v>100</v>
      </c>
      <c r="AE16" s="11">
        <v>0.8</v>
      </c>
      <c r="AF16">
        <v>0.7</v>
      </c>
      <c r="AG16">
        <v>1</v>
      </c>
      <c r="AH16">
        <v>1.3</v>
      </c>
      <c r="AI16" s="11">
        <v>0.1</v>
      </c>
      <c r="AJ16" s="11">
        <v>0.85</v>
      </c>
      <c r="AK16" s="11">
        <v>0.05</v>
      </c>
      <c r="AM16">
        <v>0.47</v>
      </c>
      <c r="AN16">
        <v>34</v>
      </c>
      <c r="AT16" t="s">
        <v>120</v>
      </c>
      <c r="AX16" t="s">
        <v>103</v>
      </c>
      <c r="AY16">
        <v>4</v>
      </c>
      <c r="AZ16">
        <v>2</v>
      </c>
      <c r="BA16">
        <v>2</v>
      </c>
      <c r="BB16">
        <v>3</v>
      </c>
      <c r="BC16">
        <v>2</v>
      </c>
      <c r="BD16">
        <v>3</v>
      </c>
      <c r="BE16">
        <v>2.7</v>
      </c>
      <c r="BF16" t="s">
        <v>87</v>
      </c>
      <c r="BG16" t="s">
        <v>86</v>
      </c>
    </row>
    <row r="17" spans="1:59">
      <c r="A17" t="s">
        <v>128</v>
      </c>
      <c r="B17" t="s">
        <v>129</v>
      </c>
      <c r="C17" t="s">
        <v>136</v>
      </c>
      <c r="D17" t="s">
        <v>137</v>
      </c>
      <c r="E17" t="s">
        <v>138</v>
      </c>
      <c r="F17">
        <v>400</v>
      </c>
      <c r="G17" s="9">
        <v>3000</v>
      </c>
      <c r="H17" s="9">
        <v>4000</v>
      </c>
      <c r="I17">
        <v>10</v>
      </c>
      <c r="J17">
        <v>30</v>
      </c>
      <c r="K17">
        <v>100</v>
      </c>
      <c r="L17" s="9">
        <v>42400</v>
      </c>
      <c r="M17" s="9">
        <v>38640</v>
      </c>
      <c r="N17">
        <v>20</v>
      </c>
      <c r="O17">
        <v>100</v>
      </c>
      <c r="P17">
        <v>250</v>
      </c>
      <c r="Q17" s="9">
        <v>8645</v>
      </c>
      <c r="R17" s="9">
        <v>305280</v>
      </c>
      <c r="S17" s="9">
        <v>7878</v>
      </c>
      <c r="T17" s="9">
        <v>278208</v>
      </c>
      <c r="U17" s="10">
        <v>0.08</v>
      </c>
      <c r="W17" s="10">
        <v>0.2</v>
      </c>
      <c r="X17">
        <v>420</v>
      </c>
      <c r="Z17">
        <v>520</v>
      </c>
      <c r="AA17">
        <v>50</v>
      </c>
      <c r="AE17" s="11">
        <v>0.9</v>
      </c>
      <c r="AF17">
        <v>1.3</v>
      </c>
      <c r="AG17">
        <v>1.8</v>
      </c>
      <c r="AH17">
        <v>2</v>
      </c>
      <c r="AI17" s="11">
        <v>0.1</v>
      </c>
      <c r="AK17" s="11">
        <v>0.9</v>
      </c>
      <c r="AM17">
        <v>0.47</v>
      </c>
      <c r="AN17">
        <v>34</v>
      </c>
      <c r="AO17" s="11">
        <v>0.75</v>
      </c>
      <c r="AP17" s="11">
        <v>0.02</v>
      </c>
      <c r="AQ17" s="11">
        <v>0.01</v>
      </c>
      <c r="AS17" s="11">
        <v>0.22</v>
      </c>
      <c r="AT17" t="s">
        <v>84</v>
      </c>
      <c r="AX17" t="s">
        <v>139</v>
      </c>
      <c r="AY17">
        <v>2</v>
      </c>
      <c r="AZ17">
        <v>3</v>
      </c>
      <c r="BA17">
        <v>4</v>
      </c>
      <c r="BB17">
        <v>2</v>
      </c>
      <c r="BC17">
        <v>2</v>
      </c>
      <c r="BD17">
        <v>2</v>
      </c>
      <c r="BE17">
        <v>2.5</v>
      </c>
      <c r="BF17" t="s">
        <v>87</v>
      </c>
      <c r="BG17" t="s">
        <v>86</v>
      </c>
    </row>
    <row r="18" spans="1:59">
      <c r="A18" t="s">
        <v>128</v>
      </c>
      <c r="B18" t="s">
        <v>129</v>
      </c>
      <c r="C18" t="s">
        <v>140</v>
      </c>
      <c r="D18" t="s">
        <v>141</v>
      </c>
      <c r="E18" t="s">
        <v>142</v>
      </c>
      <c r="F18" s="9">
        <v>1500</v>
      </c>
      <c r="G18" s="9">
        <v>2200</v>
      </c>
      <c r="H18" s="9">
        <v>2300</v>
      </c>
      <c r="I18">
        <v>30</v>
      </c>
      <c r="J18">
        <v>40</v>
      </c>
      <c r="K18">
        <v>65</v>
      </c>
      <c r="L18" s="9">
        <v>11400</v>
      </c>
      <c r="M18" s="9">
        <v>11094</v>
      </c>
      <c r="N18">
        <v>100</v>
      </c>
      <c r="O18">
        <v>250</v>
      </c>
      <c r="P18">
        <v>900</v>
      </c>
      <c r="Q18" s="9">
        <v>7750</v>
      </c>
      <c r="R18" s="9">
        <v>273600</v>
      </c>
      <c r="S18" s="9">
        <v>7542</v>
      </c>
      <c r="T18" s="9">
        <v>266256</v>
      </c>
      <c r="U18" s="10">
        <v>0.02</v>
      </c>
      <c r="W18" s="10">
        <v>7.0000000000000007E-2</v>
      </c>
      <c r="X18">
        <v>420</v>
      </c>
      <c r="Z18">
        <v>450</v>
      </c>
      <c r="AA18">
        <v>500</v>
      </c>
      <c r="AC18">
        <v>750</v>
      </c>
      <c r="AE18" s="11">
        <v>0.35</v>
      </c>
      <c r="AF18">
        <v>0.7</v>
      </c>
      <c r="AG18">
        <v>1</v>
      </c>
      <c r="AH18">
        <v>1.3</v>
      </c>
      <c r="AI18" s="11">
        <v>0.1</v>
      </c>
      <c r="AJ18" s="11">
        <v>0.85</v>
      </c>
      <c r="AK18" s="11">
        <v>0.05</v>
      </c>
      <c r="AM18">
        <v>0.47</v>
      </c>
      <c r="AN18">
        <v>34</v>
      </c>
      <c r="AT18" t="s">
        <v>120</v>
      </c>
      <c r="AX18" t="s">
        <v>103</v>
      </c>
      <c r="AY18">
        <v>4</v>
      </c>
      <c r="AZ18">
        <v>4</v>
      </c>
      <c r="BA18">
        <v>3</v>
      </c>
      <c r="BB18">
        <v>4</v>
      </c>
      <c r="BC18">
        <v>3</v>
      </c>
      <c r="BD18">
        <v>4</v>
      </c>
      <c r="BE18">
        <v>3.7</v>
      </c>
      <c r="BF18" t="s">
        <v>85</v>
      </c>
      <c r="BG18" t="s">
        <v>85</v>
      </c>
    </row>
    <row r="19" spans="1:59">
      <c r="A19" t="s">
        <v>143</v>
      </c>
      <c r="B19" t="s">
        <v>144</v>
      </c>
      <c r="C19" t="s">
        <v>145</v>
      </c>
      <c r="D19" t="s">
        <v>146</v>
      </c>
      <c r="E19" t="s">
        <v>147</v>
      </c>
      <c r="F19">
        <v>0</v>
      </c>
      <c r="G19" s="9">
        <v>1210</v>
      </c>
      <c r="H19" s="9">
        <v>2600</v>
      </c>
      <c r="I19">
        <v>100</v>
      </c>
      <c r="J19">
        <v>300</v>
      </c>
      <c r="K19" s="9">
        <v>1720</v>
      </c>
      <c r="L19" s="9">
        <v>4200</v>
      </c>
      <c r="M19" s="9">
        <v>4000</v>
      </c>
      <c r="N19">
        <v>20</v>
      </c>
      <c r="O19">
        <v>95</v>
      </c>
      <c r="P19">
        <v>120</v>
      </c>
      <c r="Q19" s="9">
        <v>8135</v>
      </c>
      <c r="R19" s="9">
        <v>287280</v>
      </c>
      <c r="S19" s="9">
        <v>7748</v>
      </c>
      <c r="T19" s="9">
        <v>273600</v>
      </c>
      <c r="U19" s="10">
        <v>5.0000000000000001E-3</v>
      </c>
      <c r="V19" s="10">
        <v>2.5000000000000001E-2</v>
      </c>
      <c r="W19" s="10">
        <v>3.1E-2</v>
      </c>
      <c r="Y19">
        <v>435</v>
      </c>
      <c r="Z19">
        <v>450</v>
      </c>
      <c r="AA19">
        <v>10</v>
      </c>
      <c r="AB19">
        <v>220</v>
      </c>
      <c r="AC19">
        <v>750</v>
      </c>
      <c r="AD19">
        <v>0.5</v>
      </c>
      <c r="AE19" s="11">
        <v>0.37</v>
      </c>
      <c r="AF19">
        <v>0.6</v>
      </c>
      <c r="AG19">
        <v>1</v>
      </c>
      <c r="AH19">
        <v>1.1000000000000001</v>
      </c>
      <c r="AI19" s="11">
        <v>0.05</v>
      </c>
      <c r="AJ19" s="11">
        <v>0.6</v>
      </c>
      <c r="AK19" s="11">
        <v>0.35</v>
      </c>
      <c r="AM19">
        <v>0.41</v>
      </c>
      <c r="AN19">
        <v>35</v>
      </c>
      <c r="AO19" s="11">
        <v>0.86</v>
      </c>
      <c r="AP19" s="11">
        <v>0.05</v>
      </c>
      <c r="AQ19" s="11">
        <v>0</v>
      </c>
      <c r="AT19" t="s">
        <v>120</v>
      </c>
      <c r="AU19" s="11">
        <v>0.1</v>
      </c>
      <c r="AV19" s="11">
        <v>0.6</v>
      </c>
      <c r="AX19" t="s">
        <v>148</v>
      </c>
      <c r="AY19">
        <v>3</v>
      </c>
      <c r="AZ19">
        <v>5</v>
      </c>
      <c r="BA19">
        <v>3</v>
      </c>
      <c r="BB19">
        <v>3</v>
      </c>
      <c r="BC19">
        <v>3</v>
      </c>
      <c r="BD19">
        <v>2</v>
      </c>
      <c r="BE19">
        <v>3.2</v>
      </c>
      <c r="BF19" t="s">
        <v>85</v>
      </c>
      <c r="BG19" t="s">
        <v>85</v>
      </c>
    </row>
    <row r="20" spans="1:59">
      <c r="A20" t="s">
        <v>149</v>
      </c>
      <c r="B20" t="s">
        <v>150</v>
      </c>
      <c r="C20" t="s">
        <v>151</v>
      </c>
      <c r="D20" t="s">
        <v>137</v>
      </c>
      <c r="E20" t="s">
        <v>152</v>
      </c>
      <c r="F20">
        <v>700</v>
      </c>
      <c r="G20" s="9">
        <v>2500</v>
      </c>
      <c r="H20" s="9">
        <v>4500</v>
      </c>
      <c r="I20">
        <v>10</v>
      </c>
      <c r="J20">
        <v>20</v>
      </c>
      <c r="K20">
        <v>60</v>
      </c>
      <c r="L20" s="9">
        <v>7600</v>
      </c>
      <c r="M20" s="9">
        <v>5324</v>
      </c>
      <c r="N20">
        <v>20</v>
      </c>
      <c r="O20">
        <v>100</v>
      </c>
      <c r="P20">
        <v>245</v>
      </c>
      <c r="Q20" s="9">
        <v>1035</v>
      </c>
      <c r="R20" s="9">
        <v>36480</v>
      </c>
      <c r="S20">
        <v>725</v>
      </c>
      <c r="T20" s="9">
        <v>25555</v>
      </c>
      <c r="U20" s="10">
        <v>0.03</v>
      </c>
      <c r="W20" s="10">
        <v>0.3</v>
      </c>
      <c r="X20">
        <v>460</v>
      </c>
      <c r="Z20">
        <v>530</v>
      </c>
      <c r="AA20">
        <v>224</v>
      </c>
      <c r="AC20">
        <v>676</v>
      </c>
      <c r="AE20" s="11">
        <v>0.6</v>
      </c>
      <c r="AI20" s="11">
        <v>0.1</v>
      </c>
      <c r="AK20" s="11">
        <v>0.9</v>
      </c>
      <c r="AM20">
        <v>0.57999999999999996</v>
      </c>
      <c r="AN20">
        <v>33</v>
      </c>
      <c r="AT20" t="s">
        <v>84</v>
      </c>
      <c r="AX20" t="s">
        <v>139</v>
      </c>
      <c r="AY20">
        <v>3</v>
      </c>
      <c r="AZ20">
        <v>2</v>
      </c>
      <c r="BA20">
        <v>4</v>
      </c>
      <c r="BB20">
        <v>2</v>
      </c>
      <c r="BC20">
        <v>2</v>
      </c>
      <c r="BD20">
        <v>2</v>
      </c>
      <c r="BE20">
        <v>2.5</v>
      </c>
      <c r="BF20" t="s">
        <v>87</v>
      </c>
      <c r="BG20" t="s">
        <v>86</v>
      </c>
    </row>
    <row r="21" spans="1:59">
      <c r="A21" t="s">
        <v>149</v>
      </c>
      <c r="B21" t="s">
        <v>150</v>
      </c>
      <c r="C21" t="s">
        <v>140</v>
      </c>
      <c r="D21" t="s">
        <v>118</v>
      </c>
      <c r="E21" t="s">
        <v>153</v>
      </c>
      <c r="F21">
        <v>400</v>
      </c>
      <c r="G21" s="9">
        <v>1000</v>
      </c>
      <c r="H21" s="9">
        <v>2500</v>
      </c>
      <c r="I21">
        <v>20</v>
      </c>
      <c r="J21">
        <v>20</v>
      </c>
      <c r="K21">
        <v>50</v>
      </c>
      <c r="L21" s="9">
        <v>5400</v>
      </c>
      <c r="M21" s="9">
        <v>4243</v>
      </c>
      <c r="N21">
        <v>100</v>
      </c>
      <c r="O21">
        <v>200</v>
      </c>
      <c r="P21">
        <v>800</v>
      </c>
      <c r="Q21" s="9">
        <v>1470</v>
      </c>
      <c r="R21" s="9">
        <v>51480</v>
      </c>
      <c r="S21" s="9">
        <v>1155</v>
      </c>
      <c r="T21" s="9">
        <v>40450</v>
      </c>
      <c r="U21" s="10">
        <v>0.01</v>
      </c>
      <c r="V21" s="10">
        <v>0.05</v>
      </c>
      <c r="W21" s="10">
        <v>0.1</v>
      </c>
      <c r="X21">
        <v>415</v>
      </c>
      <c r="Z21">
        <v>450</v>
      </c>
      <c r="AA21">
        <v>510</v>
      </c>
      <c r="AC21">
        <v>790</v>
      </c>
      <c r="AE21" s="11">
        <v>0.3</v>
      </c>
      <c r="AF21">
        <v>0.5</v>
      </c>
      <c r="AG21">
        <v>0.7</v>
      </c>
      <c r="AH21">
        <v>1</v>
      </c>
      <c r="AI21" s="11">
        <v>0.1</v>
      </c>
      <c r="AJ21" s="11">
        <v>0.85</v>
      </c>
      <c r="AK21" s="11">
        <v>0.05</v>
      </c>
      <c r="AM21">
        <v>0.57999999999999996</v>
      </c>
      <c r="AN21">
        <v>33</v>
      </c>
      <c r="AT21" t="s">
        <v>120</v>
      </c>
      <c r="AX21" t="s">
        <v>139</v>
      </c>
      <c r="AY21">
        <v>3</v>
      </c>
      <c r="AZ21">
        <v>3</v>
      </c>
      <c r="BA21">
        <v>2</v>
      </c>
      <c r="BB21">
        <v>4</v>
      </c>
      <c r="BC21">
        <v>2</v>
      </c>
      <c r="BD21">
        <v>3</v>
      </c>
      <c r="BE21">
        <v>2.8</v>
      </c>
      <c r="BF21" t="s">
        <v>87</v>
      </c>
      <c r="BG21" t="s">
        <v>85</v>
      </c>
    </row>
    <row r="22" spans="1:59">
      <c r="A22" t="s">
        <v>149</v>
      </c>
      <c r="B22" t="s">
        <v>154</v>
      </c>
      <c r="C22" t="s">
        <v>155</v>
      </c>
      <c r="D22" t="s">
        <v>156</v>
      </c>
      <c r="E22" t="s">
        <v>157</v>
      </c>
      <c r="F22" s="9">
        <v>1000</v>
      </c>
      <c r="G22" s="9">
        <v>1200</v>
      </c>
      <c r="H22" s="9">
        <v>5000</v>
      </c>
      <c r="I22">
        <v>10</v>
      </c>
      <c r="J22">
        <v>15</v>
      </c>
      <c r="K22">
        <v>100</v>
      </c>
      <c r="L22" s="9">
        <v>1500</v>
      </c>
      <c r="M22">
        <v>474</v>
      </c>
      <c r="N22">
        <v>10</v>
      </c>
      <c r="O22">
        <v>15</v>
      </c>
      <c r="P22">
        <v>150</v>
      </c>
      <c r="Q22">
        <v>25</v>
      </c>
      <c r="R22">
        <v>810</v>
      </c>
      <c r="S22">
        <v>8</v>
      </c>
      <c r="T22">
        <v>256</v>
      </c>
      <c r="U22" s="10">
        <v>0.01</v>
      </c>
      <c r="V22" s="10">
        <v>0.03</v>
      </c>
      <c r="W22" s="10">
        <v>0.3</v>
      </c>
      <c r="X22">
        <v>400</v>
      </c>
      <c r="Z22">
        <v>500</v>
      </c>
      <c r="AA22">
        <v>100</v>
      </c>
      <c r="AB22">
        <v>400</v>
      </c>
      <c r="AC22">
        <v>900</v>
      </c>
      <c r="AE22" s="11">
        <v>0.4</v>
      </c>
      <c r="AI22" s="11">
        <v>0.2</v>
      </c>
      <c r="AK22" s="11">
        <v>0.8</v>
      </c>
      <c r="AM22">
        <v>0.68</v>
      </c>
      <c r="AT22" t="s">
        <v>120</v>
      </c>
      <c r="AX22" t="s">
        <v>139</v>
      </c>
      <c r="AY22">
        <v>3</v>
      </c>
      <c r="AZ22">
        <v>1</v>
      </c>
      <c r="BA22">
        <v>1</v>
      </c>
      <c r="BB22">
        <v>2</v>
      </c>
      <c r="BC22">
        <v>1</v>
      </c>
      <c r="BD22">
        <v>1</v>
      </c>
      <c r="BE22">
        <v>1.5</v>
      </c>
      <c r="BF22" t="s">
        <v>87</v>
      </c>
      <c r="BG22" t="s">
        <v>86</v>
      </c>
    </row>
    <row r="23" spans="1:59">
      <c r="A23" t="s">
        <v>149</v>
      </c>
      <c r="B23" t="s">
        <v>158</v>
      </c>
      <c r="C23" t="s">
        <v>159</v>
      </c>
      <c r="D23" t="s">
        <v>131</v>
      </c>
      <c r="E23" t="s">
        <v>160</v>
      </c>
      <c r="F23">
        <v>500</v>
      </c>
      <c r="G23" s="9">
        <v>2500</v>
      </c>
      <c r="H23" s="9">
        <v>4000</v>
      </c>
      <c r="I23">
        <v>15</v>
      </c>
      <c r="J23">
        <v>30</v>
      </c>
      <c r="K23">
        <v>90</v>
      </c>
      <c r="L23" s="9">
        <v>10100</v>
      </c>
      <c r="M23" s="9">
        <v>7794</v>
      </c>
      <c r="N23">
        <v>10</v>
      </c>
      <c r="O23">
        <v>60</v>
      </c>
      <c r="P23">
        <v>300</v>
      </c>
      <c r="Q23" s="9">
        <v>1235</v>
      </c>
      <c r="R23" s="9">
        <v>43630</v>
      </c>
      <c r="S23">
        <v>953</v>
      </c>
      <c r="T23" s="9">
        <v>33669</v>
      </c>
      <c r="U23" s="10">
        <v>0.01</v>
      </c>
      <c r="V23" s="10">
        <v>0.02</v>
      </c>
      <c r="W23" s="10">
        <v>0.06</v>
      </c>
      <c r="X23">
        <v>450</v>
      </c>
      <c r="Z23">
        <v>500</v>
      </c>
      <c r="AA23">
        <v>100</v>
      </c>
      <c r="AC23">
        <v>700</v>
      </c>
      <c r="AE23" s="11">
        <v>0.25</v>
      </c>
      <c r="AI23" s="11">
        <v>0.1</v>
      </c>
      <c r="AJ23" s="11">
        <v>0.85</v>
      </c>
      <c r="AK23" s="11">
        <v>0.05</v>
      </c>
      <c r="AT23" t="s">
        <v>84</v>
      </c>
      <c r="AX23" t="s">
        <v>139</v>
      </c>
      <c r="AY23">
        <v>4</v>
      </c>
      <c r="AZ23">
        <v>2</v>
      </c>
      <c r="BA23">
        <v>3</v>
      </c>
      <c r="BB23">
        <v>2</v>
      </c>
      <c r="BC23">
        <v>1</v>
      </c>
      <c r="BD23">
        <v>2</v>
      </c>
      <c r="BE23">
        <v>2.2999999999999998</v>
      </c>
      <c r="BF23" t="s">
        <v>87</v>
      </c>
      <c r="BG23" t="s">
        <v>86</v>
      </c>
    </row>
    <row r="24" spans="1:59">
      <c r="A24" t="s">
        <v>149</v>
      </c>
      <c r="B24" t="s">
        <v>158</v>
      </c>
      <c r="C24" t="s">
        <v>161</v>
      </c>
      <c r="D24" t="s">
        <v>137</v>
      </c>
      <c r="E24" t="s">
        <v>162</v>
      </c>
      <c r="F24" s="9">
        <v>1000</v>
      </c>
      <c r="G24" s="9">
        <v>3000</v>
      </c>
      <c r="H24" s="9">
        <v>4000</v>
      </c>
      <c r="I24">
        <v>10</v>
      </c>
      <c r="J24">
        <v>20</v>
      </c>
      <c r="K24">
        <v>60</v>
      </c>
      <c r="L24" s="9">
        <v>18800</v>
      </c>
      <c r="M24" s="9">
        <v>11836</v>
      </c>
      <c r="N24">
        <v>20</v>
      </c>
      <c r="O24">
        <v>80</v>
      </c>
      <c r="P24">
        <v>200</v>
      </c>
      <c r="Q24" s="9">
        <v>2045</v>
      </c>
      <c r="R24" s="9">
        <v>72192</v>
      </c>
      <c r="S24" s="9">
        <v>1287</v>
      </c>
      <c r="T24" s="9">
        <v>45450</v>
      </c>
      <c r="U24" s="10">
        <v>7.0000000000000001E-3</v>
      </c>
      <c r="V24" s="10">
        <v>0.05</v>
      </c>
      <c r="W24" s="10">
        <v>0.44</v>
      </c>
      <c r="X24">
        <v>465</v>
      </c>
      <c r="Z24">
        <v>580</v>
      </c>
      <c r="AA24">
        <v>6</v>
      </c>
      <c r="AC24">
        <v>28</v>
      </c>
      <c r="AE24" s="11">
        <v>0.5</v>
      </c>
      <c r="AI24" s="11">
        <v>0.1</v>
      </c>
      <c r="AK24" s="11">
        <v>0.9</v>
      </c>
      <c r="AT24" t="s">
        <v>84</v>
      </c>
      <c r="AX24" t="s">
        <v>139</v>
      </c>
      <c r="AY24">
        <v>3</v>
      </c>
      <c r="AZ24">
        <v>2</v>
      </c>
      <c r="BA24">
        <v>4</v>
      </c>
      <c r="BB24">
        <v>2</v>
      </c>
      <c r="BC24">
        <v>2</v>
      </c>
      <c r="BD24">
        <v>2</v>
      </c>
      <c r="BE24">
        <v>2.5</v>
      </c>
      <c r="BF24" t="s">
        <v>87</v>
      </c>
      <c r="BG24" t="s">
        <v>86</v>
      </c>
    </row>
    <row r="25" spans="1:59">
      <c r="A25" t="s">
        <v>149</v>
      </c>
      <c r="B25" t="s">
        <v>158</v>
      </c>
      <c r="C25" t="s">
        <v>163</v>
      </c>
      <c r="D25" t="s">
        <v>164</v>
      </c>
      <c r="E25" t="s">
        <v>165</v>
      </c>
      <c r="F25" s="9">
        <v>1000</v>
      </c>
      <c r="G25" s="9">
        <v>2000</v>
      </c>
      <c r="H25" s="9">
        <v>3500</v>
      </c>
      <c r="I25">
        <v>30</v>
      </c>
      <c r="J25">
        <v>50</v>
      </c>
      <c r="K25">
        <v>200</v>
      </c>
      <c r="L25" s="9">
        <v>17200</v>
      </c>
      <c r="M25" s="9">
        <v>12310</v>
      </c>
      <c r="N25">
        <v>10</v>
      </c>
      <c r="O25">
        <v>80</v>
      </c>
      <c r="P25">
        <v>300</v>
      </c>
      <c r="Q25" s="9">
        <v>4675</v>
      </c>
      <c r="R25" s="9">
        <v>165120</v>
      </c>
      <c r="S25" s="9">
        <v>3346</v>
      </c>
      <c r="T25" s="9">
        <v>118176</v>
      </c>
      <c r="U25" s="10">
        <v>6.0000000000000001E-3</v>
      </c>
      <c r="V25" s="10">
        <v>0.01</v>
      </c>
      <c r="W25" s="10">
        <v>0.02</v>
      </c>
      <c r="X25">
        <v>440</v>
      </c>
      <c r="Z25">
        <v>490</v>
      </c>
      <c r="AA25">
        <v>110</v>
      </c>
      <c r="AB25">
        <v>350</v>
      </c>
      <c r="AC25">
        <v>400</v>
      </c>
      <c r="AE25" s="11">
        <v>0.25</v>
      </c>
      <c r="AI25" s="11">
        <v>0.1</v>
      </c>
      <c r="AJ25" s="11">
        <v>0.85</v>
      </c>
      <c r="AK25" s="11">
        <v>0.05</v>
      </c>
      <c r="AT25" t="s">
        <v>120</v>
      </c>
      <c r="AX25" t="s">
        <v>139</v>
      </c>
      <c r="AY25">
        <v>4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2.2999999999999998</v>
      </c>
      <c r="BF25" t="s">
        <v>87</v>
      </c>
      <c r="BG25" t="s">
        <v>86</v>
      </c>
    </row>
    <row r="26" spans="1:59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>
        <v>3000</v>
      </c>
      <c r="G26">
        <v>3500</v>
      </c>
      <c r="H26">
        <v>6000</v>
      </c>
      <c r="I26">
        <v>100</v>
      </c>
      <c r="J26">
        <v>300</v>
      </c>
      <c r="K26">
        <v>1000</v>
      </c>
      <c r="L26">
        <v>542</v>
      </c>
      <c r="M26">
        <v>524</v>
      </c>
      <c r="N26">
        <v>10</v>
      </c>
      <c r="O26">
        <v>55</v>
      </c>
      <c r="P26">
        <v>135</v>
      </c>
      <c r="Q26">
        <v>610</v>
      </c>
      <c r="R26" s="9">
        <v>21460</v>
      </c>
      <c r="S26">
        <v>590</v>
      </c>
      <c r="T26" s="9">
        <v>20747</v>
      </c>
      <c r="U26" s="10">
        <v>0.01</v>
      </c>
      <c r="V26" s="10">
        <v>1.4999999999999999E-2</v>
      </c>
      <c r="W26" s="10">
        <v>0.02</v>
      </c>
      <c r="X26">
        <v>420</v>
      </c>
      <c r="Z26">
        <v>500</v>
      </c>
      <c r="AA26">
        <v>180</v>
      </c>
      <c r="AB26">
        <v>260</v>
      </c>
      <c r="AC26">
        <v>450</v>
      </c>
      <c r="AE26" s="11">
        <v>0.38</v>
      </c>
      <c r="AI26" s="11">
        <v>0</v>
      </c>
      <c r="AJ26" s="11">
        <v>0.95</v>
      </c>
      <c r="AK26" s="11">
        <v>0.05</v>
      </c>
      <c r="AL26" s="11">
        <v>0</v>
      </c>
      <c r="AM26">
        <v>0.45</v>
      </c>
      <c r="AT26" t="s">
        <v>120</v>
      </c>
      <c r="AX26" t="s">
        <v>85</v>
      </c>
      <c r="AY26">
        <v>3</v>
      </c>
      <c r="AZ26">
        <v>4</v>
      </c>
      <c r="BA26">
        <v>3</v>
      </c>
      <c r="BB26">
        <v>1</v>
      </c>
      <c r="BC26">
        <v>1</v>
      </c>
      <c r="BD26">
        <v>2</v>
      </c>
      <c r="BE26">
        <v>2.2999999999999998</v>
      </c>
      <c r="BF26" t="s">
        <v>87</v>
      </c>
      <c r="BG26" t="s">
        <v>86</v>
      </c>
    </row>
    <row r="27" spans="1:59">
      <c r="A27" t="s">
        <v>166</v>
      </c>
      <c r="B27" t="s">
        <v>167</v>
      </c>
      <c r="C27" t="s">
        <v>171</v>
      </c>
      <c r="D27" t="s">
        <v>172</v>
      </c>
      <c r="E27" t="s">
        <v>173</v>
      </c>
      <c r="F27">
        <v>4000</v>
      </c>
      <c r="G27">
        <v>4500</v>
      </c>
      <c r="H27">
        <v>5000</v>
      </c>
      <c r="I27">
        <v>10</v>
      </c>
      <c r="J27">
        <v>170</v>
      </c>
      <c r="K27">
        <v>230</v>
      </c>
      <c r="L27" s="9">
        <v>1986</v>
      </c>
      <c r="M27" s="9">
        <v>1904</v>
      </c>
      <c r="N27">
        <v>40</v>
      </c>
      <c r="O27">
        <v>95</v>
      </c>
      <c r="P27">
        <v>270</v>
      </c>
      <c r="Q27" s="9">
        <v>2220</v>
      </c>
      <c r="R27" s="9">
        <v>78300</v>
      </c>
      <c r="S27" s="9">
        <v>2128</v>
      </c>
      <c r="T27" s="9">
        <v>75067</v>
      </c>
      <c r="U27" s="10">
        <v>2E-3</v>
      </c>
      <c r="V27" s="10">
        <v>1.4999999999999999E-2</v>
      </c>
      <c r="W27" s="10">
        <v>0.23</v>
      </c>
      <c r="X27">
        <v>424</v>
      </c>
      <c r="Y27">
        <v>435</v>
      </c>
      <c r="Z27">
        <v>440</v>
      </c>
      <c r="AA27">
        <v>164</v>
      </c>
      <c r="AB27">
        <v>173</v>
      </c>
      <c r="AC27">
        <v>440</v>
      </c>
      <c r="AE27" s="11">
        <v>0.59</v>
      </c>
      <c r="AI27" s="11">
        <v>0</v>
      </c>
      <c r="AJ27" s="11">
        <v>0.9</v>
      </c>
      <c r="AK27" s="11">
        <v>0.1</v>
      </c>
      <c r="AL27" s="11">
        <v>0</v>
      </c>
      <c r="AM27">
        <v>0.45</v>
      </c>
      <c r="AT27" t="s">
        <v>120</v>
      </c>
      <c r="AX27" t="s">
        <v>85</v>
      </c>
      <c r="AY27">
        <v>4</v>
      </c>
      <c r="AZ27">
        <v>5</v>
      </c>
      <c r="BA27">
        <v>4</v>
      </c>
      <c r="BB27">
        <v>1</v>
      </c>
      <c r="BC27">
        <v>1</v>
      </c>
      <c r="BD27">
        <v>2</v>
      </c>
      <c r="BE27">
        <v>2.8</v>
      </c>
      <c r="BF27" t="s">
        <v>87</v>
      </c>
      <c r="BG27" t="s">
        <v>86</v>
      </c>
    </row>
    <row r="28" spans="1:59">
      <c r="A28" t="s">
        <v>166</v>
      </c>
      <c r="B28" t="s">
        <v>167</v>
      </c>
      <c r="C28" t="s">
        <v>174</v>
      </c>
      <c r="D28" t="s">
        <v>118</v>
      </c>
      <c r="E28" t="s">
        <v>175</v>
      </c>
      <c r="F28">
        <v>4500</v>
      </c>
      <c r="G28">
        <v>5000</v>
      </c>
      <c r="H28">
        <v>6000</v>
      </c>
      <c r="I28">
        <v>40</v>
      </c>
      <c r="J28">
        <v>55</v>
      </c>
      <c r="K28">
        <v>100</v>
      </c>
      <c r="L28" s="9">
        <v>3800</v>
      </c>
      <c r="M28" s="9">
        <v>3668</v>
      </c>
      <c r="N28">
        <v>10</v>
      </c>
      <c r="O28">
        <v>50</v>
      </c>
      <c r="P28">
        <v>140</v>
      </c>
      <c r="Q28">
        <v>710</v>
      </c>
      <c r="R28" s="9">
        <v>25080</v>
      </c>
      <c r="S28">
        <v>685</v>
      </c>
      <c r="T28" s="9">
        <v>24209</v>
      </c>
      <c r="U28" s="10">
        <v>0.01</v>
      </c>
      <c r="V28" s="10">
        <v>0.02</v>
      </c>
      <c r="W28" s="10">
        <v>2.8000000000000001E-2</v>
      </c>
      <c r="X28">
        <v>430</v>
      </c>
      <c r="Z28">
        <v>460</v>
      </c>
      <c r="AB28">
        <v>300</v>
      </c>
      <c r="AC28">
        <v>500</v>
      </c>
      <c r="AE28" s="11">
        <v>0.28000000000000003</v>
      </c>
      <c r="AI28" s="11">
        <v>0</v>
      </c>
      <c r="AJ28" s="11">
        <v>0.9</v>
      </c>
      <c r="AK28" s="11">
        <v>0.1</v>
      </c>
      <c r="AL28" s="11">
        <v>0</v>
      </c>
      <c r="AM28">
        <v>0.45</v>
      </c>
      <c r="AT28" t="s">
        <v>120</v>
      </c>
      <c r="AX28" t="s">
        <v>85</v>
      </c>
      <c r="AY28">
        <v>4</v>
      </c>
      <c r="AZ28">
        <v>3</v>
      </c>
      <c r="BA28">
        <v>4</v>
      </c>
      <c r="BB28">
        <v>2</v>
      </c>
      <c r="BC28">
        <v>1</v>
      </c>
      <c r="BD28">
        <v>3</v>
      </c>
      <c r="BE28">
        <v>2.8</v>
      </c>
      <c r="BF28" t="s">
        <v>87</v>
      </c>
      <c r="BG28" t="s">
        <v>86</v>
      </c>
    </row>
    <row r="29" spans="1:59">
      <c r="A29" t="s">
        <v>166</v>
      </c>
      <c r="B29" t="s">
        <v>176</v>
      </c>
      <c r="C29" t="s">
        <v>174</v>
      </c>
      <c r="D29" t="s">
        <v>118</v>
      </c>
      <c r="E29" t="s">
        <v>177</v>
      </c>
      <c r="F29">
        <v>4000</v>
      </c>
      <c r="G29">
        <v>4500</v>
      </c>
      <c r="H29">
        <v>5000</v>
      </c>
      <c r="I29">
        <v>40</v>
      </c>
      <c r="J29">
        <v>50</v>
      </c>
      <c r="K29">
        <v>70</v>
      </c>
      <c r="L29">
        <v>789</v>
      </c>
      <c r="M29">
        <v>570</v>
      </c>
      <c r="N29">
        <v>10</v>
      </c>
      <c r="O29">
        <v>50</v>
      </c>
      <c r="P29">
        <v>140</v>
      </c>
      <c r="Q29">
        <v>135</v>
      </c>
      <c r="R29" s="9">
        <v>4735</v>
      </c>
      <c r="S29">
        <v>98</v>
      </c>
      <c r="T29" s="9">
        <v>3421</v>
      </c>
      <c r="U29" s="10">
        <v>0.01</v>
      </c>
      <c r="V29" s="10">
        <v>0.02</v>
      </c>
      <c r="W29" s="10">
        <v>2.8000000000000001E-2</v>
      </c>
      <c r="X29">
        <v>430</v>
      </c>
      <c r="Z29">
        <v>460</v>
      </c>
      <c r="AB29">
        <v>300</v>
      </c>
      <c r="AC29">
        <v>500</v>
      </c>
      <c r="AE29" s="11">
        <v>0.28000000000000003</v>
      </c>
      <c r="AI29" s="11">
        <v>0</v>
      </c>
      <c r="AJ29" s="11">
        <v>0.9</v>
      </c>
      <c r="AK29" s="11">
        <v>0.1</v>
      </c>
      <c r="AL29" s="11">
        <v>0</v>
      </c>
      <c r="AM29">
        <v>0.45</v>
      </c>
      <c r="AT29" t="s">
        <v>120</v>
      </c>
      <c r="AX29" t="s">
        <v>85</v>
      </c>
      <c r="AY29">
        <v>4</v>
      </c>
      <c r="AZ29">
        <v>3</v>
      </c>
      <c r="BA29">
        <v>4</v>
      </c>
      <c r="BB29">
        <v>2</v>
      </c>
      <c r="BC29">
        <v>1</v>
      </c>
      <c r="BD29">
        <v>3</v>
      </c>
      <c r="BE29">
        <v>2.8</v>
      </c>
      <c r="BF29" t="s">
        <v>87</v>
      </c>
      <c r="BG29" t="s">
        <v>86</v>
      </c>
    </row>
    <row r="30" spans="1:59">
      <c r="A30" t="s">
        <v>166</v>
      </c>
      <c r="B30" t="s">
        <v>178</v>
      </c>
      <c r="C30" t="s">
        <v>179</v>
      </c>
      <c r="D30" t="s">
        <v>180</v>
      </c>
      <c r="E30" t="s">
        <v>181</v>
      </c>
      <c r="F30">
        <v>1000</v>
      </c>
      <c r="G30">
        <v>2000</v>
      </c>
      <c r="H30">
        <v>3000</v>
      </c>
      <c r="I30">
        <v>10</v>
      </c>
      <c r="J30">
        <v>40</v>
      </c>
      <c r="K30">
        <v>60</v>
      </c>
      <c r="L30" s="9">
        <v>9175</v>
      </c>
      <c r="M30" s="9">
        <v>8895</v>
      </c>
      <c r="N30">
        <v>57</v>
      </c>
      <c r="O30">
        <v>150</v>
      </c>
      <c r="P30">
        <v>810</v>
      </c>
      <c r="Q30" s="9">
        <v>3740</v>
      </c>
      <c r="R30" s="9">
        <v>132120</v>
      </c>
      <c r="S30" s="9">
        <v>3626</v>
      </c>
      <c r="T30" s="9">
        <v>128088</v>
      </c>
      <c r="U30" s="10">
        <v>0.01</v>
      </c>
      <c r="V30" s="10">
        <v>0.05</v>
      </c>
      <c r="W30" s="10">
        <v>0.6</v>
      </c>
      <c r="X30">
        <v>434</v>
      </c>
      <c r="Y30">
        <v>450</v>
      </c>
      <c r="Z30">
        <v>491</v>
      </c>
      <c r="AA30">
        <v>69</v>
      </c>
      <c r="AB30">
        <v>309</v>
      </c>
      <c r="AC30">
        <v>586</v>
      </c>
      <c r="AE30" s="11">
        <v>0.56999999999999995</v>
      </c>
      <c r="AI30" s="11">
        <v>0.95</v>
      </c>
      <c r="AJ30" s="11">
        <v>0</v>
      </c>
      <c r="AK30" s="11">
        <v>0.05</v>
      </c>
      <c r="AL30" s="11">
        <v>0</v>
      </c>
      <c r="AO30" s="11">
        <v>1</v>
      </c>
      <c r="AP30" s="11">
        <v>0</v>
      </c>
      <c r="AQ30" s="11">
        <v>0</v>
      </c>
      <c r="AR30" s="11">
        <v>0</v>
      </c>
      <c r="AS30" s="11">
        <v>0</v>
      </c>
      <c r="AT30" t="s">
        <v>84</v>
      </c>
      <c r="AX30" t="s">
        <v>86</v>
      </c>
      <c r="AY30">
        <v>5</v>
      </c>
      <c r="AZ30">
        <v>3</v>
      </c>
      <c r="BA30">
        <v>4</v>
      </c>
      <c r="BB30">
        <v>2</v>
      </c>
      <c r="BC30">
        <v>2</v>
      </c>
      <c r="BD30">
        <v>2</v>
      </c>
      <c r="BE30">
        <v>3</v>
      </c>
      <c r="BF30" t="s">
        <v>85</v>
      </c>
      <c r="BG30" t="s">
        <v>85</v>
      </c>
    </row>
    <row r="31" spans="1:59">
      <c r="A31" t="s">
        <v>182</v>
      </c>
      <c r="B31" t="s">
        <v>183</v>
      </c>
      <c r="C31" t="s">
        <v>184</v>
      </c>
      <c r="D31" t="s">
        <v>185</v>
      </c>
      <c r="E31" t="s">
        <v>186</v>
      </c>
      <c r="F31">
        <v>250</v>
      </c>
      <c r="G31" s="9">
        <v>2000</v>
      </c>
      <c r="H31" s="9">
        <v>4000</v>
      </c>
      <c r="I31">
        <v>10</v>
      </c>
      <c r="J31">
        <v>20</v>
      </c>
      <c r="K31">
        <v>60</v>
      </c>
      <c r="L31" s="9">
        <v>13330</v>
      </c>
      <c r="M31" s="9">
        <v>11530</v>
      </c>
      <c r="N31">
        <v>10</v>
      </c>
      <c r="O31">
        <v>80</v>
      </c>
      <c r="P31">
        <v>500</v>
      </c>
      <c r="Q31" s="9">
        <v>1450</v>
      </c>
      <c r="R31" s="9">
        <v>51190</v>
      </c>
      <c r="S31" s="9">
        <v>1254</v>
      </c>
      <c r="T31" s="9">
        <v>44278</v>
      </c>
      <c r="U31" s="10">
        <v>0.01</v>
      </c>
      <c r="V31" s="10">
        <v>0.05</v>
      </c>
      <c r="W31" s="10">
        <v>0.1</v>
      </c>
      <c r="X31">
        <v>415</v>
      </c>
      <c r="Z31">
        <v>450</v>
      </c>
      <c r="AA31">
        <v>519</v>
      </c>
      <c r="AC31">
        <v>790</v>
      </c>
      <c r="AE31" s="11">
        <v>0.2</v>
      </c>
      <c r="AH31">
        <v>0.9</v>
      </c>
      <c r="AI31" s="11">
        <v>0.1</v>
      </c>
      <c r="AJ31" s="11">
        <v>0.85</v>
      </c>
      <c r="AK31" s="11">
        <v>0.05</v>
      </c>
      <c r="AN31">
        <v>30</v>
      </c>
      <c r="AT31" t="s">
        <v>120</v>
      </c>
      <c r="AX31" t="s">
        <v>148</v>
      </c>
      <c r="AY31">
        <v>3</v>
      </c>
      <c r="AZ31">
        <v>3</v>
      </c>
      <c r="BA31">
        <v>2</v>
      </c>
      <c r="BB31">
        <v>1</v>
      </c>
      <c r="BC31">
        <v>1</v>
      </c>
      <c r="BD31">
        <v>2</v>
      </c>
      <c r="BE31">
        <v>2</v>
      </c>
      <c r="BF31" t="s">
        <v>87</v>
      </c>
      <c r="BG31" t="s">
        <v>86</v>
      </c>
    </row>
    <row r="32" spans="1:59">
      <c r="A32" t="s">
        <v>182</v>
      </c>
      <c r="B32" t="s">
        <v>183</v>
      </c>
      <c r="C32" t="s">
        <v>187</v>
      </c>
      <c r="D32" t="s">
        <v>185</v>
      </c>
      <c r="E32" t="s">
        <v>188</v>
      </c>
      <c r="F32">
        <v>500</v>
      </c>
      <c r="G32" s="9">
        <v>2500</v>
      </c>
      <c r="H32" s="9">
        <v>4000</v>
      </c>
      <c r="I32">
        <v>10</v>
      </c>
      <c r="J32">
        <v>20</v>
      </c>
      <c r="K32">
        <v>60</v>
      </c>
      <c r="L32" s="9">
        <v>7050</v>
      </c>
      <c r="M32" s="9">
        <v>6989</v>
      </c>
      <c r="N32">
        <v>10</v>
      </c>
      <c r="O32">
        <v>80</v>
      </c>
      <c r="P32">
        <v>500</v>
      </c>
      <c r="Q32">
        <v>490</v>
      </c>
      <c r="R32" s="9">
        <v>17280</v>
      </c>
      <c r="S32">
        <v>486</v>
      </c>
      <c r="T32" s="9">
        <v>17130</v>
      </c>
      <c r="U32" s="10">
        <v>0.01</v>
      </c>
      <c r="V32" s="10">
        <v>0.05</v>
      </c>
      <c r="W32" s="10">
        <v>0.1</v>
      </c>
      <c r="X32">
        <v>415</v>
      </c>
      <c r="Z32">
        <v>450</v>
      </c>
      <c r="AA32">
        <v>519</v>
      </c>
      <c r="AC32">
        <v>790</v>
      </c>
      <c r="AE32" s="11">
        <v>0.2</v>
      </c>
      <c r="AH32">
        <v>0.9</v>
      </c>
      <c r="AI32" s="11">
        <v>0.1</v>
      </c>
      <c r="AJ32" s="11">
        <v>0.85</v>
      </c>
      <c r="AK32" s="11">
        <v>0.05</v>
      </c>
      <c r="AN32">
        <v>30</v>
      </c>
      <c r="AT32" t="s">
        <v>120</v>
      </c>
      <c r="AX32" t="s">
        <v>139</v>
      </c>
      <c r="AY32">
        <v>3</v>
      </c>
      <c r="AZ32">
        <v>3</v>
      </c>
      <c r="BA32">
        <v>2</v>
      </c>
      <c r="BB32">
        <v>1</v>
      </c>
      <c r="BC32">
        <v>1</v>
      </c>
      <c r="BD32">
        <v>2</v>
      </c>
      <c r="BE32">
        <v>2</v>
      </c>
      <c r="BF32" t="s">
        <v>87</v>
      </c>
      <c r="BG32" t="s">
        <v>86</v>
      </c>
    </row>
    <row r="33" spans="1:59">
      <c r="A33" t="s">
        <v>182</v>
      </c>
      <c r="B33" t="s">
        <v>183</v>
      </c>
      <c r="C33" t="s">
        <v>189</v>
      </c>
      <c r="D33" t="s">
        <v>190</v>
      </c>
      <c r="E33" t="s">
        <v>191</v>
      </c>
      <c r="F33">
        <v>200</v>
      </c>
      <c r="G33" s="9">
        <v>1500</v>
      </c>
      <c r="H33" s="9">
        <v>3000</v>
      </c>
      <c r="I33">
        <v>20</v>
      </c>
      <c r="J33">
        <v>100</v>
      </c>
      <c r="K33">
        <v>500</v>
      </c>
      <c r="L33" s="9">
        <v>11300</v>
      </c>
      <c r="M33" s="9">
        <v>10228</v>
      </c>
      <c r="N33">
        <v>10</v>
      </c>
      <c r="O33">
        <v>30</v>
      </c>
      <c r="P33">
        <v>200</v>
      </c>
      <c r="Q33" s="9">
        <v>2305</v>
      </c>
      <c r="R33" s="9">
        <v>81360</v>
      </c>
      <c r="S33" s="9">
        <v>2086</v>
      </c>
      <c r="T33" s="9">
        <v>73642</v>
      </c>
      <c r="U33" s="10">
        <v>8.9999999999999993E-3</v>
      </c>
      <c r="W33" s="10">
        <v>0.06</v>
      </c>
      <c r="X33">
        <v>410</v>
      </c>
      <c r="Z33">
        <v>440</v>
      </c>
      <c r="AA33">
        <v>170</v>
      </c>
      <c r="AC33">
        <v>616</v>
      </c>
      <c r="AE33" s="11">
        <v>0.4</v>
      </c>
      <c r="AF33">
        <v>0.3</v>
      </c>
      <c r="AH33">
        <v>0.6</v>
      </c>
      <c r="AI33" s="11">
        <v>0.3</v>
      </c>
      <c r="AJ33" s="11">
        <v>0.7</v>
      </c>
      <c r="AN33">
        <v>30</v>
      </c>
      <c r="AT33" t="s">
        <v>84</v>
      </c>
      <c r="AX33" t="s">
        <v>139</v>
      </c>
      <c r="AY33">
        <v>3</v>
      </c>
      <c r="AZ33">
        <v>3</v>
      </c>
      <c r="BA33">
        <v>2</v>
      </c>
      <c r="BB33">
        <v>1</v>
      </c>
      <c r="BC33">
        <v>1</v>
      </c>
      <c r="BD33">
        <v>2</v>
      </c>
      <c r="BE33">
        <v>2</v>
      </c>
      <c r="BF33" t="s">
        <v>87</v>
      </c>
      <c r="BG33" t="s">
        <v>86</v>
      </c>
    </row>
    <row r="34" spans="1:59">
      <c r="A34" t="s">
        <v>182</v>
      </c>
      <c r="B34" t="s">
        <v>183</v>
      </c>
      <c r="C34" t="s">
        <v>136</v>
      </c>
      <c r="D34" t="s">
        <v>137</v>
      </c>
      <c r="E34" t="s">
        <v>192</v>
      </c>
      <c r="F34">
        <v>500</v>
      </c>
      <c r="G34" s="9">
        <v>3000</v>
      </c>
      <c r="H34" s="9">
        <v>5000</v>
      </c>
      <c r="I34">
        <v>10</v>
      </c>
      <c r="J34">
        <v>25</v>
      </c>
      <c r="K34">
        <v>60</v>
      </c>
      <c r="L34" s="9">
        <v>24600</v>
      </c>
      <c r="M34" s="9">
        <v>21955</v>
      </c>
      <c r="N34">
        <v>20</v>
      </c>
      <c r="O34">
        <v>80</v>
      </c>
      <c r="P34">
        <v>200</v>
      </c>
      <c r="Q34" s="9">
        <v>2245</v>
      </c>
      <c r="R34" s="9">
        <v>118080</v>
      </c>
      <c r="S34" s="9">
        <v>2004</v>
      </c>
      <c r="T34" s="9">
        <v>105384</v>
      </c>
      <c r="U34" s="10">
        <v>0.03</v>
      </c>
      <c r="W34" s="10">
        <v>0.3</v>
      </c>
      <c r="X34">
        <v>460</v>
      </c>
      <c r="Z34">
        <v>580</v>
      </c>
      <c r="AA34">
        <v>225</v>
      </c>
      <c r="AC34">
        <v>670</v>
      </c>
      <c r="AE34" s="11">
        <v>0.6</v>
      </c>
      <c r="AI34" s="11">
        <v>0.1</v>
      </c>
      <c r="AK34" s="11">
        <v>0.9</v>
      </c>
      <c r="AN34">
        <v>30</v>
      </c>
      <c r="AT34" t="s">
        <v>84</v>
      </c>
      <c r="AX34" t="s">
        <v>139</v>
      </c>
      <c r="AY34">
        <v>3</v>
      </c>
      <c r="AZ34">
        <v>2</v>
      </c>
      <c r="BA34">
        <v>4</v>
      </c>
      <c r="BB34">
        <v>2</v>
      </c>
      <c r="BC34">
        <v>2</v>
      </c>
      <c r="BD34">
        <v>2</v>
      </c>
      <c r="BE34">
        <v>2.5</v>
      </c>
      <c r="BF34" t="s">
        <v>87</v>
      </c>
      <c r="BG34" t="s">
        <v>86</v>
      </c>
    </row>
    <row r="35" spans="1:59">
      <c r="A35" t="s">
        <v>182</v>
      </c>
      <c r="B35" t="s">
        <v>193</v>
      </c>
      <c r="C35" t="s">
        <v>194</v>
      </c>
      <c r="D35" t="s">
        <v>195</v>
      </c>
      <c r="E35" t="s">
        <v>196</v>
      </c>
      <c r="F35" s="9">
        <v>4000</v>
      </c>
      <c r="G35" s="9">
        <v>4500</v>
      </c>
      <c r="H35" s="9">
        <v>6000</v>
      </c>
      <c r="I35">
        <v>100</v>
      </c>
      <c r="J35">
        <v>300</v>
      </c>
      <c r="K35" s="9">
        <v>1000</v>
      </c>
      <c r="L35" s="9">
        <v>1060</v>
      </c>
      <c r="M35" s="9">
        <v>1000</v>
      </c>
      <c r="N35">
        <v>50</v>
      </c>
      <c r="O35">
        <v>240</v>
      </c>
      <c r="P35">
        <v>530</v>
      </c>
      <c r="Q35" s="9">
        <v>5190</v>
      </c>
      <c r="R35" s="9">
        <v>183170</v>
      </c>
      <c r="S35" s="9">
        <v>4896</v>
      </c>
      <c r="T35" s="9">
        <v>172802</v>
      </c>
      <c r="U35" s="10">
        <v>0.02</v>
      </c>
      <c r="V35" s="10">
        <v>0.05</v>
      </c>
      <c r="W35" s="10">
        <v>0.1</v>
      </c>
      <c r="X35">
        <v>450</v>
      </c>
      <c r="Y35">
        <v>500</v>
      </c>
      <c r="Z35">
        <v>550</v>
      </c>
      <c r="AA35">
        <v>60</v>
      </c>
      <c r="AB35">
        <v>200</v>
      </c>
      <c r="AC35">
        <v>350</v>
      </c>
      <c r="AE35" s="11">
        <v>0.6</v>
      </c>
      <c r="AF35">
        <v>1</v>
      </c>
      <c r="AH35">
        <v>2</v>
      </c>
      <c r="AI35" s="11">
        <v>0</v>
      </c>
      <c r="AJ35" s="11">
        <v>0.8</v>
      </c>
      <c r="AK35" s="11">
        <v>0.2</v>
      </c>
      <c r="AN35">
        <v>35</v>
      </c>
      <c r="AO35" s="11">
        <v>0.95</v>
      </c>
      <c r="AP35" s="11">
        <v>0.04</v>
      </c>
      <c r="AT35" t="s">
        <v>84</v>
      </c>
      <c r="AX35" t="s">
        <v>103</v>
      </c>
      <c r="AY35">
        <v>3</v>
      </c>
      <c r="AZ35">
        <v>5</v>
      </c>
      <c r="BA35">
        <v>5</v>
      </c>
      <c r="BB35">
        <v>5</v>
      </c>
      <c r="BC35">
        <v>5</v>
      </c>
      <c r="BD35">
        <v>4</v>
      </c>
      <c r="BE35">
        <v>4.5</v>
      </c>
      <c r="BF35" t="s">
        <v>86</v>
      </c>
      <c r="BG35" t="s">
        <v>87</v>
      </c>
    </row>
    <row r="36" spans="1:59">
      <c r="A36" t="s">
        <v>182</v>
      </c>
      <c r="B36" t="s">
        <v>193</v>
      </c>
      <c r="C36" t="s">
        <v>197</v>
      </c>
      <c r="D36" t="s">
        <v>195</v>
      </c>
      <c r="E36" t="s">
        <v>198</v>
      </c>
      <c r="F36">
        <v>500</v>
      </c>
      <c r="G36" s="9">
        <v>3000</v>
      </c>
      <c r="H36" s="9">
        <v>4000</v>
      </c>
      <c r="I36">
        <v>50</v>
      </c>
      <c r="J36">
        <v>100</v>
      </c>
      <c r="K36">
        <v>500</v>
      </c>
      <c r="L36" s="9">
        <v>3000</v>
      </c>
      <c r="M36" s="9">
        <v>2718</v>
      </c>
      <c r="N36">
        <v>10</v>
      </c>
      <c r="O36">
        <v>100</v>
      </c>
      <c r="P36">
        <v>400</v>
      </c>
      <c r="Q36" s="9">
        <v>2040</v>
      </c>
      <c r="R36" s="9">
        <v>72000</v>
      </c>
      <c r="S36" s="9">
        <v>1848</v>
      </c>
      <c r="T36" s="9">
        <v>65232</v>
      </c>
      <c r="U36" s="10">
        <v>1.4999999999999999E-2</v>
      </c>
      <c r="V36" s="10">
        <v>0.02</v>
      </c>
      <c r="W36" s="10">
        <v>0.05</v>
      </c>
      <c r="X36">
        <v>425</v>
      </c>
      <c r="Y36">
        <v>440</v>
      </c>
      <c r="Z36">
        <v>550</v>
      </c>
      <c r="AA36">
        <v>100</v>
      </c>
      <c r="AC36">
        <v>400</v>
      </c>
      <c r="AF36">
        <v>0.7</v>
      </c>
      <c r="AH36">
        <v>2</v>
      </c>
      <c r="AI36" s="11">
        <v>0</v>
      </c>
      <c r="AJ36" s="11">
        <v>0.7</v>
      </c>
      <c r="AK36" s="11">
        <v>0.3</v>
      </c>
      <c r="AL36" s="11">
        <v>0</v>
      </c>
      <c r="AN36">
        <v>35</v>
      </c>
      <c r="AO36" s="11">
        <v>0.93</v>
      </c>
      <c r="AP36" s="11">
        <v>0.04</v>
      </c>
      <c r="AT36" t="s">
        <v>120</v>
      </c>
      <c r="AX36" t="s">
        <v>148</v>
      </c>
      <c r="AY36">
        <v>3</v>
      </c>
      <c r="AZ36">
        <v>3</v>
      </c>
      <c r="BA36">
        <v>4</v>
      </c>
      <c r="BB36">
        <v>3</v>
      </c>
      <c r="BC36">
        <v>3</v>
      </c>
      <c r="BD36">
        <v>3</v>
      </c>
      <c r="BE36">
        <v>3.2</v>
      </c>
      <c r="BF36" t="s">
        <v>85</v>
      </c>
      <c r="BG36" t="s">
        <v>85</v>
      </c>
    </row>
    <row r="37" spans="1:59">
      <c r="A37" t="s">
        <v>199</v>
      </c>
      <c r="B37" t="s">
        <v>200</v>
      </c>
      <c r="C37" t="s">
        <v>201</v>
      </c>
      <c r="D37" t="s">
        <v>202</v>
      </c>
      <c r="E37" t="s">
        <v>203</v>
      </c>
      <c r="F37">
        <v>0</v>
      </c>
      <c r="H37">
        <v>3000</v>
      </c>
      <c r="I37">
        <v>20</v>
      </c>
      <c r="J37">
        <v>40</v>
      </c>
      <c r="K37">
        <v>160</v>
      </c>
      <c r="L37">
        <v>334</v>
      </c>
      <c r="M37">
        <v>334</v>
      </c>
      <c r="N37">
        <v>100</v>
      </c>
      <c r="O37">
        <v>150</v>
      </c>
      <c r="P37">
        <v>425</v>
      </c>
      <c r="Q37">
        <v>610</v>
      </c>
      <c r="R37" s="9">
        <v>21600</v>
      </c>
      <c r="S37">
        <v>610</v>
      </c>
      <c r="T37" s="9">
        <v>21600</v>
      </c>
      <c r="U37" s="10">
        <v>4.2999999999999997E-2</v>
      </c>
      <c r="W37" s="10">
        <v>0.28499999999999998</v>
      </c>
      <c r="AE37" s="11">
        <v>0.6</v>
      </c>
      <c r="AI37" s="11">
        <v>0.2</v>
      </c>
      <c r="AJ37" s="11">
        <v>0.6</v>
      </c>
      <c r="AK37" s="11">
        <v>0.2</v>
      </c>
      <c r="AX37" t="s">
        <v>139</v>
      </c>
      <c r="AY37">
        <v>3</v>
      </c>
      <c r="AZ37">
        <v>2</v>
      </c>
      <c r="BA37">
        <v>3</v>
      </c>
      <c r="BB37">
        <v>3</v>
      </c>
      <c r="BC37">
        <v>2</v>
      </c>
      <c r="BD37">
        <v>3</v>
      </c>
      <c r="BE37">
        <v>2.7</v>
      </c>
      <c r="BF37" t="s">
        <v>87</v>
      </c>
      <c r="BG37" t="s">
        <v>86</v>
      </c>
    </row>
    <row r="38" spans="1:59">
      <c r="A38" t="s">
        <v>199</v>
      </c>
      <c r="B38" t="s">
        <v>204</v>
      </c>
      <c r="C38" t="s">
        <v>205</v>
      </c>
      <c r="D38" t="s">
        <v>206</v>
      </c>
      <c r="E38" t="s">
        <v>207</v>
      </c>
      <c r="F38" s="9">
        <v>1000</v>
      </c>
      <c r="G38" s="9">
        <v>2000</v>
      </c>
      <c r="H38" s="9">
        <v>4000</v>
      </c>
      <c r="I38">
        <v>150</v>
      </c>
      <c r="J38">
        <v>250</v>
      </c>
      <c r="K38">
        <v>660</v>
      </c>
      <c r="L38" s="9">
        <v>1719</v>
      </c>
      <c r="M38" s="9">
        <v>1627</v>
      </c>
      <c r="N38">
        <v>100</v>
      </c>
      <c r="O38">
        <v>150</v>
      </c>
      <c r="P38">
        <v>350</v>
      </c>
      <c r="Q38" s="9">
        <v>4380</v>
      </c>
      <c r="R38" s="9">
        <v>154710</v>
      </c>
      <c r="S38" s="9">
        <v>4146</v>
      </c>
      <c r="T38" s="9">
        <v>146430</v>
      </c>
      <c r="U38" s="10">
        <v>7.0000000000000001E-3</v>
      </c>
      <c r="V38" s="10">
        <v>2.1000000000000001E-2</v>
      </c>
      <c r="W38" s="10">
        <v>0.05</v>
      </c>
      <c r="AF38">
        <v>0.6</v>
      </c>
      <c r="AG38">
        <v>1.1000000000000001</v>
      </c>
      <c r="AH38">
        <v>1.3</v>
      </c>
      <c r="AI38" s="11">
        <v>0.5</v>
      </c>
      <c r="AJ38" s="11">
        <v>0.5</v>
      </c>
      <c r="AX38" t="s">
        <v>139</v>
      </c>
      <c r="AY38">
        <v>3</v>
      </c>
      <c r="AZ38">
        <v>4</v>
      </c>
      <c r="BA38">
        <v>2</v>
      </c>
      <c r="BB38">
        <v>3</v>
      </c>
      <c r="BC38">
        <v>3</v>
      </c>
      <c r="BD38">
        <v>3</v>
      </c>
      <c r="BE38">
        <v>3</v>
      </c>
      <c r="BF38" t="s">
        <v>85</v>
      </c>
      <c r="BG38" t="s">
        <v>85</v>
      </c>
    </row>
    <row r="39" spans="1:59" ht="13.5" thickBot="1"/>
    <row r="40" spans="1:59">
      <c r="D40" s="13" t="s">
        <v>208</v>
      </c>
      <c r="E40" s="14"/>
      <c r="F40" s="15">
        <f>AVERAGE(F2:F38)</f>
        <v>1277.0270270270271</v>
      </c>
      <c r="G40" s="15">
        <f>AVERAGE(G2:G38)</f>
        <v>2600.2777777777778</v>
      </c>
      <c r="H40" s="16">
        <f>AVERAGE(H2:H38)</f>
        <v>4045.9459459459458</v>
      </c>
    </row>
    <row r="41" spans="1:59" ht="13.5" thickBot="1">
      <c r="D41" s="21" t="s">
        <v>210</v>
      </c>
      <c r="E41" s="22"/>
      <c r="F41" s="22"/>
      <c r="G41" s="23">
        <f>G40/F40</f>
        <v>2.0361963550852438</v>
      </c>
      <c r="H41" s="23">
        <f>H40/G40</f>
        <v>1.5559668203616499</v>
      </c>
    </row>
    <row r="42" spans="1:59">
      <c r="D42" s="18" t="s">
        <v>209</v>
      </c>
      <c r="E42" s="17"/>
      <c r="F42" s="19">
        <f>SUMPRODUCT(F2:F38,$S$2:$S$38)/SUM($S$2:$S$38)</f>
        <v>1051.2852557729998</v>
      </c>
      <c r="G42" s="19">
        <f>SUMPRODUCT(G2:G38,$S$2:$S$38)/SUM($S$2:$S$38)</f>
        <v>2498.8885732950835</v>
      </c>
      <c r="H42" s="20">
        <f>SUMPRODUCT(H2:H38,$S$2:$S$38)/SUM($S$2:$S$38)</f>
        <v>4244.326412361178</v>
      </c>
    </row>
    <row r="43" spans="1:59" ht="13.5" thickBot="1">
      <c r="D43" s="21" t="s">
        <v>210</v>
      </c>
      <c r="E43" s="22"/>
      <c r="F43" s="22"/>
      <c r="G43" s="23">
        <f>G42/F42</f>
        <v>2.3769843242571449</v>
      </c>
      <c r="H43" s="23">
        <f>H42/G42</f>
        <v>1.6984856618734807</v>
      </c>
    </row>
    <row r="46" spans="1:59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59">
      <c r="A47" s="12" t="s">
        <v>212</v>
      </c>
      <c r="B47" t="s">
        <v>227</v>
      </c>
    </row>
    <row r="48" spans="1:59">
      <c r="A48" s="12" t="s">
        <v>213</v>
      </c>
      <c r="B48" t="s">
        <v>225</v>
      </c>
    </row>
    <row r="49" spans="1:2">
      <c r="A49" s="12" t="s">
        <v>214</v>
      </c>
      <c r="B49" t="s">
        <v>228</v>
      </c>
    </row>
    <row r="50" spans="1:2">
      <c r="A50" s="12" t="s">
        <v>215</v>
      </c>
      <c r="B50" t="s">
        <v>229</v>
      </c>
    </row>
    <row r="51" spans="1:2">
      <c r="A51" s="12" t="s">
        <v>216</v>
      </c>
      <c r="B51" t="s">
        <v>226</v>
      </c>
    </row>
    <row r="52" spans="1:2">
      <c r="A52" s="12" t="s">
        <v>217</v>
      </c>
      <c r="B52" t="s">
        <v>230</v>
      </c>
    </row>
    <row r="53" spans="1:2">
      <c r="A53" s="12" t="s">
        <v>218</v>
      </c>
      <c r="B53" t="s">
        <v>199</v>
      </c>
    </row>
    <row r="54" spans="1:2">
      <c r="A54" s="12" t="s">
        <v>219</v>
      </c>
      <c r="B54" t="s">
        <v>224</v>
      </c>
    </row>
    <row r="55" spans="1:2">
      <c r="A55" s="12" t="s">
        <v>220</v>
      </c>
      <c r="B55" t="s">
        <v>222</v>
      </c>
    </row>
    <row r="56" spans="1:2">
      <c r="A56" s="12" t="s">
        <v>221</v>
      </c>
      <c r="B56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SUP_Shale</vt:lpstr>
      <vt:lpstr>Shale Gas Resources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2015-10-15T11:59:24Z</cp:lastPrinted>
  <dcterms:created xsi:type="dcterms:W3CDTF">2005-06-03T09:41:13Z</dcterms:created>
  <dcterms:modified xsi:type="dcterms:W3CDTF">2020-04-22T08:48:29Z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734738588333129</vt:r8>
  </property>
</Properties>
</file>