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13_ncr:1_{7AADB5EA-0160-4D1C-B1AC-3250C898A76E}" xr6:coauthVersionLast="45" xr6:coauthVersionMax="45" xr10:uidLastSave="{00000000-0000-0000-0000-000000000000}"/>
  <bookViews>
    <workbookView xWindow="-120" yWindow="-120" windowWidth="29040" windowHeight="15840" tabRatio="909" activeTab="1" xr2:uid="{00000000-000D-0000-FFFF-FFFF00000000}"/>
  </bookViews>
  <sheets>
    <sheet name="Data_IMP-EXP" sheetId="32" r:id="rId1"/>
    <sheet name="SUP" sheetId="3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30" l="1"/>
  <c r="J19" i="30"/>
  <c r="J18" i="30"/>
  <c r="J17" i="30"/>
  <c r="J16" i="30"/>
  <c r="AT46" i="30"/>
  <c r="AT55" i="30" s="1"/>
  <c r="AS46" i="30"/>
  <c r="AS55" i="30" s="1"/>
  <c r="AR46" i="30"/>
  <c r="AR55" i="30" s="1"/>
  <c r="AQ46" i="30"/>
  <c r="AQ55" i="30" s="1"/>
  <c r="AP46" i="30"/>
  <c r="AP55" i="30"/>
  <c r="AO46" i="30"/>
  <c r="AO55" i="30" s="1"/>
  <c r="AN46" i="30"/>
  <c r="AN55" i="30"/>
  <c r="AM46" i="30"/>
  <c r="AM55" i="30"/>
  <c r="AL46" i="30"/>
  <c r="AL55" i="30"/>
  <c r="AK46" i="30"/>
  <c r="AK55" i="30" s="1"/>
  <c r="AJ46" i="30"/>
  <c r="AJ55" i="30"/>
  <c r="AI46" i="30"/>
  <c r="AI55" i="30"/>
  <c r="AH46" i="30"/>
  <c r="AH55" i="30"/>
  <c r="AG46" i="30"/>
  <c r="AG55" i="30" s="1"/>
  <c r="AF46" i="30"/>
  <c r="AF55" i="30" s="1"/>
  <c r="AE46" i="30"/>
  <c r="AE55" i="30" s="1"/>
  <c r="AD46" i="30"/>
  <c r="AD55" i="30" s="1"/>
  <c r="AC46" i="30"/>
  <c r="AC55" i="30" s="1"/>
  <c r="AB46" i="30"/>
  <c r="AB55" i="30" s="1"/>
  <c r="AA46" i="30"/>
  <c r="AA55" i="30" s="1"/>
  <c r="Z46" i="30"/>
  <c r="Z55" i="30"/>
  <c r="Y46" i="30"/>
  <c r="Y55" i="30" s="1"/>
  <c r="X46" i="30"/>
  <c r="X55" i="30"/>
  <c r="W46" i="30"/>
  <c r="W55" i="30"/>
  <c r="V46" i="30"/>
  <c r="V55" i="30" s="1"/>
  <c r="U46" i="30"/>
  <c r="U55" i="30"/>
  <c r="T46" i="30"/>
  <c r="T55" i="30"/>
  <c r="S46" i="30"/>
  <c r="S55" i="30"/>
  <c r="R46" i="30"/>
  <c r="R55" i="30"/>
  <c r="Q46" i="30"/>
  <c r="Q55" i="30" s="1"/>
  <c r="P46" i="30"/>
  <c r="P55" i="30" s="1"/>
  <c r="O46" i="30"/>
  <c r="O55" i="30" s="1"/>
  <c r="N46" i="30"/>
  <c r="N55" i="30" s="1"/>
  <c r="M46" i="30"/>
  <c r="M55" i="30" s="1"/>
  <c r="L46" i="30"/>
  <c r="L5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6" i="30"/>
  <c r="K55" i="30"/>
  <c r="K45" i="30"/>
  <c r="K44" i="30"/>
  <c r="K43" i="30"/>
  <c r="K42" i="30"/>
  <c r="J27" i="30"/>
  <c r="J26" i="30"/>
  <c r="J28" i="30"/>
  <c r="J29" i="30"/>
  <c r="J30" i="30"/>
  <c r="J31" i="30"/>
  <c r="J32" i="30"/>
  <c r="J33" i="30"/>
  <c r="J34" i="30"/>
  <c r="J35" i="30"/>
  <c r="J36" i="30" s="1"/>
  <c r="I46" i="30"/>
  <c r="J25" i="30"/>
  <c r="J24" i="30"/>
  <c r="AW22" i="30"/>
  <c r="AW14" i="30"/>
  <c r="AW10" i="30"/>
  <c r="AW6" i="30"/>
  <c r="J23" i="30"/>
  <c r="I45" i="30"/>
  <c r="J22" i="30"/>
  <c r="I44" i="30"/>
  <c r="J21" i="30"/>
  <c r="I43" i="30"/>
  <c r="J20" i="30"/>
  <c r="I42" i="30"/>
  <c r="J15" i="30"/>
  <c r="J14" i="30"/>
  <c r="J13" i="30"/>
  <c r="J12" i="30"/>
  <c r="J11" i="30"/>
  <c r="J10" i="30"/>
  <c r="J9" i="30"/>
  <c r="J8" i="30"/>
  <c r="J7" i="30"/>
  <c r="J6" i="30"/>
  <c r="J5" i="30"/>
  <c r="J4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demiglio</author>
    <author>Maurizio Gargiulo</author>
    <author>Amit Kanudia</author>
  </authors>
  <commentList>
    <comment ref="Q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via PL</t>
        </r>
      </text>
    </comment>
    <comment ref="AH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tutti i nodi da GTE tranne EUROPOL direttamente collagato a DE</t>
        </r>
      </text>
    </comment>
    <comment ref="Q9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via PL</t>
        </r>
      </text>
    </comment>
    <comment ref="AH9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tutti i nodi da GTE tranne EUROPOL direttamente collagato a DE</t>
        </r>
      </text>
    </comment>
    <comment ref="Q1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North Stream about 55 bmc</t>
        </r>
      </text>
    </comment>
    <comment ref="Q1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via PL</t>
        </r>
      </text>
    </comment>
    <comment ref="AH13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tutti i nodi da GTE tranne EUROPOL direttamente collagato a DE</t>
        </r>
      </text>
    </comment>
    <comment ref="Q1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North Stream about 55 bmc</t>
        </r>
      </text>
    </comment>
    <comment ref="Q17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via PL</t>
        </r>
      </text>
    </comment>
    <comment ref="AH17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tutti i nodi da GTE tranne EUROPOL direttamente collagato a DE</t>
        </r>
      </text>
    </comment>
    <comment ref="Q20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North Stream about 55 bmc</t>
        </r>
      </text>
    </comment>
    <comment ref="Q2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via PL</t>
        </r>
      </text>
    </comment>
    <comment ref="AH2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demiglio:</t>
        </r>
        <r>
          <rPr>
            <sz val="8"/>
            <color indexed="81"/>
            <rFont val="Tahoma"/>
            <family val="2"/>
          </rPr>
          <t xml:space="preserve">
tutti i nodi da GTE tranne EUROPOL direttamente collagato a DE</t>
        </r>
      </text>
    </comment>
    <comment ref="I68" authorId="2" shapeId="0" xr:uid="{00000000-0006-0000-0100-00000E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additional availabiltiy over the planned one before 2025
</t>
        </r>
      </text>
    </comment>
    <comment ref="I69" authorId="2" shapeId="0" xr:uid="{00000000-0006-0000-0100-00000F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Unplanned Regasification plants not more than this limit per country
</t>
        </r>
      </text>
    </comment>
  </commentList>
</comments>
</file>

<file path=xl/sharedStrings.xml><?xml version="1.0" encoding="utf-8"?>
<sst xmlns="http://schemas.openxmlformats.org/spreadsheetml/2006/main" count="242" uniqueCount="93">
  <si>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</si>
  <si>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</si>
  <si>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</si>
  <si>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</si>
  <si>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</si>
  <si>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</si>
  <si>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</si>
  <si>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</si>
  <si>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</si>
  <si>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</si>
  <si>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</si>
  <si>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</si>
  <si>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</si>
  <si>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</si>
  <si>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</si>
  <si>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</si>
  <si>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</si>
  <si>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</si>
  <si>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</si>
  <si>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</si>
  <si>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</si>
  <si>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</si>
  <si>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</si>
  <si>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</si>
  <si>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</si>
  <si>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</si>
  <si>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</si>
  <si>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</si>
  <si>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</si>
  <si>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TimeSlice</t>
  </si>
  <si>
    <t>LimType</t>
  </si>
  <si>
    <t>Attribute</t>
  </si>
  <si>
    <t>Year</t>
  </si>
  <si>
    <t>Unit</t>
  </si>
  <si>
    <t>GASNAT</t>
  </si>
  <si>
    <t>Natural Gas</t>
  </si>
  <si>
    <t>PSet_PN</t>
  </si>
  <si>
    <t>~TFM_DINS</t>
  </si>
  <si>
    <t>AL</t>
  </si>
  <si>
    <t>BH</t>
  </si>
  <si>
    <t>HR</t>
  </si>
  <si>
    <t>ME</t>
  </si>
  <si>
    <t>MK</t>
  </si>
  <si>
    <t>RS</t>
  </si>
  <si>
    <t>Exporting Country</t>
  </si>
  <si>
    <t>Data Source:</t>
  </si>
  <si>
    <t>Pja</t>
  </si>
  <si>
    <t>From</t>
  </si>
  <si>
    <t>To</t>
  </si>
  <si>
    <t>RU_PIP</t>
  </si>
  <si>
    <t>RU-BY_PIP</t>
  </si>
  <si>
    <t>RU-UA_PIP</t>
  </si>
  <si>
    <t>N_AFR_PIP</t>
  </si>
  <si>
    <t>GLOBAL</t>
  </si>
  <si>
    <t>test</t>
  </si>
  <si>
    <t>RDM: Regasification capacities adjusted according to the "AF" of the facilities (by country)</t>
  </si>
  <si>
    <t>~TFM_AVA</t>
  </si>
  <si>
    <t>Trans - Insert</t>
  </si>
  <si>
    <t>~TFM_INS</t>
  </si>
  <si>
    <t>Attrib_Cond</t>
  </si>
  <si>
    <t>Val_Cond</t>
  </si>
  <si>
    <t>AllRegions</t>
  </si>
  <si>
    <t>Pset_Set</t>
  </si>
  <si>
    <t>Pset_PN</t>
  </si>
  <si>
    <t>*</t>
  </si>
  <si>
    <t>LNGREGAS*BE*</t>
  </si>
  <si>
    <t>LNGREGAS*FR*</t>
  </si>
  <si>
    <t>LNGREGAS*IT*</t>
  </si>
  <si>
    <t>LNGREGAS*PT*</t>
  </si>
  <si>
    <t>LNGREGAS*ES*</t>
  </si>
  <si>
    <t>LNGREGAS*UK*</t>
  </si>
  <si>
    <t>LNGREGAS*NL*</t>
  </si>
  <si>
    <t>LIFE</t>
  </si>
  <si>
    <t>IMPGAS*,IMPLNG*,LNGREGAS*</t>
  </si>
  <si>
    <t>Stock</t>
  </si>
  <si>
    <t>NCAP_BND</t>
  </si>
  <si>
    <t>LNGREGAS_New</t>
  </si>
  <si>
    <t>CAP_BND</t>
  </si>
  <si>
    <t>UP</t>
  </si>
  <si>
    <t>2005,2020</t>
  </si>
  <si>
    <t>LNGREGAS*DE*</t>
  </si>
  <si>
    <t>LNGREGAS*PL*</t>
  </si>
  <si>
    <t>LNGREGAS*HR*</t>
  </si>
  <si>
    <t>LNGREGAS*CY*</t>
  </si>
  <si>
    <t>START</t>
  </si>
  <si>
    <t>IMPGAS*,IMPLNG*,-*BkStp</t>
  </si>
  <si>
    <t>BA</t>
  </si>
  <si>
    <t>KS</t>
  </si>
  <si>
    <t>EL</t>
  </si>
  <si>
    <t>IMPBIOETH</t>
  </si>
  <si>
    <t>IMPBIOEMHV</t>
  </si>
  <si>
    <t>IMPBIOWOO</t>
  </si>
  <si>
    <t>LNGREGAS*EL*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</si>
</sst>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_-[$€-2]\ * #,##0.00_-;\-[$€-2]\ * #,##0.00_-;_-[$€-2]\ * &quot;-&quot;??_-"/>
    <numFmt numFmtId="167" formatCode="#,##0;\-\ #,##0;_-\ &quot;- &quot;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/>
    <xf numFmtId="167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3" borderId="0" xfId="0" applyFill="1" applyBorder="1"/>
    <xf numFmtId="0" fontId="2" fillId="4" borderId="0" xfId="0" applyFont="1" applyFill="1" applyAlignment="1">
      <alignment horizontal="left"/>
    </xf>
    <xf numFmtId="1" fontId="0" fillId="5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3" borderId="2" xfId="0" applyFill="1" applyBorder="1"/>
    <xf numFmtId="0" fontId="0" fillId="0" borderId="2" xfId="0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6" borderId="0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0" fontId="9" fillId="0" borderId="0" xfId="0" applyFont="1"/>
    <xf numFmtId="0" fontId="0" fillId="0" borderId="0" xfId="0" quotePrefix="1"/>
    <xf numFmtId="165" fontId="9" fillId="0" borderId="0" xfId="0" applyNumberFormat="1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7" borderId="2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/>
    <xf numFmtId="0" fontId="9" fillId="7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6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e_B2020" xfId="4" xr:uid="{00000000-0005-0000-0000-000004000000}"/>
    <cellStyle name="Nuovo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6"/>
  <sheetViews>
    <sheetView workbookViewId="0">
      <selection activeCell="R5" sqref="R5"/>
    </sheetView>
  </sheetViews>
  <sheetFormatPr defaultRowHeight="12.75" x14ac:dyDescent="0.2"/>
  <cols>
    <col min="3" max="3" width="19.140625" bestFit="1" customWidth="1"/>
    <col min="4" max="5" width="27.7109375" customWidth="1"/>
  </cols>
  <sheetData>
    <row r="3" spans="2:41" x14ac:dyDescent="0.2">
      <c r="B3" s="10" t="s">
        <v>45</v>
      </c>
    </row>
    <row r="4" spans="2:41" x14ac:dyDescent="0.2">
      <c r="B4" s="10" t="s">
        <v>33</v>
      </c>
      <c r="C4" s="10" t="s">
        <v>46</v>
      </c>
    </row>
    <row r="5" spans="2:41" x14ac:dyDescent="0.2">
      <c r="B5" s="10" t="s">
        <v>47</v>
      </c>
      <c r="C5" s="10" t="s">
        <v>48</v>
      </c>
      <c r="F5" s="1" t="s">
        <v>0</v>
      </c>
      <c r="G5" s="1" t="s">
        <v>1</v>
      </c>
      <c r="H5" s="1" t="s">
        <v>28</v>
      </c>
      <c r="I5" s="1" t="s">
        <v>2</v>
      </c>
      <c r="J5" s="1" t="s">
        <v>3</v>
      </c>
      <c r="K5" s="1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88</v>
      </c>
      <c r="S5" s="1" t="s">
        <v>11</v>
      </c>
      <c r="T5" s="1" t="s">
        <v>12</v>
      </c>
      <c r="U5" s="1" t="s">
        <v>13</v>
      </c>
      <c r="V5" s="1" t="s">
        <v>27</v>
      </c>
      <c r="W5" s="1" t="s">
        <v>14</v>
      </c>
      <c r="X5" s="1" t="s">
        <v>15</v>
      </c>
      <c r="Y5" s="1" t="s">
        <v>16</v>
      </c>
      <c r="Z5" s="1" t="s">
        <v>17</v>
      </c>
      <c r="AA5" s="1" t="s">
        <v>18</v>
      </c>
      <c r="AB5" s="1" t="s">
        <v>19</v>
      </c>
      <c r="AC5" s="1" t="s">
        <v>20</v>
      </c>
      <c r="AD5" s="1" t="s">
        <v>21</v>
      </c>
      <c r="AE5" s="1" t="s">
        <v>22</v>
      </c>
      <c r="AF5" s="1" t="s">
        <v>23</v>
      </c>
      <c r="AG5" s="1" t="s">
        <v>24</v>
      </c>
      <c r="AH5" s="1" t="s">
        <v>25</v>
      </c>
      <c r="AI5" s="1" t="s">
        <v>26</v>
      </c>
      <c r="AJ5" s="11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</row>
    <row r="6" spans="2:41" x14ac:dyDescent="0.2">
      <c r="B6" s="6"/>
      <c r="C6" s="6"/>
      <c r="D6" s="3" t="s">
        <v>34</v>
      </c>
      <c r="E6" s="18" t="s">
        <v>35</v>
      </c>
      <c r="F6">
        <v>125185</v>
      </c>
      <c r="G6">
        <v>258526</v>
      </c>
      <c r="H6">
        <v>104244</v>
      </c>
      <c r="I6">
        <v>2810</v>
      </c>
      <c r="J6">
        <v>1803</v>
      </c>
      <c r="K6">
        <v>31728</v>
      </c>
      <c r="L6">
        <v>1037590</v>
      </c>
      <c r="M6">
        <v>148051</v>
      </c>
      <c r="N6">
        <v>1485</v>
      </c>
      <c r="O6">
        <v>617167</v>
      </c>
      <c r="P6">
        <v>125759</v>
      </c>
      <c r="Q6">
        <v>547721</v>
      </c>
      <c r="R6">
        <v>16551</v>
      </c>
      <c r="S6">
        <v>54602</v>
      </c>
      <c r="T6">
        <v>82191</v>
      </c>
      <c r="U6">
        <v>3282</v>
      </c>
      <c r="V6">
        <v>667506</v>
      </c>
      <c r="W6">
        <v>7360</v>
      </c>
      <c r="X6">
        <v>3252</v>
      </c>
      <c r="Y6">
        <v>3042</v>
      </c>
      <c r="Z6">
        <v>0</v>
      </c>
      <c r="AA6">
        <v>530606</v>
      </c>
      <c r="AB6">
        <v>18743</v>
      </c>
      <c r="AC6">
        <v>85713</v>
      </c>
      <c r="AD6">
        <v>134768</v>
      </c>
      <c r="AE6">
        <v>101279</v>
      </c>
      <c r="AF6">
        <v>92845</v>
      </c>
      <c r="AG6">
        <v>12342</v>
      </c>
      <c r="AH6">
        <v>145748</v>
      </c>
      <c r="AI6">
        <v>1143305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70"/>
  <sheetViews>
    <sheetView tabSelected="1" topLeftCell="G28" zoomScale="80" zoomScaleNormal="80" workbookViewId="0">
      <selection activeCell="W42" sqref="W42"/>
    </sheetView>
  </sheetViews>
  <sheetFormatPr defaultRowHeight="12.75" x14ac:dyDescent="0.2"/>
  <cols>
    <col min="2" max="2" width="11" customWidth="1"/>
    <col min="4" max="4" width="4.140625" customWidth="1"/>
    <col min="5" max="5" width="3.5703125" customWidth="1"/>
    <col min="6" max="6" width="12.7109375" customWidth="1"/>
    <col min="7" max="8" width="11.42578125" customWidth="1"/>
    <col min="9" max="9" width="19.5703125" bestFit="1" customWidth="1"/>
    <col min="10" max="10" width="15.28515625" customWidth="1"/>
    <col min="11" max="46" width="7.28515625" customWidth="1"/>
    <col min="47" max="56" width="11.42578125" customWidth="1"/>
    <col min="57" max="57" width="6.5703125" customWidth="1"/>
  </cols>
  <sheetData>
    <row r="1" spans="1:49" x14ac:dyDescent="0.2">
      <c r="AP1" s="2"/>
    </row>
    <row r="2" spans="1:49" x14ac:dyDescent="0.2">
      <c r="F2" s="4" t="s">
        <v>37</v>
      </c>
      <c r="AP2" s="2"/>
    </row>
    <row r="3" spans="1:49" x14ac:dyDescent="0.2">
      <c r="B3" s="16" t="s">
        <v>44</v>
      </c>
      <c r="F3" t="s">
        <v>29</v>
      </c>
      <c r="G3" t="s">
        <v>30</v>
      </c>
      <c r="H3" t="s">
        <v>31</v>
      </c>
      <c r="I3" t="s">
        <v>32</v>
      </c>
      <c r="J3" t="s">
        <v>36</v>
      </c>
      <c r="K3" s="1" t="s">
        <v>0</v>
      </c>
      <c r="L3" s="1" t="s">
        <v>1</v>
      </c>
      <c r="M3" s="1" t="s">
        <v>28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88</v>
      </c>
      <c r="X3" s="1" t="s">
        <v>11</v>
      </c>
      <c r="Y3" s="1" t="s">
        <v>12</v>
      </c>
      <c r="Z3" s="1" t="s">
        <v>13</v>
      </c>
      <c r="AA3" s="1" t="s">
        <v>27</v>
      </c>
      <c r="AB3" s="1" t="s">
        <v>14</v>
      </c>
      <c r="AC3" s="1" t="s">
        <v>15</v>
      </c>
      <c r="AD3" s="1" t="s">
        <v>16</v>
      </c>
      <c r="AE3" s="1" t="s">
        <v>17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23</v>
      </c>
      <c r="AL3" s="1" t="s">
        <v>24</v>
      </c>
      <c r="AM3" s="1" t="s">
        <v>25</v>
      </c>
      <c r="AN3" s="1" t="s">
        <v>26</v>
      </c>
      <c r="AO3" s="11" t="s">
        <v>38</v>
      </c>
      <c r="AP3" s="12" t="s">
        <v>86</v>
      </c>
      <c r="AQ3" s="12" t="s">
        <v>40</v>
      </c>
      <c r="AR3" s="12" t="s">
        <v>87</v>
      </c>
      <c r="AS3" s="12" t="s">
        <v>41</v>
      </c>
      <c r="AT3" s="12" t="s">
        <v>42</v>
      </c>
      <c r="AU3" t="s">
        <v>43</v>
      </c>
    </row>
    <row r="4" spans="1:49" x14ac:dyDescent="0.2">
      <c r="B4" s="5" t="s">
        <v>49</v>
      </c>
      <c r="F4" s="2"/>
      <c r="G4" s="2"/>
      <c r="H4" t="s">
        <v>74</v>
      </c>
      <c r="I4">
        <v>2005</v>
      </c>
      <c r="J4" t="str">
        <f t="shared" ref="J4:J23" si="0">"IMPGAS"&amp;"_"&amp;B4</f>
        <v>IMPGAS_RU_PIP</v>
      </c>
      <c r="K4" s="8"/>
      <c r="L4" s="8"/>
      <c r="M4" s="8"/>
      <c r="N4" s="8"/>
      <c r="O4" s="8"/>
      <c r="P4" s="8"/>
      <c r="Q4" s="39"/>
      <c r="R4" s="8"/>
      <c r="S4" s="20">
        <v>50.25</v>
      </c>
      <c r="T4" s="8"/>
      <c r="U4" s="20">
        <v>273.31200000000001</v>
      </c>
      <c r="V4" s="8"/>
      <c r="W4" s="8"/>
      <c r="X4" s="8"/>
      <c r="Y4" s="8"/>
      <c r="Z4" s="8"/>
      <c r="AA4" s="8"/>
      <c r="AB4" s="8"/>
      <c r="AC4" s="8"/>
      <c r="AD4" s="8"/>
      <c r="AE4" s="9"/>
      <c r="AF4" s="8"/>
      <c r="AG4" s="8"/>
      <c r="AH4" s="8"/>
      <c r="AI4" s="8"/>
      <c r="AJ4" s="8"/>
      <c r="AK4" s="8"/>
      <c r="AL4" s="8"/>
      <c r="AM4" s="8"/>
      <c r="AN4" s="8"/>
      <c r="AO4" s="1"/>
      <c r="AP4" s="2"/>
      <c r="AQ4" s="13"/>
      <c r="AR4" s="13"/>
      <c r="AS4" s="13"/>
      <c r="AT4" s="13"/>
      <c r="AW4" t="s">
        <v>54</v>
      </c>
    </row>
    <row r="5" spans="1:49" s="6" customFormat="1" x14ac:dyDescent="0.2">
      <c r="B5" s="5" t="s">
        <v>50</v>
      </c>
      <c r="F5" s="2"/>
      <c r="G5" s="2"/>
      <c r="H5" t="s">
        <v>74</v>
      </c>
      <c r="I5">
        <v>2005</v>
      </c>
      <c r="J5" t="str">
        <f t="shared" si="0"/>
        <v>IMPGAS_RU-BY_PIP</v>
      </c>
      <c r="K5" s="9"/>
      <c r="L5" s="9"/>
      <c r="M5" s="9"/>
      <c r="N5" s="9"/>
      <c r="O5" s="9"/>
      <c r="P5" s="9"/>
      <c r="Q5" s="40">
        <v>1025</v>
      </c>
      <c r="R5" s="9"/>
      <c r="S5" s="9"/>
      <c r="T5" s="9"/>
      <c r="U5" s="9"/>
      <c r="V5" s="9"/>
      <c r="W5" s="9"/>
      <c r="X5" s="9"/>
      <c r="Y5" s="9"/>
      <c r="Z5" s="9"/>
      <c r="AA5" s="9"/>
      <c r="AB5" s="19">
        <v>409.96800000000002</v>
      </c>
      <c r="AC5" s="9"/>
      <c r="AD5" s="9"/>
      <c r="AE5" s="9"/>
      <c r="AF5" s="9"/>
      <c r="AG5" s="9"/>
      <c r="AH5" s="40">
        <v>250</v>
      </c>
      <c r="AI5" s="9"/>
      <c r="AJ5" s="9"/>
      <c r="AK5" s="9"/>
      <c r="AL5" s="9"/>
      <c r="AM5" s="9"/>
      <c r="AN5" s="9"/>
      <c r="AO5" s="1"/>
      <c r="AP5" s="7"/>
      <c r="AQ5" s="14"/>
      <c r="AR5" s="14"/>
      <c r="AS5" s="14"/>
      <c r="AT5" s="14"/>
    </row>
    <row r="6" spans="1:49" x14ac:dyDescent="0.2">
      <c r="B6" s="17" t="s">
        <v>51</v>
      </c>
      <c r="F6" s="2"/>
      <c r="G6" s="2"/>
      <c r="H6" t="s">
        <v>74</v>
      </c>
      <c r="I6">
        <v>2005</v>
      </c>
      <c r="J6" t="str">
        <f t="shared" si="0"/>
        <v>IMPGAS_RU-UA_PIP</v>
      </c>
      <c r="K6" s="9"/>
      <c r="L6" s="9"/>
      <c r="M6" s="9"/>
      <c r="N6" s="9"/>
      <c r="O6" s="9"/>
      <c r="P6" s="9"/>
      <c r="Q6" s="41"/>
      <c r="R6" s="9"/>
      <c r="S6" s="9"/>
      <c r="T6" s="9"/>
      <c r="U6" s="9"/>
      <c r="V6" s="9"/>
      <c r="W6" s="9"/>
      <c r="X6" s="19">
        <v>587.62079999999992</v>
      </c>
      <c r="Y6" s="9"/>
      <c r="Z6" s="9"/>
      <c r="AA6" s="9"/>
      <c r="AB6" s="9"/>
      <c r="AC6" s="9"/>
      <c r="AD6" s="9"/>
      <c r="AE6" s="9"/>
      <c r="AF6" s="9"/>
      <c r="AG6" s="9"/>
      <c r="AH6" s="19">
        <v>239.148</v>
      </c>
      <c r="AI6" s="9"/>
      <c r="AJ6" s="19">
        <v>1496.3831999999998</v>
      </c>
      <c r="AK6" s="9"/>
      <c r="AL6" s="9"/>
      <c r="AM6" s="19">
        <v>4355.91</v>
      </c>
      <c r="AN6" s="9"/>
      <c r="AO6" s="1"/>
      <c r="AP6" s="13"/>
      <c r="AQ6" s="13"/>
      <c r="AR6" s="13"/>
      <c r="AS6" s="13"/>
      <c r="AT6" s="13"/>
      <c r="AW6" s="33">
        <f>SUM(S4:AT7)</f>
        <v>9575.7759999999998</v>
      </c>
    </row>
    <row r="7" spans="1:49" x14ac:dyDescent="0.2">
      <c r="A7" s="21"/>
      <c r="B7" s="22" t="s">
        <v>52</v>
      </c>
      <c r="C7" s="21"/>
      <c r="D7" s="21"/>
      <c r="E7" s="21"/>
      <c r="F7" s="23"/>
      <c r="G7" s="2"/>
      <c r="H7" t="s">
        <v>74</v>
      </c>
      <c r="I7" s="21">
        <v>2005</v>
      </c>
      <c r="J7" s="21" t="str">
        <f t="shared" si="0"/>
        <v>IMPGAS_N_AFR_PIP</v>
      </c>
      <c r="K7" s="24"/>
      <c r="L7" s="24"/>
      <c r="M7" s="24"/>
      <c r="N7" s="24"/>
      <c r="O7" s="24"/>
      <c r="P7" s="24"/>
      <c r="Q7" s="42"/>
      <c r="R7" s="24"/>
      <c r="S7" s="24"/>
      <c r="T7" s="25">
        <v>433.88280000000003</v>
      </c>
      <c r="U7" s="24"/>
      <c r="V7" s="24"/>
      <c r="W7" s="24"/>
      <c r="X7" s="24"/>
      <c r="Y7" s="24"/>
      <c r="Z7" s="24"/>
      <c r="AA7" s="45">
        <v>1479.3012000000001</v>
      </c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6"/>
      <c r="AP7" s="27"/>
      <c r="AQ7" s="27"/>
      <c r="AR7" s="27"/>
      <c r="AS7" s="27"/>
      <c r="AT7" s="27"/>
      <c r="AU7" s="21"/>
      <c r="AW7" s="33"/>
    </row>
    <row r="8" spans="1:49" s="2" customFormat="1" x14ac:dyDescent="0.2">
      <c r="B8" s="5" t="s">
        <v>49</v>
      </c>
      <c r="H8" t="s">
        <v>74</v>
      </c>
      <c r="I8" s="2">
        <v>2008</v>
      </c>
      <c r="J8" t="str">
        <f t="shared" si="0"/>
        <v>IMPGAS_RU_PIP</v>
      </c>
      <c r="K8" s="15"/>
      <c r="L8" s="15"/>
      <c r="M8" s="15"/>
      <c r="N8" s="15"/>
      <c r="O8" s="15"/>
      <c r="P8" s="15"/>
      <c r="Q8" s="43"/>
      <c r="R8" s="15"/>
      <c r="S8" s="20">
        <v>50.25</v>
      </c>
      <c r="T8" s="8"/>
      <c r="U8" s="20">
        <v>286.9776</v>
      </c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8"/>
      <c r="AH8" s="8"/>
      <c r="AI8" s="8"/>
      <c r="AJ8" s="8"/>
      <c r="AK8" s="8"/>
      <c r="AL8" s="8"/>
      <c r="AM8" s="8"/>
      <c r="AN8" s="8"/>
      <c r="AO8" s="13"/>
      <c r="AP8" s="13"/>
      <c r="AQ8" s="13"/>
      <c r="AR8" s="13"/>
      <c r="AS8" s="13"/>
      <c r="AT8" s="13"/>
      <c r="AW8" s="34"/>
    </row>
    <row r="9" spans="1:49" s="2" customFormat="1" x14ac:dyDescent="0.2">
      <c r="B9" s="5" t="s">
        <v>50</v>
      </c>
      <c r="H9" t="s">
        <v>74</v>
      </c>
      <c r="I9" s="2">
        <v>2008</v>
      </c>
      <c r="J9" t="str">
        <f t="shared" si="0"/>
        <v>IMPGAS_RU-BY_PIP</v>
      </c>
      <c r="K9" s="9"/>
      <c r="L9" s="9"/>
      <c r="M9" s="9"/>
      <c r="N9" s="9"/>
      <c r="O9" s="9"/>
      <c r="P9" s="9"/>
      <c r="Q9" s="40">
        <v>1287</v>
      </c>
      <c r="R9" s="9"/>
      <c r="S9" s="9"/>
      <c r="T9" s="9"/>
      <c r="U9" s="9"/>
      <c r="V9" s="9"/>
      <c r="W9" s="9"/>
      <c r="X9" s="9"/>
      <c r="Y9" s="9"/>
      <c r="Z9" s="9"/>
      <c r="AA9" s="9"/>
      <c r="AB9" s="19">
        <v>430.46639999999996</v>
      </c>
      <c r="AC9" s="9"/>
      <c r="AD9" s="9"/>
      <c r="AE9" s="9"/>
      <c r="AF9" s="9"/>
      <c r="AG9" s="9"/>
      <c r="AH9" s="40">
        <v>250</v>
      </c>
      <c r="AI9" s="9"/>
      <c r="AJ9" s="9"/>
      <c r="AK9" s="9"/>
      <c r="AL9" s="9"/>
      <c r="AM9" s="9"/>
      <c r="AN9" s="9"/>
      <c r="AO9" s="13"/>
      <c r="AP9" s="13"/>
      <c r="AQ9" s="13"/>
      <c r="AR9" s="13"/>
      <c r="AS9" s="13"/>
      <c r="AT9" s="13"/>
      <c r="AW9" s="34"/>
    </row>
    <row r="10" spans="1:49" s="2" customFormat="1" x14ac:dyDescent="0.2">
      <c r="B10" s="17" t="s">
        <v>51</v>
      </c>
      <c r="H10" t="s">
        <v>74</v>
      </c>
      <c r="I10" s="2">
        <v>2008</v>
      </c>
      <c r="J10" t="str">
        <f t="shared" si="0"/>
        <v>IMPGAS_RU-UA_PIP</v>
      </c>
      <c r="K10" s="9"/>
      <c r="L10" s="9"/>
      <c r="M10" s="9"/>
      <c r="N10" s="9"/>
      <c r="O10" s="9"/>
      <c r="P10" s="9"/>
      <c r="Q10" s="41"/>
      <c r="R10" s="9"/>
      <c r="S10" s="9"/>
      <c r="T10" s="9"/>
      <c r="U10" s="9"/>
      <c r="V10" s="9"/>
      <c r="W10" s="9"/>
      <c r="X10" s="19">
        <v>587.62079999999992</v>
      </c>
      <c r="Y10" s="9"/>
      <c r="Z10" s="9"/>
      <c r="AA10" s="9"/>
      <c r="AB10" s="9"/>
      <c r="AC10" s="9"/>
      <c r="AD10" s="9"/>
      <c r="AE10" s="9"/>
      <c r="AF10" s="9"/>
      <c r="AG10" s="9"/>
      <c r="AH10" s="19">
        <v>239.148</v>
      </c>
      <c r="AI10" s="9"/>
      <c r="AJ10" s="19">
        <v>1700.3707499999998</v>
      </c>
      <c r="AK10" s="9"/>
      <c r="AL10" s="9"/>
      <c r="AM10" s="19">
        <v>4423.0992000000006</v>
      </c>
      <c r="AN10" s="9"/>
      <c r="AO10" s="13"/>
      <c r="AP10" s="13"/>
      <c r="AQ10" s="13"/>
      <c r="AR10" s="13"/>
      <c r="AS10" s="13"/>
      <c r="AT10" s="13"/>
      <c r="AW10" s="33">
        <f>SUM(S8:AT11)</f>
        <v>10130.941000000001</v>
      </c>
    </row>
    <row r="11" spans="1:49" s="2" customFormat="1" x14ac:dyDescent="0.2">
      <c r="A11" s="23"/>
      <c r="B11" s="22" t="s">
        <v>52</v>
      </c>
      <c r="C11" s="23"/>
      <c r="D11" s="23"/>
      <c r="E11" s="23"/>
      <c r="F11" s="23"/>
      <c r="H11" t="s">
        <v>74</v>
      </c>
      <c r="I11" s="23">
        <v>2008</v>
      </c>
      <c r="J11" s="21" t="str">
        <f t="shared" si="0"/>
        <v>IMPGAS_N_AFR_PIP</v>
      </c>
      <c r="K11" s="24"/>
      <c r="L11" s="24"/>
      <c r="M11" s="24"/>
      <c r="N11" s="24"/>
      <c r="O11" s="24"/>
      <c r="P11" s="24"/>
      <c r="Q11" s="42"/>
      <c r="R11" s="24"/>
      <c r="S11" s="24"/>
      <c r="T11" s="25">
        <v>455.52</v>
      </c>
      <c r="U11" s="24"/>
      <c r="V11" s="24"/>
      <c r="W11" s="24"/>
      <c r="X11" s="24"/>
      <c r="Y11" s="24"/>
      <c r="Z11" s="24"/>
      <c r="AA11" s="25">
        <v>1707.4882500000001</v>
      </c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7"/>
      <c r="AP11" s="27"/>
      <c r="AQ11" s="27"/>
      <c r="AR11" s="27"/>
      <c r="AS11" s="27"/>
      <c r="AT11" s="27"/>
      <c r="AU11" s="23"/>
      <c r="AW11" s="34"/>
    </row>
    <row r="12" spans="1:49" s="2" customFormat="1" x14ac:dyDescent="0.2">
      <c r="B12" s="5" t="s">
        <v>49</v>
      </c>
      <c r="H12" t="s">
        <v>74</v>
      </c>
      <c r="I12" s="2">
        <v>2015</v>
      </c>
      <c r="J12" t="str">
        <f t="shared" si="0"/>
        <v>IMPGAS_RU_PIP</v>
      </c>
      <c r="K12" s="9"/>
      <c r="L12" s="9"/>
      <c r="M12" s="9"/>
      <c r="N12" s="9"/>
      <c r="O12" s="9"/>
      <c r="P12" s="9"/>
      <c r="Q12" s="44">
        <v>2145</v>
      </c>
      <c r="R12" s="9"/>
      <c r="S12" s="20">
        <v>50.25</v>
      </c>
      <c r="T12" s="8"/>
      <c r="U12" s="20">
        <v>373.66874999999999</v>
      </c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8"/>
      <c r="AH12" s="8"/>
      <c r="AI12" s="8"/>
      <c r="AJ12" s="8"/>
      <c r="AK12" s="8"/>
      <c r="AL12" s="8"/>
      <c r="AM12" s="8"/>
      <c r="AN12" s="9"/>
      <c r="AO12" s="13"/>
      <c r="AP12" s="13"/>
      <c r="AQ12" s="13"/>
      <c r="AR12" s="13"/>
      <c r="AS12" s="13"/>
      <c r="AT12" s="13"/>
      <c r="AW12" s="34"/>
    </row>
    <row r="13" spans="1:49" s="2" customFormat="1" x14ac:dyDescent="0.2">
      <c r="B13" s="5" t="s">
        <v>50</v>
      </c>
      <c r="H13" t="s">
        <v>74</v>
      </c>
      <c r="I13" s="2">
        <v>2015</v>
      </c>
      <c r="J13" t="str">
        <f t="shared" si="0"/>
        <v>IMPGAS_RU-BY_PIP</v>
      </c>
      <c r="K13" s="9"/>
      <c r="L13" s="9"/>
      <c r="M13" s="9"/>
      <c r="N13" s="9"/>
      <c r="O13" s="9"/>
      <c r="P13" s="9"/>
      <c r="Q13" s="40">
        <v>1287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>
        <v>430.46639999999996</v>
      </c>
      <c r="AC13" s="9"/>
      <c r="AD13" s="9"/>
      <c r="AE13" s="9"/>
      <c r="AF13" s="9"/>
      <c r="AG13" s="9"/>
      <c r="AH13" s="40">
        <v>250</v>
      </c>
      <c r="AI13" s="9"/>
      <c r="AJ13" s="9"/>
      <c r="AK13" s="9"/>
      <c r="AL13" s="9"/>
      <c r="AM13" s="9"/>
      <c r="AN13" s="9"/>
      <c r="AO13" s="13"/>
      <c r="AP13" s="13"/>
      <c r="AQ13" s="13"/>
      <c r="AR13" s="13"/>
      <c r="AS13" s="13"/>
      <c r="AT13" s="13"/>
      <c r="AW13" s="34"/>
    </row>
    <row r="14" spans="1:49" s="2" customFormat="1" x14ac:dyDescent="0.2">
      <c r="B14" s="17" t="s">
        <v>51</v>
      </c>
      <c r="H14" t="s">
        <v>74</v>
      </c>
      <c r="I14" s="2">
        <v>2015</v>
      </c>
      <c r="J14" t="str">
        <f t="shared" si="0"/>
        <v>IMPGAS_RU-UA_PIP</v>
      </c>
      <c r="K14" s="9"/>
      <c r="L14" s="9"/>
      <c r="M14" s="9"/>
      <c r="N14" s="9"/>
      <c r="O14" s="9"/>
      <c r="P14" s="9"/>
      <c r="R14" s="9"/>
      <c r="S14" s="9"/>
      <c r="T14" s="9"/>
      <c r="U14" s="9"/>
      <c r="V14" s="9"/>
      <c r="W14" s="9"/>
      <c r="X14" s="19">
        <v>587.62079999999992</v>
      </c>
      <c r="Y14" s="9"/>
      <c r="Z14" s="9"/>
      <c r="AA14" s="9"/>
      <c r="AB14" s="9"/>
      <c r="AC14" s="9"/>
      <c r="AD14" s="9"/>
      <c r="AE14" s="9"/>
      <c r="AF14" s="9"/>
      <c r="AG14" s="9"/>
      <c r="AH14" s="19">
        <v>239.148</v>
      </c>
      <c r="AI14" s="9"/>
      <c r="AJ14" s="19">
        <v>1700.3707499999998</v>
      </c>
      <c r="AK14" s="9"/>
      <c r="AL14" s="9"/>
      <c r="AM14" s="19">
        <v>4423.0992000000006</v>
      </c>
      <c r="AN14" s="9"/>
      <c r="AO14" s="13"/>
      <c r="AP14" s="13"/>
      <c r="AQ14" s="13"/>
      <c r="AR14" s="13"/>
      <c r="AS14" s="13"/>
      <c r="AT14" s="13"/>
      <c r="AW14" s="33">
        <f>SUM(S12:AT15)</f>
        <v>10545.03715</v>
      </c>
    </row>
    <row r="15" spans="1:49" s="2" customFormat="1" x14ac:dyDescent="0.2">
      <c r="B15" s="17" t="s">
        <v>52</v>
      </c>
      <c r="F15" s="7"/>
      <c r="H15" t="s">
        <v>74</v>
      </c>
      <c r="I15" s="7">
        <v>2015</v>
      </c>
      <c r="J15" t="str">
        <f t="shared" si="0"/>
        <v>IMPGAS_N_AFR_PIP</v>
      </c>
      <c r="K15" s="9"/>
      <c r="L15" s="9"/>
      <c r="M15" s="9"/>
      <c r="N15" s="9"/>
      <c r="O15" s="9"/>
      <c r="P15" s="9"/>
      <c r="Q15" s="41"/>
      <c r="R15" s="9"/>
      <c r="S15" s="24"/>
      <c r="T15" s="25">
        <v>782.92499999999995</v>
      </c>
      <c r="U15" s="24"/>
      <c r="V15" s="24"/>
      <c r="W15" s="24"/>
      <c r="X15" s="24"/>
      <c r="Y15" s="24"/>
      <c r="Z15" s="24"/>
      <c r="AA15" s="25">
        <v>1707.4882500000001</v>
      </c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9"/>
      <c r="AO15" s="13"/>
      <c r="AP15" s="13"/>
      <c r="AQ15" s="13"/>
      <c r="AR15" s="13"/>
      <c r="AS15" s="13"/>
      <c r="AT15" s="13"/>
      <c r="AW15" s="34"/>
    </row>
    <row r="16" spans="1:49" s="2" customFormat="1" x14ac:dyDescent="0.2">
      <c r="B16" s="5" t="s">
        <v>49</v>
      </c>
      <c r="F16" s="7"/>
      <c r="H16" t="s">
        <v>74</v>
      </c>
      <c r="I16" s="28">
        <v>2020</v>
      </c>
      <c r="J16" s="30" t="str">
        <f t="shared" si="0"/>
        <v>IMPGAS_RU_PIP</v>
      </c>
      <c r="K16" s="31"/>
      <c r="L16" s="31"/>
      <c r="M16" s="31"/>
      <c r="N16" s="31"/>
      <c r="O16" s="31"/>
      <c r="P16" s="31"/>
      <c r="Q16" s="46">
        <v>2145</v>
      </c>
      <c r="R16" s="31"/>
      <c r="S16" s="20">
        <v>50.25</v>
      </c>
      <c r="T16" s="8"/>
      <c r="U16" s="20">
        <v>373.66874999999999</v>
      </c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8"/>
      <c r="AH16" s="8"/>
      <c r="AI16" s="8"/>
      <c r="AJ16" s="8"/>
      <c r="AK16" s="8"/>
      <c r="AL16" s="8"/>
      <c r="AM16" s="8"/>
      <c r="AN16" s="31"/>
      <c r="AO16" s="32"/>
      <c r="AP16" s="32"/>
      <c r="AQ16" s="32"/>
      <c r="AR16" s="32"/>
      <c r="AS16" s="32"/>
      <c r="AT16" s="32"/>
      <c r="AU16" s="28"/>
      <c r="AW16" s="34"/>
    </row>
    <row r="17" spans="1:49" s="2" customFormat="1" x14ac:dyDescent="0.2">
      <c r="B17" s="5" t="s">
        <v>50</v>
      </c>
      <c r="F17" s="7"/>
      <c r="H17" t="s">
        <v>74</v>
      </c>
      <c r="I17" s="7">
        <v>2020</v>
      </c>
      <c r="J17" s="6" t="str">
        <f t="shared" si="0"/>
        <v>IMPGAS_RU-BY_PIP</v>
      </c>
      <c r="K17" s="9"/>
      <c r="L17" s="9"/>
      <c r="M17" s="9"/>
      <c r="N17" s="9"/>
      <c r="O17" s="9"/>
      <c r="P17" s="9"/>
      <c r="Q17" s="40">
        <v>1287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19">
        <v>430.46639999999996</v>
      </c>
      <c r="AC17" s="9"/>
      <c r="AD17" s="9"/>
      <c r="AE17" s="9"/>
      <c r="AF17" s="9"/>
      <c r="AG17" s="9"/>
      <c r="AH17" s="40">
        <v>250</v>
      </c>
      <c r="AI17" s="9"/>
      <c r="AJ17" s="9"/>
      <c r="AK17" s="9"/>
      <c r="AL17" s="9"/>
      <c r="AM17" s="9"/>
      <c r="AN17" s="9"/>
      <c r="AO17" s="14"/>
      <c r="AP17" s="14"/>
      <c r="AQ17" s="14"/>
      <c r="AR17" s="14"/>
      <c r="AS17" s="14"/>
      <c r="AT17" s="14"/>
      <c r="AU17" s="7"/>
      <c r="AW17" s="34"/>
    </row>
    <row r="18" spans="1:49" s="2" customFormat="1" x14ac:dyDescent="0.2">
      <c r="B18" s="17" t="s">
        <v>51</v>
      </c>
      <c r="F18" s="7"/>
      <c r="H18" t="s">
        <v>74</v>
      </c>
      <c r="I18" s="7">
        <v>2020</v>
      </c>
      <c r="J18" s="6" t="str">
        <f t="shared" si="0"/>
        <v>IMPGAS_RU-UA_PIP</v>
      </c>
      <c r="K18" s="9"/>
      <c r="L18" s="9"/>
      <c r="M18" s="9"/>
      <c r="N18" s="9"/>
      <c r="O18" s="9"/>
      <c r="P18" s="9"/>
      <c r="R18" s="9"/>
      <c r="S18" s="9"/>
      <c r="T18" s="9"/>
      <c r="U18" s="9"/>
      <c r="V18" s="9"/>
      <c r="W18" s="9"/>
      <c r="X18" s="19">
        <v>587.62079999999992</v>
      </c>
      <c r="Y18" s="9"/>
      <c r="Z18" s="9"/>
      <c r="AA18" s="9"/>
      <c r="AB18" s="9"/>
      <c r="AC18" s="9"/>
      <c r="AD18" s="9"/>
      <c r="AE18" s="9"/>
      <c r="AF18" s="9"/>
      <c r="AG18" s="9"/>
      <c r="AH18" s="19">
        <v>239.148</v>
      </c>
      <c r="AI18" s="9"/>
      <c r="AJ18" s="19">
        <v>1700.3707499999998</v>
      </c>
      <c r="AK18" s="9"/>
      <c r="AL18" s="9"/>
      <c r="AM18" s="19">
        <v>4423.0992000000006</v>
      </c>
      <c r="AN18" s="9"/>
      <c r="AO18" s="14"/>
      <c r="AP18" s="14"/>
      <c r="AQ18" s="14"/>
      <c r="AR18" s="14"/>
      <c r="AS18" s="14"/>
      <c r="AT18" s="14"/>
      <c r="AU18" s="7"/>
      <c r="AW18" s="34"/>
    </row>
    <row r="19" spans="1:49" s="2" customFormat="1" x14ac:dyDescent="0.2">
      <c r="B19" s="17" t="s">
        <v>52</v>
      </c>
      <c r="F19" s="7"/>
      <c r="H19" t="s">
        <v>74</v>
      </c>
      <c r="I19" s="23">
        <v>2020</v>
      </c>
      <c r="J19" s="21" t="str">
        <f t="shared" si="0"/>
        <v>IMPGAS_N_AFR_PIP</v>
      </c>
      <c r="K19" s="24"/>
      <c r="L19" s="24"/>
      <c r="M19" s="24"/>
      <c r="N19" s="24"/>
      <c r="O19" s="24"/>
      <c r="P19" s="24"/>
      <c r="Q19" s="42"/>
      <c r="R19" s="24"/>
      <c r="S19" s="24"/>
      <c r="T19" s="25">
        <v>782.92499999999995</v>
      </c>
      <c r="U19" s="24"/>
      <c r="V19" s="24"/>
      <c r="W19" s="24"/>
      <c r="X19" s="24"/>
      <c r="Y19" s="24"/>
      <c r="Z19" s="24"/>
      <c r="AA19" s="25">
        <v>1707.4882500000001</v>
      </c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7"/>
      <c r="AP19" s="27"/>
      <c r="AQ19" s="27"/>
      <c r="AR19" s="27"/>
      <c r="AS19" s="27"/>
      <c r="AT19" s="27"/>
      <c r="AU19" s="23"/>
      <c r="AW19" s="34"/>
    </row>
    <row r="20" spans="1:49" s="2" customFormat="1" x14ac:dyDescent="0.2">
      <c r="A20" s="28"/>
      <c r="B20" s="29" t="s">
        <v>49</v>
      </c>
      <c r="C20" s="28"/>
      <c r="D20" s="28"/>
      <c r="E20" s="28"/>
      <c r="F20" s="28"/>
      <c r="H20" t="s">
        <v>74</v>
      </c>
      <c r="I20" s="28">
        <v>2050</v>
      </c>
      <c r="J20" s="30" t="str">
        <f t="shared" si="0"/>
        <v>IMPGAS_RU_PIP</v>
      </c>
      <c r="K20" s="31"/>
      <c r="L20" s="31"/>
      <c r="M20" s="31"/>
      <c r="N20" s="31"/>
      <c r="O20" s="31"/>
      <c r="P20" s="31"/>
      <c r="Q20" s="44">
        <v>2145</v>
      </c>
      <c r="R20" s="31"/>
      <c r="S20" s="20">
        <v>50.25</v>
      </c>
      <c r="T20" s="8"/>
      <c r="U20" s="20">
        <v>373.66874999999999</v>
      </c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8"/>
      <c r="AH20" s="8"/>
      <c r="AI20" s="8"/>
      <c r="AJ20" s="8"/>
      <c r="AK20" s="8"/>
      <c r="AL20" s="8"/>
      <c r="AM20" s="8"/>
      <c r="AN20" s="31"/>
      <c r="AO20" s="32"/>
      <c r="AP20" s="32"/>
      <c r="AQ20" s="32"/>
      <c r="AR20" s="32"/>
      <c r="AS20" s="32"/>
      <c r="AT20" s="32"/>
      <c r="AU20" s="28"/>
      <c r="AW20" s="34"/>
    </row>
    <row r="21" spans="1:49" s="2" customFormat="1" x14ac:dyDescent="0.2">
      <c r="A21" s="7"/>
      <c r="B21" s="17" t="s">
        <v>50</v>
      </c>
      <c r="C21" s="7"/>
      <c r="D21" s="7"/>
      <c r="E21" s="7"/>
      <c r="F21" s="7"/>
      <c r="H21" t="s">
        <v>74</v>
      </c>
      <c r="I21" s="7">
        <v>2050</v>
      </c>
      <c r="J21" s="6" t="str">
        <f t="shared" si="0"/>
        <v>IMPGAS_RU-BY_PIP</v>
      </c>
      <c r="K21" s="9"/>
      <c r="L21" s="9"/>
      <c r="M21" s="9"/>
      <c r="N21" s="9"/>
      <c r="O21" s="9"/>
      <c r="P21" s="9"/>
      <c r="Q21" s="40">
        <v>1287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19">
        <v>430.46639999999996</v>
      </c>
      <c r="AC21" s="9"/>
      <c r="AD21" s="9"/>
      <c r="AE21" s="9"/>
      <c r="AF21" s="9"/>
      <c r="AG21" s="9"/>
      <c r="AH21" s="40">
        <v>250</v>
      </c>
      <c r="AI21" s="9"/>
      <c r="AJ21" s="9"/>
      <c r="AK21" s="9"/>
      <c r="AL21" s="9"/>
      <c r="AM21" s="9"/>
      <c r="AN21" s="9"/>
      <c r="AO21" s="14"/>
      <c r="AP21" s="14"/>
      <c r="AQ21" s="14"/>
      <c r="AR21" s="14"/>
      <c r="AS21" s="14"/>
      <c r="AT21" s="14"/>
      <c r="AU21" s="7"/>
      <c r="AW21" s="34"/>
    </row>
    <row r="22" spans="1:49" s="2" customFormat="1" x14ac:dyDescent="0.2">
      <c r="A22" s="7"/>
      <c r="B22" s="17" t="s">
        <v>51</v>
      </c>
      <c r="C22" s="7"/>
      <c r="D22" s="7"/>
      <c r="E22" s="7"/>
      <c r="F22" s="7"/>
      <c r="H22" t="s">
        <v>74</v>
      </c>
      <c r="I22" s="7">
        <v>2050</v>
      </c>
      <c r="J22" s="6" t="str">
        <f t="shared" si="0"/>
        <v>IMPGAS_RU-UA_PIP</v>
      </c>
      <c r="K22" s="9"/>
      <c r="L22" s="9"/>
      <c r="M22" s="9"/>
      <c r="N22" s="9"/>
      <c r="O22" s="9"/>
      <c r="P22" s="9"/>
      <c r="Q22" s="41"/>
      <c r="R22" s="9"/>
      <c r="S22" s="9"/>
      <c r="T22" s="9"/>
      <c r="U22" s="9"/>
      <c r="V22" s="9"/>
      <c r="W22" s="9"/>
      <c r="X22" s="19">
        <v>587.62079999999992</v>
      </c>
      <c r="Y22" s="9"/>
      <c r="Z22" s="9"/>
      <c r="AA22" s="9"/>
      <c r="AB22" s="9"/>
      <c r="AC22" s="9"/>
      <c r="AD22" s="9"/>
      <c r="AE22" s="9"/>
      <c r="AF22" s="9"/>
      <c r="AG22" s="9"/>
      <c r="AH22" s="19">
        <v>239.148</v>
      </c>
      <c r="AI22" s="9"/>
      <c r="AJ22" s="19">
        <v>1700.3707499999998</v>
      </c>
      <c r="AK22" s="9"/>
      <c r="AL22" s="9"/>
      <c r="AM22" s="19">
        <v>4423.0992000000006</v>
      </c>
      <c r="AN22" s="9"/>
      <c r="AO22" s="14"/>
      <c r="AP22" s="14"/>
      <c r="AQ22" s="14"/>
      <c r="AR22" s="14"/>
      <c r="AS22" s="14"/>
      <c r="AT22" s="14"/>
      <c r="AU22" s="7"/>
      <c r="AW22" s="33">
        <f>SUM(S20:AT23)</f>
        <v>10545.03715</v>
      </c>
    </row>
    <row r="23" spans="1:49" s="2" customFormat="1" x14ac:dyDescent="0.2">
      <c r="A23" s="23"/>
      <c r="B23" s="22" t="s">
        <v>52</v>
      </c>
      <c r="C23" s="23"/>
      <c r="D23" s="23"/>
      <c r="E23" s="23"/>
      <c r="F23" s="23"/>
      <c r="H23" t="s">
        <v>74</v>
      </c>
      <c r="I23" s="23">
        <v>2050</v>
      </c>
      <c r="J23" s="21" t="str">
        <f t="shared" si="0"/>
        <v>IMPGAS_N_AFR_PIP</v>
      </c>
      <c r="K23" s="24"/>
      <c r="L23" s="24"/>
      <c r="M23" s="24"/>
      <c r="N23" s="24"/>
      <c r="O23" s="24"/>
      <c r="P23" s="24"/>
      <c r="Q23" s="24"/>
      <c r="R23" s="24"/>
      <c r="S23" s="24"/>
      <c r="T23" s="25">
        <v>782.92499999999995</v>
      </c>
      <c r="U23" s="24"/>
      <c r="V23" s="24"/>
      <c r="W23" s="24"/>
      <c r="X23" s="24"/>
      <c r="Y23" s="24"/>
      <c r="Z23" s="24"/>
      <c r="AA23" s="25">
        <v>1707.4882500000001</v>
      </c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7"/>
      <c r="AP23" s="27"/>
      <c r="AQ23" s="27"/>
      <c r="AR23" s="27"/>
      <c r="AS23" s="27"/>
      <c r="AT23" s="27"/>
      <c r="AU23" s="23"/>
    </row>
    <row r="24" spans="1:49" s="2" customFormat="1" x14ac:dyDescent="0.2">
      <c r="B24" s="5" t="s">
        <v>53</v>
      </c>
      <c r="F24" s="7"/>
      <c r="H24" t="s">
        <v>74</v>
      </c>
      <c r="I24" s="7">
        <v>2005</v>
      </c>
      <c r="J24" t="str">
        <f t="shared" ref="J24:J35" si="1">"IMPLNG"&amp;"_"&amp;B24</f>
        <v>IMPLNG_GLOBAL</v>
      </c>
      <c r="K24" s="9"/>
      <c r="L24" s="35">
        <v>377.51220000000001</v>
      </c>
      <c r="M24" s="9"/>
      <c r="N24" s="9"/>
      <c r="O24" s="35">
        <v>0</v>
      </c>
      <c r="P24" s="9"/>
      <c r="Q24" s="35">
        <v>0</v>
      </c>
      <c r="R24" s="9"/>
      <c r="S24" s="9"/>
      <c r="T24" s="35">
        <v>1687.7015999999996</v>
      </c>
      <c r="U24" s="9"/>
      <c r="V24" s="35">
        <v>723.42269999999996</v>
      </c>
      <c r="W24" s="35">
        <v>210.10859999999997</v>
      </c>
      <c r="X24" s="9"/>
      <c r="Y24" s="35">
        <v>0</v>
      </c>
      <c r="Z24" s="9"/>
      <c r="AA24" s="35">
        <v>134.981964</v>
      </c>
      <c r="AB24" s="35">
        <v>0</v>
      </c>
      <c r="AC24" s="9"/>
      <c r="AD24" s="9"/>
      <c r="AE24" s="9"/>
      <c r="AF24" s="35">
        <v>0</v>
      </c>
      <c r="AG24" s="35">
        <v>0</v>
      </c>
      <c r="AH24" s="35">
        <v>0</v>
      </c>
      <c r="AI24" s="35">
        <v>245.98080000000002</v>
      </c>
      <c r="AJ24" s="35">
        <v>0</v>
      </c>
      <c r="AK24" s="35">
        <v>0</v>
      </c>
      <c r="AL24" s="9"/>
      <c r="AM24" s="9"/>
      <c r="AN24" s="35">
        <v>508.1894999999999</v>
      </c>
      <c r="AO24" s="35">
        <v>0</v>
      </c>
      <c r="AP24" s="13"/>
      <c r="AQ24" s="35">
        <v>0</v>
      </c>
      <c r="AR24" s="13"/>
      <c r="AS24" s="13"/>
      <c r="AT24" s="13"/>
      <c r="AW24" s="2" t="s">
        <v>55</v>
      </c>
    </row>
    <row r="25" spans="1:49" s="2" customFormat="1" x14ac:dyDescent="0.2">
      <c r="B25" s="5" t="s">
        <v>53</v>
      </c>
      <c r="H25" t="s">
        <v>74</v>
      </c>
      <c r="I25" s="7">
        <v>2006</v>
      </c>
      <c r="J25" s="2" t="str">
        <f t="shared" si="1"/>
        <v>IMPLNG_GLOBAL</v>
      </c>
      <c r="L25" s="35">
        <v>377.51220000000001</v>
      </c>
      <c r="O25" s="35">
        <v>0</v>
      </c>
      <c r="Q25" s="35">
        <v>0</v>
      </c>
      <c r="T25" s="35">
        <v>2012.2596000000001</v>
      </c>
      <c r="V25" s="35">
        <v>723.42269999999996</v>
      </c>
      <c r="W25" s="35">
        <v>210.10859999999997</v>
      </c>
      <c r="Y25" s="35">
        <v>0</v>
      </c>
      <c r="AA25" s="35">
        <v>134.981964</v>
      </c>
      <c r="AB25" s="35">
        <v>0</v>
      </c>
      <c r="AF25" s="35">
        <v>0</v>
      </c>
      <c r="AG25" s="35">
        <v>0</v>
      </c>
      <c r="AH25" s="35">
        <v>0</v>
      </c>
      <c r="AI25" s="35">
        <v>245.98080000000002</v>
      </c>
      <c r="AJ25" s="35">
        <v>0</v>
      </c>
      <c r="AK25" s="35">
        <v>0</v>
      </c>
      <c r="AN25" s="35">
        <v>508.1894999999999</v>
      </c>
      <c r="AO25" s="35">
        <v>0</v>
      </c>
      <c r="AQ25" s="35">
        <v>0</v>
      </c>
    </row>
    <row r="26" spans="1:49" s="2" customFormat="1" x14ac:dyDescent="0.2">
      <c r="B26" s="5" t="s">
        <v>53</v>
      </c>
      <c r="H26" t="s">
        <v>74</v>
      </c>
      <c r="I26" s="7">
        <v>2007</v>
      </c>
      <c r="J26" s="2" t="str">
        <f t="shared" si="1"/>
        <v>IMPLNG_GLOBAL</v>
      </c>
      <c r="L26" s="35">
        <v>377.51220000000001</v>
      </c>
      <c r="O26" s="35">
        <v>0</v>
      </c>
      <c r="Q26" s="35">
        <v>0</v>
      </c>
      <c r="T26" s="35">
        <v>2145.977496</v>
      </c>
      <c r="V26" s="35">
        <v>723.42269999999996</v>
      </c>
      <c r="W26" s="35">
        <v>210.10859999999997</v>
      </c>
      <c r="Y26" s="35">
        <v>0</v>
      </c>
      <c r="AA26" s="35">
        <v>134.981964</v>
      </c>
      <c r="AB26" s="35">
        <v>0</v>
      </c>
      <c r="AF26" s="35">
        <v>0</v>
      </c>
      <c r="AG26" s="35">
        <v>0</v>
      </c>
      <c r="AH26" s="35">
        <v>0</v>
      </c>
      <c r="AI26" s="35">
        <v>245.98080000000002</v>
      </c>
      <c r="AJ26" s="35">
        <v>0</v>
      </c>
      <c r="AK26" s="35">
        <v>0</v>
      </c>
      <c r="AN26" s="35">
        <v>508.1894999999999</v>
      </c>
      <c r="AO26" s="35">
        <v>0</v>
      </c>
      <c r="AQ26" s="35">
        <v>0</v>
      </c>
    </row>
    <row r="27" spans="1:49" s="2" customFormat="1" x14ac:dyDescent="0.2">
      <c r="B27" s="5" t="s">
        <v>53</v>
      </c>
      <c r="H27" t="s">
        <v>74</v>
      </c>
      <c r="I27" s="7">
        <v>2008</v>
      </c>
      <c r="J27" s="2" t="str">
        <f t="shared" si="1"/>
        <v>IMPLNG_GLOBAL</v>
      </c>
      <c r="L27" s="35">
        <v>377.51220000000001</v>
      </c>
      <c r="O27" s="35">
        <v>0</v>
      </c>
      <c r="Q27" s="35">
        <v>0</v>
      </c>
      <c r="T27" s="35">
        <v>2145.977496</v>
      </c>
      <c r="V27" s="35">
        <v>723.42269999999996</v>
      </c>
      <c r="W27" s="35">
        <v>210.10859999999997</v>
      </c>
      <c r="Y27" s="35">
        <v>0</v>
      </c>
      <c r="AA27" s="35">
        <v>134.981964</v>
      </c>
      <c r="AB27" s="35">
        <v>0</v>
      </c>
      <c r="AF27" s="35">
        <v>0</v>
      </c>
      <c r="AG27" s="35">
        <v>0</v>
      </c>
      <c r="AH27" s="35">
        <v>0</v>
      </c>
      <c r="AI27" s="35">
        <v>245.98080000000002</v>
      </c>
      <c r="AJ27" s="35">
        <v>0</v>
      </c>
      <c r="AK27" s="35">
        <v>0</v>
      </c>
      <c r="AN27" s="35">
        <v>508.1894999999999</v>
      </c>
      <c r="AO27" s="35">
        <v>0</v>
      </c>
      <c r="AQ27" s="35">
        <v>0</v>
      </c>
    </row>
    <row r="28" spans="1:49" s="2" customFormat="1" x14ac:dyDescent="0.2">
      <c r="B28" s="5" t="s">
        <v>53</v>
      </c>
      <c r="H28" t="s">
        <v>74</v>
      </c>
      <c r="I28" s="7">
        <v>2009</v>
      </c>
      <c r="J28" s="2" t="str">
        <f t="shared" si="1"/>
        <v>IMPLNG_GLOBAL</v>
      </c>
      <c r="L28" s="35">
        <v>377.51220000000001</v>
      </c>
      <c r="O28" s="35">
        <v>0</v>
      </c>
      <c r="Q28" s="35">
        <v>0</v>
      </c>
      <c r="T28" s="35">
        <v>2227.1169959999997</v>
      </c>
      <c r="V28" s="35">
        <v>1028.575548</v>
      </c>
      <c r="W28" s="35">
        <v>210.10859999999997</v>
      </c>
      <c r="Y28" s="35">
        <v>0</v>
      </c>
      <c r="AA28" s="35">
        <v>442.457964</v>
      </c>
      <c r="AB28" s="35">
        <v>0</v>
      </c>
      <c r="AF28" s="35">
        <v>0</v>
      </c>
      <c r="AG28" s="35">
        <v>0</v>
      </c>
      <c r="AH28" s="35">
        <v>0</v>
      </c>
      <c r="AI28" s="35">
        <v>245.98080000000002</v>
      </c>
      <c r="AJ28" s="35">
        <v>0</v>
      </c>
      <c r="AK28" s="35">
        <v>0</v>
      </c>
      <c r="AN28" s="35">
        <v>1521.6645599999999</v>
      </c>
      <c r="AO28" s="35">
        <v>0</v>
      </c>
      <c r="AQ28" s="35">
        <v>0</v>
      </c>
    </row>
    <row r="29" spans="1:49" s="2" customFormat="1" x14ac:dyDescent="0.2">
      <c r="B29" s="5" t="s">
        <v>53</v>
      </c>
      <c r="H29" t="s">
        <v>74</v>
      </c>
      <c r="I29" s="7">
        <v>2010</v>
      </c>
      <c r="J29" s="2" t="str">
        <f t="shared" si="1"/>
        <v>IMPLNG_GLOBAL</v>
      </c>
      <c r="L29" s="35">
        <v>377.51220000000001</v>
      </c>
      <c r="O29" s="35">
        <v>0</v>
      </c>
      <c r="Q29" s="35">
        <v>0</v>
      </c>
      <c r="T29" s="35">
        <v>2227.1169959999997</v>
      </c>
      <c r="V29" s="35">
        <v>1028.575548</v>
      </c>
      <c r="W29" s="35">
        <v>210.10859999999997</v>
      </c>
      <c r="Y29" s="35">
        <v>0</v>
      </c>
      <c r="AA29" s="35">
        <v>734.5601640000001</v>
      </c>
      <c r="AB29" s="35">
        <v>0</v>
      </c>
      <c r="AF29" s="35">
        <v>0</v>
      </c>
      <c r="AG29" s="35">
        <v>0</v>
      </c>
      <c r="AH29" s="35">
        <v>0</v>
      </c>
      <c r="AI29" s="35">
        <v>245.98080000000002</v>
      </c>
      <c r="AJ29" s="35">
        <v>0</v>
      </c>
      <c r="AK29" s="35">
        <v>0</v>
      </c>
      <c r="AN29" s="35">
        <v>1704.6328171860002</v>
      </c>
      <c r="AO29" s="35">
        <v>0</v>
      </c>
      <c r="AQ29" s="35">
        <v>0</v>
      </c>
    </row>
    <row r="30" spans="1:49" s="2" customFormat="1" x14ac:dyDescent="0.2">
      <c r="B30" s="5" t="s">
        <v>53</v>
      </c>
      <c r="H30" t="s">
        <v>74</v>
      </c>
      <c r="I30" s="7">
        <v>2011</v>
      </c>
      <c r="J30" s="2" t="str">
        <f t="shared" si="1"/>
        <v>IMPLNG_GLOBAL</v>
      </c>
      <c r="L30" s="35">
        <v>377.51220000000001</v>
      </c>
      <c r="O30" s="35">
        <v>0</v>
      </c>
      <c r="Q30" s="35">
        <v>0</v>
      </c>
      <c r="T30" s="35">
        <v>2730.1818959999996</v>
      </c>
      <c r="V30" s="35">
        <v>1028.575548</v>
      </c>
      <c r="W30" s="35">
        <v>210.10859999999997</v>
      </c>
      <c r="Y30" s="35">
        <v>0</v>
      </c>
      <c r="AA30" s="35">
        <v>863.70008400000006</v>
      </c>
      <c r="AB30" s="35">
        <v>0</v>
      </c>
      <c r="AF30" s="35">
        <v>399.20633999999995</v>
      </c>
      <c r="AG30" s="35">
        <v>0</v>
      </c>
      <c r="AH30" s="35">
        <v>0</v>
      </c>
      <c r="AI30" s="35">
        <v>245.98080000000002</v>
      </c>
      <c r="AJ30" s="35">
        <v>0</v>
      </c>
      <c r="AK30" s="35">
        <v>0</v>
      </c>
      <c r="AN30" s="35">
        <v>1704.6328171860002</v>
      </c>
      <c r="AO30" s="35">
        <v>0</v>
      </c>
      <c r="AQ30" s="35">
        <v>0</v>
      </c>
    </row>
    <row r="31" spans="1:49" x14ac:dyDescent="0.2">
      <c r="B31" s="5" t="s">
        <v>53</v>
      </c>
      <c r="G31" s="2"/>
      <c r="H31" t="s">
        <v>74</v>
      </c>
      <c r="I31" s="7">
        <v>2012</v>
      </c>
      <c r="J31" s="2" t="str">
        <f t="shared" si="1"/>
        <v>IMPLNG_GLOBAL</v>
      </c>
      <c r="L31" s="35">
        <v>377.51220000000001</v>
      </c>
      <c r="O31" s="35">
        <v>0</v>
      </c>
      <c r="Q31" s="35">
        <v>0</v>
      </c>
      <c r="T31" s="35">
        <v>2778.8655959999996</v>
      </c>
      <c r="V31" s="35">
        <v>1028.575548</v>
      </c>
      <c r="W31" s="35">
        <v>210.10859999999997</v>
      </c>
      <c r="Y31" s="35">
        <v>0</v>
      </c>
      <c r="AA31" s="35">
        <v>863.70008400000006</v>
      </c>
      <c r="AB31" s="35">
        <v>0</v>
      </c>
      <c r="AF31" s="35">
        <v>399.20633999999995</v>
      </c>
      <c r="AG31" s="35">
        <v>0</v>
      </c>
      <c r="AH31" s="35">
        <v>0</v>
      </c>
      <c r="AI31" s="35">
        <v>368.97119999999995</v>
      </c>
      <c r="AJ31" s="35">
        <v>0</v>
      </c>
      <c r="AK31" s="35">
        <v>0</v>
      </c>
      <c r="AN31" s="35">
        <v>1704.6328171860002</v>
      </c>
      <c r="AO31" s="35">
        <v>0</v>
      </c>
      <c r="AQ31" s="35">
        <v>0</v>
      </c>
    </row>
    <row r="32" spans="1:49" x14ac:dyDescent="0.2">
      <c r="B32" s="5" t="s">
        <v>53</v>
      </c>
      <c r="G32" s="2"/>
      <c r="H32" t="s">
        <v>74</v>
      </c>
      <c r="I32" s="7">
        <v>2013</v>
      </c>
      <c r="J32" s="2" t="str">
        <f t="shared" si="1"/>
        <v>IMPLNG_GLOBAL</v>
      </c>
      <c r="L32" s="35">
        <v>377.51220000000001</v>
      </c>
      <c r="O32" s="35">
        <v>0</v>
      </c>
      <c r="Q32" s="35">
        <v>0</v>
      </c>
      <c r="T32" s="35">
        <v>2912.90805</v>
      </c>
      <c r="V32" s="35">
        <v>1028.575548</v>
      </c>
      <c r="W32" s="35">
        <v>210.10859999999997</v>
      </c>
      <c r="Y32" s="35">
        <v>0</v>
      </c>
      <c r="AA32" s="35">
        <v>863.70008400000006</v>
      </c>
      <c r="AB32" s="35">
        <v>0</v>
      </c>
      <c r="AF32" s="35">
        <v>399.20633999999995</v>
      </c>
      <c r="AG32" s="35">
        <v>0</v>
      </c>
      <c r="AH32" s="35">
        <v>0</v>
      </c>
      <c r="AI32" s="35">
        <v>368.97119999999995</v>
      </c>
      <c r="AJ32" s="35">
        <v>0</v>
      </c>
      <c r="AK32" s="35">
        <v>0</v>
      </c>
      <c r="AN32" s="35">
        <v>1704.6328171860002</v>
      </c>
      <c r="AO32" s="35">
        <v>0</v>
      </c>
      <c r="AQ32" s="35">
        <v>0</v>
      </c>
    </row>
    <row r="33" spans="1:47" x14ac:dyDescent="0.2">
      <c r="B33" s="5" t="s">
        <v>53</v>
      </c>
      <c r="G33" s="2"/>
      <c r="H33" t="s">
        <v>74</v>
      </c>
      <c r="I33" s="7">
        <v>2014</v>
      </c>
      <c r="J33" s="2" t="str">
        <f t="shared" si="1"/>
        <v>IMPLNG_GLOBAL</v>
      </c>
      <c r="L33" s="35">
        <v>377.51220000000001</v>
      </c>
      <c r="O33" s="35">
        <v>0</v>
      </c>
      <c r="Q33" s="35">
        <v>0</v>
      </c>
      <c r="T33" s="35">
        <v>3205.0102499999994</v>
      </c>
      <c r="V33" s="35">
        <v>1028.575548</v>
      </c>
      <c r="W33" s="35">
        <v>210.10859999999997</v>
      </c>
      <c r="Y33" s="35">
        <v>0</v>
      </c>
      <c r="AA33" s="35">
        <v>1010.0586600000001</v>
      </c>
      <c r="AB33" s="35">
        <v>0</v>
      </c>
      <c r="AF33" s="35">
        <v>658.85273999999993</v>
      </c>
      <c r="AG33" s="35">
        <v>0</v>
      </c>
      <c r="AH33" s="35">
        <v>0</v>
      </c>
      <c r="AI33" s="35">
        <v>368.97119999999995</v>
      </c>
      <c r="AJ33" s="35">
        <v>0</v>
      </c>
      <c r="AK33" s="35">
        <v>0</v>
      </c>
      <c r="AN33" s="35">
        <v>1704.6328171860002</v>
      </c>
      <c r="AO33" s="35">
        <v>0</v>
      </c>
      <c r="AQ33" s="35">
        <v>0</v>
      </c>
    </row>
    <row r="34" spans="1:47" x14ac:dyDescent="0.2">
      <c r="B34" s="5" t="s">
        <v>53</v>
      </c>
      <c r="G34" s="2"/>
      <c r="H34" t="s">
        <v>74</v>
      </c>
      <c r="I34" s="7">
        <v>2015</v>
      </c>
      <c r="J34" s="2" t="str">
        <f t="shared" si="1"/>
        <v>IMPLNG_GLOBAL</v>
      </c>
      <c r="L34" s="35">
        <v>377.51220000000001</v>
      </c>
      <c r="O34" s="35">
        <v>0</v>
      </c>
      <c r="Q34" s="35">
        <v>0</v>
      </c>
      <c r="T34" s="35">
        <v>3480.8845499999993</v>
      </c>
      <c r="V34" s="35">
        <v>1028.575548</v>
      </c>
      <c r="W34" s="35">
        <v>210.10859999999997</v>
      </c>
      <c r="Y34" s="35">
        <v>0</v>
      </c>
      <c r="AA34" s="35">
        <v>1010.0586600000001</v>
      </c>
      <c r="AB34" s="35">
        <v>0</v>
      </c>
      <c r="AF34" s="35">
        <v>658.85273999999993</v>
      </c>
      <c r="AG34" s="35">
        <v>0</v>
      </c>
      <c r="AH34" s="35">
        <v>0</v>
      </c>
      <c r="AI34" s="35">
        <v>368.97119999999995</v>
      </c>
      <c r="AJ34" s="35">
        <v>0</v>
      </c>
      <c r="AK34" s="35">
        <v>0</v>
      </c>
      <c r="AN34" s="35">
        <v>1704.6328171860002</v>
      </c>
      <c r="AO34" s="35">
        <v>0</v>
      </c>
      <c r="AQ34" s="35">
        <v>0</v>
      </c>
    </row>
    <row r="35" spans="1:47" x14ac:dyDescent="0.2">
      <c r="A35" s="21"/>
      <c r="B35" s="22" t="s">
        <v>53</v>
      </c>
      <c r="C35" s="21"/>
      <c r="D35" s="21"/>
      <c r="E35" s="21"/>
      <c r="F35" s="21"/>
      <c r="G35" s="2"/>
      <c r="H35" t="s">
        <v>74</v>
      </c>
      <c r="I35" s="23">
        <v>2016</v>
      </c>
      <c r="J35" s="23" t="str">
        <f t="shared" si="1"/>
        <v>IMPLNG_GLOBAL</v>
      </c>
      <c r="K35" s="21"/>
      <c r="L35" s="36">
        <v>377.51220000000001</v>
      </c>
      <c r="M35" s="21"/>
      <c r="N35" s="21"/>
      <c r="O35" s="36">
        <v>0</v>
      </c>
      <c r="P35" s="21"/>
      <c r="Q35" s="36">
        <v>0</v>
      </c>
      <c r="R35" s="21"/>
      <c r="S35" s="21"/>
      <c r="T35" s="36">
        <v>3529.5682499999998</v>
      </c>
      <c r="U35" s="21"/>
      <c r="V35" s="36">
        <v>1028.575548</v>
      </c>
      <c r="W35" s="36">
        <v>210.10859999999997</v>
      </c>
      <c r="X35" s="21"/>
      <c r="Y35" s="36">
        <v>0</v>
      </c>
      <c r="Z35" s="21"/>
      <c r="AA35" s="36">
        <v>1010.0586600000001</v>
      </c>
      <c r="AB35" s="36">
        <v>0</v>
      </c>
      <c r="AC35" s="21"/>
      <c r="AD35" s="21"/>
      <c r="AE35" s="21"/>
      <c r="AF35" s="36">
        <v>658.85273999999993</v>
      </c>
      <c r="AG35" s="36">
        <v>0</v>
      </c>
      <c r="AH35" s="36">
        <v>0</v>
      </c>
      <c r="AI35" s="36">
        <v>368.97119999999995</v>
      </c>
      <c r="AJ35" s="36">
        <v>0</v>
      </c>
      <c r="AK35" s="36">
        <v>0</v>
      </c>
      <c r="AL35" s="21"/>
      <c r="AM35" s="21"/>
      <c r="AN35" s="36">
        <v>1704.6328171860002</v>
      </c>
      <c r="AO35" s="36">
        <v>0</v>
      </c>
      <c r="AP35" s="21"/>
      <c r="AQ35" s="36">
        <v>0</v>
      </c>
      <c r="AR35" s="21"/>
      <c r="AS35" s="21"/>
      <c r="AT35" s="21"/>
      <c r="AU35" s="21"/>
    </row>
    <row r="36" spans="1:47" x14ac:dyDescent="0.2">
      <c r="H36" t="s">
        <v>74</v>
      </c>
      <c r="I36" s="23">
        <v>2050</v>
      </c>
      <c r="J36" s="23" t="str">
        <f>J35</f>
        <v>IMPLNG_GLOBAL</v>
      </c>
      <c r="K36" s="21"/>
      <c r="L36" s="36">
        <v>377.51220000000001</v>
      </c>
      <c r="M36" s="21"/>
      <c r="N36" s="21"/>
      <c r="O36" s="36">
        <v>0</v>
      </c>
      <c r="P36" s="21"/>
      <c r="Q36" s="36">
        <v>0</v>
      </c>
      <c r="R36" s="21"/>
      <c r="S36" s="21"/>
      <c r="T36" s="36">
        <v>3529.5682499999998</v>
      </c>
      <c r="U36" s="21"/>
      <c r="V36" s="36">
        <v>1028.575548</v>
      </c>
      <c r="W36" s="36">
        <v>210.10859999999997</v>
      </c>
      <c r="X36" s="21"/>
      <c r="Y36" s="36">
        <v>0</v>
      </c>
      <c r="Z36" s="21"/>
      <c r="AA36" s="36">
        <v>1010.0586600000001</v>
      </c>
      <c r="AB36" s="36">
        <v>0</v>
      </c>
      <c r="AC36" s="21"/>
      <c r="AD36" s="21"/>
      <c r="AE36" s="21"/>
      <c r="AF36" s="36">
        <v>658.85273999999993</v>
      </c>
      <c r="AG36" s="36">
        <v>0</v>
      </c>
      <c r="AH36" s="36">
        <v>0</v>
      </c>
      <c r="AI36" s="36">
        <v>368.97119999999995</v>
      </c>
      <c r="AJ36" s="36">
        <v>0</v>
      </c>
      <c r="AK36" s="36">
        <v>0</v>
      </c>
      <c r="AL36" s="21"/>
      <c r="AM36" s="21"/>
      <c r="AN36" s="36">
        <v>1704.6328171860002</v>
      </c>
      <c r="AO36" s="36">
        <v>0</v>
      </c>
      <c r="AP36" s="21"/>
      <c r="AQ36" s="36">
        <v>0</v>
      </c>
      <c r="AR36" s="21"/>
      <c r="AS36" s="21"/>
      <c r="AT36" s="21"/>
      <c r="AU36" s="21"/>
    </row>
    <row r="37" spans="1:47" x14ac:dyDescent="0.2">
      <c r="H37" t="s">
        <v>84</v>
      </c>
      <c r="J37" t="s">
        <v>76</v>
      </c>
    </row>
    <row r="38" spans="1:47" x14ac:dyDescent="0.2">
      <c r="AO38" s="50"/>
      <c r="AP38" s="50"/>
      <c r="AQ38" s="50"/>
      <c r="AR38" s="50"/>
      <c r="AS38" s="50"/>
      <c r="AT38" s="50"/>
      <c r="AU38" s="50"/>
    </row>
    <row r="39" spans="1:47" x14ac:dyDescent="0.2">
      <c r="I39" s="37" t="s">
        <v>56</v>
      </c>
      <c r="AP39" s="2"/>
    </row>
    <row r="40" spans="1:47" ht="13.5" thickBot="1" x14ac:dyDescent="0.25">
      <c r="I40" t="s">
        <v>36</v>
      </c>
      <c r="J40" t="s">
        <v>61</v>
      </c>
      <c r="K40" s="1" t="s">
        <v>0</v>
      </c>
      <c r="L40" s="1" t="s">
        <v>1</v>
      </c>
      <c r="M40" s="1" t="s">
        <v>28</v>
      </c>
      <c r="N40" s="1" t="s">
        <v>2</v>
      </c>
      <c r="O40" s="1" t="s">
        <v>3</v>
      </c>
      <c r="P40" s="1" t="s">
        <v>4</v>
      </c>
      <c r="Q40" s="1" t="s">
        <v>5</v>
      </c>
      <c r="R40" s="1" t="s">
        <v>6</v>
      </c>
      <c r="S40" s="1" t="s">
        <v>7</v>
      </c>
      <c r="T40" s="1" t="s">
        <v>8</v>
      </c>
      <c r="U40" s="1" t="s">
        <v>9</v>
      </c>
      <c r="V40" s="1" t="s">
        <v>10</v>
      </c>
      <c r="W40" s="1" t="s">
        <v>88</v>
      </c>
      <c r="X40" s="1" t="s">
        <v>11</v>
      </c>
      <c r="Y40" s="1" t="s">
        <v>12</v>
      </c>
      <c r="Z40" s="1" t="s">
        <v>13</v>
      </c>
      <c r="AA40" s="1" t="s">
        <v>27</v>
      </c>
      <c r="AB40" s="1" t="s">
        <v>14</v>
      </c>
      <c r="AC40" s="1" t="s">
        <v>15</v>
      </c>
      <c r="AD40" s="1" t="s">
        <v>16</v>
      </c>
      <c r="AE40" s="1" t="s">
        <v>17</v>
      </c>
      <c r="AF40" s="1" t="s">
        <v>18</v>
      </c>
      <c r="AG40" s="1" t="s">
        <v>19</v>
      </c>
      <c r="AH40" s="1" t="s">
        <v>20</v>
      </c>
      <c r="AI40" s="1" t="s">
        <v>21</v>
      </c>
      <c r="AJ40" s="1" t="s">
        <v>22</v>
      </c>
      <c r="AK40" s="1" t="s">
        <v>23</v>
      </c>
      <c r="AL40" s="1" t="s">
        <v>24</v>
      </c>
      <c r="AM40" s="1" t="s">
        <v>25</v>
      </c>
      <c r="AN40" s="1" t="s">
        <v>26</v>
      </c>
      <c r="AO40" s="49" t="s">
        <v>38</v>
      </c>
      <c r="AP40" s="49" t="s">
        <v>86</v>
      </c>
      <c r="AQ40" s="49" t="s">
        <v>40</v>
      </c>
      <c r="AR40" s="49" t="s">
        <v>87</v>
      </c>
      <c r="AS40" s="49" t="s">
        <v>41</v>
      </c>
      <c r="AT40" s="49" t="s">
        <v>42</v>
      </c>
      <c r="AU40" s="49" t="s">
        <v>43</v>
      </c>
    </row>
    <row r="41" spans="1:47" x14ac:dyDescent="0.2">
      <c r="I41" t="s">
        <v>64</v>
      </c>
      <c r="J41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1"/>
      <c r="AP41" s="12"/>
      <c r="AQ41" s="12"/>
      <c r="AR41" s="12"/>
      <c r="AS41" s="12"/>
      <c r="AT41" s="12"/>
    </row>
    <row r="42" spans="1:47" x14ac:dyDescent="0.2">
      <c r="I42" s="6" t="str">
        <f>J20</f>
        <v>IMPGAS_RU_PIP</v>
      </c>
      <c r="J42">
        <v>0</v>
      </c>
      <c r="K42" t="str">
        <f>IF(K20=0,"",1)</f>
        <v/>
      </c>
      <c r="L42" t="str">
        <f t="shared" ref="L42:AT45" si="2">IF(L20=0,"",1)</f>
        <v/>
      </c>
      <c r="M42" t="str">
        <f t="shared" si="2"/>
        <v/>
      </c>
      <c r="N42" t="str">
        <f t="shared" si="2"/>
        <v/>
      </c>
      <c r="O42" t="str">
        <f t="shared" si="2"/>
        <v/>
      </c>
      <c r="P42" t="str">
        <f t="shared" si="2"/>
        <v/>
      </c>
      <c r="Q42">
        <f>IF(Q20=0,"",1)</f>
        <v>1</v>
      </c>
      <c r="R42" t="str">
        <f t="shared" si="2"/>
        <v/>
      </c>
      <c r="S42">
        <f t="shared" si="2"/>
        <v>1</v>
      </c>
      <c r="T42" t="str">
        <f t="shared" si="2"/>
        <v/>
      </c>
      <c r="U42">
        <f t="shared" si="2"/>
        <v>1</v>
      </c>
      <c r="V42" t="str">
        <f t="shared" si="2"/>
        <v/>
      </c>
      <c r="W42" t="str">
        <f t="shared" si="2"/>
        <v/>
      </c>
      <c r="X42" t="str">
        <f t="shared" si="2"/>
        <v/>
      </c>
      <c r="Y42" t="str">
        <f t="shared" si="2"/>
        <v/>
      </c>
      <c r="Z42" t="str">
        <f t="shared" si="2"/>
        <v/>
      </c>
      <c r="AA42" t="str">
        <f t="shared" si="2"/>
        <v/>
      </c>
      <c r="AB42" t="str">
        <f t="shared" si="2"/>
        <v/>
      </c>
      <c r="AC42" t="str">
        <f t="shared" si="2"/>
        <v/>
      </c>
      <c r="AD42" t="str">
        <f t="shared" si="2"/>
        <v/>
      </c>
      <c r="AE42" t="str">
        <f t="shared" si="2"/>
        <v/>
      </c>
      <c r="AF42" t="str">
        <f t="shared" si="2"/>
        <v/>
      </c>
      <c r="AG42" t="str">
        <f t="shared" si="2"/>
        <v/>
      </c>
      <c r="AH42" t="str">
        <f t="shared" si="2"/>
        <v/>
      </c>
      <c r="AI42" t="str">
        <f t="shared" si="2"/>
        <v/>
      </c>
      <c r="AJ42" t="str">
        <f t="shared" si="2"/>
        <v/>
      </c>
      <c r="AK42" t="str">
        <f t="shared" si="2"/>
        <v/>
      </c>
      <c r="AL42" t="str">
        <f t="shared" si="2"/>
        <v/>
      </c>
      <c r="AM42" t="str">
        <f t="shared" si="2"/>
        <v/>
      </c>
      <c r="AN42" t="str">
        <f t="shared" si="2"/>
        <v/>
      </c>
      <c r="AO42" t="str">
        <f t="shared" si="2"/>
        <v/>
      </c>
      <c r="AP42" t="str">
        <f t="shared" si="2"/>
        <v/>
      </c>
      <c r="AQ42" t="str">
        <f t="shared" si="2"/>
        <v/>
      </c>
      <c r="AR42" t="str">
        <f t="shared" si="2"/>
        <v/>
      </c>
      <c r="AS42" t="str">
        <f t="shared" si="2"/>
        <v/>
      </c>
      <c r="AT42" t="str">
        <f t="shared" si="2"/>
        <v/>
      </c>
    </row>
    <row r="43" spans="1:47" x14ac:dyDescent="0.2">
      <c r="I43" s="6" t="str">
        <f>J21</f>
        <v>IMPGAS_RU-BY_PIP</v>
      </c>
      <c r="J43">
        <v>0</v>
      </c>
      <c r="K43" t="str">
        <f>IF(K21=0,"",1)</f>
        <v/>
      </c>
      <c r="L43" t="str">
        <f t="shared" ref="L43:Z43" si="3">IF(L21=0,"",1)</f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>
        <f t="shared" si="3"/>
        <v>1</v>
      </c>
      <c r="R43" t="str">
        <f t="shared" si="3"/>
        <v/>
      </c>
      <c r="S43" t="str">
        <f t="shared" si="3"/>
        <v/>
      </c>
      <c r="T43" t="str">
        <f t="shared" si="3"/>
        <v/>
      </c>
      <c r="U43" t="str">
        <f t="shared" si="3"/>
        <v/>
      </c>
      <c r="V43" t="str">
        <f t="shared" si="3"/>
        <v/>
      </c>
      <c r="W43" t="str">
        <f t="shared" si="3"/>
        <v/>
      </c>
      <c r="X43" t="str">
        <f t="shared" si="3"/>
        <v/>
      </c>
      <c r="Y43" t="str">
        <f t="shared" si="3"/>
        <v/>
      </c>
      <c r="Z43" t="str">
        <f t="shared" si="3"/>
        <v/>
      </c>
      <c r="AA43" t="str">
        <f t="shared" si="2"/>
        <v/>
      </c>
      <c r="AB43">
        <f t="shared" si="2"/>
        <v>1</v>
      </c>
      <c r="AC43" t="str">
        <f t="shared" si="2"/>
        <v/>
      </c>
      <c r="AD43" t="str">
        <f t="shared" si="2"/>
        <v/>
      </c>
      <c r="AE43" t="str">
        <f t="shared" si="2"/>
        <v/>
      </c>
      <c r="AF43" t="str">
        <f t="shared" si="2"/>
        <v/>
      </c>
      <c r="AG43" t="str">
        <f t="shared" si="2"/>
        <v/>
      </c>
      <c r="AH43">
        <f t="shared" si="2"/>
        <v>1</v>
      </c>
      <c r="AI43" t="str">
        <f t="shared" si="2"/>
        <v/>
      </c>
      <c r="AJ43" t="str">
        <f t="shared" si="2"/>
        <v/>
      </c>
      <c r="AK43" t="str">
        <f t="shared" si="2"/>
        <v/>
      </c>
      <c r="AL43" t="str">
        <f t="shared" si="2"/>
        <v/>
      </c>
      <c r="AM43" t="str">
        <f t="shared" si="2"/>
        <v/>
      </c>
      <c r="AN43" t="str">
        <f t="shared" si="2"/>
        <v/>
      </c>
      <c r="AO43" t="str">
        <f t="shared" si="2"/>
        <v/>
      </c>
      <c r="AP43" t="str">
        <f t="shared" si="2"/>
        <v/>
      </c>
      <c r="AQ43" t="str">
        <f t="shared" si="2"/>
        <v/>
      </c>
      <c r="AR43" t="str">
        <f t="shared" si="2"/>
        <v/>
      </c>
      <c r="AS43" t="str">
        <f t="shared" si="2"/>
        <v/>
      </c>
      <c r="AT43" t="str">
        <f t="shared" si="2"/>
        <v/>
      </c>
    </row>
    <row r="44" spans="1:47" x14ac:dyDescent="0.2">
      <c r="I44" s="6" t="str">
        <f>J22</f>
        <v>IMPGAS_RU-UA_PIP</v>
      </c>
      <c r="J44">
        <v>0</v>
      </c>
      <c r="K44" t="str">
        <f>IF(K22=0,"",1)</f>
        <v/>
      </c>
      <c r="L44" t="str">
        <f t="shared" si="2"/>
        <v/>
      </c>
      <c r="M44" t="str">
        <f t="shared" si="2"/>
        <v/>
      </c>
      <c r="N44" t="str">
        <f t="shared" si="2"/>
        <v/>
      </c>
      <c r="O44" t="str">
        <f t="shared" si="2"/>
        <v/>
      </c>
      <c r="P44" t="str">
        <f t="shared" si="2"/>
        <v/>
      </c>
      <c r="Q44" t="str">
        <f>IF(Q22=0,"",1)</f>
        <v/>
      </c>
      <c r="R44" t="str">
        <f t="shared" si="2"/>
        <v/>
      </c>
      <c r="S44" t="str">
        <f t="shared" si="2"/>
        <v/>
      </c>
      <c r="T44" t="str">
        <f t="shared" si="2"/>
        <v/>
      </c>
      <c r="U44" t="str">
        <f t="shared" si="2"/>
        <v/>
      </c>
      <c r="V44" t="str">
        <f t="shared" si="2"/>
        <v/>
      </c>
      <c r="W44" t="str">
        <f t="shared" si="2"/>
        <v/>
      </c>
      <c r="X44">
        <f t="shared" si="2"/>
        <v>1</v>
      </c>
      <c r="Y44" t="str">
        <f t="shared" si="2"/>
        <v/>
      </c>
      <c r="Z44" t="str">
        <f t="shared" si="2"/>
        <v/>
      </c>
      <c r="AA44" t="str">
        <f t="shared" si="2"/>
        <v/>
      </c>
      <c r="AB44" t="str">
        <f t="shared" si="2"/>
        <v/>
      </c>
      <c r="AC44" t="str">
        <f t="shared" si="2"/>
        <v/>
      </c>
      <c r="AD44" t="str">
        <f t="shared" si="2"/>
        <v/>
      </c>
      <c r="AE44" t="str">
        <f t="shared" si="2"/>
        <v/>
      </c>
      <c r="AF44" t="str">
        <f t="shared" si="2"/>
        <v/>
      </c>
      <c r="AG44" t="str">
        <f t="shared" si="2"/>
        <v/>
      </c>
      <c r="AH44">
        <f t="shared" si="2"/>
        <v>1</v>
      </c>
      <c r="AI44" t="str">
        <f t="shared" si="2"/>
        <v/>
      </c>
      <c r="AJ44">
        <f t="shared" si="2"/>
        <v>1</v>
      </c>
      <c r="AK44" t="str">
        <f t="shared" si="2"/>
        <v/>
      </c>
      <c r="AL44" t="str">
        <f t="shared" si="2"/>
        <v/>
      </c>
      <c r="AM44">
        <f t="shared" si="2"/>
        <v>1</v>
      </c>
      <c r="AN44" t="str">
        <f t="shared" si="2"/>
        <v/>
      </c>
      <c r="AO44" t="str">
        <f t="shared" si="2"/>
        <v/>
      </c>
      <c r="AP44" t="str">
        <f t="shared" si="2"/>
        <v/>
      </c>
      <c r="AQ44" t="str">
        <f t="shared" si="2"/>
        <v/>
      </c>
      <c r="AR44" t="str">
        <f t="shared" si="2"/>
        <v/>
      </c>
      <c r="AS44" t="str">
        <f t="shared" si="2"/>
        <v/>
      </c>
      <c r="AT44" t="str">
        <f t="shared" si="2"/>
        <v/>
      </c>
    </row>
    <row r="45" spans="1:47" x14ac:dyDescent="0.2">
      <c r="I45" s="6" t="str">
        <f>J23</f>
        <v>IMPGAS_N_AFR_PIP</v>
      </c>
      <c r="J45">
        <v>0</v>
      </c>
      <c r="K45" t="str">
        <f>IF(K23=0,"",1)</f>
        <v/>
      </c>
      <c r="L45" t="str">
        <f t="shared" si="2"/>
        <v/>
      </c>
      <c r="M45" t="str">
        <f t="shared" si="2"/>
        <v/>
      </c>
      <c r="N45" t="str">
        <f t="shared" si="2"/>
        <v/>
      </c>
      <c r="O45" t="str">
        <f t="shared" si="2"/>
        <v/>
      </c>
      <c r="P45" t="str">
        <f t="shared" si="2"/>
        <v/>
      </c>
      <c r="Q45" t="str">
        <f t="shared" si="2"/>
        <v/>
      </c>
      <c r="R45" t="str">
        <f t="shared" si="2"/>
        <v/>
      </c>
      <c r="S45" t="str">
        <f t="shared" si="2"/>
        <v/>
      </c>
      <c r="T45">
        <f t="shared" si="2"/>
        <v>1</v>
      </c>
      <c r="U45" t="str">
        <f t="shared" si="2"/>
        <v/>
      </c>
      <c r="V45" t="str">
        <f t="shared" si="2"/>
        <v/>
      </c>
      <c r="W45" t="str">
        <f t="shared" si="2"/>
        <v/>
      </c>
      <c r="X45" t="str">
        <f t="shared" si="2"/>
        <v/>
      </c>
      <c r="Y45" t="str">
        <f t="shared" si="2"/>
        <v/>
      </c>
      <c r="Z45" t="str">
        <f t="shared" si="2"/>
        <v/>
      </c>
      <c r="AA45">
        <f t="shared" si="2"/>
        <v>1</v>
      </c>
      <c r="AB45" t="str">
        <f t="shared" si="2"/>
        <v/>
      </c>
      <c r="AC45" t="str">
        <f t="shared" si="2"/>
        <v/>
      </c>
      <c r="AD45" t="str">
        <f t="shared" si="2"/>
        <v/>
      </c>
      <c r="AE45" t="str">
        <f t="shared" si="2"/>
        <v/>
      </c>
      <c r="AF45" t="str">
        <f t="shared" si="2"/>
        <v/>
      </c>
      <c r="AG45" t="str">
        <f t="shared" si="2"/>
        <v/>
      </c>
      <c r="AH45" t="str">
        <f t="shared" si="2"/>
        <v/>
      </c>
      <c r="AI45" t="str">
        <f t="shared" si="2"/>
        <v/>
      </c>
      <c r="AJ45" t="str">
        <f t="shared" si="2"/>
        <v/>
      </c>
      <c r="AK45" t="str">
        <f t="shared" si="2"/>
        <v/>
      </c>
      <c r="AL45" t="str">
        <f t="shared" si="2"/>
        <v/>
      </c>
      <c r="AM45" t="str">
        <f t="shared" si="2"/>
        <v/>
      </c>
      <c r="AN45" t="str">
        <f t="shared" si="2"/>
        <v/>
      </c>
      <c r="AO45" t="str">
        <f t="shared" si="2"/>
        <v/>
      </c>
      <c r="AP45" t="str">
        <f t="shared" si="2"/>
        <v/>
      </c>
      <c r="AQ45" t="str">
        <f t="shared" si="2"/>
        <v/>
      </c>
      <c r="AR45" t="str">
        <f t="shared" si="2"/>
        <v/>
      </c>
      <c r="AS45" t="str">
        <f t="shared" si="2"/>
        <v/>
      </c>
      <c r="AT45" t="str">
        <f t="shared" si="2"/>
        <v/>
      </c>
    </row>
    <row r="46" spans="1:47" x14ac:dyDescent="0.2">
      <c r="I46" s="6" t="str">
        <f>J35</f>
        <v>IMPLNG_GLOBAL</v>
      </c>
      <c r="J46">
        <v>0</v>
      </c>
      <c r="K46" t="str">
        <f>IF(K35="","",1)</f>
        <v/>
      </c>
      <c r="L46">
        <f t="shared" ref="L46:AT46" si="4">IF(L35="","",1)</f>
        <v>1</v>
      </c>
      <c r="M46" t="str">
        <f t="shared" si="4"/>
        <v/>
      </c>
      <c r="N46" t="str">
        <f t="shared" si="4"/>
        <v/>
      </c>
      <c r="O46">
        <f t="shared" si="4"/>
        <v>1</v>
      </c>
      <c r="P46" t="str">
        <f t="shared" si="4"/>
        <v/>
      </c>
      <c r="Q46">
        <f t="shared" si="4"/>
        <v>1</v>
      </c>
      <c r="R46" t="str">
        <f t="shared" si="4"/>
        <v/>
      </c>
      <c r="S46" t="str">
        <f t="shared" si="4"/>
        <v/>
      </c>
      <c r="T46">
        <f t="shared" si="4"/>
        <v>1</v>
      </c>
      <c r="U46" t="str">
        <f t="shared" si="4"/>
        <v/>
      </c>
      <c r="V46">
        <f t="shared" si="4"/>
        <v>1</v>
      </c>
      <c r="W46">
        <f t="shared" si="4"/>
        <v>1</v>
      </c>
      <c r="X46" t="str">
        <f t="shared" si="4"/>
        <v/>
      </c>
      <c r="Y46">
        <f t="shared" si="4"/>
        <v>1</v>
      </c>
      <c r="Z46" t="str">
        <f t="shared" si="4"/>
        <v/>
      </c>
      <c r="AA46">
        <f t="shared" si="4"/>
        <v>1</v>
      </c>
      <c r="AB46">
        <f t="shared" si="4"/>
        <v>1</v>
      </c>
      <c r="AC46" t="str">
        <f t="shared" si="4"/>
        <v/>
      </c>
      <c r="AD46" t="str">
        <f t="shared" si="4"/>
        <v/>
      </c>
      <c r="AE46" t="str">
        <f t="shared" si="4"/>
        <v/>
      </c>
      <c r="AF46">
        <f t="shared" si="4"/>
        <v>1</v>
      </c>
      <c r="AG46">
        <f t="shared" si="4"/>
        <v>1</v>
      </c>
      <c r="AH46">
        <f t="shared" si="4"/>
        <v>1</v>
      </c>
      <c r="AI46">
        <f t="shared" si="4"/>
        <v>1</v>
      </c>
      <c r="AJ46">
        <f t="shared" si="4"/>
        <v>1</v>
      </c>
      <c r="AK46">
        <f t="shared" si="4"/>
        <v>1</v>
      </c>
      <c r="AL46" t="str">
        <f t="shared" si="4"/>
        <v/>
      </c>
      <c r="AM46" t="str">
        <f t="shared" si="4"/>
        <v/>
      </c>
      <c r="AN46">
        <f t="shared" si="4"/>
        <v>1</v>
      </c>
      <c r="AO46">
        <f t="shared" si="4"/>
        <v>1</v>
      </c>
      <c r="AP46" t="str">
        <f t="shared" si="4"/>
        <v/>
      </c>
      <c r="AQ46">
        <f t="shared" si="4"/>
        <v>1</v>
      </c>
      <c r="AR46" t="str">
        <f t="shared" si="4"/>
        <v/>
      </c>
      <c r="AS46" t="str">
        <f t="shared" si="4"/>
        <v/>
      </c>
      <c r="AT46" t="str">
        <f t="shared" si="4"/>
        <v/>
      </c>
    </row>
    <row r="47" spans="1:47" x14ac:dyDescent="0.2">
      <c r="I47" s="6" t="s">
        <v>65</v>
      </c>
      <c r="J47">
        <v>0</v>
      </c>
      <c r="L47">
        <v>1</v>
      </c>
    </row>
    <row r="48" spans="1:47" x14ac:dyDescent="0.2">
      <c r="I48" t="s">
        <v>66</v>
      </c>
      <c r="J48">
        <v>0</v>
      </c>
      <c r="V48">
        <v>1</v>
      </c>
    </row>
    <row r="49" spans="6:47" x14ac:dyDescent="0.2">
      <c r="I49" t="s">
        <v>67</v>
      </c>
      <c r="J49">
        <v>0</v>
      </c>
      <c r="AA49">
        <v>1</v>
      </c>
    </row>
    <row r="50" spans="6:47" x14ac:dyDescent="0.2">
      <c r="I50" t="s">
        <v>92</v>
      </c>
      <c r="J50">
        <v>0</v>
      </c>
      <c r="W50">
        <v>1</v>
      </c>
    </row>
    <row r="51" spans="6:47" x14ac:dyDescent="0.2">
      <c r="I51" t="s">
        <v>68</v>
      </c>
      <c r="J51">
        <v>0</v>
      </c>
      <c r="AI51">
        <v>1</v>
      </c>
    </row>
    <row r="52" spans="6:47" x14ac:dyDescent="0.2">
      <c r="I52" t="s">
        <v>69</v>
      </c>
      <c r="J52">
        <v>0</v>
      </c>
      <c r="T52">
        <v>1</v>
      </c>
    </row>
    <row r="53" spans="6:47" x14ac:dyDescent="0.2">
      <c r="I53" t="s">
        <v>70</v>
      </c>
      <c r="J53">
        <v>0</v>
      </c>
      <c r="AN53">
        <v>1</v>
      </c>
    </row>
    <row r="54" spans="6:47" x14ac:dyDescent="0.2">
      <c r="I54" t="s">
        <v>71</v>
      </c>
      <c r="J54">
        <v>0</v>
      </c>
      <c r="AF54">
        <v>1</v>
      </c>
    </row>
    <row r="55" spans="6:47" x14ac:dyDescent="0.2">
      <c r="I55" t="s">
        <v>76</v>
      </c>
      <c r="J55">
        <v>0</v>
      </c>
      <c r="K55" t="str">
        <f>K46</f>
        <v/>
      </c>
      <c r="L55">
        <f t="shared" ref="L55:AT55" si="5">L46</f>
        <v>1</v>
      </c>
      <c r="M55" t="str">
        <f t="shared" si="5"/>
        <v/>
      </c>
      <c r="N55" t="str">
        <f t="shared" si="5"/>
        <v/>
      </c>
      <c r="O55">
        <f t="shared" si="5"/>
        <v>1</v>
      </c>
      <c r="P55" t="str">
        <f t="shared" si="5"/>
        <v/>
      </c>
      <c r="Q55">
        <f t="shared" si="5"/>
        <v>1</v>
      </c>
      <c r="R55" t="str">
        <f t="shared" si="5"/>
        <v/>
      </c>
      <c r="S55" t="str">
        <f t="shared" si="5"/>
        <v/>
      </c>
      <c r="T55">
        <f t="shared" si="5"/>
        <v>1</v>
      </c>
      <c r="U55" t="str">
        <f t="shared" si="5"/>
        <v/>
      </c>
      <c r="V55">
        <f t="shared" si="5"/>
        <v>1</v>
      </c>
      <c r="W55">
        <f t="shared" si="5"/>
        <v>1</v>
      </c>
      <c r="X55" t="str">
        <f t="shared" si="5"/>
        <v/>
      </c>
      <c r="Y55">
        <f t="shared" si="5"/>
        <v>1</v>
      </c>
      <c r="Z55" t="str">
        <f t="shared" si="5"/>
        <v/>
      </c>
      <c r="AA55">
        <f t="shared" si="5"/>
        <v>1</v>
      </c>
      <c r="AB55">
        <f t="shared" si="5"/>
        <v>1</v>
      </c>
      <c r="AC55" t="str">
        <f t="shared" si="5"/>
        <v/>
      </c>
      <c r="AD55" t="str">
        <f t="shared" si="5"/>
        <v/>
      </c>
      <c r="AE55" t="str">
        <f t="shared" si="5"/>
        <v/>
      </c>
      <c r="AF55">
        <f t="shared" si="5"/>
        <v>1</v>
      </c>
      <c r="AG55">
        <f t="shared" si="5"/>
        <v>1</v>
      </c>
      <c r="AH55">
        <f t="shared" si="5"/>
        <v>1</v>
      </c>
      <c r="AI55">
        <f t="shared" si="5"/>
        <v>1</v>
      </c>
      <c r="AJ55">
        <f t="shared" si="5"/>
        <v>1</v>
      </c>
      <c r="AK55">
        <f t="shared" si="5"/>
        <v>1</v>
      </c>
      <c r="AL55" t="str">
        <f t="shared" si="5"/>
        <v/>
      </c>
      <c r="AM55" t="str">
        <f t="shared" si="5"/>
        <v/>
      </c>
      <c r="AN55">
        <f t="shared" si="5"/>
        <v>1</v>
      </c>
      <c r="AO55">
        <f t="shared" si="5"/>
        <v>1</v>
      </c>
      <c r="AP55" t="str">
        <f t="shared" si="5"/>
        <v/>
      </c>
      <c r="AQ55">
        <f t="shared" si="5"/>
        <v>1</v>
      </c>
      <c r="AR55" t="str">
        <f t="shared" si="5"/>
        <v/>
      </c>
      <c r="AS55" t="str">
        <f t="shared" si="5"/>
        <v/>
      </c>
      <c r="AT55" t="str">
        <f t="shared" si="5"/>
        <v/>
      </c>
    </row>
    <row r="56" spans="6:47" x14ac:dyDescent="0.2">
      <c r="I56" s="47" t="s">
        <v>80</v>
      </c>
      <c r="J56" s="48">
        <v>0</v>
      </c>
      <c r="K56" s="48"/>
      <c r="L56" s="48"/>
      <c r="M56" s="48"/>
      <c r="N56" s="48"/>
      <c r="O56" s="48"/>
      <c r="P56" s="48"/>
      <c r="Q56" s="48">
        <v>1</v>
      </c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</row>
    <row r="57" spans="6:47" x14ac:dyDescent="0.2">
      <c r="I57" s="47" t="s">
        <v>81</v>
      </c>
      <c r="J57" s="48">
        <v>0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>
        <v>1</v>
      </c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</row>
    <row r="58" spans="6:47" x14ac:dyDescent="0.2">
      <c r="I58" s="47" t="s">
        <v>82</v>
      </c>
      <c r="J58" s="48">
        <v>0</v>
      </c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>
        <v>1</v>
      </c>
      <c r="AR58" s="48"/>
      <c r="AS58" s="48"/>
      <c r="AT58" s="48"/>
    </row>
    <row r="59" spans="6:47" x14ac:dyDescent="0.2">
      <c r="I59" s="47" t="s">
        <v>83</v>
      </c>
      <c r="J59" s="48">
        <v>0</v>
      </c>
      <c r="K59" s="48"/>
      <c r="L59" s="48"/>
      <c r="M59" s="48"/>
      <c r="N59" s="48"/>
      <c r="O59" s="48">
        <v>1</v>
      </c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</row>
    <row r="60" spans="6:47" x14ac:dyDescent="0.2">
      <c r="I60" t="s">
        <v>89</v>
      </c>
      <c r="J60" s="2">
        <v>1</v>
      </c>
      <c r="K60">
        <v>0</v>
      </c>
      <c r="N60">
        <v>0</v>
      </c>
      <c r="P60">
        <v>0</v>
      </c>
      <c r="X60">
        <v>0</v>
      </c>
      <c r="AC60">
        <v>0</v>
      </c>
      <c r="AM60">
        <v>0</v>
      </c>
      <c r="AP60">
        <v>0</v>
      </c>
      <c r="AR60">
        <v>0</v>
      </c>
      <c r="AT60">
        <v>0</v>
      </c>
      <c r="AU60">
        <v>0</v>
      </c>
    </row>
    <row r="61" spans="6:47" x14ac:dyDescent="0.2">
      <c r="I61" t="s">
        <v>90</v>
      </c>
      <c r="J61" s="2">
        <v>1</v>
      </c>
      <c r="K61">
        <v>0</v>
      </c>
      <c r="N61">
        <v>0</v>
      </c>
      <c r="P61">
        <v>0</v>
      </c>
      <c r="X61">
        <v>0</v>
      </c>
      <c r="AC61">
        <v>0</v>
      </c>
      <c r="AM61">
        <v>0</v>
      </c>
      <c r="AP61">
        <v>0</v>
      </c>
      <c r="AR61">
        <v>0</v>
      </c>
      <c r="AT61">
        <v>0</v>
      </c>
      <c r="AU61">
        <v>0</v>
      </c>
    </row>
    <row r="62" spans="6:47" x14ac:dyDescent="0.2">
      <c r="I62" t="s">
        <v>91</v>
      </c>
      <c r="J62" s="2">
        <v>1</v>
      </c>
      <c r="K62">
        <v>0</v>
      </c>
      <c r="N62">
        <v>0</v>
      </c>
      <c r="P62">
        <v>0</v>
      </c>
      <c r="X62">
        <v>0</v>
      </c>
      <c r="AC62">
        <v>0</v>
      </c>
      <c r="AM62">
        <v>0</v>
      </c>
      <c r="AP62">
        <v>0</v>
      </c>
      <c r="AR62">
        <v>0</v>
      </c>
      <c r="AT62">
        <v>0</v>
      </c>
      <c r="AU62">
        <v>0</v>
      </c>
    </row>
    <row r="64" spans="6:47" x14ac:dyDescent="0.2">
      <c r="F64" t="s">
        <v>57</v>
      </c>
    </row>
    <row r="65" spans="7:24" x14ac:dyDescent="0.2">
      <c r="G65" t="s">
        <v>58</v>
      </c>
    </row>
    <row r="66" spans="7:24" x14ac:dyDescent="0.2">
      <c r="G66" t="s">
        <v>29</v>
      </c>
      <c r="H66" t="s">
        <v>30</v>
      </c>
      <c r="I66" t="s">
        <v>31</v>
      </c>
      <c r="J66" t="s">
        <v>32</v>
      </c>
      <c r="K66" t="s">
        <v>59</v>
      </c>
      <c r="L66" t="s">
        <v>60</v>
      </c>
      <c r="M66" t="s">
        <v>61</v>
      </c>
      <c r="N66" t="s">
        <v>62</v>
      </c>
      <c r="O66" t="s">
        <v>63</v>
      </c>
      <c r="P66" t="s">
        <v>5</v>
      </c>
      <c r="Q66" t="s">
        <v>20</v>
      </c>
      <c r="R66" t="s">
        <v>40</v>
      </c>
      <c r="S66" t="s">
        <v>3</v>
      </c>
      <c r="T66" t="s">
        <v>10</v>
      </c>
      <c r="U66" t="s">
        <v>27</v>
      </c>
      <c r="V66" t="s">
        <v>88</v>
      </c>
      <c r="W66" t="s">
        <v>26</v>
      </c>
      <c r="X66" t="s">
        <v>18</v>
      </c>
    </row>
    <row r="67" spans="7:24" x14ac:dyDescent="0.2">
      <c r="I67" s="10" t="s">
        <v>72</v>
      </c>
      <c r="M67">
        <v>50</v>
      </c>
      <c r="O67" s="10" t="s">
        <v>73</v>
      </c>
    </row>
    <row r="68" spans="7:24" x14ac:dyDescent="0.2">
      <c r="I68" t="s">
        <v>75</v>
      </c>
      <c r="J68" s="38" t="s">
        <v>79</v>
      </c>
      <c r="M68">
        <v>0</v>
      </c>
      <c r="O68" s="10" t="s">
        <v>85</v>
      </c>
    </row>
    <row r="69" spans="7:24" x14ac:dyDescent="0.2">
      <c r="H69" t="s">
        <v>78</v>
      </c>
      <c r="I69" t="s">
        <v>77</v>
      </c>
      <c r="J69">
        <v>2030</v>
      </c>
      <c r="M69">
        <v>1500</v>
      </c>
      <c r="O69" t="str">
        <f>I55</f>
        <v>LNGREGAS_New</v>
      </c>
    </row>
    <row r="70" spans="7:24" x14ac:dyDescent="0.2">
      <c r="I70" t="s">
        <v>84</v>
      </c>
      <c r="M70">
        <v>2020</v>
      </c>
      <c r="O70" t="s">
        <v>76</v>
      </c>
      <c r="P70">
        <v>2025</v>
      </c>
      <c r="Q70">
        <v>2025</v>
      </c>
      <c r="R70">
        <v>2025</v>
      </c>
      <c r="S70">
        <v>2025</v>
      </c>
      <c r="T70">
        <v>2025</v>
      </c>
      <c r="U70">
        <v>2025</v>
      </c>
      <c r="V70">
        <v>2025</v>
      </c>
      <c r="W70">
        <v>2025</v>
      </c>
      <c r="X70">
        <v>2025</v>
      </c>
    </row>
  </sheetData>
  <phoneticPr fontId="4" type="noConversion"/>
  <pageMargins left="0.75" right="0.75" top="1" bottom="1" header="0.4921259845" footer="0.492125984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Data_IMP-EXP</vt:lpstr>
      <vt:lpstr>SUP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2020-05-08T04:27:26Z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763607203960418</vt:r8>
  </property>
</Properties>
</file>