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2-NewVeda\EU-TIMES\SuppXLS\"/>
    </mc:Choice>
  </mc:AlternateContent>
  <xr:revisionPtr revIDLastSave="0" documentId="13_ncr:1_{2A7AD123-BE3A-4E1B-8513-B0CA4A019C09}" xr6:coauthVersionLast="45" xr6:coauthVersionMax="45" xr10:uidLastSave="{00000000-0000-0000-0000-000000000000}"/>
  <bookViews>
    <workbookView xWindow="-108" yWindow="-108" windowWidth="30936" windowHeight="17040" xr2:uid="{00000000-000D-0000-FFFF-FFFF00000000}"/>
  </bookViews>
  <sheets>
    <sheet name="INS" sheetId="2" r:id="rId1"/>
    <sheet name="LCEO techs" sheetId="6" r:id="rId2"/>
    <sheet name="Scenario names" sheetId="7" r:id="rId3"/>
    <sheet name="Hydro_Summary" sheetId="26" r:id="rId4"/>
    <sheet name="Biomass" sheetId="25" r:id="rId5"/>
    <sheet name="CCUS_Summary" sheetId="24" r:id="rId6"/>
    <sheet name="Biofuels_SET Plan" sheetId="22" r:id="rId7"/>
    <sheet name="Ocean_Summary" sheetId="27" r:id="rId8"/>
    <sheet name="Ocean SET" sheetId="16" r:id="rId9"/>
    <sheet name="WindOnshore Summary" sheetId="13" r:id="rId10"/>
    <sheet name="WindOffshore Summary" sheetId="14" r:id="rId11"/>
    <sheet name="Geothermal Summary" sheetId="11" r:id="rId12"/>
    <sheet name="GeothermalSET_PLAN" sheetId="19" r:id="rId13"/>
    <sheet name="STE_Summary" sheetId="18" r:id="rId14"/>
    <sheet name="STE SET" sheetId="21" r:id="rId15"/>
    <sheet name="PV_Summary_Fin" sheetId="12" r:id="rId16"/>
    <sheet name="PV SET" sheetId="20" r:id="rId17"/>
    <sheet name="Sheet8" sheetId="8" r:id="rId18"/>
    <sheet name="Sheet9" sheetId="9" r:id="rId19"/>
  </sheets>
  <externalReferences>
    <externalReference r:id="rId20"/>
  </externalReferences>
  <definedNames>
    <definedName name="_xlnm._FilterDatabase" localSheetId="1" hidden="1">'LCEO techs'!$B$2:$N$430</definedName>
    <definedName name="XLSIMSIM" hidden="1">{"Sim",1,"normal","'Costs'!$Q$8","1","2","100","0"}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8" i="2" l="1"/>
  <c r="H78" i="2"/>
  <c r="I78" i="2"/>
  <c r="J78" i="2"/>
  <c r="K78" i="2"/>
  <c r="L78" i="2"/>
  <c r="M78" i="2"/>
  <c r="G79" i="2"/>
  <c r="G82" i="2" s="1"/>
  <c r="H79" i="2"/>
  <c r="H82" i="2" s="1"/>
  <c r="I79" i="2"/>
  <c r="I82" i="2" s="1"/>
  <c r="J79" i="2"/>
  <c r="J82" i="2" s="1"/>
  <c r="K79" i="2"/>
  <c r="K82" i="2" s="1"/>
  <c r="L79" i="2"/>
  <c r="L82" i="2" s="1"/>
  <c r="M79" i="2"/>
  <c r="M82" i="2" s="1"/>
  <c r="G80" i="2"/>
  <c r="H80" i="2"/>
  <c r="H81" i="2" s="1"/>
  <c r="I80" i="2"/>
  <c r="I81" i="2" s="1"/>
  <c r="J80" i="2"/>
  <c r="J81" i="2" s="1"/>
  <c r="K80" i="2"/>
  <c r="K81" i="2" s="1"/>
  <c r="L80" i="2"/>
  <c r="L81" i="2" s="1"/>
  <c r="M80" i="2"/>
  <c r="M81" i="2" s="1"/>
  <c r="G81" i="2"/>
  <c r="G83" i="2"/>
  <c r="H83" i="2"/>
  <c r="I83" i="2"/>
  <c r="J83" i="2"/>
  <c r="K83" i="2"/>
  <c r="L83" i="2"/>
  <c r="M83" i="2"/>
  <c r="G84" i="2"/>
  <c r="G87" i="2" s="1"/>
  <c r="H84" i="2"/>
  <c r="H87" i="2" s="1"/>
  <c r="I84" i="2"/>
  <c r="I87" i="2" s="1"/>
  <c r="J84" i="2"/>
  <c r="J87" i="2" s="1"/>
  <c r="K84" i="2"/>
  <c r="K87" i="2" s="1"/>
  <c r="L84" i="2"/>
  <c r="L87" i="2" s="1"/>
  <c r="M84" i="2"/>
  <c r="M87" i="2" s="1"/>
  <c r="G85" i="2"/>
  <c r="G86" i="2" s="1"/>
  <c r="H85" i="2"/>
  <c r="H86" i="2" s="1"/>
  <c r="I85" i="2"/>
  <c r="I86" i="2" s="1"/>
  <c r="J85" i="2"/>
  <c r="J86" i="2" s="1"/>
  <c r="K85" i="2"/>
  <c r="K86" i="2" s="1"/>
  <c r="L85" i="2"/>
  <c r="L86" i="2" s="1"/>
  <c r="M85" i="2"/>
  <c r="M86" i="2" s="1"/>
  <c r="G88" i="2"/>
  <c r="H88" i="2"/>
  <c r="I88" i="2"/>
  <c r="J88" i="2"/>
  <c r="K88" i="2"/>
  <c r="L88" i="2"/>
  <c r="M88" i="2"/>
  <c r="G89" i="2"/>
  <c r="H89" i="2"/>
  <c r="I89" i="2"/>
  <c r="J89" i="2"/>
  <c r="K89" i="2"/>
  <c r="L89" i="2"/>
  <c r="M89" i="2"/>
  <c r="G90" i="2"/>
  <c r="H90" i="2"/>
  <c r="I90" i="2"/>
  <c r="J90" i="2"/>
  <c r="K90" i="2"/>
  <c r="L90" i="2"/>
  <c r="M90" i="2"/>
  <c r="G91" i="2"/>
  <c r="H91" i="2"/>
  <c r="I91" i="2"/>
  <c r="J91" i="2"/>
  <c r="K91" i="2"/>
  <c r="L91" i="2"/>
  <c r="M91" i="2"/>
  <c r="G92" i="2"/>
  <c r="H92" i="2"/>
  <c r="I92" i="2"/>
  <c r="J92" i="2"/>
  <c r="K92" i="2"/>
  <c r="L92" i="2"/>
  <c r="M92" i="2"/>
  <c r="G93" i="2"/>
  <c r="H93" i="2"/>
  <c r="I93" i="2"/>
  <c r="J93" i="2"/>
  <c r="K93" i="2"/>
  <c r="L93" i="2"/>
  <c r="M93" i="2"/>
  <c r="G94" i="2"/>
  <c r="H94" i="2"/>
  <c r="I94" i="2"/>
  <c r="J94" i="2"/>
  <c r="K94" i="2"/>
  <c r="L94" i="2"/>
  <c r="M94" i="2"/>
  <c r="G95" i="2"/>
  <c r="H95" i="2"/>
  <c r="I95" i="2"/>
  <c r="J95" i="2"/>
  <c r="K95" i="2"/>
  <c r="L95" i="2"/>
  <c r="M95" i="2"/>
  <c r="G96" i="2"/>
  <c r="H96" i="2"/>
  <c r="I96" i="2"/>
  <c r="J96" i="2"/>
  <c r="K96" i="2"/>
  <c r="L96" i="2"/>
  <c r="M96" i="2"/>
  <c r="G97" i="2"/>
  <c r="H97" i="2"/>
  <c r="I97" i="2"/>
  <c r="J97" i="2"/>
  <c r="K97" i="2"/>
  <c r="L97" i="2"/>
  <c r="M97" i="2"/>
  <c r="G98" i="2"/>
  <c r="H98" i="2"/>
  <c r="I98" i="2"/>
  <c r="J98" i="2"/>
  <c r="K98" i="2"/>
  <c r="L98" i="2"/>
  <c r="M98" i="2"/>
  <c r="G99" i="2"/>
  <c r="H99" i="2"/>
  <c r="I99" i="2"/>
  <c r="J99" i="2"/>
  <c r="K99" i="2"/>
  <c r="L99" i="2"/>
  <c r="M99" i="2"/>
  <c r="G100" i="2"/>
  <c r="H100" i="2"/>
  <c r="I100" i="2"/>
  <c r="J100" i="2"/>
  <c r="K100" i="2"/>
  <c r="L100" i="2"/>
  <c r="M100" i="2"/>
  <c r="G101" i="2"/>
  <c r="H101" i="2"/>
  <c r="I101" i="2"/>
  <c r="J101" i="2"/>
  <c r="K101" i="2"/>
  <c r="L101" i="2"/>
  <c r="M101" i="2"/>
  <c r="F96" i="2"/>
  <c r="F97" i="2"/>
  <c r="F98" i="2"/>
  <c r="F99" i="2"/>
  <c r="F100" i="2"/>
  <c r="F101" i="2"/>
  <c r="F95" i="2"/>
  <c r="F89" i="2"/>
  <c r="F90" i="2"/>
  <c r="F91" i="2"/>
  <c r="F92" i="2"/>
  <c r="F93" i="2"/>
  <c r="F94" i="2"/>
  <c r="F88" i="2"/>
  <c r="F84" i="2"/>
  <c r="F85" i="2"/>
  <c r="F86" i="2" s="1"/>
  <c r="F83" i="2"/>
  <c r="F79" i="2"/>
  <c r="F80" i="2"/>
  <c r="F81" i="2" s="1"/>
  <c r="F78" i="2"/>
  <c r="I59" i="2"/>
  <c r="I65" i="2" s="1"/>
  <c r="I66" i="2" s="1"/>
  <c r="I67" i="2" s="1"/>
  <c r="J59" i="2"/>
  <c r="J65" i="2" s="1"/>
  <c r="J66" i="2" s="1"/>
  <c r="J67" i="2" s="1"/>
  <c r="K59" i="2"/>
  <c r="L59" i="2"/>
  <c r="L65" i="2" s="1"/>
  <c r="L66" i="2" s="1"/>
  <c r="L67" i="2" s="1"/>
  <c r="M59" i="2"/>
  <c r="I60" i="2"/>
  <c r="J60" i="2"/>
  <c r="K60" i="2"/>
  <c r="K75" i="2" s="1"/>
  <c r="K77" i="2" s="1"/>
  <c r="L60" i="2"/>
  <c r="L75" i="2" s="1"/>
  <c r="L77" i="2" s="1"/>
  <c r="M60" i="2"/>
  <c r="M75" i="2" s="1"/>
  <c r="M77" i="2" s="1"/>
  <c r="I61" i="2"/>
  <c r="J61" i="2"/>
  <c r="J74" i="2" s="1"/>
  <c r="J76" i="2" s="1"/>
  <c r="K61" i="2"/>
  <c r="L61" i="2"/>
  <c r="L74" i="2" s="1"/>
  <c r="L76" i="2" s="1"/>
  <c r="M61" i="2"/>
  <c r="M74" i="2" s="1"/>
  <c r="M76" i="2" s="1"/>
  <c r="I62" i="2"/>
  <c r="I72" i="2" s="1"/>
  <c r="J62" i="2"/>
  <c r="J72" i="2" s="1"/>
  <c r="K62" i="2"/>
  <c r="K72" i="2" s="1"/>
  <c r="L62" i="2"/>
  <c r="L72" i="2" s="1"/>
  <c r="L71" i="2" s="1"/>
  <c r="M62" i="2"/>
  <c r="M72" i="2" s="1"/>
  <c r="I63" i="2"/>
  <c r="I69" i="2" s="1"/>
  <c r="I68" i="2" s="1"/>
  <c r="J63" i="2"/>
  <c r="J69" i="2" s="1"/>
  <c r="K63" i="2"/>
  <c r="K69" i="2" s="1"/>
  <c r="L63" i="2"/>
  <c r="L69" i="2" s="1"/>
  <c r="M63" i="2"/>
  <c r="M69" i="2" s="1"/>
  <c r="I64" i="2"/>
  <c r="J64" i="2"/>
  <c r="K64" i="2"/>
  <c r="L64" i="2"/>
  <c r="M64" i="2"/>
  <c r="H60" i="2"/>
  <c r="H75" i="2" s="1"/>
  <c r="H77" i="2" s="1"/>
  <c r="H61" i="2"/>
  <c r="H74" i="2" s="1"/>
  <c r="H76" i="2" s="1"/>
  <c r="H62" i="2"/>
  <c r="H72" i="2" s="1"/>
  <c r="H71" i="2" s="1"/>
  <c r="H63" i="2"/>
  <c r="H69" i="2" s="1"/>
  <c r="H64" i="2"/>
  <c r="H59" i="2"/>
  <c r="I40" i="2"/>
  <c r="J40" i="2"/>
  <c r="K40" i="2"/>
  <c r="K46" i="2" s="1"/>
  <c r="K47" i="2" s="1"/>
  <c r="K48" i="2" s="1"/>
  <c r="L40" i="2"/>
  <c r="L46" i="2" s="1"/>
  <c r="L47" i="2" s="1"/>
  <c r="L48" i="2" s="1"/>
  <c r="M40" i="2"/>
  <c r="M46" i="2" s="1"/>
  <c r="M47" i="2" s="1"/>
  <c r="M48" i="2" s="1"/>
  <c r="I41" i="2"/>
  <c r="I56" i="2" s="1"/>
  <c r="I58" i="2" s="1"/>
  <c r="J41" i="2"/>
  <c r="K41" i="2"/>
  <c r="L41" i="2"/>
  <c r="M41" i="2"/>
  <c r="I42" i="2"/>
  <c r="I55" i="2" s="1"/>
  <c r="I57" i="2" s="1"/>
  <c r="J42" i="2"/>
  <c r="K42" i="2"/>
  <c r="K55" i="2" s="1"/>
  <c r="K57" i="2" s="1"/>
  <c r="L42" i="2"/>
  <c r="L55" i="2" s="1"/>
  <c r="L57" i="2" s="1"/>
  <c r="M42" i="2"/>
  <c r="I43" i="2"/>
  <c r="I53" i="2" s="1"/>
  <c r="J43" i="2"/>
  <c r="J53" i="2" s="1"/>
  <c r="J52" i="2" s="1"/>
  <c r="K43" i="2"/>
  <c r="K53" i="2" s="1"/>
  <c r="L43" i="2"/>
  <c r="L53" i="2" s="1"/>
  <c r="M43" i="2"/>
  <c r="M53" i="2" s="1"/>
  <c r="M52" i="2" s="1"/>
  <c r="I44" i="2"/>
  <c r="I50" i="2" s="1"/>
  <c r="J44" i="2"/>
  <c r="J50" i="2" s="1"/>
  <c r="K44" i="2"/>
  <c r="K50" i="2" s="1"/>
  <c r="K49" i="2" s="1"/>
  <c r="L44" i="2"/>
  <c r="L50" i="2" s="1"/>
  <c r="M44" i="2"/>
  <c r="M50" i="2" s="1"/>
  <c r="M49" i="2" s="1"/>
  <c r="I45" i="2"/>
  <c r="J45" i="2"/>
  <c r="K45" i="2"/>
  <c r="L45" i="2"/>
  <c r="M45" i="2"/>
  <c r="H41" i="2"/>
  <c r="H56" i="2" s="1"/>
  <c r="H58" i="2" s="1"/>
  <c r="H42" i="2"/>
  <c r="H55" i="2" s="1"/>
  <c r="H57" i="2" s="1"/>
  <c r="H43" i="2"/>
  <c r="H53" i="2" s="1"/>
  <c r="H44" i="2"/>
  <c r="H45" i="2"/>
  <c r="H40" i="2"/>
  <c r="H46" i="2" s="1"/>
  <c r="H47" i="2" s="1"/>
  <c r="H48" i="2" s="1"/>
  <c r="G34" i="2"/>
  <c r="H34" i="2"/>
  <c r="I34" i="2"/>
  <c r="J34" i="2"/>
  <c r="K34" i="2"/>
  <c r="L34" i="2"/>
  <c r="M34" i="2"/>
  <c r="G35" i="2"/>
  <c r="H35" i="2"/>
  <c r="I35" i="2"/>
  <c r="J35" i="2"/>
  <c r="K35" i="2"/>
  <c r="L35" i="2"/>
  <c r="M35" i="2"/>
  <c r="G36" i="2"/>
  <c r="H36" i="2"/>
  <c r="I36" i="2"/>
  <c r="J36" i="2"/>
  <c r="K36" i="2"/>
  <c r="L36" i="2"/>
  <c r="M36" i="2"/>
  <c r="G37" i="2"/>
  <c r="H37" i="2"/>
  <c r="I37" i="2"/>
  <c r="J37" i="2"/>
  <c r="K37" i="2"/>
  <c r="L37" i="2"/>
  <c r="M37" i="2"/>
  <c r="G38" i="2"/>
  <c r="H38" i="2"/>
  <c r="I38" i="2"/>
  <c r="J38" i="2"/>
  <c r="K38" i="2"/>
  <c r="L38" i="2"/>
  <c r="M38" i="2"/>
  <c r="G39" i="2"/>
  <c r="H39" i="2"/>
  <c r="I39" i="2"/>
  <c r="J39" i="2"/>
  <c r="K39" i="2"/>
  <c r="L39" i="2"/>
  <c r="M39" i="2"/>
  <c r="F38" i="2"/>
  <c r="F39" i="2"/>
  <c r="F37" i="2"/>
  <c r="F35" i="2"/>
  <c r="F36" i="2"/>
  <c r="F34" i="2"/>
  <c r="G31" i="2"/>
  <c r="G32" i="2" s="1"/>
  <c r="G33" i="2" s="1"/>
  <c r="H31" i="2"/>
  <c r="H32" i="2" s="1"/>
  <c r="H33" i="2" s="1"/>
  <c r="I31" i="2"/>
  <c r="J31" i="2"/>
  <c r="J32" i="2" s="1"/>
  <c r="J33" i="2" s="1"/>
  <c r="K31" i="2"/>
  <c r="K32" i="2" s="1"/>
  <c r="K33" i="2" s="1"/>
  <c r="L31" i="2"/>
  <c r="M31" i="2"/>
  <c r="F31" i="2"/>
  <c r="F32" i="2" s="1"/>
  <c r="F33" i="2" s="1"/>
  <c r="G24" i="2"/>
  <c r="H24" i="2"/>
  <c r="I24" i="2"/>
  <c r="J24" i="2"/>
  <c r="K24" i="2"/>
  <c r="L24" i="2"/>
  <c r="M24" i="2"/>
  <c r="G25" i="2"/>
  <c r="H25" i="2"/>
  <c r="I25" i="2"/>
  <c r="J25" i="2"/>
  <c r="K25" i="2"/>
  <c r="L25" i="2"/>
  <c r="M25" i="2"/>
  <c r="G26" i="2"/>
  <c r="H26" i="2"/>
  <c r="I26" i="2"/>
  <c r="J26" i="2"/>
  <c r="K26" i="2"/>
  <c r="L26" i="2"/>
  <c r="M26" i="2"/>
  <c r="G27" i="2"/>
  <c r="H27" i="2"/>
  <c r="I27" i="2"/>
  <c r="J27" i="2"/>
  <c r="K27" i="2"/>
  <c r="L27" i="2"/>
  <c r="M27" i="2"/>
  <c r="G28" i="2"/>
  <c r="H28" i="2"/>
  <c r="I28" i="2"/>
  <c r="I29" i="2" s="1"/>
  <c r="I30" i="2" s="1"/>
  <c r="J28" i="2"/>
  <c r="J29" i="2" s="1"/>
  <c r="J30" i="2" s="1"/>
  <c r="K28" i="2"/>
  <c r="K29" i="2" s="1"/>
  <c r="K30" i="2" s="1"/>
  <c r="L28" i="2"/>
  <c r="L29" i="2" s="1"/>
  <c r="L30" i="2" s="1"/>
  <c r="M28" i="2"/>
  <c r="F28" i="2"/>
  <c r="F27" i="2"/>
  <c r="F26" i="2"/>
  <c r="F25" i="2"/>
  <c r="F24" i="2"/>
  <c r="G23" i="2"/>
  <c r="H23" i="2"/>
  <c r="I23" i="2"/>
  <c r="J23" i="2"/>
  <c r="K23" i="2"/>
  <c r="L23" i="2"/>
  <c r="M23" i="2"/>
  <c r="F23" i="2"/>
  <c r="G18" i="2"/>
  <c r="H18" i="2"/>
  <c r="I18" i="2"/>
  <c r="J18" i="2"/>
  <c r="K18" i="2"/>
  <c r="L18" i="2"/>
  <c r="M18" i="2"/>
  <c r="G19" i="2"/>
  <c r="H19" i="2"/>
  <c r="I19" i="2"/>
  <c r="J19" i="2"/>
  <c r="K19" i="2"/>
  <c r="L19" i="2"/>
  <c r="L22" i="2" s="1"/>
  <c r="M19" i="2"/>
  <c r="G20" i="2"/>
  <c r="H20" i="2"/>
  <c r="I20" i="2"/>
  <c r="J20" i="2"/>
  <c r="K20" i="2"/>
  <c r="L20" i="2"/>
  <c r="M20" i="2"/>
  <c r="F19" i="2"/>
  <c r="F20" i="2"/>
  <c r="F18" i="2"/>
  <c r="G10" i="2"/>
  <c r="H10" i="2"/>
  <c r="H14" i="2" s="1"/>
  <c r="I10" i="2"/>
  <c r="J10" i="2"/>
  <c r="K10" i="2"/>
  <c r="L10" i="2"/>
  <c r="L14" i="2" s="1"/>
  <c r="M10" i="2"/>
  <c r="M14" i="2" s="1"/>
  <c r="G11" i="2"/>
  <c r="H11" i="2"/>
  <c r="I11" i="2"/>
  <c r="J11" i="2"/>
  <c r="K11" i="2"/>
  <c r="L11" i="2"/>
  <c r="M11" i="2"/>
  <c r="G12" i="2"/>
  <c r="H12" i="2"/>
  <c r="I12" i="2"/>
  <c r="J12" i="2"/>
  <c r="K12" i="2"/>
  <c r="L12" i="2"/>
  <c r="M12" i="2"/>
  <c r="G13" i="2"/>
  <c r="G17" i="2" s="1"/>
  <c r="H13" i="2"/>
  <c r="H17" i="2" s="1"/>
  <c r="I13" i="2"/>
  <c r="I17" i="2" s="1"/>
  <c r="J13" i="2"/>
  <c r="J17" i="2" s="1"/>
  <c r="K13" i="2"/>
  <c r="K17" i="2" s="1"/>
  <c r="L13" i="2"/>
  <c r="L17" i="2" s="1"/>
  <c r="M13" i="2"/>
  <c r="M17" i="2" s="1"/>
  <c r="F13" i="2"/>
  <c r="F17" i="2" s="1"/>
  <c r="F11" i="2"/>
  <c r="F12" i="2"/>
  <c r="F10" i="2"/>
  <c r="F14" i="2" s="1"/>
  <c r="G4" i="2"/>
  <c r="H4" i="2"/>
  <c r="I4" i="2"/>
  <c r="J4" i="2"/>
  <c r="K4" i="2"/>
  <c r="L4" i="2"/>
  <c r="M4" i="2"/>
  <c r="G5" i="2"/>
  <c r="H5" i="2"/>
  <c r="I5" i="2"/>
  <c r="J5" i="2"/>
  <c r="K5" i="2"/>
  <c r="L5" i="2"/>
  <c r="M5" i="2"/>
  <c r="G6" i="2"/>
  <c r="H6" i="2"/>
  <c r="I6" i="2"/>
  <c r="J6" i="2"/>
  <c r="K6" i="2"/>
  <c r="L6" i="2"/>
  <c r="M6" i="2"/>
  <c r="G7" i="2"/>
  <c r="H7" i="2"/>
  <c r="I7" i="2"/>
  <c r="J7" i="2"/>
  <c r="K7" i="2"/>
  <c r="L7" i="2"/>
  <c r="M7" i="2"/>
  <c r="G8" i="2"/>
  <c r="H8" i="2"/>
  <c r="I8" i="2"/>
  <c r="J8" i="2"/>
  <c r="K8" i="2"/>
  <c r="L8" i="2"/>
  <c r="M8" i="2"/>
  <c r="G9" i="2"/>
  <c r="H9" i="2"/>
  <c r="I9" i="2"/>
  <c r="J9" i="2"/>
  <c r="K9" i="2"/>
  <c r="L9" i="2"/>
  <c r="M9" i="2"/>
  <c r="F8" i="2"/>
  <c r="F9" i="2"/>
  <c r="F5" i="2"/>
  <c r="F6" i="2"/>
  <c r="F7" i="2"/>
  <c r="F4" i="2"/>
  <c r="G29" i="2"/>
  <c r="G30" i="2" s="1"/>
  <c r="H29" i="2"/>
  <c r="H30" i="2" s="1"/>
  <c r="M29" i="2"/>
  <c r="M30" i="2"/>
  <c r="I32" i="2"/>
  <c r="I33" i="2" s="1"/>
  <c r="L32" i="2"/>
  <c r="L33" i="2" s="1"/>
  <c r="M32" i="2"/>
  <c r="M33" i="2" s="1"/>
  <c r="F82" i="2"/>
  <c r="C18" i="7"/>
  <c r="C17" i="7"/>
  <c r="I14" i="2"/>
  <c r="J14" i="2"/>
  <c r="F87" i="2"/>
  <c r="I74" i="2"/>
  <c r="I76" i="2"/>
  <c r="K74" i="2"/>
  <c r="K76" i="2" s="1"/>
  <c r="I75" i="2"/>
  <c r="I77" i="2"/>
  <c r="J75" i="2"/>
  <c r="J77" i="2" s="1"/>
  <c r="M65" i="2"/>
  <c r="M66" i="2"/>
  <c r="M67" i="2" s="1"/>
  <c r="K65" i="2"/>
  <c r="K66" i="2" s="1"/>
  <c r="K67" i="2" s="1"/>
  <c r="H65" i="2"/>
  <c r="H66" i="2"/>
  <c r="H67" i="2" s="1"/>
  <c r="J55" i="2"/>
  <c r="J57" i="2" s="1"/>
  <c r="M55" i="2"/>
  <c r="M57" i="2" s="1"/>
  <c r="J56" i="2"/>
  <c r="K56" i="2"/>
  <c r="K58" i="2" s="1"/>
  <c r="L56" i="2"/>
  <c r="L58" i="2" s="1"/>
  <c r="M56" i="2"/>
  <c r="M58" i="2" s="1"/>
  <c r="J58" i="2"/>
  <c r="H50" i="2"/>
  <c r="H51" i="2"/>
  <c r="H49" i="2"/>
  <c r="I46" i="2"/>
  <c r="I47" i="2" s="1"/>
  <c r="I48" i="2" s="1"/>
  <c r="J46" i="2"/>
  <c r="J47" i="2" s="1"/>
  <c r="J48" i="2" s="1"/>
  <c r="C16" i="7"/>
  <c r="AA48" i="22"/>
  <c r="AA47" i="22"/>
  <c r="AA45" i="22"/>
  <c r="AA43" i="22"/>
  <c r="AA40" i="22"/>
  <c r="AA36" i="22"/>
  <c r="AA37" i="22"/>
  <c r="AA38" i="22" s="1"/>
  <c r="AA39" i="22" s="1"/>
  <c r="AA34" i="22"/>
  <c r="AA33" i="22"/>
  <c r="AA31" i="22"/>
  <c r="AA28" i="22"/>
  <c r="AA27" i="22"/>
  <c r="AA23" i="22"/>
  <c r="AA26" i="22"/>
  <c r="AA25" i="22"/>
  <c r="AA24" i="22"/>
  <c r="AA22" i="22"/>
  <c r="AA21" i="22"/>
  <c r="AA20" i="22"/>
  <c r="AA16" i="22"/>
  <c r="AA15" i="22"/>
  <c r="AA14" i="22"/>
  <c r="AA13" i="22"/>
  <c r="AA10" i="22"/>
  <c r="AA9" i="22"/>
  <c r="AA8" i="22"/>
  <c r="AA7" i="22"/>
  <c r="AA6" i="22"/>
  <c r="AA5" i="22"/>
  <c r="AA4" i="22"/>
  <c r="AA3" i="22"/>
  <c r="AA2" i="22"/>
  <c r="X5" i="21"/>
  <c r="F22" i="2" s="1"/>
  <c r="X4" i="21"/>
  <c r="I21" i="2" s="1"/>
  <c r="AC21" i="20"/>
  <c r="J15" i="2" s="1"/>
  <c r="AC22" i="20"/>
  <c r="K16" i="2" s="1"/>
  <c r="AC23" i="20"/>
  <c r="AC24" i="20"/>
  <c r="AC25" i="20"/>
  <c r="AC20" i="20"/>
  <c r="P5" i="21"/>
  <c r="P4" i="21"/>
  <c r="AA13" i="20"/>
  <c r="Z7" i="20"/>
  <c r="Z13" i="20" s="1"/>
  <c r="Y13" i="20"/>
  <c r="X7" i="20"/>
  <c r="X13" i="20"/>
  <c r="T7" i="20"/>
  <c r="T13" i="20"/>
  <c r="W13" i="20"/>
  <c r="U13" i="20"/>
  <c r="V13" i="20"/>
  <c r="S13" i="20"/>
  <c r="AA12" i="20"/>
  <c r="Z6" i="20"/>
  <c r="Z12" i="20"/>
  <c r="Y12" i="20"/>
  <c r="X6" i="20"/>
  <c r="X12" i="20"/>
  <c r="T6" i="20"/>
  <c r="T12" i="20"/>
  <c r="W12" i="20"/>
  <c r="U12" i="20"/>
  <c r="V12" i="20"/>
  <c r="S12" i="20"/>
  <c r="AA11" i="20"/>
  <c r="Z5" i="20"/>
  <c r="Z11" i="20" s="1"/>
  <c r="Y11" i="20"/>
  <c r="X5" i="20"/>
  <c r="X11" i="20"/>
  <c r="T5" i="20"/>
  <c r="T11" i="20" s="1"/>
  <c r="S11" i="20"/>
  <c r="AA10" i="20"/>
  <c r="Z4" i="20"/>
  <c r="Z10" i="20" s="1"/>
  <c r="Y10" i="20"/>
  <c r="X4" i="20"/>
  <c r="X10" i="20" s="1"/>
  <c r="T4" i="20"/>
  <c r="T10" i="20"/>
  <c r="W10" i="20" s="1"/>
  <c r="U10" i="20"/>
  <c r="S10" i="20"/>
  <c r="AA9" i="20"/>
  <c r="Z3" i="20"/>
  <c r="Z9" i="20"/>
  <c r="Y9" i="20"/>
  <c r="X3" i="20"/>
  <c r="X9" i="20"/>
  <c r="T3" i="20"/>
  <c r="T9" i="20"/>
  <c r="W9" i="20"/>
  <c r="U9" i="20"/>
  <c r="V9" i="20"/>
  <c r="S9" i="20"/>
  <c r="AA8" i="20"/>
  <c r="Z2" i="20"/>
  <c r="Z8" i="20"/>
  <c r="Y8" i="20"/>
  <c r="X2" i="20"/>
  <c r="X8" i="20"/>
  <c r="T2" i="20"/>
  <c r="T8" i="20"/>
  <c r="W8" i="20"/>
  <c r="U8" i="20"/>
  <c r="V8" i="20"/>
  <c r="S8" i="20"/>
  <c r="V7" i="20"/>
  <c r="V6" i="20"/>
  <c r="V5" i="20"/>
  <c r="V4" i="20"/>
  <c r="V3" i="20"/>
  <c r="V2" i="20"/>
  <c r="S19" i="16"/>
  <c r="R19" i="16"/>
  <c r="Q19" i="16"/>
  <c r="P19" i="16"/>
  <c r="O19" i="16"/>
  <c r="N19" i="16"/>
  <c r="M19" i="16"/>
  <c r="L19" i="16"/>
  <c r="I19" i="16"/>
  <c r="H19" i="16"/>
  <c r="G19" i="16"/>
  <c r="F19" i="16"/>
  <c r="E19" i="16"/>
  <c r="D19" i="16"/>
  <c r="C19" i="16"/>
  <c r="B19" i="16"/>
  <c r="S18" i="16"/>
  <c r="R18" i="16"/>
  <c r="Q18" i="16"/>
  <c r="P18" i="16"/>
  <c r="O18" i="16"/>
  <c r="N18" i="16"/>
  <c r="M18" i="16"/>
  <c r="L18" i="16"/>
  <c r="I18" i="16"/>
  <c r="H18" i="16"/>
  <c r="G18" i="16"/>
  <c r="F18" i="16"/>
  <c r="E18" i="16"/>
  <c r="D18" i="16"/>
  <c r="C18" i="16"/>
  <c r="B18" i="16"/>
  <c r="S17" i="16"/>
  <c r="R17" i="16"/>
  <c r="Q17" i="16"/>
  <c r="P17" i="16"/>
  <c r="O17" i="16"/>
  <c r="N17" i="16"/>
  <c r="M17" i="16"/>
  <c r="L17" i="16"/>
  <c r="I17" i="16"/>
  <c r="H17" i="16"/>
  <c r="G17" i="16"/>
  <c r="F17" i="16"/>
  <c r="E17" i="16"/>
  <c r="D17" i="16"/>
  <c r="C17" i="16"/>
  <c r="B17" i="16"/>
  <c r="S16" i="16"/>
  <c r="R16" i="16"/>
  <c r="Q16" i="16"/>
  <c r="P16" i="16"/>
  <c r="O16" i="16"/>
  <c r="N16" i="16"/>
  <c r="M16" i="16"/>
  <c r="L16" i="16"/>
  <c r="I16" i="16"/>
  <c r="H16" i="16"/>
  <c r="G16" i="16"/>
  <c r="F16" i="16"/>
  <c r="E16" i="16"/>
  <c r="D16" i="16"/>
  <c r="C16" i="16"/>
  <c r="B16" i="16"/>
  <c r="F29" i="2"/>
  <c r="F30" i="2"/>
  <c r="C4" i="7"/>
  <c r="C5" i="7"/>
  <c r="C6" i="7"/>
  <c r="C7" i="7"/>
  <c r="C8" i="7"/>
  <c r="C9" i="7"/>
  <c r="C10" i="7"/>
  <c r="C11" i="7"/>
  <c r="C12" i="7"/>
  <c r="C13" i="7"/>
  <c r="C14" i="7"/>
  <c r="C15" i="7"/>
  <c r="C3" i="7"/>
  <c r="V10" i="20" l="1"/>
  <c r="U11" i="20"/>
  <c r="W11" i="20"/>
  <c r="L68" i="2"/>
  <c r="L70" i="2"/>
  <c r="J70" i="2"/>
  <c r="J68" i="2"/>
  <c r="K54" i="2"/>
  <c r="K52" i="2"/>
  <c r="H52" i="2"/>
  <c r="H54" i="2"/>
  <c r="F16" i="2"/>
  <c r="F15" i="2"/>
  <c r="I22" i="2"/>
  <c r="L16" i="2"/>
  <c r="H22" i="2"/>
  <c r="M15" i="2"/>
  <c r="I16" i="2"/>
  <c r="M22" i="2"/>
  <c r="M51" i="2"/>
  <c r="J21" i="2"/>
  <c r="H16" i="2"/>
  <c r="K21" i="2"/>
  <c r="L21" i="2"/>
  <c r="L15" i="2"/>
  <c r="M21" i="2"/>
  <c r="K15" i="2"/>
  <c r="J22" i="2"/>
  <c r="H15" i="2"/>
  <c r="G15" i="2"/>
  <c r="K14" i="2"/>
  <c r="K22" i="2"/>
  <c r="G14" i="2"/>
  <c r="G22" i="2"/>
  <c r="I15" i="2"/>
  <c r="F21" i="2"/>
  <c r="M16" i="2"/>
  <c r="H21" i="2"/>
  <c r="G21" i="2"/>
  <c r="G16" i="2"/>
  <c r="J16" i="2"/>
  <c r="L54" i="2"/>
  <c r="L52" i="2"/>
  <c r="L49" i="2"/>
  <c r="L51" i="2"/>
  <c r="M73" i="2"/>
  <c r="M71" i="2"/>
  <c r="H68" i="2"/>
  <c r="H70" i="2"/>
  <c r="K71" i="2"/>
  <c r="K73" i="2"/>
  <c r="J54" i="2"/>
  <c r="I70" i="2"/>
  <c r="H73" i="2"/>
  <c r="K51" i="2"/>
  <c r="L73" i="2"/>
  <c r="I52" i="2"/>
  <c r="I54" i="2"/>
  <c r="I49" i="2"/>
  <c r="I51" i="2"/>
  <c r="M68" i="2"/>
  <c r="M70" i="2"/>
  <c r="J73" i="2"/>
  <c r="J71" i="2"/>
  <c r="I73" i="2"/>
  <c r="I71" i="2"/>
  <c r="K70" i="2"/>
  <c r="K68" i="2"/>
  <c r="M54" i="2"/>
  <c r="J49" i="2"/>
  <c r="J51" i="2"/>
  <c r="V11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TSIROPOULOS Ioannis (JRC-PETTEN)</author>
  </authors>
  <commentList>
    <comment ref="AA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
For chemicals and enzymes. 
If costs are included in BRFEZ4 CommGrp then perhaps ACT_COST should be 0.</t>
        </r>
      </text>
    </comment>
    <comment ref="AA5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</t>
        </r>
      </text>
    </comment>
    <comment ref="AA8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2014/kt/yr</t>
        </r>
      </text>
    </comment>
    <comment ref="AA20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Assuming the same share of VAROM as in previous data</t>
        </r>
      </text>
    </comment>
    <comment ref="AA23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</t>
        </r>
      </text>
    </comment>
    <comment ref="AA26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2014/kt/yr.
Assuming the same share of FIXOM as in previous data</t>
        </r>
      </text>
    </comment>
    <comment ref="AA32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WTW sheet does not have any gas input.</t>
        </r>
      </text>
    </comment>
    <comment ref="AA33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PJ/kt</t>
        </r>
      </text>
    </comment>
    <comment ref="Z34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FT fuel distribution is needed but not reported in the WTW sheet. </t>
        </r>
      </text>
    </comment>
    <comment ref="AA34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See MP response (sheet Data, cell K4)</t>
        </r>
      </text>
    </comment>
    <comment ref="AA36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 </t>
        </r>
      </text>
    </comment>
    <comment ref="AA37" authorId="0" shapeId="0" xr:uid="{00000000-0006-0000-0600-00000C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As discussed with ISPRA, no basis for cost reduction over time</t>
        </r>
      </text>
    </comment>
    <comment ref="AA40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2014/kt/yr</t>
        </r>
      </text>
    </comment>
    <comment ref="AA45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PJ/kt</t>
        </r>
      </text>
    </comment>
    <comment ref="AA46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Not a product of the Neste process.</t>
        </r>
      </text>
    </comment>
    <comment ref="AA49" authorId="0" shapeId="0" xr:uid="{00000000-0006-0000-0600-000010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Not a product of the Neste process</t>
        </r>
      </text>
    </comment>
  </commentList>
</comments>
</file>

<file path=xl/sharedStrings.xml><?xml version="1.0" encoding="utf-8"?>
<sst xmlns="http://schemas.openxmlformats.org/spreadsheetml/2006/main" count="12986" uniqueCount="1207">
  <si>
    <t>Pset_PN</t>
  </si>
  <si>
    <t>Attribute</t>
  </si>
  <si>
    <t>Process</t>
  </si>
  <si>
    <t>Process Description</t>
  </si>
  <si>
    <t>Technology_sector</t>
  </si>
  <si>
    <t>Main_Activity</t>
  </si>
  <si>
    <t>Fossil_RES</t>
  </si>
  <si>
    <t>Technology_subtype</t>
  </si>
  <si>
    <t>Technology_main_input</t>
  </si>
  <si>
    <t>Unit - capacity</t>
  </si>
  <si>
    <t>Unit - activity</t>
  </si>
  <si>
    <t>Primary Resources</t>
  </si>
  <si>
    <t>LCEO Technology Group 1</t>
  </si>
  <si>
    <t>LCEO CCUS</t>
  </si>
  <si>
    <t>S_CCUS_ATM</t>
  </si>
  <si>
    <t>Supply convert Atmospheric CO2 to Diesel</t>
  </si>
  <si>
    <t>Supply and transformation</t>
  </si>
  <si>
    <t>Power to liquid</t>
  </si>
  <si>
    <t>Electricity</t>
  </si>
  <si>
    <t>GW</t>
  </si>
  <si>
    <t>PJ</t>
  </si>
  <si>
    <t/>
  </si>
  <si>
    <t>Advanced alternative fuels</t>
  </si>
  <si>
    <t>CCUS</t>
  </si>
  <si>
    <t>S_CCUS_ATM_LowAF</t>
  </si>
  <si>
    <t>S_CCUS_ATM_MeOH</t>
  </si>
  <si>
    <t>Supply convert Atmospheric CO2 to Methanol</t>
  </si>
  <si>
    <t>S_CCUS_ATM_MeOH_LowAF</t>
  </si>
  <si>
    <t>Supply convert Atmospheric CO2 to Methanol LowAF</t>
  </si>
  <si>
    <t>S_CCUS_EMIS</t>
  </si>
  <si>
    <t>Supply convert CCS emission to Diesel</t>
  </si>
  <si>
    <t>S_CCUS_EMIS_H2T</t>
  </si>
  <si>
    <t>CO2 Hydrogenation to Diesel with centralized tank</t>
  </si>
  <si>
    <t>S_CCUS_EMIS_H2T_LowAF</t>
  </si>
  <si>
    <t>S_CCUS_EMIS_H2U</t>
  </si>
  <si>
    <t>CO2 Hydrogenation to Diesel with underground storage</t>
  </si>
  <si>
    <t>S_CCUS_EMIS_H2U_LowAF</t>
  </si>
  <si>
    <t>S_CCUS_EMIS_LowAF</t>
  </si>
  <si>
    <t>S_CCUS_EMISMeOH</t>
  </si>
  <si>
    <t>Supply convert CCS emission to Methanol</t>
  </si>
  <si>
    <t>S_CCUS_EMISMeOH_H2</t>
  </si>
  <si>
    <t>Supply convert CCS emission to Methanol supplied by H2</t>
  </si>
  <si>
    <t>S_CCUS_EMISMeOH_H2_LowAF</t>
  </si>
  <si>
    <t>Supply convert CCS emission to Methanol supplied by H2 LowAF</t>
  </si>
  <si>
    <t>S_CCUS_EMISMeOH_LowAF</t>
  </si>
  <si>
    <t>Supply convert CCS emission to Methanol LowAF</t>
  </si>
  <si>
    <t>S_CCUS_P2GT</t>
  </si>
  <si>
    <t>Methanation - Centralized Tank storage</t>
  </si>
  <si>
    <t>Power to gas</t>
  </si>
  <si>
    <t>S_CCUS_P2GT_LowAF</t>
  </si>
  <si>
    <t>S_CCUS_P2GU</t>
  </si>
  <si>
    <t>Methanation - Centralized Underground storage</t>
  </si>
  <si>
    <t>S_CCUS_P2GU_LowAF</t>
  </si>
  <si>
    <t>C_ES-SH-HO_GEO</t>
  </si>
  <si>
    <t>Non Residential boiler for sp heat - Hospital : Geothermal Energy (COM)</t>
  </si>
  <si>
    <t>Buildings - Commercial</t>
  </si>
  <si>
    <t>Heating</t>
  </si>
  <si>
    <t>Geothermal</t>
  </si>
  <si>
    <t>non-CCUS</t>
  </si>
  <si>
    <t>C_ES-SH-HR_GEO</t>
  </si>
  <si>
    <t>Non Residential boiler for sp heat - Hotels &amp; Restaurant : Geothermal Energy (COM)</t>
  </si>
  <si>
    <t>C_ES-SH-OF_GEO</t>
  </si>
  <si>
    <t>Non Residential boiler for sp heat - Offices (Offices, Schools/Universities, Museums etc) : Geothermal Energy (COM)</t>
  </si>
  <si>
    <t>C_ES-SH-SL_GEO</t>
  </si>
  <si>
    <t>Non Residential boiler for sp heat - Shop – Large (shopping malls) : Geothermal Energy (COM)</t>
  </si>
  <si>
    <t>C_ES-SH-SR_GEO</t>
  </si>
  <si>
    <t>Non Residential boiler for sp heat - Sport and Recreation : Geothermal Energy (COM)</t>
  </si>
  <si>
    <t>C_ES-SH-SS_GEO</t>
  </si>
  <si>
    <t>Non Residential boiler for sp heat - Shop – Small (shops) : Geothermal Energy (COM)</t>
  </si>
  <si>
    <t>C_ES-WH-HO_GEO01</t>
  </si>
  <si>
    <t>Geo Heat Exchanger water heater - Hospital</t>
  </si>
  <si>
    <t>Hot water</t>
  </si>
  <si>
    <t>C_ES-WH-HR_GEO01</t>
  </si>
  <si>
    <t>Geo Heat Exchanger water heater - Hotels &amp; Restaurant</t>
  </si>
  <si>
    <t>Gas (possibly blended)</t>
  </si>
  <si>
    <t>C_ES-WH-OF_GEO01</t>
  </si>
  <si>
    <t>Geo Heat Exchanger water heater - Offices (Offices, Schools/Universities, Museums etc)</t>
  </si>
  <si>
    <t>C_ES-WH-SL_GEO01</t>
  </si>
  <si>
    <t>Geo Heat Exchanger water heater - Shop – Large (shopping malls)</t>
  </si>
  <si>
    <t>C_ES-WH-SR_GEO01</t>
  </si>
  <si>
    <t>Geo Heat Exchanger water heater - Sport and Recreation</t>
  </si>
  <si>
    <t>C_ES-WH-SS_GEO01</t>
  </si>
  <si>
    <t>Geo Heat Exchanger water heater - Shop – Small (shops)</t>
  </si>
  <si>
    <t>EEPP_geothermal</t>
  </si>
  <si>
    <t>Existing Electricity plant - geothermal</t>
  </si>
  <si>
    <t>Power sector</t>
  </si>
  <si>
    <t>Electricity generation</t>
  </si>
  <si>
    <t>EUGEOEGS01</t>
  </si>
  <si>
    <t>Geothermal EGS with ORC</t>
  </si>
  <si>
    <t>EUGEOF01</t>
  </si>
  <si>
    <t>Geothermal hydrothermal with flash power plants</t>
  </si>
  <si>
    <t>EUGEOORC01</t>
  </si>
  <si>
    <t>Geothermal hydrothermal with ORC</t>
  </si>
  <si>
    <t>HHTHGEO001</t>
  </si>
  <si>
    <t>District Heating. Heat.GEO. New</t>
  </si>
  <si>
    <t>Buildings - Residential</t>
  </si>
  <si>
    <t>Heat generation</t>
  </si>
  <si>
    <t>District heating</t>
  </si>
  <si>
    <t>Coal</t>
  </si>
  <si>
    <t>R_ES-SH-DH_GEO</t>
  </si>
  <si>
    <t>Residential boiler for sp heat - Detached house 1945 to 1969 : Geothermal Energy</t>
  </si>
  <si>
    <t>000units</t>
  </si>
  <si>
    <t>R_ES-SH-DH-70_GEO</t>
  </si>
  <si>
    <t>Residential boiler for sp heat - Detached house 1970 to 2010 : Geothermal Energy</t>
  </si>
  <si>
    <t>R_ES-SH-FL_GEO</t>
  </si>
  <si>
    <t>Residential boiler for sp heat - Flat : Geothermal Energy</t>
  </si>
  <si>
    <t>R_ES-SH-SD_GEO</t>
  </si>
  <si>
    <t>Residential boiler for sp heat - Semi-detached house : Geothermal Energy</t>
  </si>
  <si>
    <t>R_ES-WH-DH_GEO01</t>
  </si>
  <si>
    <t>Geo Heat Exchanger water heater - Detached</t>
  </si>
  <si>
    <t>R_ES-WH-FL_GEO01</t>
  </si>
  <si>
    <t>Geo Heat Exchanger water heater - Flat</t>
  </si>
  <si>
    <t>R_ES-WH-SD_GEO01</t>
  </si>
  <si>
    <t>Geo Heat Exchanger water heater - Semi-Detached</t>
  </si>
  <si>
    <t>AGRGASH2C01</t>
  </si>
  <si>
    <t>Fuel Tech - H2 Delivery from centralized production to blending (COMP+USTOR+TR+BLENDING+(nocosNATGASINF))-AGR</t>
  </si>
  <si>
    <t>Transport and distribution</t>
  </si>
  <si>
    <t>Fuel transport</t>
  </si>
  <si>
    <t>Hydrogen</t>
  </si>
  <si>
    <t>PJ-a</t>
  </si>
  <si>
    <t>H2 and fuel cells - DELIV</t>
  </si>
  <si>
    <t>COMGASH2C01</t>
  </si>
  <si>
    <t>Fuel Tech - H2 Delivery from centralized production to blending (COMP+USTOR+TR+BLENDING+(nocosNATGASINF))-COM</t>
  </si>
  <si>
    <t>ELCGASH2C01</t>
  </si>
  <si>
    <t>Fuel Tech - H2 Delivery from centralized production to blending (COMP+USTOR+TR+BLENDING+(nocosNATGASINF))-ELC</t>
  </si>
  <si>
    <t>INDGASH2C01</t>
  </si>
  <si>
    <t>Fuel Tech - H2 Delivery from centralized production to blending (COMP+USTOR+TR+BLENDING+(nocosNATGASINF))-IND</t>
  </si>
  <si>
    <t>INDGH2C01</t>
  </si>
  <si>
    <t>Fuel Tech - H2 Delivery from centralized production (COMP+TR+DP - Industrial)</t>
  </si>
  <si>
    <t>RSDGASH2C01</t>
  </si>
  <si>
    <t>Fuel Tech - H2 Delivery from centralized production to blending (COMP+USTOR+TR+BLENDING+(nocosNATGASINF))-RSD</t>
  </si>
  <si>
    <t>RSDGH2C01</t>
  </si>
  <si>
    <t>Fuel Tech - H2 Delivery from centralized production (COMP+TR+DP - Residential)</t>
  </si>
  <si>
    <t>RSDGH2C02</t>
  </si>
  <si>
    <t>Fuel Tech - H2 Delivery from centralized production (COMP+USTOR+TR+DP - Residential)</t>
  </si>
  <si>
    <t>RSDGH2D01</t>
  </si>
  <si>
    <t>Fuel Tech - H2 Delivery from local production (LOCGSTORB+DP - Residential)</t>
  </si>
  <si>
    <t>TRAGASH2C01</t>
  </si>
  <si>
    <t>Fuel Tech - H2 Delivery from centralized production to blending (COMP+USTOR+TR+BLENDING+(nocosNATGASINF))-TRA</t>
  </si>
  <si>
    <t>TRAGH2C01</t>
  </si>
  <si>
    <t>Fuel Tech - H2 Delivery from centralized production (COMP+USTOR+TR+LIQ+LSTORB+RTS+REFLG(large))</t>
  </si>
  <si>
    <t>TRAGH2C02</t>
  </si>
  <si>
    <t>Fuel Tech - H2 Delivery from centralized production (COMP+TR+LIQ+LSTORB+RTS+REFLG(large))</t>
  </si>
  <si>
    <t>TRAGH2C03</t>
  </si>
  <si>
    <t>Fuel Tech - H2 Delivery from centralized production (COMP+TR+DP+REFGG(large))</t>
  </si>
  <si>
    <t>TRAGH2C04</t>
  </si>
  <si>
    <t>Fuel Tech - H2 Delivery from centralized production (COMP+USTOR+TR+GSTORB+RTS+REFGG (small))</t>
  </si>
  <si>
    <t>TRAGH2C05</t>
  </si>
  <si>
    <t>Fuel Tech - H2 Delivery from centralized production (COMP+USTOR+TR+DP+REFGG(large))</t>
  </si>
  <si>
    <t>TRAGH2D01</t>
  </si>
  <si>
    <t>Fuel Tech - H2 Delivery from local production (LOCGSTORB + REFGG (small))</t>
  </si>
  <si>
    <t>TRALH2C01</t>
  </si>
  <si>
    <t>Fuel Tech - H2 Delivery from centralized production (COMP+USTOR+TR+LIQ+LSTORB+RTS+REFLL(large))</t>
  </si>
  <si>
    <t>TRALH2C02</t>
  </si>
  <si>
    <t>Fuel Tech - H2 Delivery from centralized production (COMP+TR+LIQ+LSTORB+RTS+REFLL(large))</t>
  </si>
  <si>
    <t>TRALH2D01</t>
  </si>
  <si>
    <t>Fuel Tech - H2 Delivery from local production (LOCGSTORB+ONSITELIQ+REFLL (large))</t>
  </si>
  <si>
    <t>SCOAH2GCC01</t>
  </si>
  <si>
    <t>H2 Production-Coal Gasification + Carbon Capture, big size, centralized</t>
  </si>
  <si>
    <t>Hydrogen generation</t>
  </si>
  <si>
    <t>H2 and fuel cells - PROD</t>
  </si>
  <si>
    <t>SCOAH2GCC02</t>
  </si>
  <si>
    <t>H2 Production-Coal Gasification + Carbon Capture, medium size, centralized</t>
  </si>
  <si>
    <t>SGASH2RCC01</t>
  </si>
  <si>
    <t>H2 Production-Methane Steam Reforming + Carbon Capture, large size, centralized</t>
  </si>
  <si>
    <t>SGASH2RCC02</t>
  </si>
  <si>
    <t>H2 Production-Methane Steam Reforming + Carbon Capture, small size, centralized</t>
  </si>
  <si>
    <t>ENUCH2EC01</t>
  </si>
  <si>
    <t>H2 Production-Very High Temperature Reactor CHP, centralized</t>
  </si>
  <si>
    <t>Nuclear</t>
  </si>
  <si>
    <t>HHTHH2001</t>
  </si>
  <si>
    <t>District Heating. Heat.Hydrogen. New</t>
  </si>
  <si>
    <t>SBIOH2GC01</t>
  </si>
  <si>
    <t>H2 Production-Biomass Gasification, medium size, centralized</t>
  </si>
  <si>
    <t>Gasification</t>
  </si>
  <si>
    <t>Other biomass</t>
  </si>
  <si>
    <t>SBIOH2GCC01</t>
  </si>
  <si>
    <t>H2 Production-Biomass Gasification + Carbon Capture, medium size, centralized</t>
  </si>
  <si>
    <t>Gasification - CCS</t>
  </si>
  <si>
    <t>SBIOH2GD01</t>
  </si>
  <si>
    <t>H2 Production-Biomass Gasification, small size, decentralized</t>
  </si>
  <si>
    <t>SBIOH2RC01</t>
  </si>
  <si>
    <t>H2 Production-Biomass Steam Reforming, centralized</t>
  </si>
  <si>
    <t>Steam reforming</t>
  </si>
  <si>
    <t>SCOAH2GC01</t>
  </si>
  <si>
    <t>H2 Production-Coal Gasification, large size, centralized</t>
  </si>
  <si>
    <t>SCOAH2GC02</t>
  </si>
  <si>
    <t>H2 Production-Coal Gasification, medium size, centralized</t>
  </si>
  <si>
    <t>SELCH2EC01</t>
  </si>
  <si>
    <t>H2 Production-Alkaline Electrolyser, large size, centralized</t>
  </si>
  <si>
    <t>Electrolysers</t>
  </si>
  <si>
    <t>SELCH2EC01_LowAF</t>
  </si>
  <si>
    <t>H2 Production-Alkaline Electrolyser, large size, centralized - Pseudo with LowAF</t>
  </si>
  <si>
    <t>SELCH2EC02</t>
  </si>
  <si>
    <t>H2 Production-Alkaline Electrolyser, medium size, centralized</t>
  </si>
  <si>
    <t>SELCH2EC02_LowAF</t>
  </si>
  <si>
    <t>H2 Production-Alkaline Electrolyser, medium size, centralized - Pseudo with LowAF</t>
  </si>
  <si>
    <t>SELCH2ED01</t>
  </si>
  <si>
    <t>H2 Production-Alkaline Electrolyser, small size, decentralized</t>
  </si>
  <si>
    <t>SELCH2ED01_LowAF</t>
  </si>
  <si>
    <t>H2 Production-Alkaline Electrolyser, small size, decentralized - Pseudo with LowAF</t>
  </si>
  <si>
    <t>SELCH2PEM01</t>
  </si>
  <si>
    <t>PEM Electrolyzer - Proton Exchange Membrane - Start 2015</t>
  </si>
  <si>
    <t>SELCH2PEM01_LowAF</t>
  </si>
  <si>
    <t>PEM Electrolyzer - Proton Exchange Membrane - Pseudo with LowAF</t>
  </si>
  <si>
    <t>SETHH2RD01</t>
  </si>
  <si>
    <t>H2 Production-Ethanol Steam Reforming, decentralized</t>
  </si>
  <si>
    <t>Biofuel</t>
  </si>
  <si>
    <t>SGASH2KC01</t>
  </si>
  <si>
    <t>H2 Production-Kvaerner Process, centralized</t>
  </si>
  <si>
    <t>SGASH2RC01</t>
  </si>
  <si>
    <t>H2 Production-Methane Steam Reforming, large size, centralized</t>
  </si>
  <si>
    <t>SGASH2RC02</t>
  </si>
  <si>
    <t>H2 Production-Methane Steam Reforming, small size, centralized</t>
  </si>
  <si>
    <t>SGASH2RD01</t>
  </si>
  <si>
    <t>H2 Production-Methane Steam Reforming, medium size, decentralized</t>
  </si>
  <si>
    <t>SGASH2RD02</t>
  </si>
  <si>
    <t>H2 Production-Methane Steam Reforming, small size, decentralized</t>
  </si>
  <si>
    <t>SGASSH2RC01</t>
  </si>
  <si>
    <t>H2 Production-Solar Steam Reforming of Methane, centralized</t>
  </si>
  <si>
    <t>SGASSH2RD01</t>
  </si>
  <si>
    <t>H2 Production-Solar Steam Reforming of Methane, decentralized</t>
  </si>
  <si>
    <t>SHFOH2POC01</t>
  </si>
  <si>
    <t>H2 Production-Central PO of Heavy Oil (CPO3)</t>
  </si>
  <si>
    <t>Petroleum (possibly blended)</t>
  </si>
  <si>
    <t>C_ES-SP-HO_GASPEM</t>
  </si>
  <si>
    <t>Fuel cell - PEMFC - for heat and power  - Hospital</t>
  </si>
  <si>
    <t>CHP</t>
  </si>
  <si>
    <t>Fuel Cell</t>
  </si>
  <si>
    <t>H2 and fuel cells - related</t>
  </si>
  <si>
    <t>C_ES-SP-HO_GASSOFC</t>
  </si>
  <si>
    <t>Fuel cell - SOFC - for heat and power  - Hospital</t>
  </si>
  <si>
    <t>C_ES-SP-HR_GASPEM</t>
  </si>
  <si>
    <t>Fuel cell - PEMFC - for heat and power  - Hotels &amp; Restaurant</t>
  </si>
  <si>
    <t>C_ES-SP-HR_GASSOFC</t>
  </si>
  <si>
    <t>Fuel cell - SOFC - for heat and power  - Hotels &amp; Restaurant</t>
  </si>
  <si>
    <t>C_ES-SP-OF_GASPEM</t>
  </si>
  <si>
    <t>Fuel cell - PEMFC - for heat and power  - Offices (Offices, Schools/Universities, Museums etc)</t>
  </si>
  <si>
    <t>C_ES-SP-OF_GASSOFC</t>
  </si>
  <si>
    <t>Fuel cell - SOFC - for heat and power  - Offices (Offices, Schools/Universities, Museums etc)</t>
  </si>
  <si>
    <t>C_ES-SP-SL_GASPEM</t>
  </si>
  <si>
    <t>Fuel cell - PEMFC - for heat and power  - Shop – Large (shopping malls)</t>
  </si>
  <si>
    <t>C_ES-SP-SL_GASSOFC</t>
  </si>
  <si>
    <t>Fuel cell - SOFC - for heat and power  - Shop – Large (shopping malls)</t>
  </si>
  <si>
    <t>C_ES-SP-SR_GASPEM</t>
  </si>
  <si>
    <t>Fuel cell - PEMFC - for heat and power  - Sport and Recreation</t>
  </si>
  <si>
    <t>C_ES-SP-SR_GASSOFC</t>
  </si>
  <si>
    <t>Fuel cell - SOFC - for heat and power  - Sport and Recreation</t>
  </si>
  <si>
    <t>C_ES-SP-SS_GASPEM</t>
  </si>
  <si>
    <t>Fuel cell - PEMFC - for heat and power  - Shop – Small (shops)</t>
  </si>
  <si>
    <t>C_ES-SP-SS_GASSOFC</t>
  </si>
  <si>
    <t>Fuel cell - SOFC - for heat and power  - Shop – Small (shops)</t>
  </si>
  <si>
    <t>R_ES-CHP-DH_GAS04</t>
  </si>
  <si>
    <t>CHP fuel cells – Natural Gas fuel cell (DH)</t>
  </si>
  <si>
    <t>R_ES-CHP-DH-70_GAS04</t>
  </si>
  <si>
    <t>CHP fuel cells – Natural Gas fuel cell (DH-70)</t>
  </si>
  <si>
    <t>R_ES-CHP-FL_GAS04</t>
  </si>
  <si>
    <t>CHP fuel cells – Natural Gas fuel cell (FL)</t>
  </si>
  <si>
    <t>R_ES-CHP-SD_GAS04</t>
  </si>
  <si>
    <t>CHP fuel cells – Natural Gas fuel cell (SD)</t>
  </si>
  <si>
    <t>P_STH2SDT</t>
  </si>
  <si>
    <t>Dummy tech STH2SDT</t>
  </si>
  <si>
    <t>Storage of hydrogen</t>
  </si>
  <si>
    <t>H2 and Fuel cells - STOR</t>
  </si>
  <si>
    <t>P_STH2SGT</t>
  </si>
  <si>
    <t>Dummy tech STH2SGT</t>
  </si>
  <si>
    <t>P_STH2SUG</t>
  </si>
  <si>
    <t>Dummy tech STH2SUG</t>
  </si>
  <si>
    <t>STH2SDT</t>
  </si>
  <si>
    <t>Distributed Hydrogen Gas Tank Storage: DayNite/Seasonal</t>
  </si>
  <si>
    <t>H2 and fuel cells - STOR</t>
  </si>
  <si>
    <t>STH2SGT</t>
  </si>
  <si>
    <t>Centralised Hydrogen Gas Tank Storage: DayNite/Seasonal</t>
  </si>
  <si>
    <t>STH2SUG</t>
  </si>
  <si>
    <t>Centralised Hydrogen Underground Storage: DayNite/Seasonal</t>
  </si>
  <si>
    <t>TB_SYNH2CU_AT_DE_01</t>
  </si>
  <si>
    <t>IRE(B)-SYNH2CU Trade with DE</t>
  </si>
  <si>
    <t>Trade</t>
  </si>
  <si>
    <t>H2 and fuel cells - TRADE</t>
  </si>
  <si>
    <t>TB_SYNH2CU_AT_HU_01</t>
  </si>
  <si>
    <t>IRE(B)-SYNH2CU Trade with HU</t>
  </si>
  <si>
    <t>TB_SYNH2CU_AT_IT_01</t>
  </si>
  <si>
    <t>IRE(B)-SYNH2CU Trade with IT</t>
  </si>
  <si>
    <t>TB_SYNH2CU_AT_SI_01</t>
  </si>
  <si>
    <t>IRE(B)-SYNH2CU Trade with SI</t>
  </si>
  <si>
    <t>TB_SYNH2CU_AT_SK_01</t>
  </si>
  <si>
    <t>IRE(B)-SYNH2CU Trade with SK</t>
  </si>
  <si>
    <t>TB_SYNH2CU_BE_DE_01</t>
  </si>
  <si>
    <t>TB_SYNH2CU_BE_FR_01</t>
  </si>
  <si>
    <t>IRE(B)-SYNH2CU Trade with FR</t>
  </si>
  <si>
    <t>TB_SYNH2CU_BE_LU_01</t>
  </si>
  <si>
    <t>IRE(B)-SYNH2CU Trade with LU</t>
  </si>
  <si>
    <t>TB_SYNH2CU_BE_NL_01</t>
  </si>
  <si>
    <t>IRE(B)-SYNH2CU Trade with NL</t>
  </si>
  <si>
    <t>TB_SYNH2CU_BE_UK_01</t>
  </si>
  <si>
    <t>IRE(B)-SYNH2CU Trade with UK</t>
  </si>
  <si>
    <t>TB_SYNH2CU_BG_EL_01</t>
  </si>
  <si>
    <t>IRE(B)-SYNH2CU Trade with EL</t>
  </si>
  <si>
    <t>TB_SYNH2CU_CZ_DE_01</t>
  </si>
  <si>
    <t>TB_SYNH2CU_CZ_SK_01</t>
  </si>
  <si>
    <t>TB_SYNH2CU_DE_CH_01</t>
  </si>
  <si>
    <t>TB_SYNH2CU_DE_FR_01</t>
  </si>
  <si>
    <t>TB_SYNH2CU_DE_LU_01</t>
  </si>
  <si>
    <t>TB_SYNH2CU_DE_NL_01</t>
  </si>
  <si>
    <t>TB_SYNH2CU_DE_PL_01</t>
  </si>
  <si>
    <t>IRE(B)-SYNH2CU Trade with PL</t>
  </si>
  <si>
    <t>TB_SYNH2CU_DK_DE_01</t>
  </si>
  <si>
    <t>IRE(B)-SYNH2CU Trade with DK</t>
  </si>
  <si>
    <t>TB_SYNH2CU_DK_NL_01</t>
  </si>
  <si>
    <t>TB_SYNH2CU_DK_SE_01</t>
  </si>
  <si>
    <t>IRE(B)-SYNH2CU Trade with SE</t>
  </si>
  <si>
    <t>TB_SYNH2CU_FR_CH_01</t>
  </si>
  <si>
    <t>TB_SYNH2CU_FR_ES_01</t>
  </si>
  <si>
    <t>TB_SYNH2CU_HR_IT_01</t>
  </si>
  <si>
    <t>TB_SYNH2CU_HU_HR_01</t>
  </si>
  <si>
    <t>TB_SYNH2CU_HU_RO_01</t>
  </si>
  <si>
    <t>IRE(B)-SYNH2CU Trade with RO</t>
  </si>
  <si>
    <t>TB_SYNH2CU_IE_UK_01</t>
  </si>
  <si>
    <t>TB_SYNH2CU_IT_CH_01</t>
  </si>
  <si>
    <t>TB_SYNH2CU_IT_SI_01</t>
  </si>
  <si>
    <t>TB_SYNH2CU_IT_SK_01</t>
  </si>
  <si>
    <t>TB_SYNH2CU_LV_EE_01</t>
  </si>
  <si>
    <t>IRE(B)-SYNH2CU Trade with LV</t>
  </si>
  <si>
    <t>TB_SYNH2CU_LV_LT_01</t>
  </si>
  <si>
    <t>TB_SYNH2CU_NL_UK_01</t>
  </si>
  <si>
    <t>TB_SYNH2CU_NO_BE_01</t>
  </si>
  <si>
    <t>IRE(B)-SYNH2CU Trade with NO</t>
  </si>
  <si>
    <t>TB_SYNH2CU_NO_DE_01</t>
  </si>
  <si>
    <t>TB_SYNH2CU_NO_FR_01</t>
  </si>
  <si>
    <t>TB_SYNH2CU_NO_NL_01</t>
  </si>
  <si>
    <t>TB_SYNH2CU_NO_UK_01</t>
  </si>
  <si>
    <t>TB_SYNH2CU_PT_ES_01</t>
  </si>
  <si>
    <t>IRE(B)-SYNH2CU Trade with PT</t>
  </si>
  <si>
    <t>TB_SYNH2CU_RO_BG_01</t>
  </si>
  <si>
    <t>TB_SYNH2CU_SI_HR_01</t>
  </si>
  <si>
    <t>TB_SYNH2CU_SI_HU_01</t>
  </si>
  <si>
    <t>EUIGCCWOOCCS01</t>
  </si>
  <si>
    <t>Biomass Integrated Gasification CC + CCS Seq post combustion</t>
  </si>
  <si>
    <t>Biomass</t>
  </si>
  <si>
    <t>Heat and power from biomass</t>
  </si>
  <si>
    <t>EUSTWOOCCS01</t>
  </si>
  <si>
    <t>Fluidized Bed Biomass + CCS Seq post combustion</t>
  </si>
  <si>
    <t>PUOWOO</t>
  </si>
  <si>
    <t>CHP: Organic.Ranking CYC.WOO.PUB</t>
  </si>
  <si>
    <t>CCUS - related</t>
  </si>
  <si>
    <t>PUSMUN</t>
  </si>
  <si>
    <t>CHP: Steam.Turbine.MUN.PUB</t>
  </si>
  <si>
    <t>PUSWOO1</t>
  </si>
  <si>
    <t>CHP: Steam.Turbine.WOO.PUB</t>
  </si>
  <si>
    <t>PUSWOO2</t>
  </si>
  <si>
    <t>CHP: Steam.Turbine2.WOO.PUB</t>
  </si>
  <si>
    <t>C_ES-CK-HO_BIO</t>
  </si>
  <si>
    <t>Non Residential tech for cooking - Hospital : Biomass and wastes (COM)</t>
  </si>
  <si>
    <t>Cooking</t>
  </si>
  <si>
    <t>Mm2-y</t>
  </si>
  <si>
    <t>C_ES-CK-HR_BIO</t>
  </si>
  <si>
    <t>Non Residential tech for cooking - Hotels &amp; Restaurant : Biomass and wastes (COM)</t>
  </si>
  <si>
    <t>C_ES-CK-OF_BIO</t>
  </si>
  <si>
    <t>Non Residential tech for cooking - Offices (Offices, Schools/Universities, Museums etc) : Biomass and wastes (COM)</t>
  </si>
  <si>
    <t>C_ES-CK-SL_BIO</t>
  </si>
  <si>
    <t>Non Residential tech for cooking - Shop – Large (shopping malls) : Biomass and wastes (COM)</t>
  </si>
  <si>
    <t>C_ES-CK-SR_BIO</t>
  </si>
  <si>
    <t>Non Residential tech for cooking - Sport and Recreation : Biomass and wastes (COM)</t>
  </si>
  <si>
    <t>C_ES-CK-SS_BIO</t>
  </si>
  <si>
    <t>Non Residential tech for cooking - Shop – Small (shops) : Biomass and wastes (COM)</t>
  </si>
  <si>
    <t>C_ES-SH-HO_BIO</t>
  </si>
  <si>
    <t>Non Residential boiler for sp heat - Hospital : Biomass and wastes (COM)</t>
  </si>
  <si>
    <t>C_ES-SH-HO_BIO01</t>
  </si>
  <si>
    <t>Wood-pellets boiler.HeatHotwater  - Hospital</t>
  </si>
  <si>
    <t>C_ES-SH-HR_BIO</t>
  </si>
  <si>
    <t>Non Residential boiler for sp heat - Hotels &amp; Restaurant : Biomass and wastes (COM)</t>
  </si>
  <si>
    <t>C_ES-SH-HR_BIO01</t>
  </si>
  <si>
    <t>Wood-pellets boiler.HeatHotwater  - Hotels &amp; Restaurant</t>
  </si>
  <si>
    <t>C_ES-SH-OF_BIO</t>
  </si>
  <si>
    <t>Non Residential boiler for sp heat - Offices (Offices, Schools/Universities, Museums etc) : Biomass and wastes (COM)</t>
  </si>
  <si>
    <t>C_ES-SH-OF_BIO01</t>
  </si>
  <si>
    <t>Wood-pellets boiler.HeatHotwater  - Offices (Offices, Schools/Universities, Museums etc)</t>
  </si>
  <si>
    <t>C_ES-SH-SL_BIO</t>
  </si>
  <si>
    <t>Non Residential boiler for sp heat - Shop – Large (shopping malls) : Biomass and wastes (COM)</t>
  </si>
  <si>
    <t>C_ES-SH-SL_BIO01</t>
  </si>
  <si>
    <t>Wood-pellets boiler.HeatHotwater  - Shop – Large (shopping malls)</t>
  </si>
  <si>
    <t>C_ES-SH-SR_BIO</t>
  </si>
  <si>
    <t>Non Residential boiler for sp heat - Sport and Recreation : Biomass and wastes (COM)</t>
  </si>
  <si>
    <t>C_ES-SH-SR_BIO01</t>
  </si>
  <si>
    <t>Wood-pellets boiler.HeatHotwater  - Sport and Recreation</t>
  </si>
  <si>
    <t>C_ES-SH-SS_BIO</t>
  </si>
  <si>
    <t>Non Residential boiler for sp heat - Shop – Small (shops) : Biomass and wastes (COM)</t>
  </si>
  <si>
    <t>C_ES-SH-SS_BIO01</t>
  </si>
  <si>
    <t>Wood-pellets boiler.HeatHotwater  - Shop – Small (shops)</t>
  </si>
  <si>
    <t>C_ES-WH-HO_BIO</t>
  </si>
  <si>
    <t>Non Residential boiler for water heat - Hospital : Biomass and wastes (COM)</t>
  </si>
  <si>
    <t>C_ES-WH-HO_BIO01</t>
  </si>
  <si>
    <t>Wood pellets boiler water heater - Hospital</t>
  </si>
  <si>
    <t>C_ES-WH-HR_BIO</t>
  </si>
  <si>
    <t>Non Residential boiler for water heat - Hotels &amp; Restaurant : Biomass and wastes (COM)</t>
  </si>
  <si>
    <t>C_ES-WH-HR_BIO01</t>
  </si>
  <si>
    <t>Wood pellets boiler water heater - Hotels &amp; Restaurant</t>
  </si>
  <si>
    <t>C_ES-WH-OF_BIO</t>
  </si>
  <si>
    <t>Non Residential boiler for water heat - Offices (Offices, Schools/Universities, Museums etc) : Biomass and wastes (COM)</t>
  </si>
  <si>
    <t>C_ES-WH-OF_BIO01</t>
  </si>
  <si>
    <t>Wood pellets boiler water heater - Offices (Offices, Schools/Universities, Museums etc)</t>
  </si>
  <si>
    <t>C_ES-WH-SL_BIO</t>
  </si>
  <si>
    <t>Non Residential boiler for water heat - Shop – Large (shopping malls) : Biomass and wastes (COM)</t>
  </si>
  <si>
    <t>C_ES-WH-SL_BIO01</t>
  </si>
  <si>
    <t>Wood pellets boiler water heater - Shop – Large (shopping malls)</t>
  </si>
  <si>
    <t>C_ES-WH-SR_BIO</t>
  </si>
  <si>
    <t>Non Residential boiler for water heat - Sport and Recreation : Biomass and wastes (COM)</t>
  </si>
  <si>
    <t>C_ES-WH-SR_BIO01</t>
  </si>
  <si>
    <t>Wood pellets boiler water heater - Sport and Recreation</t>
  </si>
  <si>
    <t>C_ES-WH-SS_BIO</t>
  </si>
  <si>
    <t>Non Residential boiler for water heat - Shop – Small (shops) : Biomass and wastes (COM)</t>
  </si>
  <si>
    <t>C_ES-WH-SS_BIO01</t>
  </si>
  <si>
    <t>Wood pellets boiler water heater - Shop – Small (shops)</t>
  </si>
  <si>
    <t>CHPAUTOGENBLQ00</t>
  </si>
  <si>
    <t>CHP.Autoproducer.Black Liquor.00</t>
  </si>
  <si>
    <t>Industry - Other</t>
  </si>
  <si>
    <t>CHPAUTOGENWASTE00</t>
  </si>
  <si>
    <t>CHP.Autoproducer.Waste.00</t>
  </si>
  <si>
    <t>CHPINDIGWOO101</t>
  </si>
  <si>
    <t>CHP: IGCC.WOO.IND</t>
  </si>
  <si>
    <t>CHPINDSMUN201</t>
  </si>
  <si>
    <t>CHP: Steam Turb condensing.MUN.IND</t>
  </si>
  <si>
    <t>CHPINDSPWOO101</t>
  </si>
  <si>
    <t>CHP: Steam Turb condensing.WOO.IND</t>
  </si>
  <si>
    <t>CHPINDSSLU101</t>
  </si>
  <si>
    <t>CHP: Steam Turb condensing.MUNSLU.IND</t>
  </si>
  <si>
    <t>CHPIPIGBLQ01</t>
  </si>
  <si>
    <t>CHP: IGCC Large.Black Liquor.Pulp&amp;Paper Heat</t>
  </si>
  <si>
    <t>CHPIPREBLQ01</t>
  </si>
  <si>
    <t>CHP: Recovery Boiler Large.Black Liquor.Pulp&amp;Paper Heat</t>
  </si>
  <si>
    <t>EAUTOGENBIO00</t>
  </si>
  <si>
    <t>EAUT.Electricity Autoproduction.BIO.00</t>
  </si>
  <si>
    <t>EAUTOGENWASTE00</t>
  </si>
  <si>
    <t>EAUT.Electricity Autoproduction.Waste.00</t>
  </si>
  <si>
    <t>ECHP_biomass_thermal</t>
  </si>
  <si>
    <t>Existing CHP plant - biomass_thermal</t>
  </si>
  <si>
    <t>EEPP_biomass_CCGT</t>
  </si>
  <si>
    <t>Existing Electricity plant - biomass_CCGT</t>
  </si>
  <si>
    <t>EEPP_biomass_thermal</t>
  </si>
  <si>
    <t>Existing Electricity plant - biomass_thermal</t>
  </si>
  <si>
    <t>EUICBGS01</t>
  </si>
  <si>
    <t>Biomass Anaerobic Digestion</t>
  </si>
  <si>
    <t>Biogas</t>
  </si>
  <si>
    <t>EUIGCCWOO01</t>
  </si>
  <si>
    <t>Biomass Integrated Gasification Combined Cycle</t>
  </si>
  <si>
    <t>EUSTWOO01</t>
  </si>
  <si>
    <t>Fluidized Bed Boiler Biomass + steam turbine</t>
  </si>
  <si>
    <t>HHTHBIO001</t>
  </si>
  <si>
    <t>District Heating. Heat.BIO. New</t>
  </si>
  <si>
    <t>ICHMCHBIO00</t>
  </si>
  <si>
    <t>ICH.Other Chemicals.Machine Drive.BIO.00</t>
  </si>
  <si>
    <t>Industry - Chemical</t>
  </si>
  <si>
    <t>Driven systems</t>
  </si>
  <si>
    <t>ICHPRCBIO00</t>
  </si>
  <si>
    <t>ICH.Other Chemicals.Process Heat.BIO.00</t>
  </si>
  <si>
    <t>Process heat</t>
  </si>
  <si>
    <t>ICHPRCBIO01</t>
  </si>
  <si>
    <t>ICH. Other Chemicals.Process heat.BIO.01</t>
  </si>
  <si>
    <t>ICHSTMBIO00</t>
  </si>
  <si>
    <t>ICH.Other Chemicals.Steam.BIO.00</t>
  </si>
  <si>
    <t>Heat</t>
  </si>
  <si>
    <t>ICHSTMBIO01</t>
  </si>
  <si>
    <t>ICH. Other Chemicals.Steam.BIO.01</t>
  </si>
  <si>
    <t>IISSINTERBIO</t>
  </si>
  <si>
    <t>IIS.Sinter Production.BIO</t>
  </si>
  <si>
    <t>Industry - Steel</t>
  </si>
  <si>
    <t>Mta</t>
  </si>
  <si>
    <t>Mt</t>
  </si>
  <si>
    <t>INDIPPBIOHTH06</t>
  </si>
  <si>
    <t>Generic industrial BIO boiler for pulp and paper sector</t>
  </si>
  <si>
    <t>Burners boilers and furnaces</t>
  </si>
  <si>
    <t>INDIPPBLQHTH06</t>
  </si>
  <si>
    <t>Generic industrial BLQ boiler for pulp and paper sector</t>
  </si>
  <si>
    <t>INFMCHBIO00</t>
  </si>
  <si>
    <t>INF.Other Non Ferrous Metals.Machine Drive.BIO.00</t>
  </si>
  <si>
    <t>INFPRCBIO00</t>
  </si>
  <si>
    <t>INF.Other Non Ferrous Metals.Process Heat.BIO.00</t>
  </si>
  <si>
    <t>INFPRCBIO01</t>
  </si>
  <si>
    <t>INF. Other Non Ferrous Metals.Process heat.BIO.01</t>
  </si>
  <si>
    <t>INFSTMBIO00</t>
  </si>
  <si>
    <t>INF.Other Non Ferrous Metals.Steam.BIO.00</t>
  </si>
  <si>
    <t>INFSTMBIO01</t>
  </si>
  <si>
    <t>INF. Other Non Ferrous Metals.Steam.BIO.01</t>
  </si>
  <si>
    <t>INMMCHBIO00</t>
  </si>
  <si>
    <t>INM.Other Non Metallic Minerals.Machine Drive.BIO.00</t>
  </si>
  <si>
    <t>Industry - Mineral</t>
  </si>
  <si>
    <t>INMPRCBIO00</t>
  </si>
  <si>
    <t>INM.Other Non Metallic Minerals.Process Heat.BIO.00</t>
  </si>
  <si>
    <t>INMPRCBIO01</t>
  </si>
  <si>
    <t>INM. Other Non Metallic Minerals.Process heat.BIO.01</t>
  </si>
  <si>
    <t>INMSTMBIO00</t>
  </si>
  <si>
    <t>INM.Other Non Metallic Minerals.Steam.BIO.00</t>
  </si>
  <si>
    <t>INMSTMBIO01</t>
  </si>
  <si>
    <t>INM. Other Non Metallic Minerals.Steam.BIO.01</t>
  </si>
  <si>
    <t>IOIMCHBIO00</t>
  </si>
  <si>
    <t>IOI.Other Industries.Machine Drive.BIO.00</t>
  </si>
  <si>
    <t>IOIPRCBIO00</t>
  </si>
  <si>
    <t>IOI.Other Industries.Process Heat.BIO.00</t>
  </si>
  <si>
    <t>IOIPRCBIO01</t>
  </si>
  <si>
    <t>IOI. Other Industries.Process heat.BIO.01</t>
  </si>
  <si>
    <t>IOISTMBIO00</t>
  </si>
  <si>
    <t>IOI.Other Industries.Steam.BIO.00</t>
  </si>
  <si>
    <t>IOISTMBIO01</t>
  </si>
  <si>
    <t>IOI. Other Industries.Steam.BIO.01</t>
  </si>
  <si>
    <t>IPPPRCBIO00</t>
  </si>
  <si>
    <t>IPP.Generic fuel kiln.BIO</t>
  </si>
  <si>
    <t>IPPPRCBIO01</t>
  </si>
  <si>
    <t>IPP. Pulp and Paper.Process heat.BIO.01</t>
  </si>
  <si>
    <t>PUASLU</t>
  </si>
  <si>
    <t>CHP: Anaerobic digestion.SLU.PUB</t>
  </si>
  <si>
    <t>PUGWOO</t>
  </si>
  <si>
    <t>CHP: Biomass.gasification.WOO.PUB</t>
  </si>
  <si>
    <t>PUICBGS</t>
  </si>
  <si>
    <t>CHP: Int Combust.BGS.PUB</t>
  </si>
  <si>
    <t>R_ES-CK-DH_BIO</t>
  </si>
  <si>
    <t>Residential boiler for cooking - Detached house : Biomass and wastes</t>
  </si>
  <si>
    <t>R_ES-CK-FL_BIO</t>
  </si>
  <si>
    <t>Residential boiler for cooking - Flat : Biomass and wastes</t>
  </si>
  <si>
    <t>R_ES-CK-SD_BIO</t>
  </si>
  <si>
    <t>Residential boiler for cooking - Semi-detached house : Biomass and wastes</t>
  </si>
  <si>
    <t>R_ES-SH-DH_BIO</t>
  </si>
  <si>
    <t>Residential boiler for sp heat - Detached house 1945 to 1969 : Biomass and wastes</t>
  </si>
  <si>
    <t>R_ES-SH-DH_BIO01</t>
  </si>
  <si>
    <t>Biomass boiler_SH-WH (DH)</t>
  </si>
  <si>
    <t>R_ES-SH-DH_ELC02-BIOspl</t>
  </si>
  <si>
    <t>Backup for Heat Pump Air-to-Air - Biomass boiler_SH-WH  (DH)</t>
  </si>
  <si>
    <t>R_ES-SH-DH_GAS02-BIOspl</t>
  </si>
  <si>
    <t>Backup for Gas boiler - Wood stove_SH (DH)</t>
  </si>
  <si>
    <t>R_ES-SH-DH_OIL02-BIOspl</t>
  </si>
  <si>
    <t>Backup for Oil boiler - Wood stove_SH (DH)</t>
  </si>
  <si>
    <t>R_ES-SH-DH-70_BIO</t>
  </si>
  <si>
    <t>Residential boiler for sp heat - Detached house 1970 to 2010 : Biomass and wastes</t>
  </si>
  <si>
    <t>R_ES-SH-DH-70_BIO01</t>
  </si>
  <si>
    <t>Biomass boiler_SH-WH (DH-70)</t>
  </si>
  <si>
    <t>R_ES-SH-DH-70_ELC02-BIOspl</t>
  </si>
  <si>
    <t>Backup for Heat Pump Air-to-Air - Biomass boiler_SH-WH  (DH-70)</t>
  </si>
  <si>
    <t>R_ES-SH-DH-70_GAS02-BIOspl</t>
  </si>
  <si>
    <t>Backup for Gas boiler - Wood stove_SH (DH-70)</t>
  </si>
  <si>
    <t>R_ES-SH-DH-70_OIL02-BIOspl</t>
  </si>
  <si>
    <t>Backup for Oil boiler - Wood stove_SH (DH-70)</t>
  </si>
  <si>
    <t>R_ES-SH-FL_BIO</t>
  </si>
  <si>
    <t>Residential boiler for sp heat - Flat : Biomass and wastes</t>
  </si>
  <si>
    <t>R_ES-SH-FL_BIO01</t>
  </si>
  <si>
    <t>Biomass boiler_SH-WH (FL)</t>
  </si>
  <si>
    <t>R_ES-SH-FL_ELC02-BIOspl</t>
  </si>
  <si>
    <t>Backup for Heat Pump Air-to-Air - Biomass boiler_SH-WH  (FL)</t>
  </si>
  <si>
    <t>R_ES-SH-FL_OIL02-BIOspl</t>
  </si>
  <si>
    <t>Backup for Oil boiler - Wood stove_SH (FL)</t>
  </si>
  <si>
    <t>R_ES-SH-SD_BIO</t>
  </si>
  <si>
    <t>Residential boiler for sp heat - Semi-detached house : Biomass and wastes</t>
  </si>
  <si>
    <t>R_ES-SH-SD_BIO01</t>
  </si>
  <si>
    <t>Biomass boiler_SH-WH (SD)</t>
  </si>
  <si>
    <t>R_ES-SH-SD_ELC02-BIOspl</t>
  </si>
  <si>
    <t>Backup for Heat Pump Air-to-Air - Biomass boiler_SH-WH  (SD)</t>
  </si>
  <si>
    <t>R_ES-SH-SD_GAS02-BIOspl</t>
  </si>
  <si>
    <t>Backup for Gas boiler - Wood stove_SH (SD)</t>
  </si>
  <si>
    <t>R_ES-SH-SD_OIL02-BIOspl</t>
  </si>
  <si>
    <t>Backup for Oil boiler - Wood stove_SH (SD)</t>
  </si>
  <si>
    <t>R_ES-WH-DH_BIO</t>
  </si>
  <si>
    <t>Residential boiler for water heat - Detached house : Biomass and wastes</t>
  </si>
  <si>
    <t>R_ES-WH-DH_BIO01</t>
  </si>
  <si>
    <t>Wood pellets boiler water heater - Detached</t>
  </si>
  <si>
    <t>R_ES-WH-FL_BIO</t>
  </si>
  <si>
    <t>Residential boiler for water heat - Flat : Biomass and wastes</t>
  </si>
  <si>
    <t>R_ES-WH-FL_BIO01</t>
  </si>
  <si>
    <t>Wood pellets boiler water heater - Flat</t>
  </si>
  <si>
    <t>R_ES-WH-SD_BIO</t>
  </si>
  <si>
    <t>Residential boiler for water heat - Semi-detached house : Biomass and wastes</t>
  </si>
  <si>
    <t>R_ES-WH-SD_BIO01</t>
  </si>
  <si>
    <t>Wood pellets boiler water heater - Semi-Detached</t>
  </si>
  <si>
    <t>ESTHYDPS101</t>
  </si>
  <si>
    <t>Pumped Hydro ELC Storage: DayNite</t>
  </si>
  <si>
    <t>Storage of electricity</t>
  </si>
  <si>
    <t>Pumped Hydro</t>
  </si>
  <si>
    <t>Hydro</t>
  </si>
  <si>
    <t>Hydropower</t>
  </si>
  <si>
    <t>ESTHYDPS201</t>
  </si>
  <si>
    <t>Pumped Hydro ELC Storage: DayNite/Seasonal</t>
  </si>
  <si>
    <t>EUHYDDAM00</t>
  </si>
  <si>
    <t>Existing Hydro Dams</t>
  </si>
  <si>
    <t>EUHYDLAKELC01</t>
  </si>
  <si>
    <t>Lake large scale cheap hydroelectricity &gt; 10 MW</t>
  </si>
  <si>
    <t>EUHYDLAKELE01</t>
  </si>
  <si>
    <t>Lake large scale expensive hydroelectricity &gt; 10 MW</t>
  </si>
  <si>
    <t>EUHYDLAKEMC01</t>
  </si>
  <si>
    <t>Lake medium scale cheap hydroelectricity 1-10 MW</t>
  </si>
  <si>
    <t>EUHYDLAKEME01</t>
  </si>
  <si>
    <t>Lake medium scale expensive hydroelectricity 1-10 MW</t>
  </si>
  <si>
    <t>EUHYDLAKESC01</t>
  </si>
  <si>
    <t>Lake very small cheap hydroelectricity &lt;1 MW</t>
  </si>
  <si>
    <t>EUHYDLAKESE01</t>
  </si>
  <si>
    <t>Lake very small expensive hydroelectricity &lt;1 MW</t>
  </si>
  <si>
    <t>EUHYDRUN00</t>
  </si>
  <si>
    <t>Existing Run-of-river hydro</t>
  </si>
  <si>
    <t>Variable</t>
  </si>
  <si>
    <t>EUHYDRUN01</t>
  </si>
  <si>
    <t>Run of River hydroelectricity</t>
  </si>
  <si>
    <t>P_ESTHYDPS101</t>
  </si>
  <si>
    <t>Pumped Hydro ELC Storage: DayNite (accompanying tech to represent power)</t>
  </si>
  <si>
    <t>P_ESTHYDPS201</t>
  </si>
  <si>
    <t>Pumped Hydro ELC Storage: DayNite/Seasonal (accompanying tech to represent power)</t>
  </si>
  <si>
    <t>EUOCETID01</t>
  </si>
  <si>
    <t xml:space="preserve">Tidal energy stream </t>
  </si>
  <si>
    <t>Ocean</t>
  </si>
  <si>
    <t>Ocean Energy</t>
  </si>
  <si>
    <t>EUOCETID02</t>
  </si>
  <si>
    <t>Tidal energy range</t>
  </si>
  <si>
    <t>EUOCEWAV01</t>
  </si>
  <si>
    <t>Wave (nearshore)</t>
  </si>
  <si>
    <t>EUOCEWAV02</t>
  </si>
  <si>
    <t>Wave (offshore)</t>
  </si>
  <si>
    <t>CHPINDCSGAS15</t>
  </si>
  <si>
    <t>CHP: Comb CYC condensing CO2Seq.GAS.IND</t>
  </si>
  <si>
    <t>Other CCS</t>
  </si>
  <si>
    <t>CHPINDISCOA15</t>
  </si>
  <si>
    <t>CHP: IGCC CO2Seq.COA.IND</t>
  </si>
  <si>
    <t>EUCCGASCCSpos20</t>
  </si>
  <si>
    <t>CCGT Combined Cycle Gas Turbine + CCS Seq post combustion</t>
  </si>
  <si>
    <t>EUIGCOHCCSpre20</t>
  </si>
  <si>
    <t>Integrated gasification combined cycle + CCS Seq pre combustion</t>
  </si>
  <si>
    <t>EUIGCOLCCSpre20</t>
  </si>
  <si>
    <t>Integrated Gasification Combined Cycle lignite + CCS Seq pre-combustion</t>
  </si>
  <si>
    <t>EUPCCOHCCSoxy20</t>
  </si>
  <si>
    <t>Super-critical Pulverised Coal + CCS Seq Oxyfuel</t>
  </si>
  <si>
    <t>EUPCCOHCCSpos20</t>
  </si>
  <si>
    <t>Supercritical pulverised coal + CCS Seq post combustion</t>
  </si>
  <si>
    <t>EUPCCOLCCSpos20</t>
  </si>
  <si>
    <t>Fluidised bed lignite + CCS Seq post combustion</t>
  </si>
  <si>
    <t>EUSTIISGASCS101</t>
  </si>
  <si>
    <t>EPLT: Steam Turbine.CO2Seq.IISGAS</t>
  </si>
  <si>
    <t>IAMADVCAP00</t>
  </si>
  <si>
    <t>IAM.Advanced Production.CO2 Capture.00.</t>
  </si>
  <si>
    <t>Other industry</t>
  </si>
  <si>
    <t>IAMADVCAP10</t>
  </si>
  <si>
    <t>IAM.Advanced ProductionCO2 Capture.10.</t>
  </si>
  <si>
    <t>ICMDRYPRD10</t>
  </si>
  <si>
    <t>ICM.Dry Process Production with CO2 capture.10.</t>
  </si>
  <si>
    <t>IGFFLATGL15</t>
  </si>
  <si>
    <t>IGF.Glass Flat heat recovery/improv burners.CCS.15.</t>
  </si>
  <si>
    <t>IGHHOLLOW15</t>
  </si>
  <si>
    <t>IGH.Glass Hollow heat recovery/improv burners.CCS.15.</t>
  </si>
  <si>
    <t>IGHRECYCL10</t>
  </si>
  <si>
    <t>IGH.Glass Recycling improved melting.CCS.10.</t>
  </si>
  <si>
    <t>IISBLAFURCS20</t>
  </si>
  <si>
    <t>IIS.Iron Oxygen Blast Furnace with CCS.20.</t>
  </si>
  <si>
    <t>IISBLAFURTGRCS20</t>
  </si>
  <si>
    <t>IIS.Iron Oxygen Blast Furnace TGR with CCS.20.</t>
  </si>
  <si>
    <t>IISCOREXCS</t>
  </si>
  <si>
    <t>IIS.COREX with CCS</t>
  </si>
  <si>
    <t>IISDRISPNCS01</t>
  </si>
  <si>
    <t>IIS.Iron Sponge Iron for DRI with CCS.01.</t>
  </si>
  <si>
    <t>INDUPSCO2Cap</t>
  </si>
  <si>
    <t>CO2 capture from large industrial and upstream installations</t>
  </si>
  <si>
    <t>Accounting</t>
  </si>
  <si>
    <t>kt</t>
  </si>
  <si>
    <t>IPPHIGQUA10</t>
  </si>
  <si>
    <t>IPP.High Quality Paper Production Adv DrivesCCS.05.</t>
  </si>
  <si>
    <t>IPPLOWQUA10</t>
  </si>
  <si>
    <t>IPP.Low Quality Paper Production Adv Drives with CCS.10.</t>
  </si>
  <si>
    <t>IPPPUPMEC15</t>
  </si>
  <si>
    <t>IPP.Mechanical Pulp Production Airless dryingCCS.15.</t>
  </si>
  <si>
    <t>PUCCSGAS1</t>
  </si>
  <si>
    <t>CHP: Comb CYC.GAS.CCSpoc.PUB</t>
  </si>
  <si>
    <t>PUCCSGAS2</t>
  </si>
  <si>
    <t>CHP: Comb CYC.GAS.CCSprc.PUB</t>
  </si>
  <si>
    <t>PUCCSGAS3</t>
  </si>
  <si>
    <t>CHP: Comb CYC.GAS.CCSoxy.PUB</t>
  </si>
  <si>
    <t>PUICSCOH1</t>
  </si>
  <si>
    <t>CHP: Int Gasification.COH.CCSpoc.PUB</t>
  </si>
  <si>
    <t>PUICSCOH2</t>
  </si>
  <si>
    <t>CHP: Int Gasification.COH.CCSprc.PUB</t>
  </si>
  <si>
    <t>PUICSCOH3</t>
  </si>
  <si>
    <t>CHP: Int Gasification.COH.CCSoxy.PUB</t>
  </si>
  <si>
    <t>PUICSCOL1</t>
  </si>
  <si>
    <t>CHP: Int Gasification.COL.CCSpoc.PUB</t>
  </si>
  <si>
    <t>PUICSCOL2</t>
  </si>
  <si>
    <t>CHP: Int Gasification.COL.CCSprc.PUB</t>
  </si>
  <si>
    <t>PUICSCOL3</t>
  </si>
  <si>
    <t>CHP: Int Gasification.COL.CCSoxy.PUB</t>
  </si>
  <si>
    <t>PUSCSCOH1</t>
  </si>
  <si>
    <t>CHP: Steam.Turbine.SupCr.COH.CCSpoc.PUB</t>
  </si>
  <si>
    <t>PUSCSCOH3</t>
  </si>
  <si>
    <t>CHP: Steam.Turbine.SupCr.COH.CCSoxy.PUB</t>
  </si>
  <si>
    <t>PUSCSCOL1</t>
  </si>
  <si>
    <t>CHP: Steam.Turbine.SupCr.COL.CCSpoc.PUB</t>
  </si>
  <si>
    <t>PUSCSCOL3</t>
  </si>
  <si>
    <t>CHP: Steam.Turbine.SupCr.COL.CCSoxy.PUB</t>
  </si>
  <si>
    <t>SNK_DAC</t>
  </si>
  <si>
    <t>Direct Air Capture - Chemical Absorption</t>
  </si>
  <si>
    <t>CO2 sink</t>
  </si>
  <si>
    <t>CO2</t>
  </si>
  <si>
    <t>kt-a</t>
  </si>
  <si>
    <t>SNK_DAC_LowAF</t>
  </si>
  <si>
    <t>EEPP_PV</t>
  </si>
  <si>
    <t>Existing Electricity plant - PV</t>
  </si>
  <si>
    <t>Solar</t>
  </si>
  <si>
    <t>Photovoltaics</t>
  </si>
  <si>
    <t>EUPVSOLHC01</t>
  </si>
  <si>
    <t>Solar PV high concentration</t>
  </si>
  <si>
    <t>EUPVSOLL101</t>
  </si>
  <si>
    <t>Utility c-Si, flat</t>
  </si>
  <si>
    <t>EUPVSOLL201</t>
  </si>
  <si>
    <t>Utility c-Si, tracking</t>
  </si>
  <si>
    <t>EUPVSOLS101</t>
  </si>
  <si>
    <t>Residential c-Si, inclined</t>
  </si>
  <si>
    <t>EUPVSOLS201</t>
  </si>
  <si>
    <t>Commercial c-Si, flat</t>
  </si>
  <si>
    <t>Industry</t>
  </si>
  <si>
    <t>EEPP_CSP</t>
  </si>
  <si>
    <t>Existing Electricity plant - CSP</t>
  </si>
  <si>
    <t>Solar Thermal Electricity</t>
  </si>
  <si>
    <t>EUCSPSOL101</t>
  </si>
  <si>
    <t>Solar CSP Parabolic Through 6-8h storage</t>
  </si>
  <si>
    <t>EUCSPSOL201</t>
  </si>
  <si>
    <t>Solar CSP Parabolic Through no storage</t>
  </si>
  <si>
    <t>EUCSPSOL301</t>
  </si>
  <si>
    <t>Solar CSP Solar Tower 1h storage</t>
  </si>
  <si>
    <t>EUCSPSOL401</t>
  </si>
  <si>
    <t>Solar CSP Solar Tower 12-15h storage</t>
  </si>
  <si>
    <t>EUCSPSOL501</t>
  </si>
  <si>
    <t>Solar CSP Solar Dishes 12-15h storage</t>
  </si>
  <si>
    <t>EUCSPSOL601</t>
  </si>
  <si>
    <t>Solar CSP Power Fresnel</t>
  </si>
  <si>
    <t>R_ES-SH-FL_GAS01-SOLspl</t>
  </si>
  <si>
    <t>Backup for Gas boiler - Solar thermal_SH-WH  (FL)</t>
  </si>
  <si>
    <t>Solar Thermal Heating and Cooling</t>
  </si>
  <si>
    <t>RSDCOO100</t>
  </si>
  <si>
    <t>Rsd.District Cooling.Absorption heat pump and free source.</t>
  </si>
  <si>
    <t>Cooling</t>
  </si>
  <si>
    <t>Heat pump - air</t>
  </si>
  <si>
    <t>RSDCOO200</t>
  </si>
  <si>
    <t>Rsd.District Cooling.Compressor heat pump and free source.</t>
  </si>
  <si>
    <t>STGCOO01</t>
  </si>
  <si>
    <t>Cooling Storage (LWT): DayNite/Seasonal</t>
  </si>
  <si>
    <t>Storage of HeatCool</t>
  </si>
  <si>
    <t>STGCOO02</t>
  </si>
  <si>
    <t>Cooling Storage (UTES): DayNite/Seasonal</t>
  </si>
  <si>
    <t>STGHTH01</t>
  </si>
  <si>
    <t>Thermal Storage (LWT): Seasonal</t>
  </si>
  <si>
    <t>STGHTH02</t>
  </si>
  <si>
    <t>Thermal Storage (UTES): Seasonal</t>
  </si>
  <si>
    <t>C_ES-SH-HO_ELC09</t>
  </si>
  <si>
    <t>Solar collector with electric backup.HeatHotwater  - Hospital</t>
  </si>
  <si>
    <t xml:space="preserve">Solar Thermal Heating and Cooling  </t>
  </si>
  <si>
    <t>C_ES-SH-HO_GAS08</t>
  </si>
  <si>
    <t>Solar collector with gas backup.HeatHotwater  - Hospital</t>
  </si>
  <si>
    <t>C_ES-SH-HO_OIL04</t>
  </si>
  <si>
    <t>Solar collector with diesel backup.HeatHotwater  - Hospital</t>
  </si>
  <si>
    <t>C_ES-SH-HR_ELC09</t>
  </si>
  <si>
    <t>Solar collector with electric backup.HeatHotwater  - Hotels &amp; Restaurant</t>
  </si>
  <si>
    <t>C_ES-SH-HR_GAS08</t>
  </si>
  <si>
    <t>Solar collector with gas backup.HeatHotwater  - Hotels &amp; Restaurant</t>
  </si>
  <si>
    <t>C_ES-SH-HR_OIL04</t>
  </si>
  <si>
    <t>Solar collector with diesel backup.HeatHotwater  - Hotels &amp; Restaurant</t>
  </si>
  <si>
    <t>C_ES-SH-OF_ELC09</t>
  </si>
  <si>
    <t>Solar collector with electric backup.HeatHotwater  - Offices (Offices, Schools/Universities, Museums etc)</t>
  </si>
  <si>
    <t>C_ES-SH-OF_GAS08</t>
  </si>
  <si>
    <t>Solar collector with gas backup.HeatHotwater  - Offices (Offices, Schools/Universities, Museums etc)</t>
  </si>
  <si>
    <t>C_ES-SH-OF_OIL04</t>
  </si>
  <si>
    <t>Solar collector with diesel backup.HeatHotwater  - Offices (Offices, Schools/Universities, Museums etc)</t>
  </si>
  <si>
    <t>C_ES-SH-SL_ELC09</t>
  </si>
  <si>
    <t>Solar collector with electric backup.HeatHotwater  - Shop – Large (shopping malls)</t>
  </si>
  <si>
    <t>C_ES-SH-SL_GAS08</t>
  </si>
  <si>
    <t>Solar collector with gas backup.HeatHotwater  - Shop – Large (shopping malls)</t>
  </si>
  <si>
    <t>C_ES-SH-SL_OIL04</t>
  </si>
  <si>
    <t>Solar collector with diesel backup.HeatHotwater  - Shop – Large (shopping malls)</t>
  </si>
  <si>
    <t>C_ES-SH-SR_ELC09</t>
  </si>
  <si>
    <t>Solar collector with electric backup.HeatHotwater  - Sport and Recreation</t>
  </si>
  <si>
    <t>C_ES-SH-SR_GAS08</t>
  </si>
  <si>
    <t>Solar collector with gas backup.HeatHotwater  - Sport and Recreation</t>
  </si>
  <si>
    <t>C_ES-SH-SR_OIL04</t>
  </si>
  <si>
    <t>Solar collector with diesel backup.HeatHotwater  - Sport and Recreation</t>
  </si>
  <si>
    <t>C_ES-SH-SS_ELC09</t>
  </si>
  <si>
    <t>Solar collector with electric backup.HeatHotwater  - Shop – Small (shops)</t>
  </si>
  <si>
    <t>C_ES-SH-SS_GAS08</t>
  </si>
  <si>
    <t>Solar collector with gas backup.HeatHotwater  - Shop – Small (shops)</t>
  </si>
  <si>
    <t>C_ES-SH-SS_OIL04</t>
  </si>
  <si>
    <t>Solar collector with diesel backup.HeatHotwater  - Shop – Small (shops)</t>
  </si>
  <si>
    <t>C_ES-WH-HO_SOL</t>
  </si>
  <si>
    <t>Non Residential boiler for water heat - Hospital : Solar (COM)</t>
  </si>
  <si>
    <t>R_ES-SH-DH_ELC02-SOLspl</t>
  </si>
  <si>
    <t>Backup for Heat Pump Air-to-Air - Solar thermal_SH-WH  (DH)</t>
  </si>
  <si>
    <t>R_ES-SH-DH_GAS02-SOLspl</t>
  </si>
  <si>
    <t>Backup for Gas boiler - Solar thermal_SH-WH  (DH)</t>
  </si>
  <si>
    <t>R_ES-SH-DH_OIL02-SOLspl</t>
  </si>
  <si>
    <t>Backup for Oil boiler - Solar thermal_SH-WH  (DH)</t>
  </si>
  <si>
    <t>R_ES-SH-DH-70_ELC02-SOLspl</t>
  </si>
  <si>
    <t>Backup for Heat Pump Air-to-Air - Solar thermal_SH-WH  (DH-70)</t>
  </si>
  <si>
    <t>R_ES-SH-DH-70_GAS02-SOLspl</t>
  </si>
  <si>
    <t>Backup for Gas boiler - Solar thermal_SH-WH  (DH-70)</t>
  </si>
  <si>
    <t>R_ES-SH-DH-70_OIL02-SOLspl</t>
  </si>
  <si>
    <t>Backup for Oil boiler - Solar thermal_SH-WH  (DH-70)</t>
  </si>
  <si>
    <t>R_ES-SH-FL_ELC02-SOLspl</t>
  </si>
  <si>
    <t>Backup for Heat Pump Air-to-Air - Solar thermal_SH-WH  (FL)</t>
  </si>
  <si>
    <t>R_ES-SH-FL_GAS02</t>
  </si>
  <si>
    <t>Gas/LPG/Biogas boiler condensing + wt other techs_SH-WH (FL)</t>
  </si>
  <si>
    <t>R_ES-SH-FL_OIL02-SOLspl</t>
  </si>
  <si>
    <t>Backup for Oil boiler - Solar thermal_SH-WH  (FL)</t>
  </si>
  <si>
    <t>R_ES-SH-SD_ELC02-SOLspl</t>
  </si>
  <si>
    <t>Backup for Heat Pump Air-to-Air - Solar thermal_SH-WH  (SD)</t>
  </si>
  <si>
    <t>R_ES-SH-SD_GAS02-SOLspl</t>
  </si>
  <si>
    <t>Backup for Gas boiler - Solar thermal_SH-WH  (SD)</t>
  </si>
  <si>
    <t>R_ES-SH-SD_OIL02-SOLspl</t>
  </si>
  <si>
    <t>Backup for Oil boiler - Solar thermal_SH-WH  (SD)</t>
  </si>
  <si>
    <t>R_ES-WH-DH_OIL02</t>
  </si>
  <si>
    <t>Solar water heater with diesel backup - Detached</t>
  </si>
  <si>
    <t>R_ES-WH-DH_SOL</t>
  </si>
  <si>
    <t>Residential boiler for water heat - Detached house : Solar</t>
  </si>
  <si>
    <t>R_ES-WH-FL_OIL02</t>
  </si>
  <si>
    <t>Solar water heater with diesel backup - Flat</t>
  </si>
  <si>
    <t>R_ES-WH-FL_SOL</t>
  </si>
  <si>
    <t>Residential boiler for water heat - Flat : Solar</t>
  </si>
  <si>
    <t>R_ES-WH-SD_OIL02</t>
  </si>
  <si>
    <t>Solar water heater with diesel backup - Semi-Detached</t>
  </si>
  <si>
    <t>R_ES-WH-SD_SOL</t>
  </si>
  <si>
    <t>Residential boiler for water heat - Semi-detached house : Solar</t>
  </si>
  <si>
    <t>BRF2_BTLFTDSL_CCS</t>
  </si>
  <si>
    <t>FT-diesel production from lign biomass. CCS 2GenBiofuel.</t>
  </si>
  <si>
    <t>Biofuel generation</t>
  </si>
  <si>
    <t>2nd generation biofuel</t>
  </si>
  <si>
    <t>Sustainable advanced biofuels</t>
  </si>
  <si>
    <t>BRF2_ETHLGC_CCS</t>
  </si>
  <si>
    <t>Ethanol production from lign. biomass. CCS 2GenBiofuel.</t>
  </si>
  <si>
    <t>BBLQDME110</t>
  </si>
  <si>
    <t>Gasification_  black liquor to DME</t>
  </si>
  <si>
    <t>BBLQFTST110</t>
  </si>
  <si>
    <t>Gasification_ black liquor to FT-diesel</t>
  </si>
  <si>
    <t>BBLQGAS110</t>
  </si>
  <si>
    <t>Gasification_ black liquor to methane</t>
  </si>
  <si>
    <t>Biogas generation</t>
  </si>
  <si>
    <t>BBLQMtaH110</t>
  </si>
  <si>
    <t>Gasification_  black liquor to methanol</t>
  </si>
  <si>
    <t>BRF1_ETHAMIDO</t>
  </si>
  <si>
    <t>Ethanol production from starch crops.1GenBiofuel.</t>
  </si>
  <si>
    <t>1st generation biofuel</t>
  </si>
  <si>
    <t>BRF1_ETHSUCRI</t>
  </si>
  <si>
    <t>Ethanol production from sugar crops.1GenBiofuel.</t>
  </si>
  <si>
    <t>BRF1_HVO</t>
  </si>
  <si>
    <t>Hydrotreated vegetable oil.1GenBiofuel.</t>
  </si>
  <si>
    <t>BRF1_PREETBE</t>
  </si>
  <si>
    <t>ETBE production.1GenBiofuel.</t>
  </si>
  <si>
    <t>BRF1_TRANSESTER</t>
  </si>
  <si>
    <t>Transesterification of vegetable oils.1GenBiofuel.</t>
  </si>
  <si>
    <t>BRF2_BTLFTDSL</t>
  </si>
  <si>
    <t>FT-diesel production from lignocellulosic biomass.2GenBiofuel.</t>
  </si>
  <si>
    <t>BRF2_ETHLGC</t>
  </si>
  <si>
    <t>Ethanol production from lignocellulosic biomass.2GenBiofuel.</t>
  </si>
  <si>
    <t>BSLUGAS101</t>
  </si>
  <si>
    <t>Decomposition_ bio waste to biogas (methane)</t>
  </si>
  <si>
    <t>BWOOGAS110</t>
  </si>
  <si>
    <t>Gasification_ biomass (tree salix etc) to methane</t>
  </si>
  <si>
    <t>CRUSHING</t>
  </si>
  <si>
    <t>Oilseeds crushing</t>
  </si>
  <si>
    <t>EEPP_windOFF</t>
  </si>
  <si>
    <t>Existing Electricity plant - windOFF - offshore</t>
  </si>
  <si>
    <t>Wind</t>
  </si>
  <si>
    <t>Wind Energy</t>
  </si>
  <si>
    <t>EEPP_windON</t>
  </si>
  <si>
    <t>Existing Electricity plant - windON - onshore</t>
  </si>
  <si>
    <t>EUWINOFH01</t>
  </si>
  <si>
    <t>Wind offshore both Monopile and Jacket</t>
  </si>
  <si>
    <t>EUWINOFL01</t>
  </si>
  <si>
    <t>Not used</t>
  </si>
  <si>
    <t>EUWINOFM01</t>
  </si>
  <si>
    <t>EUWINOFV01</t>
  </si>
  <si>
    <t>Wind offshore 4 floating (&gt;50m)</t>
  </si>
  <si>
    <t>EUWINONH01</t>
  </si>
  <si>
    <t>Wind onshore CF25+</t>
  </si>
  <si>
    <t>EUWINONL01</t>
  </si>
  <si>
    <t>Wind onshore CF15-20</t>
  </si>
  <si>
    <t>EUWINONM01</t>
  </si>
  <si>
    <t>Wind onshore CF20-25</t>
  </si>
  <si>
    <t>EUWINONV01</t>
  </si>
  <si>
    <t>CHPINDGAS301</t>
  </si>
  <si>
    <t>CHP: Comb CYC condensing L.GAS.IND</t>
  </si>
  <si>
    <t>EUCCGTGAS15</t>
  </si>
  <si>
    <t>Gas Turbine Combined Cycle Gas Advanced</t>
  </si>
  <si>
    <t>EUIGCCCOH15</t>
  </si>
  <si>
    <t>Integrated Gasification Combined Cycle coal</t>
  </si>
  <si>
    <t>EUIGCCCOL01</t>
  </si>
  <si>
    <t>IGCC Integrated Gasification Combined Cycle lignite</t>
  </si>
  <si>
    <t>EUSTCOHsup01</t>
  </si>
  <si>
    <t>Supercritical Pulverised Coal</t>
  </si>
  <si>
    <t>EUSTCOLsup01</t>
  </si>
  <si>
    <t>Supercritical Pulverised Coal lignite</t>
  </si>
  <si>
    <t>EUSTHFOsup01</t>
  </si>
  <si>
    <t>Steam Turbine Fuel Oil Supercritical</t>
  </si>
  <si>
    <t>IAMADVPRO10</t>
  </si>
  <si>
    <t>IAM.Advanced Production.10.</t>
  </si>
  <si>
    <t>ICMDRYPRD01</t>
  </si>
  <si>
    <t>ICM.Dry Process Production.01</t>
  </si>
  <si>
    <t>IGFFLATGL10</t>
  </si>
  <si>
    <t>IGF.Glass Flat heat recovery_improv burners.10.</t>
  </si>
  <si>
    <t>IGHHOLLOW10</t>
  </si>
  <si>
    <t>IGH.Glass Hollow heat recovery_improv burners.10.</t>
  </si>
  <si>
    <t>IGHRECYCL05</t>
  </si>
  <si>
    <t>IGH.Glass Recycling improved melting.05.</t>
  </si>
  <si>
    <t>IISBLAFURDCI05</t>
  </si>
  <si>
    <t>IIS.Iron Blast Furnace direct coal injection.05.</t>
  </si>
  <si>
    <t>IISBLAFURTGR10</t>
  </si>
  <si>
    <t>IIS.Iron Oxygen Blast Furnace Top Gas Recirculation.10.</t>
  </si>
  <si>
    <t>IISCOREX01</t>
  </si>
  <si>
    <t>IIS.Iron COREX.01</t>
  </si>
  <si>
    <t>IISDRISPN01</t>
  </si>
  <si>
    <t>IIS.Iron Sponge Iron for DRI.01</t>
  </si>
  <si>
    <t>IPPHIGQUA05</t>
  </si>
  <si>
    <t>IPP.High Quality Paper Production Adv Drives.05.</t>
  </si>
  <si>
    <t>IPPLOWQUA05</t>
  </si>
  <si>
    <t>IPP.Low Quality Paper Production Adv Drives.05.</t>
  </si>
  <si>
    <t>IPPPUPMEC10</t>
  </si>
  <si>
    <t>IPP.Mechanical Pulp Production Airless drying.10.</t>
  </si>
  <si>
    <t>PUCAGAS</t>
  </si>
  <si>
    <t>CHP: Com cycle GT.Adv.GAS.PUB</t>
  </si>
  <si>
    <t>PUCGAS</t>
  </si>
  <si>
    <t>CHP: Com cycle GT.GAS.PUB</t>
  </si>
  <si>
    <t>PUIGAS</t>
  </si>
  <si>
    <t>CHP: Int Combust.GAS.PUB</t>
  </si>
  <si>
    <t>PUSCCOH</t>
  </si>
  <si>
    <t>CHP: Steam.Turbine.SupCr.COH.PUB</t>
  </si>
  <si>
    <t>PUSCCOL</t>
  </si>
  <si>
    <t>CHP: Steam.Turbine.SupCr.COL.PUB</t>
  </si>
  <si>
    <t>PUSCOH</t>
  </si>
  <si>
    <t>CHP: Steam.Turbine.COH.PUB</t>
  </si>
  <si>
    <t>PUSCOL</t>
  </si>
  <si>
    <t>CHP: Steam.Turbine.COL.PUB</t>
  </si>
  <si>
    <t>PUSGAS</t>
  </si>
  <si>
    <t>CHP: Steam.Turbine.GAS.PUB</t>
  </si>
  <si>
    <t>NCAP_COST</t>
  </si>
  <si>
    <t>01_</t>
  </si>
  <si>
    <t>02_</t>
  </si>
  <si>
    <t>03_</t>
  </si>
  <si>
    <t>04_</t>
  </si>
  <si>
    <t>05_</t>
  </si>
  <si>
    <t>06_</t>
  </si>
  <si>
    <t>07_</t>
  </si>
  <si>
    <t>08_</t>
  </si>
  <si>
    <t>09_</t>
  </si>
  <si>
    <t>10_</t>
  </si>
  <si>
    <t>11_</t>
  </si>
  <si>
    <t>12_</t>
  </si>
  <si>
    <t>13_</t>
  </si>
  <si>
    <t>Baseline_RefL</t>
  </si>
  <si>
    <t>Diversified_RefL</t>
  </si>
  <si>
    <t>PRORes_RefL</t>
  </si>
  <si>
    <t>Diversified_LowL</t>
  </si>
  <si>
    <t>PRORes_LowL</t>
  </si>
  <si>
    <t>Diversified_HighL</t>
  </si>
  <si>
    <t>PRORes_HighL</t>
  </si>
  <si>
    <t>PRORes_OffshoreDepl</t>
  </si>
  <si>
    <t>PRORes_CSP</t>
  </si>
  <si>
    <t>PRORes_SET</t>
  </si>
  <si>
    <t>Diversified_CostCapital</t>
  </si>
  <si>
    <t>Diversified_LowFossilPrice</t>
  </si>
  <si>
    <t>PRORes_HighForest</t>
  </si>
  <si>
    <t>Diversified_RES_EE</t>
  </si>
  <si>
    <t>DataProvided</t>
  </si>
  <si>
    <t>YES</t>
  </si>
  <si>
    <t>NO</t>
  </si>
  <si>
    <t>CAPEX (Eur/kW)</t>
  </si>
  <si>
    <t>OPEX Eur/kW/Year</t>
  </si>
  <si>
    <t>Summary</t>
  </si>
  <si>
    <t>Page Name</t>
  </si>
  <si>
    <t>Upper left cell</t>
  </si>
  <si>
    <t>MAX</t>
  </si>
  <si>
    <t>Reduction</t>
  </si>
  <si>
    <t>'Geothermal_EGS'</t>
  </si>
  <si>
    <t>G24</t>
  </si>
  <si>
    <t>ProRES</t>
  </si>
  <si>
    <t>Baseline</t>
  </si>
  <si>
    <t>Diversified portfolio</t>
  </si>
  <si>
    <t>G31</t>
  </si>
  <si>
    <t>MIN</t>
  </si>
  <si>
    <t xml:space="preserve"> </t>
  </si>
  <si>
    <t>G38</t>
  </si>
  <si>
    <t>Max</t>
  </si>
  <si>
    <t>Min</t>
  </si>
  <si>
    <t>'Geothermal_Flash'</t>
  </si>
  <si>
    <t>'Geothermal_Binary'</t>
  </si>
  <si>
    <t>Geothermal EGS</t>
  </si>
  <si>
    <t>Ref LR</t>
  </si>
  <si>
    <t>Geothermal Flash</t>
  </si>
  <si>
    <t>Geothermal binary</t>
  </si>
  <si>
    <t>High LR</t>
  </si>
  <si>
    <t>Low LR</t>
  </si>
  <si>
    <t>~TFM_DINS-TS: Region=AT,BE,BG,CY,CZ,DE,DK,EE,ES,FI,FR,EL,HU,IE,IT,LT,LU,LV,MT,NL,PL,PT,RO,SE,SI,SK,UK,CH,IS,NO,AL,BA,HR,KS,ME,MK,RS</t>
  </si>
  <si>
    <t>Utility_tracking</t>
  </si>
  <si>
    <t>Commercial PVT, flat</t>
  </si>
  <si>
    <t>Residential PVT, inclined</t>
  </si>
  <si>
    <t>Utility_flat</t>
  </si>
  <si>
    <t>Commercial_flat</t>
  </si>
  <si>
    <t>Commercial_PVT</t>
  </si>
  <si>
    <t>Residential_inclined</t>
  </si>
  <si>
    <t>Residential_PVT</t>
  </si>
  <si>
    <t>'Wind-onshoreLL'</t>
  </si>
  <si>
    <t>Wind Onshore LL</t>
  </si>
  <si>
    <t>Wind Onshore LM</t>
  </si>
  <si>
    <t>Wind Onshore LH</t>
  </si>
  <si>
    <t>Wind Onshore ML</t>
  </si>
  <si>
    <t>Wind Onshore MM</t>
  </si>
  <si>
    <t>Wind Onshore MH</t>
  </si>
  <si>
    <t>Wind Onshore HL</t>
  </si>
  <si>
    <t>Wind Onshore HM</t>
  </si>
  <si>
    <t>Wind Onshore HH</t>
  </si>
  <si>
    <t>'Wind-onshoreLM'</t>
  </si>
  <si>
    <t>'Wind-onshoreLH'</t>
  </si>
  <si>
    <t>'Wind-onshoreML'</t>
  </si>
  <si>
    <t>'Wind-onshoreMM'</t>
  </si>
  <si>
    <t>'Wind-onshoreMH'</t>
  </si>
  <si>
    <t>'Wind-onshoreHL'</t>
  </si>
  <si>
    <t>'Wind-onshoreHM'</t>
  </si>
  <si>
    <t>'Wind-onshoreHH'</t>
  </si>
  <si>
    <t>'Wind-offshoreLL'</t>
  </si>
  <si>
    <t>Wind Offshore LL</t>
  </si>
  <si>
    <t>Wind Offshore LM</t>
  </si>
  <si>
    <t>Wind Offshore LH</t>
  </si>
  <si>
    <t>Wind Offshore ML</t>
  </si>
  <si>
    <t>Wind Offshore MM</t>
  </si>
  <si>
    <t>Wind Offshore MH</t>
  </si>
  <si>
    <t>Wind Offshore HL</t>
  </si>
  <si>
    <t>Wind Offshore HM</t>
  </si>
  <si>
    <t>Wind Offshore HH</t>
  </si>
  <si>
    <t>'Wind-offshoreLM'</t>
  </si>
  <si>
    <t>'Wind-offshoreLH'</t>
  </si>
  <si>
    <t>'Wind-offshoreML'</t>
  </si>
  <si>
    <t>'Wind-offshoreMM'</t>
  </si>
  <si>
    <t>'Wind-offshoreMH'</t>
  </si>
  <si>
    <t>'Wind-offshoreHL'</t>
  </si>
  <si>
    <t>'Wind-offshoreHM'</t>
  </si>
  <si>
    <t>'Wind-offshoreHH'</t>
  </si>
  <si>
    <t>Tidal (stream)</t>
  </si>
  <si>
    <t>Wave</t>
  </si>
  <si>
    <t>CAPEX (EUR/kW)</t>
  </si>
  <si>
    <t>Diversified</t>
  </si>
  <si>
    <t>SET-Plan</t>
  </si>
  <si>
    <t>OPEX (EUR/kW/yr)</t>
  </si>
  <si>
    <t>OPEX % CAPEX</t>
  </si>
  <si>
    <t>SET-Plan values in grey reverse-engineered from SET-Plan LCOE targets using the following assumptions</t>
  </si>
  <si>
    <t>CF tidal</t>
  </si>
  <si>
    <t>CF wave</t>
  </si>
  <si>
    <t>Discount rate</t>
  </si>
  <si>
    <t xml:space="preserve">Lifetime </t>
  </si>
  <si>
    <t>years</t>
  </si>
  <si>
    <t>Estimated using the LR method for Baseline deployment beyond 2030/2035 and LR of 10%</t>
  </si>
  <si>
    <t>Linear interpolation between 2015 and 2025 values</t>
  </si>
  <si>
    <t>Same as in other scenarios</t>
  </si>
  <si>
    <t>Note the different OPEX % CAPEX in SET Plan vs Other scenarios (as discussed with Davide)</t>
  </si>
  <si>
    <t>Original values as already provided to the JRC-EU-TIMES team for Ref learning rate</t>
  </si>
  <si>
    <t>NCAP_FOM</t>
  </si>
  <si>
    <t>PT_storage</t>
  </si>
  <si>
    <t>ST_storage</t>
  </si>
  <si>
    <t>Concentrated_PV</t>
  </si>
  <si>
    <t>Parabolic trough w storage</t>
  </si>
  <si>
    <t>Solar tower w storage</t>
  </si>
  <si>
    <t>Concentrated PV</t>
  </si>
  <si>
    <t>Capex</t>
  </si>
  <si>
    <t>Opex</t>
  </si>
  <si>
    <t>Set PLAN</t>
  </si>
  <si>
    <t>EGS</t>
  </si>
  <si>
    <t>Flash/Binary</t>
  </si>
  <si>
    <t>Curr</t>
  </si>
  <si>
    <t>EUR17</t>
  </si>
  <si>
    <t>~TFM_INS</t>
  </si>
  <si>
    <t>EUR13</t>
  </si>
  <si>
    <t>NCAP_TLIFE</t>
  </si>
  <si>
    <t>Reference</t>
  </si>
  <si>
    <t>Efficiency</t>
  </si>
  <si>
    <t>SET Plan</t>
  </si>
  <si>
    <t>Efficiency improvement by at least 20% by 2020 and 30% by 2030 compared to 2015</t>
  </si>
  <si>
    <t>CAPEX</t>
  </si>
  <si>
    <t>CAPEX: reduction of CAPEX by 20% in 2020 and 50% in 2030 compared to 2015</t>
  </si>
  <si>
    <t>3a</t>
  </si>
  <si>
    <t>Lifetime</t>
  </si>
  <si>
    <t>Increase liftime to 30 years by 2020 and 35 years by 2025</t>
  </si>
  <si>
    <t xml:space="preserve">CAPEX: 40 % cost reduction by 2020 </t>
  </si>
  <si>
    <t>FIXOM</t>
  </si>
  <si>
    <t>Most probable result is like 03</t>
  </si>
  <si>
    <t>Even more fossil ?</t>
  </si>
  <si>
    <t>Include Lifetime PV as well as SET-plan CSP</t>
  </si>
  <si>
    <t>entry CAPEX derived from other runs</t>
  </si>
  <si>
    <t>??</t>
  </si>
  <si>
    <t>ONLY CSP without the PV reduction</t>
  </si>
  <si>
    <t>LCEO Technology Group 2</t>
  </si>
  <si>
    <t>Attribute Description</t>
  </si>
  <si>
    <t>Commodity</t>
  </si>
  <si>
    <t>CommodDesc</t>
  </si>
  <si>
    <t>CommodUnit</t>
  </si>
  <si>
    <t>CommodType</t>
  </si>
  <si>
    <t>Commodity_sector</t>
  </si>
  <si>
    <t>Commodity_main_group</t>
  </si>
  <si>
    <t>Commodity_subtype</t>
  </si>
  <si>
    <t>Year</t>
  </si>
  <si>
    <t>CommGrp</t>
  </si>
  <si>
    <t>LimType</t>
  </si>
  <si>
    <t>TimeSlice</t>
  </si>
  <si>
    <t>Scenario</t>
  </si>
  <si>
    <t>ValField</t>
  </si>
  <si>
    <t>LCEO Sustainable advanced biofuels</t>
  </si>
  <si>
    <t>ACT_COST</t>
  </si>
  <si>
    <t>Costs associated with the activity of a process</t>
  </si>
  <si>
    <t>-</t>
  </si>
  <si>
    <t>2010</t>
  </si>
  <si>
    <t>EUR07</t>
  </si>
  <si>
    <t>IFP_BioRefineries</t>
  </si>
  <si>
    <t>EUR14</t>
  </si>
  <si>
    <t>Investment cost per unit of new capacity installed</t>
  </si>
  <si>
    <t>2014</t>
  </si>
  <si>
    <t>Fixed operating and maintenance cost per unit of capacity according to the year initially installed.</t>
  </si>
  <si>
    <t>NCAP_START</t>
  </si>
  <si>
    <t>first year of availability</t>
  </si>
  <si>
    <t>Technical life-time of a Process;number of years.Default:G_TLIFE.</t>
  </si>
  <si>
    <t>VDA_FLOP</t>
  </si>
  <si>
    <t>General process transformation parameter</t>
  </si>
  <si>
    <t>BIOLGCFS</t>
  </si>
  <si>
    <t>ANNUAL</t>
  </si>
  <si>
    <t>BRFEZ4</t>
  </si>
  <si>
    <t>BRFWAT</t>
  </si>
  <si>
    <t>BRFCO2</t>
  </si>
  <si>
    <t>ELCHIG</t>
  </si>
  <si>
    <t>SUPGAS</t>
  </si>
  <si>
    <t>OILNAP</t>
  </si>
  <si>
    <t>2015</t>
  </si>
  <si>
    <t>2020</t>
  </si>
  <si>
    <t>2025</t>
  </si>
  <si>
    <t>2030</t>
  </si>
  <si>
    <t>BIOOILFS</t>
  </si>
  <si>
    <t>BRFCA3</t>
  </si>
  <si>
    <t>BRFH2</t>
  </si>
  <si>
    <t>OILHFO</t>
  </si>
  <si>
    <t>SUPELC</t>
  </si>
  <si>
    <t>SUPHTH</t>
  </si>
  <si>
    <t>BIOPROP</t>
  </si>
  <si>
    <t>ALLREGIONS</t>
  </si>
  <si>
    <t>Cset_CN</t>
  </si>
  <si>
    <t>BRF2_ETHLGC*</t>
  </si>
  <si>
    <t>Diversified_CCS_IND_Only</t>
  </si>
  <si>
    <t>14_</t>
  </si>
  <si>
    <t>CCUS_Gas</t>
  </si>
  <si>
    <t>CCUS_Coal_PC</t>
  </si>
  <si>
    <t>CCUS_Coal_Oxy</t>
  </si>
  <si>
    <t>CCUS_Lignite_IGCC</t>
  </si>
  <si>
    <t>CCUS_Coal_IGCC</t>
  </si>
  <si>
    <t>CCUS_Biomass_IGCC</t>
  </si>
  <si>
    <t>CCGT Advanced + CCS post combustion</t>
  </si>
  <si>
    <t>SC PC + CCS post combustion</t>
  </si>
  <si>
    <t>SC PC + CCS Oxyfuel</t>
  </si>
  <si>
    <t>LR_Oxy_Ref</t>
  </si>
  <si>
    <t>IGCC lignite + CCS pre combustion</t>
  </si>
  <si>
    <t>LR_IGCC_Ref</t>
  </si>
  <si>
    <t>IGCC + CCS pre combustion</t>
  </si>
  <si>
    <t>IGCC biomass with CCS pre combustion</t>
  </si>
  <si>
    <t>LR_IGCC_B_Ref</t>
  </si>
  <si>
    <t>LR_Oxy_High</t>
  </si>
  <si>
    <t>LR_IGCC_High</t>
  </si>
  <si>
    <t>LR_Oxy_Low</t>
  </si>
  <si>
    <t>LR_IGCC_B_High</t>
  </si>
  <si>
    <t>LR_IGCC_Low</t>
  </si>
  <si>
    <t>LR_IGCC_B_Low</t>
  </si>
  <si>
    <t>Curr\Year</t>
  </si>
  <si>
    <t>EUCCGASCCSpos20 [ CCGT Combined Cycle Gas Turbine + CCS Seq post combustion ]</t>
  </si>
  <si>
    <t>ELC_IET4</t>
  </si>
  <si>
    <t>EUIGCOHCCSpre20 [ Integrated gasification combined cycle + CCS Seq pre combustion ]</t>
  </si>
  <si>
    <t>EUIGCOLCCSpre20 [ Integrated Gasification Combined Cycle lignite + CCS Seq pre-combustion ]</t>
  </si>
  <si>
    <t>EUPCCOHCCSoxy20 [ Super-critical Pulverised Coal + CCS Seq Oxyfuel ]</t>
  </si>
  <si>
    <t>EUPCCOHCCSpos20 [ Supercritical pulverised coal + CCS Seq post combustion ]</t>
  </si>
  <si>
    <t>EUPCCOLCCSpos20 [ Fluidised bed lignite + CCS Seq post combustion ]</t>
  </si>
  <si>
    <t>EUSTIISGASCS101 [ EPLT: Steam Turbine.CO2Seq.IISGAS ]</t>
  </si>
  <si>
    <t>B-NewTechs</t>
  </si>
  <si>
    <t>EUR10</t>
  </si>
  <si>
    <t>PUCCSGAS1 [ CHP: Comb CYC.GAS.CCSpoc.PUB ]</t>
  </si>
  <si>
    <t>PUCCSGAS2 [ CHP: Comb CYC.GAS.CCSprc.PUB ]</t>
  </si>
  <si>
    <t>PUCCSGAS3 [ CHP: Comb CYC.GAS.CCSoxy.PUB ]</t>
  </si>
  <si>
    <t>PUICSCOH1 [ CHP: Int Gasification.COH.CCSpoc.PUB ]</t>
  </si>
  <si>
    <t>PUICSCOH2 [ CHP: Int Gasification.COH.CCSprc.PUB ]</t>
  </si>
  <si>
    <t>PUICSCOH3 [ CHP: Int Gasification.COH.CCSoxy.PUB ]</t>
  </si>
  <si>
    <t>PUICSCOL1 [ CHP: Int Gasification.COL.CCSpoc.PUB ]</t>
  </si>
  <si>
    <t>PUICSCOL2 [ CHP: Int Gasification.COL.CCSprc.PUB ]</t>
  </si>
  <si>
    <t>PUICSCOL3 [ CHP: Int Gasification.COL.CCSoxy.PUB ]</t>
  </si>
  <si>
    <t>PUSCSCOH1 [ CHP: Steam.Turbine.SupCr.COH.CCSpoc.PUB ]</t>
  </si>
  <si>
    <t>PUSCSCOH3 [ CHP: Steam.Turbine.SupCr.COH.CCSoxy.PUB ]</t>
  </si>
  <si>
    <t>PUSCSCOL1 [ CHP: Steam.Turbine.SupCr.COL.CCSpoc.PUB ]</t>
  </si>
  <si>
    <t>PUSCSCOL3 [ CHP: Steam.Turbine.SupCr.COL.CCSoxy.PUB ]</t>
  </si>
  <si>
    <t>Subcritical</t>
  </si>
  <si>
    <t>BiomassSubcirical</t>
  </si>
  <si>
    <t>BiomassGasified</t>
  </si>
  <si>
    <t>BiomassORC</t>
  </si>
  <si>
    <t>BiomassDigest</t>
  </si>
  <si>
    <t>Gasified</t>
  </si>
  <si>
    <t>ORC</t>
  </si>
  <si>
    <t>Anaerobic</t>
  </si>
  <si>
    <t>Scenario\Year</t>
  </si>
  <si>
    <t>Hydro_large_cheap</t>
  </si>
  <si>
    <t>Hydro_large_expensive</t>
  </si>
  <si>
    <t>Hydro_medium_cheap</t>
  </si>
  <si>
    <t>Hydro_medium_expensive</t>
  </si>
  <si>
    <t>Hydro_small_cheap</t>
  </si>
  <si>
    <t>Hydro_small_expensive</t>
  </si>
  <si>
    <t>Hydro_RoR</t>
  </si>
  <si>
    <t>Maybe already in HighL ?</t>
  </si>
  <si>
    <t>Tidal_range</t>
  </si>
  <si>
    <t>Tidal_stream</t>
  </si>
  <si>
    <t>Wave_nearshore</t>
  </si>
  <si>
    <t>Wave_offshore</t>
  </si>
  <si>
    <t>15_</t>
  </si>
  <si>
    <t>16_</t>
  </si>
  <si>
    <t>PRORes_NoCCU</t>
  </si>
  <si>
    <t>PRORes_MaxBiofuel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</si>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</sst>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 * #,##0.00_ ;_ * \-#,##0.00_ ;_ * &quot;-&quot;??_ ;_ @_ "/>
    <numFmt numFmtId="167" formatCode="_-* #,##0.00\ &quot;€&quot;_-;\-* #,##0.00\ &quot;€&quot;_-;_-* &quot;-&quot;??\ &quot;€&quot;_-;_-@_-"/>
    <numFmt numFmtId="168" formatCode="_-* #,##0.00\ _€_-;\-* #,##0.00\ _€_-;_-* &quot;-&quot;??\ _€_-;_-@_-"/>
    <numFmt numFmtId="169" formatCode="0.0%"/>
    <numFmt numFmtId="170" formatCode="_([$€]* #,##0.00_);_([$€]* \(#,##0.00\);_([$€]* &quot;-&quot;??_);_(@_)"/>
    <numFmt numFmtId="171" formatCode="_-[$€-2]\ * #,##0.00_-;\-[$€-2]\ * #,##0.00_-;_-[$€-2]\ * &quot;-&quot;??_-"/>
    <numFmt numFmtId="172" formatCode="_-&quot;€&quot;\ * #,##0.00_-;\-&quot;€&quot;\ * #,##0.00_-;_-&quot;€&quot;\ * &quot;-&quot;??_-;_-@_-"/>
    <numFmt numFmtId="173" formatCode="_-&quot;$&quot;* #,##0.00_-;\-&quot;$&quot;* #,##0.00_-;_-&quot;$&quot;* &quot;-&quot;??_-;_-@_-"/>
    <numFmt numFmtId="174" formatCode="_([$€-2]* #,##0.00_);_([$€-2]* \(#,##0.00\);_([$€-2]* &quot;-&quot;??_)"/>
    <numFmt numFmtId="175" formatCode="_-[$€]* #,##0.00_-;\-[$€]* #,##0.00_-;_-[$€]* &quot;-&quot;??_-;_-@_-"/>
    <numFmt numFmtId="176" formatCode="_-[$€-2]* #,##0.00_-;\-[$€-2]* #,##0.00_-;_-[$€-2]* &quot;-&quot;??_-"/>
    <numFmt numFmtId="177" formatCode="#,##0;\-\ #,##0;_-\ &quot;- &quot;"/>
    <numFmt numFmtId="178" formatCode="General_)"/>
    <numFmt numFmtId="179" formatCode="0.0000"/>
    <numFmt numFmtId="180" formatCode="0.000"/>
    <numFmt numFmtId="181" formatCode="0.0"/>
    <numFmt numFmtId="182" formatCode="#,##0.0"/>
  </numFmts>
  <fonts count="7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2"/>
      <color indexed="20"/>
      <name val="??"/>
      <charset val="134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indexed="58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b/>
      <sz val="18"/>
      <color indexed="56"/>
      <name val="Cambria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</fonts>
  <fills count="9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3" tint="0.59999389629810485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0330">
    <xf numFmtId="0" fontId="0" fillId="0" borderId="0"/>
    <xf numFmtId="0" fontId="39" fillId="0" borderId="0" applyNumberFormat="0" applyFill="0" applyBorder="0" applyAlignment="0" applyProtection="0">
      <alignment vertical="center"/>
    </xf>
    <xf numFmtId="0" fontId="40" fillId="31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40" fillId="3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40" fillId="3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40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40" fillId="3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0" fillId="3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0" fillId="3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49" fontId="22" fillId="0" borderId="1" applyNumberFormat="0" applyFont="0" applyFill="0" applyBorder="0" applyProtection="0">
      <alignment horizontal="left" vertical="center" indent="2"/>
    </xf>
    <xf numFmtId="0" fontId="40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0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4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0" fillId="40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0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0" fillId="4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1" fillId="4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41" fillId="4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41" fillId="4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41" fillId="4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41" fillId="4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41" fillId="4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41" fillId="4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41" fillId="50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41" fillId="51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41" fillId="5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41" fillId="5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41" fillId="5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3" fillId="24" borderId="0" applyBorder="0" applyAlignment="0"/>
    <xf numFmtId="0" fontId="22" fillId="24" borderId="0" applyBorder="0">
      <alignment horizontal="right" vertical="center"/>
    </xf>
    <xf numFmtId="0" fontId="22" fillId="25" borderId="0" applyBorder="0">
      <alignment horizontal="right" vertical="center"/>
    </xf>
    <xf numFmtId="0" fontId="22" fillId="25" borderId="0" applyBorder="0">
      <alignment horizontal="right" vertical="center"/>
    </xf>
    <xf numFmtId="0" fontId="21" fillId="25" borderId="1">
      <alignment horizontal="right" vertical="center"/>
    </xf>
    <xf numFmtId="0" fontId="36" fillId="25" borderId="1">
      <alignment horizontal="right" vertical="center"/>
    </xf>
    <xf numFmtId="0" fontId="21" fillId="26" borderId="1">
      <alignment horizontal="right" vertical="center"/>
    </xf>
    <xf numFmtId="0" fontId="21" fillId="26" borderId="1">
      <alignment horizontal="right" vertical="center"/>
    </xf>
    <xf numFmtId="0" fontId="21" fillId="26" borderId="2">
      <alignment horizontal="right" vertical="center"/>
    </xf>
    <xf numFmtId="0" fontId="21" fillId="26" borderId="3">
      <alignment horizontal="right" vertical="center"/>
    </xf>
    <xf numFmtId="0" fontId="21" fillId="26" borderId="4">
      <alignment horizontal="right" vertical="center"/>
    </xf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17" fillId="27" borderId="5" applyNumberFormat="0" applyAlignment="0" applyProtection="0"/>
    <xf numFmtId="0" fontId="42" fillId="55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42" fillId="55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7" fillId="27" borderId="6" applyNumberFormat="0" applyAlignment="0" applyProtection="0"/>
    <xf numFmtId="4" fontId="23" fillId="0" borderId="7" applyFill="0" applyBorder="0" applyProtection="0">
      <alignment horizontal="right" vertical="center"/>
    </xf>
    <xf numFmtId="0" fontId="43" fillId="56" borderId="22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44" fillId="57" borderId="23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49" fontId="4" fillId="24" borderId="9">
      <alignment vertical="top" wrapText="1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0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0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1" fillId="0" borderId="0" applyNumberFormat="0">
      <alignment horizontal="right"/>
    </xf>
    <xf numFmtId="44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2" fillId="26" borderId="10">
      <alignment horizontal="left" vertical="center" wrapText="1" indent="2"/>
    </xf>
    <xf numFmtId="0" fontId="22" fillId="0" borderId="10">
      <alignment horizontal="left" vertical="center" wrapText="1" indent="2"/>
    </xf>
    <xf numFmtId="0" fontId="22" fillId="25" borderId="3">
      <alignment horizontal="left" vertical="center"/>
    </xf>
    <xf numFmtId="0" fontId="21" fillId="0" borderId="11">
      <alignment horizontal="left" vertical="top" wrapText="1"/>
    </xf>
    <xf numFmtId="3" fontId="32" fillId="0" borderId="9">
      <alignment horizontal="right" vertical="top"/>
    </xf>
    <xf numFmtId="0" fontId="14" fillId="9" borderId="6" applyNumberFormat="0" applyAlignment="0" applyProtection="0"/>
    <xf numFmtId="0" fontId="37" fillId="0" borderId="12"/>
    <xf numFmtId="0" fontId="3" fillId="30" borderId="1">
      <alignment horizontal="centerContinuous" vertical="top" wrapText="1"/>
    </xf>
    <xf numFmtId="0" fontId="33" fillId="0" borderId="0">
      <alignment vertical="top" wrapText="1"/>
    </xf>
    <xf numFmtId="0" fontId="2" fillId="0" borderId="13" applyNumberFormat="0" applyFill="0" applyAlignment="0" applyProtection="0"/>
    <xf numFmtId="0" fontId="9" fillId="0" borderId="0" applyNumberFormat="0" applyFill="0" applyBorder="0" applyAlignment="0" applyProtection="0"/>
    <xf numFmtId="0" fontId="19" fillId="0" borderId="0">
      <alignment vertical="top"/>
    </xf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6" fontId="35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35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35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35" fillId="0" borderId="0" applyFont="0" applyFill="0" applyBorder="0" applyAlignment="0" applyProtection="0"/>
    <xf numFmtId="11" fontId="35" fillId="0" borderId="0" applyFont="0" applyFill="0" applyBorder="0" applyAlignment="0" applyProtection="0"/>
    <xf numFmtId="0" fontId="46" fillId="58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47" fillId="5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48" fillId="5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46" fillId="58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49" fillId="0" borderId="2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50" fillId="0" borderId="25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51" fillId="0" borderId="26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5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/>
    <xf numFmtId="0" fontId="53" fillId="59" borderId="22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54" fillId="12" borderId="22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54" fillId="59" borderId="22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4" fontId="22" fillId="0" borderId="0" applyBorder="0">
      <alignment horizontal="right" vertical="center"/>
    </xf>
    <xf numFmtId="0" fontId="22" fillId="0" borderId="1">
      <alignment horizontal="right" vertical="center"/>
    </xf>
    <xf numFmtId="1" fontId="38" fillId="25" borderId="0" applyBorder="0">
      <alignment horizontal="right" vertical="center"/>
    </xf>
    <xf numFmtId="0" fontId="34" fillId="0" borderId="0"/>
    <xf numFmtId="0" fontId="55" fillId="0" borderId="27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168" fontId="4" fillId="0" borderId="0" applyFont="0" applyFill="0" applyBorder="0" applyAlignment="0" applyProtection="0"/>
    <xf numFmtId="0" fontId="56" fillId="6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31" fillId="12" borderId="0" applyNumberFormat="0" applyBorder="0" applyAlignment="0" applyProtection="0"/>
    <xf numFmtId="0" fontId="57" fillId="6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31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56" fillId="6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0" borderId="0"/>
    <xf numFmtId="0" fontId="4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5" fontId="30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0" fontId="1" fillId="0" borderId="0"/>
    <xf numFmtId="169" fontId="3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8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177" fontId="4" fillId="0" borderId="0" applyFont="0" applyFill="0" applyBorder="0" applyAlignment="0" applyProtection="0"/>
    <xf numFmtId="0" fontId="17" fillId="27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3" fillId="75" borderId="1" applyNumberFormat="0" applyProtection="0">
      <alignment horizontal="right"/>
    </xf>
    <xf numFmtId="0" fontId="65" fillId="75" borderId="0" applyNumberFormat="0" applyBorder="0" applyProtection="0">
      <alignment horizontal="left"/>
    </xf>
    <xf numFmtId="0" fontId="3" fillId="75" borderId="1" applyNumberFormat="0" applyProtection="0">
      <alignment horizontal="left"/>
    </xf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64" fillId="76" borderId="0" applyNumberFormat="0" applyBorder="0" applyProtection="0">
      <alignment horizontal="left"/>
    </xf>
    <xf numFmtId="0" fontId="63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4" fillId="0" borderId="0" applyNumberFormat="0" applyFont="0" applyFill="0" applyBorder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19" fillId="0" borderId="0"/>
    <xf numFmtId="0" fontId="4" fillId="26" borderId="0" applyNumberFormat="0" applyFont="0" applyBorder="0" applyAlignment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8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7" borderId="47" applyNumberFormat="0" applyFont="0" applyAlignment="0" applyProtection="0"/>
    <xf numFmtId="0" fontId="33" fillId="0" borderId="0">
      <alignment vertical="top" wrapText="1"/>
    </xf>
    <xf numFmtId="182" fontId="69" fillId="83" borderId="52">
      <alignment vertical="center"/>
    </xf>
    <xf numFmtId="169" fontId="70" fillId="83" borderId="52">
      <alignment vertical="center"/>
    </xf>
    <xf numFmtId="182" fontId="71" fillId="84" borderId="52">
      <alignment vertical="center"/>
    </xf>
    <xf numFmtId="0" fontId="4" fillId="85" borderId="53" applyBorder="0">
      <alignment horizontal="left" vertical="center"/>
    </xf>
    <xf numFmtId="49" fontId="4" fillId="86" borderId="1">
      <alignment vertical="center" wrapText="1"/>
    </xf>
    <xf numFmtId="0" fontId="4" fillId="87" borderId="54">
      <alignment horizontal="left" vertical="center" wrapText="1"/>
    </xf>
    <xf numFmtId="0" fontId="72" fillId="88" borderId="1">
      <alignment horizontal="left" vertical="center" wrapText="1"/>
    </xf>
    <xf numFmtId="0" fontId="4" fillId="89" borderId="1">
      <alignment horizontal="left" vertical="center" wrapText="1"/>
    </xf>
    <xf numFmtId="0" fontId="4" fillId="90" borderId="1">
      <alignment horizontal="left" vertical="center" wrapText="1"/>
    </xf>
    <xf numFmtId="0" fontId="68" fillId="0" borderId="0"/>
  </cellStyleXfs>
  <cellXfs count="157">
    <xf numFmtId="0" fontId="0" fillId="0" borderId="0" xfId="0"/>
    <xf numFmtId="0" fontId="0" fillId="61" borderId="0" xfId="0" applyFill="1"/>
    <xf numFmtId="0" fontId="58" fillId="0" borderId="0" xfId="0" applyFont="1"/>
    <xf numFmtId="0" fontId="0" fillId="62" borderId="0" xfId="0" applyFill="1"/>
    <xf numFmtId="0" fontId="0" fillId="0" borderId="28" xfId="0" applyBorder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53" fillId="59" borderId="22" xfId="3358" quotePrefix="1"/>
    <xf numFmtId="0" fontId="53" fillId="59" borderId="22" xfId="3358"/>
    <xf numFmtId="0" fontId="0" fillId="0" borderId="34" xfId="0" applyBorder="1"/>
    <xf numFmtId="0" fontId="0" fillId="0" borderId="0" xfId="0" applyBorder="1"/>
    <xf numFmtId="1" fontId="0" fillId="0" borderId="35" xfId="0" applyNumberFormat="1" applyBorder="1" applyAlignment="1">
      <alignment horizontal="center"/>
    </xf>
    <xf numFmtId="1" fontId="0" fillId="0" borderId="31" xfId="0" applyNumberFormat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0" fontId="0" fillId="63" borderId="0" xfId="0" applyFill="1"/>
    <xf numFmtId="1" fontId="0" fillId="0" borderId="0" xfId="0" applyNumberFormat="1"/>
    <xf numFmtId="0" fontId="0" fillId="64" borderId="0" xfId="0" applyFill="1"/>
    <xf numFmtId="9" fontId="0" fillId="0" borderId="0" xfId="18048" applyFont="1"/>
    <xf numFmtId="1" fontId="0" fillId="0" borderId="34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0" fontId="0" fillId="0" borderId="38" xfId="0" applyBorder="1"/>
    <xf numFmtId="0" fontId="0" fillId="0" borderId="12" xfId="0" applyBorder="1"/>
    <xf numFmtId="1" fontId="0" fillId="0" borderId="38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1" fontId="0" fillId="64" borderId="0" xfId="0" applyNumberFormat="1" applyFill="1"/>
    <xf numFmtId="0" fontId="0" fillId="0" borderId="31" xfId="0" applyBorder="1"/>
    <xf numFmtId="0" fontId="0" fillId="0" borderId="32" xfId="0" applyBorder="1"/>
    <xf numFmtId="0" fontId="0" fillId="0" borderId="35" xfId="0" applyBorder="1"/>
    <xf numFmtId="1" fontId="0" fillId="0" borderId="35" xfId="0" applyNumberFormat="1" applyBorder="1"/>
    <xf numFmtId="1" fontId="0" fillId="0" borderId="31" xfId="0" applyNumberFormat="1" applyBorder="1"/>
    <xf numFmtId="1" fontId="0" fillId="0" borderId="32" xfId="0" applyNumberFormat="1" applyBorder="1"/>
    <xf numFmtId="0" fontId="0" fillId="0" borderId="39" xfId="0" applyBorder="1"/>
    <xf numFmtId="1" fontId="0" fillId="0" borderId="38" xfId="0" applyNumberFormat="1" applyBorder="1"/>
    <xf numFmtId="1" fontId="0" fillId="0" borderId="12" xfId="0" applyNumberFormat="1" applyBorder="1"/>
    <xf numFmtId="1" fontId="0" fillId="0" borderId="39" xfId="0" applyNumberFormat="1" applyBorder="1"/>
    <xf numFmtId="0" fontId="0" fillId="65" borderId="0" xfId="0" applyFill="1"/>
    <xf numFmtId="1" fontId="0" fillId="61" borderId="0" xfId="0" applyNumberFormat="1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1" fontId="0" fillId="68" borderId="0" xfId="0" applyNumberFormat="1" applyFill="1"/>
    <xf numFmtId="0" fontId="0" fillId="69" borderId="0" xfId="0" applyFill="1"/>
    <xf numFmtId="1" fontId="0" fillId="69" borderId="0" xfId="0" applyNumberFormat="1" applyFill="1"/>
    <xf numFmtId="0" fontId="0" fillId="70" borderId="0" xfId="0" applyFill="1"/>
    <xf numFmtId="1" fontId="0" fillId="70" borderId="0" xfId="0" applyNumberFormat="1" applyFill="1"/>
    <xf numFmtId="0" fontId="58" fillId="71" borderId="40" xfId="0" applyFont="1" applyFill="1" applyBorder="1"/>
    <xf numFmtId="0" fontId="0" fillId="71" borderId="41" xfId="0" applyFill="1" applyBorder="1"/>
    <xf numFmtId="0" fontId="0" fillId="71" borderId="31" xfId="0" applyFill="1" applyBorder="1"/>
    <xf numFmtId="0" fontId="58" fillId="71" borderId="41" xfId="0" applyFont="1" applyFill="1" applyBorder="1"/>
    <xf numFmtId="0" fontId="0" fillId="71" borderId="42" xfId="0" applyFill="1" applyBorder="1"/>
    <xf numFmtId="0" fontId="58" fillId="71" borderId="43" xfId="0" applyFont="1" applyFill="1" applyBorder="1"/>
    <xf numFmtId="0" fontId="58" fillId="71" borderId="44" xfId="0" applyFont="1" applyFill="1" applyBorder="1"/>
    <xf numFmtId="0" fontId="0" fillId="71" borderId="0" xfId="0" applyFill="1" applyBorder="1"/>
    <xf numFmtId="0" fontId="58" fillId="71" borderId="45" xfId="0" applyFont="1" applyFill="1" applyBorder="1"/>
    <xf numFmtId="0" fontId="58" fillId="71" borderId="46" xfId="0" applyFont="1" applyFill="1" applyBorder="1"/>
    <xf numFmtId="0" fontId="0" fillId="71" borderId="34" xfId="0" applyFill="1" applyBorder="1"/>
    <xf numFmtId="0" fontId="0" fillId="69" borderId="0" xfId="0" applyFill="1" applyBorder="1"/>
    <xf numFmtId="0" fontId="0" fillId="69" borderId="36" xfId="0" applyFill="1" applyBorder="1"/>
    <xf numFmtId="0" fontId="0" fillId="72" borderId="0" xfId="0" applyFill="1" applyBorder="1"/>
    <xf numFmtId="0" fontId="0" fillId="73" borderId="0" xfId="0" applyFill="1" applyBorder="1"/>
    <xf numFmtId="0" fontId="0" fillId="62" borderId="0" xfId="0" applyFill="1" applyBorder="1"/>
    <xf numFmtId="0" fontId="0" fillId="61" borderId="0" xfId="0" applyFill="1" applyBorder="1"/>
    <xf numFmtId="0" fontId="0" fillId="61" borderId="36" xfId="0" applyFill="1" applyBorder="1"/>
    <xf numFmtId="0" fontId="0" fillId="71" borderId="36" xfId="0" applyFill="1" applyBorder="1"/>
    <xf numFmtId="0" fontId="58" fillId="71" borderId="10" xfId="0" applyFont="1" applyFill="1" applyBorder="1"/>
    <xf numFmtId="1" fontId="0" fillId="71" borderId="0" xfId="0" applyNumberFormat="1" applyFill="1" applyBorder="1"/>
    <xf numFmtId="1" fontId="0" fillId="71" borderId="36" xfId="0" applyNumberFormat="1" applyFill="1" applyBorder="1"/>
    <xf numFmtId="0" fontId="0" fillId="71" borderId="38" xfId="0" applyFill="1" applyBorder="1"/>
    <xf numFmtId="1" fontId="0" fillId="71" borderId="12" xfId="0" applyNumberFormat="1" applyFill="1" applyBorder="1"/>
    <xf numFmtId="0" fontId="0" fillId="71" borderId="12" xfId="0" applyFill="1" applyBorder="1"/>
    <xf numFmtId="1" fontId="0" fillId="71" borderId="39" xfId="0" applyNumberFormat="1" applyFill="1" applyBorder="1"/>
    <xf numFmtId="169" fontId="0" fillId="0" borderId="0" xfId="18048" applyNumberFormat="1" applyFont="1"/>
    <xf numFmtId="169" fontId="0" fillId="74" borderId="0" xfId="18048" applyNumberFormat="1" applyFont="1" applyFill="1"/>
    <xf numFmtId="9" fontId="0" fillId="62" borderId="0" xfId="0" applyNumberFormat="1" applyFill="1"/>
    <xf numFmtId="0" fontId="0" fillId="73" borderId="0" xfId="0" applyFill="1"/>
    <xf numFmtId="0" fontId="0" fillId="72" borderId="0" xfId="0" applyFill="1"/>
    <xf numFmtId="9" fontId="0" fillId="0" borderId="0" xfId="0" applyNumberFormat="1"/>
    <xf numFmtId="0" fontId="0" fillId="74" borderId="0" xfId="0" applyFill="1"/>
    <xf numFmtId="9" fontId="0" fillId="69" borderId="0" xfId="0" applyNumberFormat="1" applyFill="1"/>
    <xf numFmtId="0" fontId="59" fillId="0" borderId="0" xfId="0" applyFont="1"/>
    <xf numFmtId="0" fontId="46" fillId="58" borderId="0" xfId="3056"/>
    <xf numFmtId="0" fontId="42" fillId="55" borderId="0" xfId="1654" applyAlignment="1">
      <alignment horizontal="center" vertical="center"/>
    </xf>
    <xf numFmtId="0" fontId="46" fillId="58" borderId="0" xfId="3056" applyAlignment="1">
      <alignment horizontal="center" vertical="center"/>
    </xf>
    <xf numFmtId="10" fontId="41" fillId="51" borderId="0" xfId="1400" applyNumberFormat="1"/>
    <xf numFmtId="10" fontId="0" fillId="0" borderId="0" xfId="0" applyNumberFormat="1"/>
    <xf numFmtId="10" fontId="0" fillId="0" borderId="0" xfId="18048" applyNumberFormat="1" applyFont="1"/>
    <xf numFmtId="0" fontId="0" fillId="0" borderId="0" xfId="0"/>
    <xf numFmtId="0" fontId="0" fillId="61" borderId="0" xfId="0" applyFill="1"/>
    <xf numFmtId="0" fontId="60" fillId="0" borderId="0" xfId="18050" applyFont="1"/>
    <xf numFmtId="0" fontId="3" fillId="77" borderId="49" xfId="18050" applyFont="1" applyFill="1" applyBorder="1" applyAlignment="1">
      <alignment horizontal="center"/>
    </xf>
    <xf numFmtId="0" fontId="0" fillId="78" borderId="0" xfId="0" applyFill="1"/>
    <xf numFmtId="9" fontId="0" fillId="78" borderId="0" xfId="18048" applyNumberFormat="1" applyFont="1" applyFill="1"/>
    <xf numFmtId="9" fontId="0" fillId="78" borderId="0" xfId="18048" applyFont="1" applyFill="1"/>
    <xf numFmtId="9" fontId="0" fillId="78" borderId="44" xfId="18048" applyNumberFormat="1" applyFont="1" applyFill="1" applyBorder="1"/>
    <xf numFmtId="9" fontId="0" fillId="78" borderId="44" xfId="18048" applyFont="1" applyFill="1" applyBorder="1"/>
    <xf numFmtId="0" fontId="0" fillId="79" borderId="0" xfId="0" applyFill="1" applyBorder="1"/>
    <xf numFmtId="0" fontId="0" fillId="79" borderId="50" xfId="0" applyFill="1" applyBorder="1"/>
    <xf numFmtId="9" fontId="0" fillId="79" borderId="50" xfId="0" applyNumberFormat="1" applyFill="1" applyBorder="1"/>
    <xf numFmtId="9" fontId="0" fillId="79" borderId="0" xfId="18048" applyNumberFormat="1" applyFont="1" applyFill="1" applyBorder="1"/>
    <xf numFmtId="169" fontId="0" fillId="79" borderId="50" xfId="0" applyNumberFormat="1" applyFill="1" applyBorder="1"/>
    <xf numFmtId="9" fontId="0" fillId="79" borderId="0" xfId="0" applyNumberFormat="1" applyFill="1" applyBorder="1"/>
    <xf numFmtId="169" fontId="0" fillId="79" borderId="0" xfId="0" applyNumberFormat="1" applyFill="1" applyBorder="1"/>
    <xf numFmtId="0" fontId="0" fillId="79" borderId="44" xfId="0" applyFill="1" applyBorder="1"/>
    <xf numFmtId="9" fontId="0" fillId="79" borderId="44" xfId="0" applyNumberFormat="1" applyFill="1" applyBorder="1"/>
    <xf numFmtId="9" fontId="0" fillId="79" borderId="44" xfId="18048" applyNumberFormat="1" applyFont="1" applyFill="1" applyBorder="1"/>
    <xf numFmtId="169" fontId="0" fillId="79" borderId="44" xfId="0" applyNumberFormat="1" applyFill="1" applyBorder="1"/>
    <xf numFmtId="0" fontId="0" fillId="78" borderId="50" xfId="0" applyFill="1" applyBorder="1"/>
    <xf numFmtId="0" fontId="0" fillId="78" borderId="0" xfId="0" applyFill="1" applyBorder="1"/>
    <xf numFmtId="0" fontId="0" fillId="78" borderId="44" xfId="0" applyFill="1" applyBorder="1"/>
    <xf numFmtId="1" fontId="0" fillId="79" borderId="0" xfId="18048" applyNumberFormat="1" applyFont="1" applyFill="1" applyBorder="1"/>
    <xf numFmtId="1" fontId="0" fillId="79" borderId="44" xfId="18048" applyNumberFormat="1" applyFont="1" applyFill="1" applyBorder="1"/>
    <xf numFmtId="0" fontId="0" fillId="78" borderId="0" xfId="0" applyFill="1" applyAlignment="1">
      <alignment horizontal="right"/>
    </xf>
    <xf numFmtId="0" fontId="0" fillId="70" borderId="0" xfId="0" applyFill="1" applyBorder="1"/>
    <xf numFmtId="0" fontId="0" fillId="70" borderId="44" xfId="0" applyFill="1" applyBorder="1"/>
    <xf numFmtId="0" fontId="1" fillId="80" borderId="51" xfId="19148" applyFont="1" applyFill="1" applyBorder="1" applyAlignment="1">
      <alignment horizontal="center"/>
    </xf>
    <xf numFmtId="0" fontId="1" fillId="81" borderId="51" xfId="19148" applyFont="1" applyFill="1" applyBorder="1" applyAlignment="1">
      <alignment horizontal="center"/>
    </xf>
    <xf numFmtId="179" fontId="0" fillId="82" borderId="0" xfId="0" applyNumberFormat="1" applyFill="1"/>
    <xf numFmtId="179" fontId="0" fillId="65" borderId="0" xfId="0" applyNumberFormat="1" applyFill="1"/>
    <xf numFmtId="2" fontId="0" fillId="82" borderId="0" xfId="0" applyNumberFormat="1" applyFill="1"/>
    <xf numFmtId="2" fontId="0" fillId="65" borderId="0" xfId="0" applyNumberFormat="1" applyFill="1"/>
    <xf numFmtId="180" fontId="0" fillId="82" borderId="0" xfId="0" applyNumberFormat="1" applyFill="1"/>
    <xf numFmtId="180" fontId="0" fillId="65" borderId="0" xfId="0" applyNumberFormat="1" applyFill="1"/>
    <xf numFmtId="0" fontId="0" fillId="82" borderId="0" xfId="0" applyFill="1"/>
    <xf numFmtId="0" fontId="0" fillId="0" borderId="44" xfId="0" applyBorder="1"/>
    <xf numFmtId="0" fontId="0" fillId="82" borderId="44" xfId="0" applyFill="1" applyBorder="1"/>
    <xf numFmtId="180" fontId="0" fillId="73" borderId="0" xfId="0" applyNumberFormat="1" applyFill="1"/>
    <xf numFmtId="181" fontId="0" fillId="82" borderId="0" xfId="0" applyNumberFormat="1" applyFill="1"/>
    <xf numFmtId="0" fontId="0" fillId="73" borderId="44" xfId="0" applyFill="1" applyBorder="1"/>
    <xf numFmtId="179" fontId="0" fillId="73" borderId="0" xfId="0" applyNumberFormat="1" applyFill="1"/>
    <xf numFmtId="0" fontId="0" fillId="79" borderId="0" xfId="0" applyFill="1"/>
    <xf numFmtId="1" fontId="0" fillId="79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/>
    <xf numFmtId="0" fontId="0" fillId="0" borderId="0" xfId="0"/>
    <xf numFmtId="0" fontId="60" fillId="0" borderId="0" xfId="18050" applyFont="1"/>
    <xf numFmtId="0" fontId="3" fillId="77" borderId="49" xfId="18050" applyFont="1" applyFill="1" applyBorder="1" applyAlignment="1">
      <alignment horizontal="center"/>
    </xf>
    <xf numFmtId="0" fontId="1" fillId="80" borderId="51" xfId="19148" applyFont="1" applyFill="1" applyBorder="1" applyAlignment="1">
      <alignment horizontal="center"/>
    </xf>
    <xf numFmtId="0" fontId="1" fillId="81" borderId="51" xfId="19148" applyFont="1" applyFill="1" applyBorder="1" applyAlignment="1">
      <alignment horizontal="center"/>
    </xf>
    <xf numFmtId="0" fontId="0" fillId="71" borderId="0" xfId="0" applyFill="1"/>
    <xf numFmtId="2" fontId="0" fillId="71" borderId="0" xfId="0" applyNumberFormat="1" applyFill="1"/>
    <xf numFmtId="0" fontId="0" fillId="0" borderId="33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Alignment="1">
      <alignment horizontal="center"/>
    </xf>
    <xf numFmtId="0" fontId="0" fillId="70" borderId="0" xfId="0" applyFill="1" applyBorder="1" applyAlignment="1">
      <alignment horizontal="left" vertical="top" wrapText="1"/>
    </xf>
    <xf numFmtId="0" fontId="0" fillId="70" borderId="44" xfId="0" applyFill="1" applyBorder="1" applyAlignment="1">
      <alignment horizontal="left" vertical="top" wrapText="1"/>
    </xf>
    <xf numFmtId="0" fontId="0" fillId="79" borderId="50" xfId="0" applyFill="1" applyBorder="1" applyAlignment="1">
      <alignment horizontal="left" wrapText="1"/>
    </xf>
    <xf numFmtId="0" fontId="0" fillId="79" borderId="0" xfId="0" applyFill="1" applyBorder="1" applyAlignment="1">
      <alignment horizontal="left" wrapText="1"/>
    </xf>
    <xf numFmtId="0" fontId="0" fillId="79" borderId="44" xfId="0" applyFill="1" applyBorder="1" applyAlignment="1">
      <alignment horizontal="left" wrapText="1"/>
    </xf>
    <xf numFmtId="0" fontId="0" fillId="79" borderId="0" xfId="0" applyFill="1" applyBorder="1" applyAlignment="1">
      <alignment horizontal="left" vertical="top" wrapText="1"/>
    </xf>
    <xf numFmtId="0" fontId="0" fillId="79" borderId="44" xfId="0" applyFill="1" applyBorder="1" applyAlignment="1">
      <alignment horizontal="left" vertical="top" wrapText="1"/>
    </xf>
    <xf numFmtId="0" fontId="0" fillId="79" borderId="50" xfId="0" applyFill="1" applyBorder="1" applyAlignment="1">
      <alignment horizontal="left" vertical="top" wrapText="1"/>
    </xf>
    <xf numFmtId="0" fontId="0" fillId="71" borderId="0" xfId="0" applyFill="1"/>
  </cellXfs>
  <cellStyles count="20330">
    <cellStyle name="???????" xfId="1" xr:uid="{00000000-0005-0000-0000-000000000000}"/>
    <cellStyle name="20% - Accent1" xfId="2" builtinId="30" customBuiltin="1"/>
    <cellStyle name="20% - Accent1 10" xfId="3" xr:uid="{00000000-0005-0000-0000-000002000000}"/>
    <cellStyle name="20% - Accent1 10 2" xfId="4" xr:uid="{00000000-0005-0000-0000-000003000000}"/>
    <cellStyle name="20% - Accent1 11" xfId="5" xr:uid="{00000000-0005-0000-0000-000004000000}"/>
    <cellStyle name="20% - Accent1 11 2" xfId="6" xr:uid="{00000000-0005-0000-0000-000005000000}"/>
    <cellStyle name="20% - Accent1 12" xfId="7" xr:uid="{00000000-0005-0000-0000-000006000000}"/>
    <cellStyle name="20% - Accent1 13" xfId="8" xr:uid="{00000000-0005-0000-0000-000007000000}"/>
    <cellStyle name="20% - Accent1 14" xfId="9" xr:uid="{00000000-0005-0000-0000-000008000000}"/>
    <cellStyle name="20% - Accent1 15" xfId="10" xr:uid="{00000000-0005-0000-0000-000009000000}"/>
    <cellStyle name="20% - Accent1 16" xfId="11" xr:uid="{00000000-0005-0000-0000-00000A000000}"/>
    <cellStyle name="20% - Accent1 17" xfId="12" xr:uid="{00000000-0005-0000-0000-00000B000000}"/>
    <cellStyle name="20% - Accent1 18" xfId="13" xr:uid="{00000000-0005-0000-0000-00000C000000}"/>
    <cellStyle name="20% - Accent1 19" xfId="14" xr:uid="{00000000-0005-0000-0000-00000D000000}"/>
    <cellStyle name="20% - Accent1 2" xfId="15" xr:uid="{00000000-0005-0000-0000-00000E000000}"/>
    <cellStyle name="20% - Accent1 2 10" xfId="16" xr:uid="{00000000-0005-0000-0000-00000F000000}"/>
    <cellStyle name="20% - Accent1 2 11" xfId="17" xr:uid="{00000000-0005-0000-0000-000010000000}"/>
    <cellStyle name="20% - Accent1 2 12" xfId="18" xr:uid="{00000000-0005-0000-0000-000011000000}"/>
    <cellStyle name="20% - Accent1 2 13" xfId="19" xr:uid="{00000000-0005-0000-0000-000012000000}"/>
    <cellStyle name="20% - Accent1 2 14" xfId="20" xr:uid="{00000000-0005-0000-0000-000013000000}"/>
    <cellStyle name="20% - Accent1 2 15" xfId="21" xr:uid="{00000000-0005-0000-0000-000014000000}"/>
    <cellStyle name="20% - Accent1 2 16" xfId="22" xr:uid="{00000000-0005-0000-0000-000015000000}"/>
    <cellStyle name="20% - Accent1 2 2" xfId="23" xr:uid="{00000000-0005-0000-0000-000016000000}"/>
    <cellStyle name="20% - Accent1 2 3" xfId="24" xr:uid="{00000000-0005-0000-0000-000017000000}"/>
    <cellStyle name="20% - Accent1 2 4" xfId="25" xr:uid="{00000000-0005-0000-0000-000018000000}"/>
    <cellStyle name="20% - Accent1 2 5" xfId="26" xr:uid="{00000000-0005-0000-0000-000019000000}"/>
    <cellStyle name="20% - Accent1 2 6" xfId="27" xr:uid="{00000000-0005-0000-0000-00001A000000}"/>
    <cellStyle name="20% - Accent1 2 7" xfId="28" xr:uid="{00000000-0005-0000-0000-00001B000000}"/>
    <cellStyle name="20% - Accent1 2 8" xfId="29" xr:uid="{00000000-0005-0000-0000-00001C000000}"/>
    <cellStyle name="20% - Accent1 2 9" xfId="30" xr:uid="{00000000-0005-0000-0000-00001D000000}"/>
    <cellStyle name="20% - Accent1 20" xfId="31" xr:uid="{00000000-0005-0000-0000-00001E000000}"/>
    <cellStyle name="20% - Accent1 21" xfId="32" xr:uid="{00000000-0005-0000-0000-00001F000000}"/>
    <cellStyle name="20% - Accent1 22" xfId="33" xr:uid="{00000000-0005-0000-0000-000020000000}"/>
    <cellStyle name="20% - Accent1 23" xfId="34" xr:uid="{00000000-0005-0000-0000-000021000000}"/>
    <cellStyle name="20% - Accent1 24" xfId="35" xr:uid="{00000000-0005-0000-0000-000022000000}"/>
    <cellStyle name="20% - Accent1 25" xfId="36" xr:uid="{00000000-0005-0000-0000-000023000000}"/>
    <cellStyle name="20% - Accent1 26" xfId="37" xr:uid="{00000000-0005-0000-0000-000024000000}"/>
    <cellStyle name="20% - Accent1 27" xfId="38" xr:uid="{00000000-0005-0000-0000-000025000000}"/>
    <cellStyle name="20% - Accent1 28" xfId="39" xr:uid="{00000000-0005-0000-0000-000026000000}"/>
    <cellStyle name="20% - Accent1 29" xfId="40" xr:uid="{00000000-0005-0000-0000-000027000000}"/>
    <cellStyle name="20% - Accent1 3" xfId="41" xr:uid="{00000000-0005-0000-0000-000028000000}"/>
    <cellStyle name="20% - Accent1 3 2" xfId="42" xr:uid="{00000000-0005-0000-0000-000029000000}"/>
    <cellStyle name="20% - Accent1 3 2 2" xfId="43" xr:uid="{00000000-0005-0000-0000-00002A000000}"/>
    <cellStyle name="20% - Accent1 3 3" xfId="44" xr:uid="{00000000-0005-0000-0000-00002B000000}"/>
    <cellStyle name="20% - Accent1 3 4" xfId="45" xr:uid="{00000000-0005-0000-0000-00002C000000}"/>
    <cellStyle name="20% - Accent1 30" xfId="46" xr:uid="{00000000-0005-0000-0000-00002D000000}"/>
    <cellStyle name="20% - Accent1 31" xfId="47" xr:uid="{00000000-0005-0000-0000-00002E000000}"/>
    <cellStyle name="20% - Accent1 32" xfId="48" xr:uid="{00000000-0005-0000-0000-00002F000000}"/>
    <cellStyle name="20% - Accent1 33" xfId="49" xr:uid="{00000000-0005-0000-0000-000030000000}"/>
    <cellStyle name="20% - Accent1 34" xfId="50" xr:uid="{00000000-0005-0000-0000-000031000000}"/>
    <cellStyle name="20% - Accent1 35" xfId="51" xr:uid="{00000000-0005-0000-0000-000032000000}"/>
    <cellStyle name="20% - Accent1 36" xfId="52" xr:uid="{00000000-0005-0000-0000-000033000000}"/>
    <cellStyle name="20% - Accent1 37" xfId="53" xr:uid="{00000000-0005-0000-0000-000034000000}"/>
    <cellStyle name="20% - Accent1 38" xfId="54" xr:uid="{00000000-0005-0000-0000-000035000000}"/>
    <cellStyle name="20% - Accent1 39" xfId="55" xr:uid="{00000000-0005-0000-0000-000036000000}"/>
    <cellStyle name="20% - Accent1 4" xfId="56" xr:uid="{00000000-0005-0000-0000-000037000000}"/>
    <cellStyle name="20% - Accent1 4 2" xfId="57" xr:uid="{00000000-0005-0000-0000-000038000000}"/>
    <cellStyle name="20% - Accent1 4 3" xfId="58" xr:uid="{00000000-0005-0000-0000-000039000000}"/>
    <cellStyle name="20% - Accent1 40" xfId="59" xr:uid="{00000000-0005-0000-0000-00003A000000}"/>
    <cellStyle name="20% - Accent1 41" xfId="60" xr:uid="{00000000-0005-0000-0000-00003B000000}"/>
    <cellStyle name="20% - Accent1 42" xfId="61" xr:uid="{00000000-0005-0000-0000-00003C000000}"/>
    <cellStyle name="20% - Accent1 43" xfId="62" xr:uid="{00000000-0005-0000-0000-00003D000000}"/>
    <cellStyle name="20% - Accent1 5" xfId="63" xr:uid="{00000000-0005-0000-0000-00003E000000}"/>
    <cellStyle name="20% - Accent1 5 2" xfId="64" xr:uid="{00000000-0005-0000-0000-00003F000000}"/>
    <cellStyle name="20% - Accent1 5 3" xfId="65" xr:uid="{00000000-0005-0000-0000-000040000000}"/>
    <cellStyle name="20% - Accent1 6" xfId="66" xr:uid="{00000000-0005-0000-0000-000041000000}"/>
    <cellStyle name="20% - Accent1 6 2" xfId="67" xr:uid="{00000000-0005-0000-0000-000042000000}"/>
    <cellStyle name="20% - Accent1 6 3" xfId="68" xr:uid="{00000000-0005-0000-0000-000043000000}"/>
    <cellStyle name="20% - Accent1 7" xfId="69" xr:uid="{00000000-0005-0000-0000-000044000000}"/>
    <cellStyle name="20% - Accent1 7 2" xfId="70" xr:uid="{00000000-0005-0000-0000-000045000000}"/>
    <cellStyle name="20% - Accent1 7 3" xfId="71" xr:uid="{00000000-0005-0000-0000-000046000000}"/>
    <cellStyle name="20% - Accent1 8" xfId="72" xr:uid="{00000000-0005-0000-0000-000047000000}"/>
    <cellStyle name="20% - Accent1 8 2" xfId="73" xr:uid="{00000000-0005-0000-0000-000048000000}"/>
    <cellStyle name="20% - Accent1 8 3" xfId="74" xr:uid="{00000000-0005-0000-0000-000049000000}"/>
    <cellStyle name="20% - Accent1 9" xfId="75" xr:uid="{00000000-0005-0000-0000-00004A000000}"/>
    <cellStyle name="20% - Accent1 9 2" xfId="76" xr:uid="{00000000-0005-0000-0000-00004B000000}"/>
    <cellStyle name="20% - Accent2" xfId="77" builtinId="34" customBuiltin="1"/>
    <cellStyle name="20% - Accent2 10" xfId="78" xr:uid="{00000000-0005-0000-0000-00004D000000}"/>
    <cellStyle name="20% - Accent2 10 2" xfId="79" xr:uid="{00000000-0005-0000-0000-00004E000000}"/>
    <cellStyle name="20% - Accent2 11" xfId="80" xr:uid="{00000000-0005-0000-0000-00004F000000}"/>
    <cellStyle name="20% - Accent2 11 2" xfId="81" xr:uid="{00000000-0005-0000-0000-000050000000}"/>
    <cellStyle name="20% - Accent2 12" xfId="82" xr:uid="{00000000-0005-0000-0000-000051000000}"/>
    <cellStyle name="20% - Accent2 13" xfId="83" xr:uid="{00000000-0005-0000-0000-000052000000}"/>
    <cellStyle name="20% - Accent2 14" xfId="84" xr:uid="{00000000-0005-0000-0000-000053000000}"/>
    <cellStyle name="20% - Accent2 15" xfId="85" xr:uid="{00000000-0005-0000-0000-000054000000}"/>
    <cellStyle name="20% - Accent2 16" xfId="86" xr:uid="{00000000-0005-0000-0000-000055000000}"/>
    <cellStyle name="20% - Accent2 17" xfId="87" xr:uid="{00000000-0005-0000-0000-000056000000}"/>
    <cellStyle name="20% - Accent2 18" xfId="88" xr:uid="{00000000-0005-0000-0000-000057000000}"/>
    <cellStyle name="20% - Accent2 19" xfId="89" xr:uid="{00000000-0005-0000-0000-000058000000}"/>
    <cellStyle name="20% - Accent2 2" xfId="90" xr:uid="{00000000-0005-0000-0000-000059000000}"/>
    <cellStyle name="20% - Accent2 2 10" xfId="91" xr:uid="{00000000-0005-0000-0000-00005A000000}"/>
    <cellStyle name="20% - Accent2 2 11" xfId="92" xr:uid="{00000000-0005-0000-0000-00005B000000}"/>
    <cellStyle name="20% - Accent2 2 12" xfId="93" xr:uid="{00000000-0005-0000-0000-00005C000000}"/>
    <cellStyle name="20% - Accent2 2 13" xfId="94" xr:uid="{00000000-0005-0000-0000-00005D000000}"/>
    <cellStyle name="20% - Accent2 2 14" xfId="95" xr:uid="{00000000-0005-0000-0000-00005E000000}"/>
    <cellStyle name="20% - Accent2 2 15" xfId="96" xr:uid="{00000000-0005-0000-0000-00005F000000}"/>
    <cellStyle name="20% - Accent2 2 16" xfId="97" xr:uid="{00000000-0005-0000-0000-000060000000}"/>
    <cellStyle name="20% - Accent2 2 2" xfId="98" xr:uid="{00000000-0005-0000-0000-000061000000}"/>
    <cellStyle name="20% - Accent2 2 3" xfId="99" xr:uid="{00000000-0005-0000-0000-000062000000}"/>
    <cellStyle name="20% - Accent2 2 4" xfId="100" xr:uid="{00000000-0005-0000-0000-000063000000}"/>
    <cellStyle name="20% - Accent2 2 5" xfId="101" xr:uid="{00000000-0005-0000-0000-000064000000}"/>
    <cellStyle name="20% - Accent2 2 6" xfId="102" xr:uid="{00000000-0005-0000-0000-000065000000}"/>
    <cellStyle name="20% - Accent2 2 7" xfId="103" xr:uid="{00000000-0005-0000-0000-000066000000}"/>
    <cellStyle name="20% - Accent2 2 8" xfId="104" xr:uid="{00000000-0005-0000-0000-000067000000}"/>
    <cellStyle name="20% - Accent2 2 9" xfId="105" xr:uid="{00000000-0005-0000-0000-000068000000}"/>
    <cellStyle name="20% - Accent2 20" xfId="106" xr:uid="{00000000-0005-0000-0000-000069000000}"/>
    <cellStyle name="20% - Accent2 21" xfId="107" xr:uid="{00000000-0005-0000-0000-00006A000000}"/>
    <cellStyle name="20% - Accent2 22" xfId="108" xr:uid="{00000000-0005-0000-0000-00006B000000}"/>
    <cellStyle name="20% - Accent2 23" xfId="109" xr:uid="{00000000-0005-0000-0000-00006C000000}"/>
    <cellStyle name="20% - Accent2 24" xfId="110" xr:uid="{00000000-0005-0000-0000-00006D000000}"/>
    <cellStyle name="20% - Accent2 25" xfId="111" xr:uid="{00000000-0005-0000-0000-00006E000000}"/>
    <cellStyle name="20% - Accent2 26" xfId="112" xr:uid="{00000000-0005-0000-0000-00006F000000}"/>
    <cellStyle name="20% - Accent2 27" xfId="113" xr:uid="{00000000-0005-0000-0000-000070000000}"/>
    <cellStyle name="20% - Accent2 28" xfId="114" xr:uid="{00000000-0005-0000-0000-000071000000}"/>
    <cellStyle name="20% - Accent2 29" xfId="115" xr:uid="{00000000-0005-0000-0000-000072000000}"/>
    <cellStyle name="20% - Accent2 3" xfId="116" xr:uid="{00000000-0005-0000-0000-000073000000}"/>
    <cellStyle name="20% - Accent2 3 2" xfId="117" xr:uid="{00000000-0005-0000-0000-000074000000}"/>
    <cellStyle name="20% - Accent2 3 2 2" xfId="118" xr:uid="{00000000-0005-0000-0000-000075000000}"/>
    <cellStyle name="20% - Accent2 3 3" xfId="119" xr:uid="{00000000-0005-0000-0000-000076000000}"/>
    <cellStyle name="20% - Accent2 3 4" xfId="120" xr:uid="{00000000-0005-0000-0000-000077000000}"/>
    <cellStyle name="20% - Accent2 30" xfId="121" xr:uid="{00000000-0005-0000-0000-000078000000}"/>
    <cellStyle name="20% - Accent2 31" xfId="122" xr:uid="{00000000-0005-0000-0000-000079000000}"/>
    <cellStyle name="20% - Accent2 32" xfId="123" xr:uid="{00000000-0005-0000-0000-00007A000000}"/>
    <cellStyle name="20% - Accent2 33" xfId="124" xr:uid="{00000000-0005-0000-0000-00007B000000}"/>
    <cellStyle name="20% - Accent2 34" xfId="125" xr:uid="{00000000-0005-0000-0000-00007C000000}"/>
    <cellStyle name="20% - Accent2 35" xfId="126" xr:uid="{00000000-0005-0000-0000-00007D000000}"/>
    <cellStyle name="20% - Accent2 36" xfId="127" xr:uid="{00000000-0005-0000-0000-00007E000000}"/>
    <cellStyle name="20% - Accent2 37" xfId="128" xr:uid="{00000000-0005-0000-0000-00007F000000}"/>
    <cellStyle name="20% - Accent2 38" xfId="129" xr:uid="{00000000-0005-0000-0000-000080000000}"/>
    <cellStyle name="20% - Accent2 39" xfId="130" xr:uid="{00000000-0005-0000-0000-000081000000}"/>
    <cellStyle name="20% - Accent2 4" xfId="131" xr:uid="{00000000-0005-0000-0000-000082000000}"/>
    <cellStyle name="20% - Accent2 4 2" xfId="132" xr:uid="{00000000-0005-0000-0000-000083000000}"/>
    <cellStyle name="20% - Accent2 4 3" xfId="133" xr:uid="{00000000-0005-0000-0000-000084000000}"/>
    <cellStyle name="20% - Accent2 40" xfId="134" xr:uid="{00000000-0005-0000-0000-000085000000}"/>
    <cellStyle name="20% - Accent2 41" xfId="135" xr:uid="{00000000-0005-0000-0000-000086000000}"/>
    <cellStyle name="20% - Accent2 42" xfId="136" xr:uid="{00000000-0005-0000-0000-000087000000}"/>
    <cellStyle name="20% - Accent2 43" xfId="137" xr:uid="{00000000-0005-0000-0000-000088000000}"/>
    <cellStyle name="20% - Accent2 5" xfId="138" xr:uid="{00000000-0005-0000-0000-000089000000}"/>
    <cellStyle name="20% - Accent2 5 2" xfId="139" xr:uid="{00000000-0005-0000-0000-00008A000000}"/>
    <cellStyle name="20% - Accent2 5 3" xfId="140" xr:uid="{00000000-0005-0000-0000-00008B000000}"/>
    <cellStyle name="20% - Accent2 6" xfId="141" xr:uid="{00000000-0005-0000-0000-00008C000000}"/>
    <cellStyle name="20% - Accent2 6 2" xfId="142" xr:uid="{00000000-0005-0000-0000-00008D000000}"/>
    <cellStyle name="20% - Accent2 6 3" xfId="143" xr:uid="{00000000-0005-0000-0000-00008E000000}"/>
    <cellStyle name="20% - Accent2 7" xfId="144" xr:uid="{00000000-0005-0000-0000-00008F000000}"/>
    <cellStyle name="20% - Accent2 7 2" xfId="145" xr:uid="{00000000-0005-0000-0000-000090000000}"/>
    <cellStyle name="20% - Accent2 7 3" xfId="146" xr:uid="{00000000-0005-0000-0000-000091000000}"/>
    <cellStyle name="20% - Accent2 8" xfId="147" xr:uid="{00000000-0005-0000-0000-000092000000}"/>
    <cellStyle name="20% - Accent2 8 2" xfId="148" xr:uid="{00000000-0005-0000-0000-000093000000}"/>
    <cellStyle name="20% - Accent2 8 3" xfId="149" xr:uid="{00000000-0005-0000-0000-000094000000}"/>
    <cellStyle name="20% - Accent2 9" xfId="150" xr:uid="{00000000-0005-0000-0000-000095000000}"/>
    <cellStyle name="20% - Accent2 9 2" xfId="151" xr:uid="{00000000-0005-0000-0000-000096000000}"/>
    <cellStyle name="20% - Accent3" xfId="152" builtinId="38" customBuiltin="1"/>
    <cellStyle name="20% - Accent3 10" xfId="153" xr:uid="{00000000-0005-0000-0000-000098000000}"/>
    <cellStyle name="20% - Accent3 10 2" xfId="154" xr:uid="{00000000-0005-0000-0000-000099000000}"/>
    <cellStyle name="20% - Accent3 11" xfId="155" xr:uid="{00000000-0005-0000-0000-00009A000000}"/>
    <cellStyle name="20% - Accent3 11 2" xfId="156" xr:uid="{00000000-0005-0000-0000-00009B000000}"/>
    <cellStyle name="20% - Accent3 12" xfId="157" xr:uid="{00000000-0005-0000-0000-00009C000000}"/>
    <cellStyle name="20% - Accent3 13" xfId="158" xr:uid="{00000000-0005-0000-0000-00009D000000}"/>
    <cellStyle name="20% - Accent3 14" xfId="159" xr:uid="{00000000-0005-0000-0000-00009E000000}"/>
    <cellStyle name="20% - Accent3 15" xfId="160" xr:uid="{00000000-0005-0000-0000-00009F000000}"/>
    <cellStyle name="20% - Accent3 16" xfId="161" xr:uid="{00000000-0005-0000-0000-0000A0000000}"/>
    <cellStyle name="20% - Accent3 17" xfId="162" xr:uid="{00000000-0005-0000-0000-0000A1000000}"/>
    <cellStyle name="20% - Accent3 18" xfId="163" xr:uid="{00000000-0005-0000-0000-0000A2000000}"/>
    <cellStyle name="20% - Accent3 19" xfId="164" xr:uid="{00000000-0005-0000-0000-0000A3000000}"/>
    <cellStyle name="20% - Accent3 2" xfId="165" xr:uid="{00000000-0005-0000-0000-0000A4000000}"/>
    <cellStyle name="20% - Accent3 2 10" xfId="166" xr:uid="{00000000-0005-0000-0000-0000A5000000}"/>
    <cellStyle name="20% - Accent3 2 11" xfId="167" xr:uid="{00000000-0005-0000-0000-0000A6000000}"/>
    <cellStyle name="20% - Accent3 2 12" xfId="168" xr:uid="{00000000-0005-0000-0000-0000A7000000}"/>
    <cellStyle name="20% - Accent3 2 13" xfId="169" xr:uid="{00000000-0005-0000-0000-0000A8000000}"/>
    <cellStyle name="20% - Accent3 2 14" xfId="170" xr:uid="{00000000-0005-0000-0000-0000A9000000}"/>
    <cellStyle name="20% - Accent3 2 15" xfId="171" xr:uid="{00000000-0005-0000-0000-0000AA000000}"/>
    <cellStyle name="20% - Accent3 2 16" xfId="172" xr:uid="{00000000-0005-0000-0000-0000AB000000}"/>
    <cellStyle name="20% - Accent3 2 2" xfId="173" xr:uid="{00000000-0005-0000-0000-0000AC000000}"/>
    <cellStyle name="20% - Accent3 2 3" xfId="174" xr:uid="{00000000-0005-0000-0000-0000AD000000}"/>
    <cellStyle name="20% - Accent3 2 4" xfId="175" xr:uid="{00000000-0005-0000-0000-0000AE000000}"/>
    <cellStyle name="20% - Accent3 2 5" xfId="176" xr:uid="{00000000-0005-0000-0000-0000AF000000}"/>
    <cellStyle name="20% - Accent3 2 6" xfId="177" xr:uid="{00000000-0005-0000-0000-0000B0000000}"/>
    <cellStyle name="20% - Accent3 2 7" xfId="178" xr:uid="{00000000-0005-0000-0000-0000B1000000}"/>
    <cellStyle name="20% - Accent3 2 8" xfId="179" xr:uid="{00000000-0005-0000-0000-0000B2000000}"/>
    <cellStyle name="20% - Accent3 2 9" xfId="180" xr:uid="{00000000-0005-0000-0000-0000B3000000}"/>
    <cellStyle name="20% - Accent3 20" xfId="181" xr:uid="{00000000-0005-0000-0000-0000B4000000}"/>
    <cellStyle name="20% - Accent3 21" xfId="182" xr:uid="{00000000-0005-0000-0000-0000B5000000}"/>
    <cellStyle name="20% - Accent3 22" xfId="183" xr:uid="{00000000-0005-0000-0000-0000B6000000}"/>
    <cellStyle name="20% - Accent3 23" xfId="184" xr:uid="{00000000-0005-0000-0000-0000B7000000}"/>
    <cellStyle name="20% - Accent3 24" xfId="185" xr:uid="{00000000-0005-0000-0000-0000B8000000}"/>
    <cellStyle name="20% - Accent3 25" xfId="186" xr:uid="{00000000-0005-0000-0000-0000B9000000}"/>
    <cellStyle name="20% - Accent3 26" xfId="187" xr:uid="{00000000-0005-0000-0000-0000BA000000}"/>
    <cellStyle name="20% - Accent3 27" xfId="188" xr:uid="{00000000-0005-0000-0000-0000BB000000}"/>
    <cellStyle name="20% - Accent3 28" xfId="189" xr:uid="{00000000-0005-0000-0000-0000BC000000}"/>
    <cellStyle name="20% - Accent3 29" xfId="190" xr:uid="{00000000-0005-0000-0000-0000BD000000}"/>
    <cellStyle name="20% - Accent3 3" xfId="191" xr:uid="{00000000-0005-0000-0000-0000BE000000}"/>
    <cellStyle name="20% - Accent3 3 2" xfId="192" xr:uid="{00000000-0005-0000-0000-0000BF000000}"/>
    <cellStyle name="20% - Accent3 3 2 2" xfId="193" xr:uid="{00000000-0005-0000-0000-0000C0000000}"/>
    <cellStyle name="20% - Accent3 3 3" xfId="194" xr:uid="{00000000-0005-0000-0000-0000C1000000}"/>
    <cellStyle name="20% - Accent3 3 4" xfId="195" xr:uid="{00000000-0005-0000-0000-0000C2000000}"/>
    <cellStyle name="20% - Accent3 30" xfId="196" xr:uid="{00000000-0005-0000-0000-0000C3000000}"/>
    <cellStyle name="20% - Accent3 31" xfId="197" xr:uid="{00000000-0005-0000-0000-0000C4000000}"/>
    <cellStyle name="20% - Accent3 32" xfId="198" xr:uid="{00000000-0005-0000-0000-0000C5000000}"/>
    <cellStyle name="20% - Accent3 33" xfId="199" xr:uid="{00000000-0005-0000-0000-0000C6000000}"/>
    <cellStyle name="20% - Accent3 34" xfId="200" xr:uid="{00000000-0005-0000-0000-0000C7000000}"/>
    <cellStyle name="20% - Accent3 35" xfId="201" xr:uid="{00000000-0005-0000-0000-0000C8000000}"/>
    <cellStyle name="20% - Accent3 36" xfId="202" xr:uid="{00000000-0005-0000-0000-0000C9000000}"/>
    <cellStyle name="20% - Accent3 37" xfId="203" xr:uid="{00000000-0005-0000-0000-0000CA000000}"/>
    <cellStyle name="20% - Accent3 38" xfId="204" xr:uid="{00000000-0005-0000-0000-0000CB000000}"/>
    <cellStyle name="20% - Accent3 39" xfId="205" xr:uid="{00000000-0005-0000-0000-0000CC000000}"/>
    <cellStyle name="20% - Accent3 4" xfId="206" xr:uid="{00000000-0005-0000-0000-0000CD000000}"/>
    <cellStyle name="20% - Accent3 4 2" xfId="207" xr:uid="{00000000-0005-0000-0000-0000CE000000}"/>
    <cellStyle name="20% - Accent3 4 3" xfId="208" xr:uid="{00000000-0005-0000-0000-0000CF000000}"/>
    <cellStyle name="20% - Accent3 40" xfId="209" xr:uid="{00000000-0005-0000-0000-0000D0000000}"/>
    <cellStyle name="20% - Accent3 41" xfId="210" xr:uid="{00000000-0005-0000-0000-0000D1000000}"/>
    <cellStyle name="20% - Accent3 42" xfId="211" xr:uid="{00000000-0005-0000-0000-0000D2000000}"/>
    <cellStyle name="20% - Accent3 43" xfId="212" xr:uid="{00000000-0005-0000-0000-0000D3000000}"/>
    <cellStyle name="20% - Accent3 44" xfId="213" xr:uid="{00000000-0005-0000-0000-0000D4000000}"/>
    <cellStyle name="20% - Accent3 5" xfId="214" xr:uid="{00000000-0005-0000-0000-0000D5000000}"/>
    <cellStyle name="20% - Accent3 5 2" xfId="215" xr:uid="{00000000-0005-0000-0000-0000D6000000}"/>
    <cellStyle name="20% - Accent3 5 3" xfId="216" xr:uid="{00000000-0005-0000-0000-0000D7000000}"/>
    <cellStyle name="20% - Accent3 6" xfId="217" xr:uid="{00000000-0005-0000-0000-0000D8000000}"/>
    <cellStyle name="20% - Accent3 6 2" xfId="218" xr:uid="{00000000-0005-0000-0000-0000D9000000}"/>
    <cellStyle name="20% - Accent3 6 3" xfId="219" xr:uid="{00000000-0005-0000-0000-0000DA000000}"/>
    <cellStyle name="20% - Accent3 7" xfId="220" xr:uid="{00000000-0005-0000-0000-0000DB000000}"/>
    <cellStyle name="20% - Accent3 7 2" xfId="221" xr:uid="{00000000-0005-0000-0000-0000DC000000}"/>
    <cellStyle name="20% - Accent3 7 3" xfId="222" xr:uid="{00000000-0005-0000-0000-0000DD000000}"/>
    <cellStyle name="20% - Accent3 8" xfId="223" xr:uid="{00000000-0005-0000-0000-0000DE000000}"/>
    <cellStyle name="20% - Accent3 8 2" xfId="224" xr:uid="{00000000-0005-0000-0000-0000DF000000}"/>
    <cellStyle name="20% - Accent3 8 3" xfId="225" xr:uid="{00000000-0005-0000-0000-0000E0000000}"/>
    <cellStyle name="20% - Accent3 9" xfId="226" xr:uid="{00000000-0005-0000-0000-0000E1000000}"/>
    <cellStyle name="20% - Accent3 9 2" xfId="227" xr:uid="{00000000-0005-0000-0000-0000E2000000}"/>
    <cellStyle name="20% - Accent4" xfId="228" builtinId="42" customBuiltin="1"/>
    <cellStyle name="20% - Accent4 10" xfId="229" xr:uid="{00000000-0005-0000-0000-0000E4000000}"/>
    <cellStyle name="20% - Accent4 10 2" xfId="230" xr:uid="{00000000-0005-0000-0000-0000E5000000}"/>
    <cellStyle name="20% - Accent4 11" xfId="231" xr:uid="{00000000-0005-0000-0000-0000E6000000}"/>
    <cellStyle name="20% - Accent4 11 2" xfId="232" xr:uid="{00000000-0005-0000-0000-0000E7000000}"/>
    <cellStyle name="20% - Accent4 12" xfId="233" xr:uid="{00000000-0005-0000-0000-0000E8000000}"/>
    <cellStyle name="20% - Accent4 13" xfId="234" xr:uid="{00000000-0005-0000-0000-0000E9000000}"/>
    <cellStyle name="20% - Accent4 14" xfId="235" xr:uid="{00000000-0005-0000-0000-0000EA000000}"/>
    <cellStyle name="20% - Accent4 15" xfId="236" xr:uid="{00000000-0005-0000-0000-0000EB000000}"/>
    <cellStyle name="20% - Accent4 16" xfId="237" xr:uid="{00000000-0005-0000-0000-0000EC000000}"/>
    <cellStyle name="20% - Accent4 17" xfId="238" xr:uid="{00000000-0005-0000-0000-0000ED000000}"/>
    <cellStyle name="20% - Accent4 18" xfId="239" xr:uid="{00000000-0005-0000-0000-0000EE000000}"/>
    <cellStyle name="20% - Accent4 19" xfId="240" xr:uid="{00000000-0005-0000-0000-0000EF000000}"/>
    <cellStyle name="20% - Accent4 2" xfId="241" xr:uid="{00000000-0005-0000-0000-0000F0000000}"/>
    <cellStyle name="20% - Accent4 2 10" xfId="242" xr:uid="{00000000-0005-0000-0000-0000F1000000}"/>
    <cellStyle name="20% - Accent4 2 11" xfId="243" xr:uid="{00000000-0005-0000-0000-0000F2000000}"/>
    <cellStyle name="20% - Accent4 2 12" xfId="244" xr:uid="{00000000-0005-0000-0000-0000F3000000}"/>
    <cellStyle name="20% - Accent4 2 13" xfId="245" xr:uid="{00000000-0005-0000-0000-0000F4000000}"/>
    <cellStyle name="20% - Accent4 2 14" xfId="246" xr:uid="{00000000-0005-0000-0000-0000F5000000}"/>
    <cellStyle name="20% - Accent4 2 15" xfId="247" xr:uid="{00000000-0005-0000-0000-0000F6000000}"/>
    <cellStyle name="20% - Accent4 2 16" xfId="248" xr:uid="{00000000-0005-0000-0000-0000F7000000}"/>
    <cellStyle name="20% - Accent4 2 2" xfId="249" xr:uid="{00000000-0005-0000-0000-0000F8000000}"/>
    <cellStyle name="20% - Accent4 2 3" xfId="250" xr:uid="{00000000-0005-0000-0000-0000F9000000}"/>
    <cellStyle name="20% - Accent4 2 4" xfId="251" xr:uid="{00000000-0005-0000-0000-0000FA000000}"/>
    <cellStyle name="20% - Accent4 2 5" xfId="252" xr:uid="{00000000-0005-0000-0000-0000FB000000}"/>
    <cellStyle name="20% - Accent4 2 6" xfId="253" xr:uid="{00000000-0005-0000-0000-0000FC000000}"/>
    <cellStyle name="20% - Accent4 2 7" xfId="254" xr:uid="{00000000-0005-0000-0000-0000FD000000}"/>
    <cellStyle name="20% - Accent4 2 8" xfId="255" xr:uid="{00000000-0005-0000-0000-0000FE000000}"/>
    <cellStyle name="20% - Accent4 2 9" xfId="256" xr:uid="{00000000-0005-0000-0000-0000FF000000}"/>
    <cellStyle name="20% - Accent4 20" xfId="257" xr:uid="{00000000-0005-0000-0000-000000010000}"/>
    <cellStyle name="20% - Accent4 21" xfId="258" xr:uid="{00000000-0005-0000-0000-000001010000}"/>
    <cellStyle name="20% - Accent4 22" xfId="259" xr:uid="{00000000-0005-0000-0000-000002010000}"/>
    <cellStyle name="20% - Accent4 23" xfId="260" xr:uid="{00000000-0005-0000-0000-000003010000}"/>
    <cellStyle name="20% - Accent4 24" xfId="261" xr:uid="{00000000-0005-0000-0000-000004010000}"/>
    <cellStyle name="20% - Accent4 25" xfId="262" xr:uid="{00000000-0005-0000-0000-000005010000}"/>
    <cellStyle name="20% - Accent4 26" xfId="263" xr:uid="{00000000-0005-0000-0000-000006010000}"/>
    <cellStyle name="20% - Accent4 27" xfId="264" xr:uid="{00000000-0005-0000-0000-000007010000}"/>
    <cellStyle name="20% - Accent4 28" xfId="265" xr:uid="{00000000-0005-0000-0000-000008010000}"/>
    <cellStyle name="20% - Accent4 29" xfId="266" xr:uid="{00000000-0005-0000-0000-000009010000}"/>
    <cellStyle name="20% - Accent4 3" xfId="267" xr:uid="{00000000-0005-0000-0000-00000A010000}"/>
    <cellStyle name="20% - Accent4 3 2" xfId="268" xr:uid="{00000000-0005-0000-0000-00000B010000}"/>
    <cellStyle name="20% - Accent4 3 2 2" xfId="269" xr:uid="{00000000-0005-0000-0000-00000C010000}"/>
    <cellStyle name="20% - Accent4 3 3" xfId="270" xr:uid="{00000000-0005-0000-0000-00000D010000}"/>
    <cellStyle name="20% - Accent4 3 4" xfId="271" xr:uid="{00000000-0005-0000-0000-00000E010000}"/>
    <cellStyle name="20% - Accent4 30" xfId="272" xr:uid="{00000000-0005-0000-0000-00000F010000}"/>
    <cellStyle name="20% - Accent4 31" xfId="273" xr:uid="{00000000-0005-0000-0000-000010010000}"/>
    <cellStyle name="20% - Accent4 32" xfId="274" xr:uid="{00000000-0005-0000-0000-000011010000}"/>
    <cellStyle name="20% - Accent4 33" xfId="275" xr:uid="{00000000-0005-0000-0000-000012010000}"/>
    <cellStyle name="20% - Accent4 34" xfId="276" xr:uid="{00000000-0005-0000-0000-000013010000}"/>
    <cellStyle name="20% - Accent4 35" xfId="277" xr:uid="{00000000-0005-0000-0000-000014010000}"/>
    <cellStyle name="20% - Accent4 36" xfId="278" xr:uid="{00000000-0005-0000-0000-000015010000}"/>
    <cellStyle name="20% - Accent4 37" xfId="279" xr:uid="{00000000-0005-0000-0000-000016010000}"/>
    <cellStyle name="20% - Accent4 38" xfId="280" xr:uid="{00000000-0005-0000-0000-000017010000}"/>
    <cellStyle name="20% - Accent4 39" xfId="281" xr:uid="{00000000-0005-0000-0000-000018010000}"/>
    <cellStyle name="20% - Accent4 4" xfId="282" xr:uid="{00000000-0005-0000-0000-000019010000}"/>
    <cellStyle name="20% - Accent4 4 2" xfId="283" xr:uid="{00000000-0005-0000-0000-00001A010000}"/>
    <cellStyle name="20% - Accent4 4 3" xfId="284" xr:uid="{00000000-0005-0000-0000-00001B010000}"/>
    <cellStyle name="20% - Accent4 40" xfId="285" xr:uid="{00000000-0005-0000-0000-00001C010000}"/>
    <cellStyle name="20% - Accent4 41" xfId="286" xr:uid="{00000000-0005-0000-0000-00001D010000}"/>
    <cellStyle name="20% - Accent4 42" xfId="287" xr:uid="{00000000-0005-0000-0000-00001E010000}"/>
    <cellStyle name="20% - Accent4 43" xfId="288" xr:uid="{00000000-0005-0000-0000-00001F010000}"/>
    <cellStyle name="20% - Accent4 5" xfId="289" xr:uid="{00000000-0005-0000-0000-000020010000}"/>
    <cellStyle name="20% - Accent4 5 2" xfId="290" xr:uid="{00000000-0005-0000-0000-000021010000}"/>
    <cellStyle name="20% - Accent4 5 3" xfId="291" xr:uid="{00000000-0005-0000-0000-000022010000}"/>
    <cellStyle name="20% - Accent4 6" xfId="292" xr:uid="{00000000-0005-0000-0000-000023010000}"/>
    <cellStyle name="20% - Accent4 6 2" xfId="293" xr:uid="{00000000-0005-0000-0000-000024010000}"/>
    <cellStyle name="20% - Accent4 6 3" xfId="294" xr:uid="{00000000-0005-0000-0000-000025010000}"/>
    <cellStyle name="20% - Accent4 7" xfId="295" xr:uid="{00000000-0005-0000-0000-000026010000}"/>
    <cellStyle name="20% - Accent4 7 2" xfId="296" xr:uid="{00000000-0005-0000-0000-000027010000}"/>
    <cellStyle name="20% - Accent4 7 3" xfId="297" xr:uid="{00000000-0005-0000-0000-000028010000}"/>
    <cellStyle name="20% - Accent4 8" xfId="298" xr:uid="{00000000-0005-0000-0000-000029010000}"/>
    <cellStyle name="20% - Accent4 8 2" xfId="299" xr:uid="{00000000-0005-0000-0000-00002A010000}"/>
    <cellStyle name="20% - Accent4 8 3" xfId="300" xr:uid="{00000000-0005-0000-0000-00002B010000}"/>
    <cellStyle name="20% - Accent4 9" xfId="301" xr:uid="{00000000-0005-0000-0000-00002C010000}"/>
    <cellStyle name="20% - Accent4 9 2" xfId="302" xr:uid="{00000000-0005-0000-0000-00002D010000}"/>
    <cellStyle name="20% - Accent5" xfId="303" builtinId="46" customBuiltin="1"/>
    <cellStyle name="20% - Accent5 10" xfId="304" xr:uid="{00000000-0005-0000-0000-00002F010000}"/>
    <cellStyle name="20% - Accent5 10 2" xfId="305" xr:uid="{00000000-0005-0000-0000-000030010000}"/>
    <cellStyle name="20% - Accent5 11" xfId="306" xr:uid="{00000000-0005-0000-0000-000031010000}"/>
    <cellStyle name="20% - Accent5 11 2" xfId="307" xr:uid="{00000000-0005-0000-0000-000032010000}"/>
    <cellStyle name="20% - Accent5 12" xfId="308" xr:uid="{00000000-0005-0000-0000-000033010000}"/>
    <cellStyle name="20% - Accent5 13" xfId="309" xr:uid="{00000000-0005-0000-0000-000034010000}"/>
    <cellStyle name="20% - Accent5 14" xfId="310" xr:uid="{00000000-0005-0000-0000-000035010000}"/>
    <cellStyle name="20% - Accent5 15" xfId="311" xr:uid="{00000000-0005-0000-0000-000036010000}"/>
    <cellStyle name="20% - Accent5 16" xfId="312" xr:uid="{00000000-0005-0000-0000-000037010000}"/>
    <cellStyle name="20% - Accent5 17" xfId="313" xr:uid="{00000000-0005-0000-0000-000038010000}"/>
    <cellStyle name="20% - Accent5 18" xfId="314" xr:uid="{00000000-0005-0000-0000-000039010000}"/>
    <cellStyle name="20% - Accent5 19" xfId="315" xr:uid="{00000000-0005-0000-0000-00003A010000}"/>
    <cellStyle name="20% - Accent5 2" xfId="316" xr:uid="{00000000-0005-0000-0000-00003B010000}"/>
    <cellStyle name="20% - Accent5 2 10" xfId="317" xr:uid="{00000000-0005-0000-0000-00003C010000}"/>
    <cellStyle name="20% - Accent5 2 11" xfId="318" xr:uid="{00000000-0005-0000-0000-00003D010000}"/>
    <cellStyle name="20% - Accent5 2 12" xfId="319" xr:uid="{00000000-0005-0000-0000-00003E010000}"/>
    <cellStyle name="20% - Accent5 2 13" xfId="320" xr:uid="{00000000-0005-0000-0000-00003F010000}"/>
    <cellStyle name="20% - Accent5 2 14" xfId="321" xr:uid="{00000000-0005-0000-0000-000040010000}"/>
    <cellStyle name="20% - Accent5 2 15" xfId="322" xr:uid="{00000000-0005-0000-0000-000041010000}"/>
    <cellStyle name="20% - Accent5 2 2" xfId="323" xr:uid="{00000000-0005-0000-0000-000042010000}"/>
    <cellStyle name="20% - Accent5 2 3" xfId="324" xr:uid="{00000000-0005-0000-0000-000043010000}"/>
    <cellStyle name="20% - Accent5 2 4" xfId="325" xr:uid="{00000000-0005-0000-0000-000044010000}"/>
    <cellStyle name="20% - Accent5 2 5" xfId="326" xr:uid="{00000000-0005-0000-0000-000045010000}"/>
    <cellStyle name="20% - Accent5 2 6" xfId="327" xr:uid="{00000000-0005-0000-0000-000046010000}"/>
    <cellStyle name="20% - Accent5 2 7" xfId="328" xr:uid="{00000000-0005-0000-0000-000047010000}"/>
    <cellStyle name="20% - Accent5 2 8" xfId="329" xr:uid="{00000000-0005-0000-0000-000048010000}"/>
    <cellStyle name="20% - Accent5 2 9" xfId="330" xr:uid="{00000000-0005-0000-0000-000049010000}"/>
    <cellStyle name="20% - Accent5 20" xfId="331" xr:uid="{00000000-0005-0000-0000-00004A010000}"/>
    <cellStyle name="20% - Accent5 21" xfId="332" xr:uid="{00000000-0005-0000-0000-00004B010000}"/>
    <cellStyle name="20% - Accent5 22" xfId="333" xr:uid="{00000000-0005-0000-0000-00004C010000}"/>
    <cellStyle name="20% - Accent5 23" xfId="334" xr:uid="{00000000-0005-0000-0000-00004D010000}"/>
    <cellStyle name="20% - Accent5 24" xfId="335" xr:uid="{00000000-0005-0000-0000-00004E010000}"/>
    <cellStyle name="20% - Accent5 25" xfId="336" xr:uid="{00000000-0005-0000-0000-00004F010000}"/>
    <cellStyle name="20% - Accent5 26" xfId="337" xr:uid="{00000000-0005-0000-0000-000050010000}"/>
    <cellStyle name="20% - Accent5 27" xfId="338" xr:uid="{00000000-0005-0000-0000-000051010000}"/>
    <cellStyle name="20% - Accent5 28" xfId="339" xr:uid="{00000000-0005-0000-0000-000052010000}"/>
    <cellStyle name="20% - Accent5 29" xfId="340" xr:uid="{00000000-0005-0000-0000-000053010000}"/>
    <cellStyle name="20% - Accent5 3" xfId="341" xr:uid="{00000000-0005-0000-0000-000054010000}"/>
    <cellStyle name="20% - Accent5 3 2" xfId="342" xr:uid="{00000000-0005-0000-0000-000055010000}"/>
    <cellStyle name="20% - Accent5 30" xfId="343" xr:uid="{00000000-0005-0000-0000-000056010000}"/>
    <cellStyle name="20% - Accent5 31" xfId="344" xr:uid="{00000000-0005-0000-0000-000057010000}"/>
    <cellStyle name="20% - Accent5 32" xfId="345" xr:uid="{00000000-0005-0000-0000-000058010000}"/>
    <cellStyle name="20% - Accent5 33" xfId="346" xr:uid="{00000000-0005-0000-0000-000059010000}"/>
    <cellStyle name="20% - Accent5 34" xfId="347" xr:uid="{00000000-0005-0000-0000-00005A010000}"/>
    <cellStyle name="20% - Accent5 35" xfId="348" xr:uid="{00000000-0005-0000-0000-00005B010000}"/>
    <cellStyle name="20% - Accent5 36" xfId="349" xr:uid="{00000000-0005-0000-0000-00005C010000}"/>
    <cellStyle name="20% - Accent5 37" xfId="350" xr:uid="{00000000-0005-0000-0000-00005D010000}"/>
    <cellStyle name="20% - Accent5 38" xfId="351" xr:uid="{00000000-0005-0000-0000-00005E010000}"/>
    <cellStyle name="20% - Accent5 39" xfId="352" xr:uid="{00000000-0005-0000-0000-00005F010000}"/>
    <cellStyle name="20% - Accent5 4" xfId="353" xr:uid="{00000000-0005-0000-0000-000060010000}"/>
    <cellStyle name="20% - Accent5 40" xfId="354" xr:uid="{00000000-0005-0000-0000-000061010000}"/>
    <cellStyle name="20% - Accent5 41" xfId="355" xr:uid="{00000000-0005-0000-0000-000062010000}"/>
    <cellStyle name="20% - Accent5 42" xfId="356" xr:uid="{00000000-0005-0000-0000-000063010000}"/>
    <cellStyle name="20% - Accent5 43" xfId="357" xr:uid="{00000000-0005-0000-0000-000064010000}"/>
    <cellStyle name="20% - Accent5 5" xfId="358" xr:uid="{00000000-0005-0000-0000-000065010000}"/>
    <cellStyle name="20% - Accent5 6" xfId="359" xr:uid="{00000000-0005-0000-0000-000066010000}"/>
    <cellStyle name="20% - Accent5 7" xfId="360" xr:uid="{00000000-0005-0000-0000-000067010000}"/>
    <cellStyle name="20% - Accent5 8" xfId="361" xr:uid="{00000000-0005-0000-0000-000068010000}"/>
    <cellStyle name="20% - Accent5 9" xfId="362" xr:uid="{00000000-0005-0000-0000-000069010000}"/>
    <cellStyle name="20% - Accent5 9 2" xfId="363" xr:uid="{00000000-0005-0000-0000-00006A010000}"/>
    <cellStyle name="20% - Accent6" xfId="364" builtinId="50" customBuiltin="1"/>
    <cellStyle name="20% - Accent6 10" xfId="365" xr:uid="{00000000-0005-0000-0000-00006C010000}"/>
    <cellStyle name="20% - Accent6 10 2" xfId="366" xr:uid="{00000000-0005-0000-0000-00006D010000}"/>
    <cellStyle name="20% - Accent6 11" xfId="367" xr:uid="{00000000-0005-0000-0000-00006E010000}"/>
    <cellStyle name="20% - Accent6 11 2" xfId="368" xr:uid="{00000000-0005-0000-0000-00006F010000}"/>
    <cellStyle name="20% - Accent6 12" xfId="369" xr:uid="{00000000-0005-0000-0000-000070010000}"/>
    <cellStyle name="20% - Accent6 13" xfId="370" xr:uid="{00000000-0005-0000-0000-000071010000}"/>
    <cellStyle name="20% - Accent6 14" xfId="371" xr:uid="{00000000-0005-0000-0000-000072010000}"/>
    <cellStyle name="20% - Accent6 15" xfId="372" xr:uid="{00000000-0005-0000-0000-000073010000}"/>
    <cellStyle name="20% - Accent6 16" xfId="373" xr:uid="{00000000-0005-0000-0000-000074010000}"/>
    <cellStyle name="20% - Accent6 17" xfId="374" xr:uid="{00000000-0005-0000-0000-000075010000}"/>
    <cellStyle name="20% - Accent6 18" xfId="375" xr:uid="{00000000-0005-0000-0000-000076010000}"/>
    <cellStyle name="20% - Accent6 19" xfId="376" xr:uid="{00000000-0005-0000-0000-000077010000}"/>
    <cellStyle name="20% - Accent6 2" xfId="377" xr:uid="{00000000-0005-0000-0000-000078010000}"/>
    <cellStyle name="20% - Accent6 2 10" xfId="378" xr:uid="{00000000-0005-0000-0000-000079010000}"/>
    <cellStyle name="20% - Accent6 2 11" xfId="379" xr:uid="{00000000-0005-0000-0000-00007A010000}"/>
    <cellStyle name="20% - Accent6 2 12" xfId="380" xr:uid="{00000000-0005-0000-0000-00007B010000}"/>
    <cellStyle name="20% - Accent6 2 13" xfId="381" xr:uid="{00000000-0005-0000-0000-00007C010000}"/>
    <cellStyle name="20% - Accent6 2 14" xfId="382" xr:uid="{00000000-0005-0000-0000-00007D010000}"/>
    <cellStyle name="20% - Accent6 2 15" xfId="383" xr:uid="{00000000-0005-0000-0000-00007E010000}"/>
    <cellStyle name="20% - Accent6 2 16" xfId="384" xr:uid="{00000000-0005-0000-0000-00007F010000}"/>
    <cellStyle name="20% - Accent6 2 2" xfId="385" xr:uid="{00000000-0005-0000-0000-000080010000}"/>
    <cellStyle name="20% - Accent6 2 3" xfId="386" xr:uid="{00000000-0005-0000-0000-000081010000}"/>
    <cellStyle name="20% - Accent6 2 4" xfId="387" xr:uid="{00000000-0005-0000-0000-000082010000}"/>
    <cellStyle name="20% - Accent6 2 5" xfId="388" xr:uid="{00000000-0005-0000-0000-000083010000}"/>
    <cellStyle name="20% - Accent6 2 6" xfId="389" xr:uid="{00000000-0005-0000-0000-000084010000}"/>
    <cellStyle name="20% - Accent6 2 7" xfId="390" xr:uid="{00000000-0005-0000-0000-000085010000}"/>
    <cellStyle name="20% - Accent6 2 8" xfId="391" xr:uid="{00000000-0005-0000-0000-000086010000}"/>
    <cellStyle name="20% - Accent6 2 9" xfId="392" xr:uid="{00000000-0005-0000-0000-000087010000}"/>
    <cellStyle name="20% - Accent6 20" xfId="393" xr:uid="{00000000-0005-0000-0000-000088010000}"/>
    <cellStyle name="20% - Accent6 21" xfId="394" xr:uid="{00000000-0005-0000-0000-000089010000}"/>
    <cellStyle name="20% - Accent6 22" xfId="395" xr:uid="{00000000-0005-0000-0000-00008A010000}"/>
    <cellStyle name="20% - Accent6 23" xfId="396" xr:uid="{00000000-0005-0000-0000-00008B010000}"/>
    <cellStyle name="20% - Accent6 24" xfId="397" xr:uid="{00000000-0005-0000-0000-00008C010000}"/>
    <cellStyle name="20% - Accent6 25" xfId="398" xr:uid="{00000000-0005-0000-0000-00008D010000}"/>
    <cellStyle name="20% - Accent6 26" xfId="399" xr:uid="{00000000-0005-0000-0000-00008E010000}"/>
    <cellStyle name="20% - Accent6 27" xfId="400" xr:uid="{00000000-0005-0000-0000-00008F010000}"/>
    <cellStyle name="20% - Accent6 28" xfId="401" xr:uid="{00000000-0005-0000-0000-000090010000}"/>
    <cellStyle name="20% - Accent6 29" xfId="402" xr:uid="{00000000-0005-0000-0000-000091010000}"/>
    <cellStyle name="20% - Accent6 3" xfId="403" xr:uid="{00000000-0005-0000-0000-000092010000}"/>
    <cellStyle name="20% - Accent6 3 2" xfId="404" xr:uid="{00000000-0005-0000-0000-000093010000}"/>
    <cellStyle name="20% - Accent6 3 2 2" xfId="405" xr:uid="{00000000-0005-0000-0000-000094010000}"/>
    <cellStyle name="20% - Accent6 3 3" xfId="406" xr:uid="{00000000-0005-0000-0000-000095010000}"/>
    <cellStyle name="20% - Accent6 3 4" xfId="407" xr:uid="{00000000-0005-0000-0000-000096010000}"/>
    <cellStyle name="20% - Accent6 30" xfId="408" xr:uid="{00000000-0005-0000-0000-000097010000}"/>
    <cellStyle name="20% - Accent6 31" xfId="409" xr:uid="{00000000-0005-0000-0000-000098010000}"/>
    <cellStyle name="20% - Accent6 32" xfId="410" xr:uid="{00000000-0005-0000-0000-000099010000}"/>
    <cellStyle name="20% - Accent6 33" xfId="411" xr:uid="{00000000-0005-0000-0000-00009A010000}"/>
    <cellStyle name="20% - Accent6 34" xfId="412" xr:uid="{00000000-0005-0000-0000-00009B010000}"/>
    <cellStyle name="20% - Accent6 35" xfId="413" xr:uid="{00000000-0005-0000-0000-00009C010000}"/>
    <cellStyle name="20% - Accent6 36" xfId="414" xr:uid="{00000000-0005-0000-0000-00009D010000}"/>
    <cellStyle name="20% - Accent6 37" xfId="415" xr:uid="{00000000-0005-0000-0000-00009E010000}"/>
    <cellStyle name="20% - Accent6 38" xfId="416" xr:uid="{00000000-0005-0000-0000-00009F010000}"/>
    <cellStyle name="20% - Accent6 39" xfId="417" xr:uid="{00000000-0005-0000-0000-0000A0010000}"/>
    <cellStyle name="20% - Accent6 4" xfId="418" xr:uid="{00000000-0005-0000-0000-0000A1010000}"/>
    <cellStyle name="20% - Accent6 4 2" xfId="419" xr:uid="{00000000-0005-0000-0000-0000A2010000}"/>
    <cellStyle name="20% - Accent6 4 3" xfId="420" xr:uid="{00000000-0005-0000-0000-0000A3010000}"/>
    <cellStyle name="20% - Accent6 40" xfId="421" xr:uid="{00000000-0005-0000-0000-0000A4010000}"/>
    <cellStyle name="20% - Accent6 41" xfId="422" xr:uid="{00000000-0005-0000-0000-0000A5010000}"/>
    <cellStyle name="20% - Accent6 42" xfId="423" xr:uid="{00000000-0005-0000-0000-0000A6010000}"/>
    <cellStyle name="20% - Accent6 43" xfId="424" xr:uid="{00000000-0005-0000-0000-0000A7010000}"/>
    <cellStyle name="20% - Accent6 44" xfId="425" xr:uid="{00000000-0005-0000-0000-0000A8010000}"/>
    <cellStyle name="20% - Accent6 44 2" xfId="426" xr:uid="{00000000-0005-0000-0000-0000A9010000}"/>
    <cellStyle name="20% - Accent6 44 2 2" xfId="427" xr:uid="{00000000-0005-0000-0000-0000AA010000}"/>
    <cellStyle name="20% - Accent6 44 2 2 2" xfId="428" xr:uid="{00000000-0005-0000-0000-0000AB010000}"/>
    <cellStyle name="20% - Accent6 44 2 2 2 2" xfId="429" xr:uid="{00000000-0005-0000-0000-0000AC010000}"/>
    <cellStyle name="20% - Accent6 44 2 2 3" xfId="430" xr:uid="{00000000-0005-0000-0000-0000AD010000}"/>
    <cellStyle name="20% - Accent6 44 2 3" xfId="431" xr:uid="{00000000-0005-0000-0000-0000AE010000}"/>
    <cellStyle name="20% - Accent6 44 2 3 2" xfId="432" xr:uid="{00000000-0005-0000-0000-0000AF010000}"/>
    <cellStyle name="20% - Accent6 44 2 3 2 2" xfId="433" xr:uid="{00000000-0005-0000-0000-0000B0010000}"/>
    <cellStyle name="20% - Accent6 44 2 3 3" xfId="434" xr:uid="{00000000-0005-0000-0000-0000B1010000}"/>
    <cellStyle name="20% - Accent6 44 2 4" xfId="435" xr:uid="{00000000-0005-0000-0000-0000B2010000}"/>
    <cellStyle name="20% - Accent6 44 2 4 2" xfId="436" xr:uid="{00000000-0005-0000-0000-0000B3010000}"/>
    <cellStyle name="20% - Accent6 44 2 5" xfId="437" xr:uid="{00000000-0005-0000-0000-0000B4010000}"/>
    <cellStyle name="20% - Accent6 44 3" xfId="438" xr:uid="{00000000-0005-0000-0000-0000B5010000}"/>
    <cellStyle name="20% - Accent6 44 3 2" xfId="439" xr:uid="{00000000-0005-0000-0000-0000B6010000}"/>
    <cellStyle name="20% - Accent6 44 3 2 2" xfId="440" xr:uid="{00000000-0005-0000-0000-0000B7010000}"/>
    <cellStyle name="20% - Accent6 44 3 3" xfId="441" xr:uid="{00000000-0005-0000-0000-0000B8010000}"/>
    <cellStyle name="20% - Accent6 44 4" xfId="442" xr:uid="{00000000-0005-0000-0000-0000B9010000}"/>
    <cellStyle name="20% - Accent6 44 4 2" xfId="443" xr:uid="{00000000-0005-0000-0000-0000BA010000}"/>
    <cellStyle name="20% - Accent6 44 4 2 2" xfId="444" xr:uid="{00000000-0005-0000-0000-0000BB010000}"/>
    <cellStyle name="20% - Accent6 44 4 3" xfId="445" xr:uid="{00000000-0005-0000-0000-0000BC010000}"/>
    <cellStyle name="20% - Accent6 44 5" xfId="446" xr:uid="{00000000-0005-0000-0000-0000BD010000}"/>
    <cellStyle name="20% - Accent6 44 5 2" xfId="447" xr:uid="{00000000-0005-0000-0000-0000BE010000}"/>
    <cellStyle name="20% - Accent6 44 6" xfId="448" xr:uid="{00000000-0005-0000-0000-0000BF010000}"/>
    <cellStyle name="20% - Accent6 5" xfId="449" xr:uid="{00000000-0005-0000-0000-0000C0010000}"/>
    <cellStyle name="20% - Accent6 5 2" xfId="450" xr:uid="{00000000-0005-0000-0000-0000C1010000}"/>
    <cellStyle name="20% - Accent6 5 3" xfId="451" xr:uid="{00000000-0005-0000-0000-0000C2010000}"/>
    <cellStyle name="20% - Accent6 6" xfId="452" xr:uid="{00000000-0005-0000-0000-0000C3010000}"/>
    <cellStyle name="20% - Accent6 6 2" xfId="453" xr:uid="{00000000-0005-0000-0000-0000C4010000}"/>
    <cellStyle name="20% - Accent6 6 3" xfId="454" xr:uid="{00000000-0005-0000-0000-0000C5010000}"/>
    <cellStyle name="20% - Accent6 7" xfId="455" xr:uid="{00000000-0005-0000-0000-0000C6010000}"/>
    <cellStyle name="20% - Accent6 7 2" xfId="456" xr:uid="{00000000-0005-0000-0000-0000C7010000}"/>
    <cellStyle name="20% - Accent6 7 3" xfId="457" xr:uid="{00000000-0005-0000-0000-0000C8010000}"/>
    <cellStyle name="20% - Accent6 8" xfId="458" xr:uid="{00000000-0005-0000-0000-0000C9010000}"/>
    <cellStyle name="20% - Accent6 8 2" xfId="459" xr:uid="{00000000-0005-0000-0000-0000CA010000}"/>
    <cellStyle name="20% - Accent6 8 3" xfId="460" xr:uid="{00000000-0005-0000-0000-0000CB010000}"/>
    <cellStyle name="20% - Accent6 9" xfId="461" xr:uid="{00000000-0005-0000-0000-0000CC010000}"/>
    <cellStyle name="20% - Accent6 9 2" xfId="462" xr:uid="{00000000-0005-0000-0000-0000CD010000}"/>
    <cellStyle name="20% - Akzent1" xfId="463" xr:uid="{00000000-0005-0000-0000-0000CE010000}"/>
    <cellStyle name="20% - Akzent2" xfId="464" xr:uid="{00000000-0005-0000-0000-0000CF010000}"/>
    <cellStyle name="20% - Akzent3" xfId="465" xr:uid="{00000000-0005-0000-0000-0000D0010000}"/>
    <cellStyle name="20% - Akzent4" xfId="466" xr:uid="{00000000-0005-0000-0000-0000D1010000}"/>
    <cellStyle name="20% - Akzent5" xfId="467" xr:uid="{00000000-0005-0000-0000-0000D2010000}"/>
    <cellStyle name="20% - Akzent6" xfId="468" xr:uid="{00000000-0005-0000-0000-0000D3010000}"/>
    <cellStyle name="2x indented GHG Textfiels" xfId="469" xr:uid="{00000000-0005-0000-0000-0000D4010000}"/>
    <cellStyle name="40% - Accent1" xfId="470" builtinId="31" customBuiltin="1"/>
    <cellStyle name="40% - Accent1 10" xfId="471" xr:uid="{00000000-0005-0000-0000-0000D6010000}"/>
    <cellStyle name="40% - Accent1 10 2" xfId="472" xr:uid="{00000000-0005-0000-0000-0000D7010000}"/>
    <cellStyle name="40% - Accent1 11" xfId="473" xr:uid="{00000000-0005-0000-0000-0000D8010000}"/>
    <cellStyle name="40% - Accent1 11 2" xfId="474" xr:uid="{00000000-0005-0000-0000-0000D9010000}"/>
    <cellStyle name="40% - Accent1 12" xfId="475" xr:uid="{00000000-0005-0000-0000-0000DA010000}"/>
    <cellStyle name="40% - Accent1 13" xfId="476" xr:uid="{00000000-0005-0000-0000-0000DB010000}"/>
    <cellStyle name="40% - Accent1 14" xfId="477" xr:uid="{00000000-0005-0000-0000-0000DC010000}"/>
    <cellStyle name="40% - Accent1 15" xfId="478" xr:uid="{00000000-0005-0000-0000-0000DD010000}"/>
    <cellStyle name="40% - Accent1 16" xfId="479" xr:uid="{00000000-0005-0000-0000-0000DE010000}"/>
    <cellStyle name="40% - Accent1 17" xfId="480" xr:uid="{00000000-0005-0000-0000-0000DF010000}"/>
    <cellStyle name="40% - Accent1 18" xfId="481" xr:uid="{00000000-0005-0000-0000-0000E0010000}"/>
    <cellStyle name="40% - Accent1 19" xfId="482" xr:uid="{00000000-0005-0000-0000-0000E1010000}"/>
    <cellStyle name="40% - Accent1 2" xfId="483" xr:uid="{00000000-0005-0000-0000-0000E2010000}"/>
    <cellStyle name="40% - Accent1 2 10" xfId="484" xr:uid="{00000000-0005-0000-0000-0000E3010000}"/>
    <cellStyle name="40% - Accent1 2 11" xfId="485" xr:uid="{00000000-0005-0000-0000-0000E4010000}"/>
    <cellStyle name="40% - Accent1 2 12" xfId="486" xr:uid="{00000000-0005-0000-0000-0000E5010000}"/>
    <cellStyle name="40% - Accent1 2 13" xfId="487" xr:uid="{00000000-0005-0000-0000-0000E6010000}"/>
    <cellStyle name="40% - Accent1 2 14" xfId="488" xr:uid="{00000000-0005-0000-0000-0000E7010000}"/>
    <cellStyle name="40% - Accent1 2 15" xfId="489" xr:uid="{00000000-0005-0000-0000-0000E8010000}"/>
    <cellStyle name="40% - Accent1 2 16" xfId="490" xr:uid="{00000000-0005-0000-0000-0000E9010000}"/>
    <cellStyle name="40% - Accent1 2 2" xfId="491" xr:uid="{00000000-0005-0000-0000-0000EA010000}"/>
    <cellStyle name="40% - Accent1 2 3" xfId="492" xr:uid="{00000000-0005-0000-0000-0000EB010000}"/>
    <cellStyle name="40% - Accent1 2 4" xfId="493" xr:uid="{00000000-0005-0000-0000-0000EC010000}"/>
    <cellStyle name="40% - Accent1 2 5" xfId="494" xr:uid="{00000000-0005-0000-0000-0000ED010000}"/>
    <cellStyle name="40% - Accent1 2 6" xfId="495" xr:uid="{00000000-0005-0000-0000-0000EE010000}"/>
    <cellStyle name="40% - Accent1 2 7" xfId="496" xr:uid="{00000000-0005-0000-0000-0000EF010000}"/>
    <cellStyle name="40% - Accent1 2 8" xfId="497" xr:uid="{00000000-0005-0000-0000-0000F0010000}"/>
    <cellStyle name="40% - Accent1 2 9" xfId="498" xr:uid="{00000000-0005-0000-0000-0000F1010000}"/>
    <cellStyle name="40% - Accent1 20" xfId="499" xr:uid="{00000000-0005-0000-0000-0000F2010000}"/>
    <cellStyle name="40% - Accent1 21" xfId="500" xr:uid="{00000000-0005-0000-0000-0000F3010000}"/>
    <cellStyle name="40% - Accent1 22" xfId="501" xr:uid="{00000000-0005-0000-0000-0000F4010000}"/>
    <cellStyle name="40% - Accent1 23" xfId="502" xr:uid="{00000000-0005-0000-0000-0000F5010000}"/>
    <cellStyle name="40% - Accent1 24" xfId="503" xr:uid="{00000000-0005-0000-0000-0000F6010000}"/>
    <cellStyle name="40% - Accent1 25" xfId="504" xr:uid="{00000000-0005-0000-0000-0000F7010000}"/>
    <cellStyle name="40% - Accent1 26" xfId="505" xr:uid="{00000000-0005-0000-0000-0000F8010000}"/>
    <cellStyle name="40% - Accent1 27" xfId="506" xr:uid="{00000000-0005-0000-0000-0000F9010000}"/>
    <cellStyle name="40% - Accent1 28" xfId="507" xr:uid="{00000000-0005-0000-0000-0000FA010000}"/>
    <cellStyle name="40% - Accent1 29" xfId="508" xr:uid="{00000000-0005-0000-0000-0000FB010000}"/>
    <cellStyle name="40% - Accent1 3" xfId="509" xr:uid="{00000000-0005-0000-0000-0000FC010000}"/>
    <cellStyle name="40% - Accent1 3 2" xfId="510" xr:uid="{00000000-0005-0000-0000-0000FD010000}"/>
    <cellStyle name="40% - Accent1 3 2 2" xfId="511" xr:uid="{00000000-0005-0000-0000-0000FE010000}"/>
    <cellStyle name="40% - Accent1 3 3" xfId="512" xr:uid="{00000000-0005-0000-0000-0000FF010000}"/>
    <cellStyle name="40% - Accent1 3 4" xfId="513" xr:uid="{00000000-0005-0000-0000-000000020000}"/>
    <cellStyle name="40% - Accent1 30" xfId="514" xr:uid="{00000000-0005-0000-0000-000001020000}"/>
    <cellStyle name="40% - Accent1 31" xfId="515" xr:uid="{00000000-0005-0000-0000-000002020000}"/>
    <cellStyle name="40% - Accent1 32" xfId="516" xr:uid="{00000000-0005-0000-0000-000003020000}"/>
    <cellStyle name="40% - Accent1 33" xfId="517" xr:uid="{00000000-0005-0000-0000-000004020000}"/>
    <cellStyle name="40% - Accent1 34" xfId="518" xr:uid="{00000000-0005-0000-0000-000005020000}"/>
    <cellStyle name="40% - Accent1 35" xfId="519" xr:uid="{00000000-0005-0000-0000-000006020000}"/>
    <cellStyle name="40% - Accent1 36" xfId="520" xr:uid="{00000000-0005-0000-0000-000007020000}"/>
    <cellStyle name="40% - Accent1 37" xfId="521" xr:uid="{00000000-0005-0000-0000-000008020000}"/>
    <cellStyle name="40% - Accent1 38" xfId="522" xr:uid="{00000000-0005-0000-0000-000009020000}"/>
    <cellStyle name="40% - Accent1 39" xfId="523" xr:uid="{00000000-0005-0000-0000-00000A020000}"/>
    <cellStyle name="40% - Accent1 4" xfId="524" xr:uid="{00000000-0005-0000-0000-00000B020000}"/>
    <cellStyle name="40% - Accent1 4 2" xfId="525" xr:uid="{00000000-0005-0000-0000-00000C020000}"/>
    <cellStyle name="40% - Accent1 4 3" xfId="526" xr:uid="{00000000-0005-0000-0000-00000D020000}"/>
    <cellStyle name="40% - Accent1 40" xfId="527" xr:uid="{00000000-0005-0000-0000-00000E020000}"/>
    <cellStyle name="40% - Accent1 41" xfId="528" xr:uid="{00000000-0005-0000-0000-00000F020000}"/>
    <cellStyle name="40% - Accent1 42" xfId="529" xr:uid="{00000000-0005-0000-0000-000010020000}"/>
    <cellStyle name="40% - Accent1 43" xfId="530" xr:uid="{00000000-0005-0000-0000-000011020000}"/>
    <cellStyle name="40% - Accent1 5" xfId="531" xr:uid="{00000000-0005-0000-0000-000012020000}"/>
    <cellStyle name="40% - Accent1 5 2" xfId="532" xr:uid="{00000000-0005-0000-0000-000013020000}"/>
    <cellStyle name="40% - Accent1 5 3" xfId="533" xr:uid="{00000000-0005-0000-0000-000014020000}"/>
    <cellStyle name="40% - Accent1 6" xfId="534" xr:uid="{00000000-0005-0000-0000-000015020000}"/>
    <cellStyle name="40% - Accent1 6 2" xfId="535" xr:uid="{00000000-0005-0000-0000-000016020000}"/>
    <cellStyle name="40% - Accent1 6 3" xfId="536" xr:uid="{00000000-0005-0000-0000-000017020000}"/>
    <cellStyle name="40% - Accent1 7" xfId="537" xr:uid="{00000000-0005-0000-0000-000018020000}"/>
    <cellStyle name="40% - Accent1 7 2" xfId="538" xr:uid="{00000000-0005-0000-0000-000019020000}"/>
    <cellStyle name="40% - Accent1 7 3" xfId="539" xr:uid="{00000000-0005-0000-0000-00001A020000}"/>
    <cellStyle name="40% - Accent1 8" xfId="540" xr:uid="{00000000-0005-0000-0000-00001B020000}"/>
    <cellStyle name="40% - Accent1 8 2" xfId="541" xr:uid="{00000000-0005-0000-0000-00001C020000}"/>
    <cellStyle name="40% - Accent1 8 3" xfId="542" xr:uid="{00000000-0005-0000-0000-00001D020000}"/>
    <cellStyle name="40% - Accent1 9" xfId="543" xr:uid="{00000000-0005-0000-0000-00001E020000}"/>
    <cellStyle name="40% - Accent1 9 2" xfId="544" xr:uid="{00000000-0005-0000-0000-00001F020000}"/>
    <cellStyle name="40% - Accent2" xfId="545" builtinId="35" customBuiltin="1"/>
    <cellStyle name="40% - Accent2 10" xfId="546" xr:uid="{00000000-0005-0000-0000-000021020000}"/>
    <cellStyle name="40% - Accent2 10 2" xfId="547" xr:uid="{00000000-0005-0000-0000-000022020000}"/>
    <cellStyle name="40% - Accent2 11" xfId="548" xr:uid="{00000000-0005-0000-0000-000023020000}"/>
    <cellStyle name="40% - Accent2 11 2" xfId="549" xr:uid="{00000000-0005-0000-0000-000024020000}"/>
    <cellStyle name="40% - Accent2 12" xfId="550" xr:uid="{00000000-0005-0000-0000-000025020000}"/>
    <cellStyle name="40% - Accent2 13" xfId="551" xr:uid="{00000000-0005-0000-0000-000026020000}"/>
    <cellStyle name="40% - Accent2 14" xfId="552" xr:uid="{00000000-0005-0000-0000-000027020000}"/>
    <cellStyle name="40% - Accent2 15" xfId="553" xr:uid="{00000000-0005-0000-0000-000028020000}"/>
    <cellStyle name="40% - Accent2 16" xfId="554" xr:uid="{00000000-0005-0000-0000-000029020000}"/>
    <cellStyle name="40% - Accent2 17" xfId="555" xr:uid="{00000000-0005-0000-0000-00002A020000}"/>
    <cellStyle name="40% - Accent2 18" xfId="556" xr:uid="{00000000-0005-0000-0000-00002B020000}"/>
    <cellStyle name="40% - Accent2 19" xfId="557" xr:uid="{00000000-0005-0000-0000-00002C020000}"/>
    <cellStyle name="40% - Accent2 2" xfId="558" xr:uid="{00000000-0005-0000-0000-00002D020000}"/>
    <cellStyle name="40% - Accent2 2 10" xfId="559" xr:uid="{00000000-0005-0000-0000-00002E020000}"/>
    <cellStyle name="40% - Accent2 2 11" xfId="560" xr:uid="{00000000-0005-0000-0000-00002F020000}"/>
    <cellStyle name="40% - Accent2 2 12" xfId="561" xr:uid="{00000000-0005-0000-0000-000030020000}"/>
    <cellStyle name="40% - Accent2 2 13" xfId="562" xr:uid="{00000000-0005-0000-0000-000031020000}"/>
    <cellStyle name="40% - Accent2 2 14" xfId="563" xr:uid="{00000000-0005-0000-0000-000032020000}"/>
    <cellStyle name="40% - Accent2 2 15" xfId="564" xr:uid="{00000000-0005-0000-0000-000033020000}"/>
    <cellStyle name="40% - Accent2 2 2" xfId="565" xr:uid="{00000000-0005-0000-0000-000034020000}"/>
    <cellStyle name="40% - Accent2 2 3" xfId="566" xr:uid="{00000000-0005-0000-0000-000035020000}"/>
    <cellStyle name="40% - Accent2 2 4" xfId="567" xr:uid="{00000000-0005-0000-0000-000036020000}"/>
    <cellStyle name="40% - Accent2 2 5" xfId="568" xr:uid="{00000000-0005-0000-0000-000037020000}"/>
    <cellStyle name="40% - Accent2 2 6" xfId="569" xr:uid="{00000000-0005-0000-0000-000038020000}"/>
    <cellStyle name="40% - Accent2 2 7" xfId="570" xr:uid="{00000000-0005-0000-0000-000039020000}"/>
    <cellStyle name="40% - Accent2 2 8" xfId="571" xr:uid="{00000000-0005-0000-0000-00003A020000}"/>
    <cellStyle name="40% - Accent2 2 9" xfId="572" xr:uid="{00000000-0005-0000-0000-00003B020000}"/>
    <cellStyle name="40% - Accent2 20" xfId="573" xr:uid="{00000000-0005-0000-0000-00003C020000}"/>
    <cellStyle name="40% - Accent2 21" xfId="574" xr:uid="{00000000-0005-0000-0000-00003D020000}"/>
    <cellStyle name="40% - Accent2 22" xfId="575" xr:uid="{00000000-0005-0000-0000-00003E020000}"/>
    <cellStyle name="40% - Accent2 23" xfId="576" xr:uid="{00000000-0005-0000-0000-00003F020000}"/>
    <cellStyle name="40% - Accent2 24" xfId="577" xr:uid="{00000000-0005-0000-0000-000040020000}"/>
    <cellStyle name="40% - Accent2 25" xfId="578" xr:uid="{00000000-0005-0000-0000-000041020000}"/>
    <cellStyle name="40% - Accent2 26" xfId="579" xr:uid="{00000000-0005-0000-0000-000042020000}"/>
    <cellStyle name="40% - Accent2 27" xfId="580" xr:uid="{00000000-0005-0000-0000-000043020000}"/>
    <cellStyle name="40% - Accent2 28" xfId="581" xr:uid="{00000000-0005-0000-0000-000044020000}"/>
    <cellStyle name="40% - Accent2 29" xfId="582" xr:uid="{00000000-0005-0000-0000-000045020000}"/>
    <cellStyle name="40% - Accent2 3" xfId="583" xr:uid="{00000000-0005-0000-0000-000046020000}"/>
    <cellStyle name="40% - Accent2 3 2" xfId="584" xr:uid="{00000000-0005-0000-0000-000047020000}"/>
    <cellStyle name="40% - Accent2 30" xfId="585" xr:uid="{00000000-0005-0000-0000-000048020000}"/>
    <cellStyle name="40% - Accent2 31" xfId="586" xr:uid="{00000000-0005-0000-0000-000049020000}"/>
    <cellStyle name="40% - Accent2 32" xfId="587" xr:uid="{00000000-0005-0000-0000-00004A020000}"/>
    <cellStyle name="40% - Accent2 33" xfId="588" xr:uid="{00000000-0005-0000-0000-00004B020000}"/>
    <cellStyle name="40% - Accent2 34" xfId="589" xr:uid="{00000000-0005-0000-0000-00004C020000}"/>
    <cellStyle name="40% - Accent2 35" xfId="590" xr:uid="{00000000-0005-0000-0000-00004D020000}"/>
    <cellStyle name="40% - Accent2 36" xfId="591" xr:uid="{00000000-0005-0000-0000-00004E020000}"/>
    <cellStyle name="40% - Accent2 37" xfId="592" xr:uid="{00000000-0005-0000-0000-00004F020000}"/>
    <cellStyle name="40% - Accent2 38" xfId="593" xr:uid="{00000000-0005-0000-0000-000050020000}"/>
    <cellStyle name="40% - Accent2 39" xfId="594" xr:uid="{00000000-0005-0000-0000-000051020000}"/>
    <cellStyle name="40% - Accent2 4" xfId="595" xr:uid="{00000000-0005-0000-0000-000052020000}"/>
    <cellStyle name="40% - Accent2 40" xfId="596" xr:uid="{00000000-0005-0000-0000-000053020000}"/>
    <cellStyle name="40% - Accent2 41" xfId="597" xr:uid="{00000000-0005-0000-0000-000054020000}"/>
    <cellStyle name="40% - Accent2 42" xfId="598" xr:uid="{00000000-0005-0000-0000-000055020000}"/>
    <cellStyle name="40% - Accent2 43" xfId="599" xr:uid="{00000000-0005-0000-0000-000056020000}"/>
    <cellStyle name="40% - Accent2 5" xfId="600" xr:uid="{00000000-0005-0000-0000-000057020000}"/>
    <cellStyle name="40% - Accent2 6" xfId="601" xr:uid="{00000000-0005-0000-0000-000058020000}"/>
    <cellStyle name="40% - Accent2 7" xfId="602" xr:uid="{00000000-0005-0000-0000-000059020000}"/>
    <cellStyle name="40% - Accent2 8" xfId="603" xr:uid="{00000000-0005-0000-0000-00005A020000}"/>
    <cellStyle name="40% - Accent2 9" xfId="604" xr:uid="{00000000-0005-0000-0000-00005B020000}"/>
    <cellStyle name="40% - Accent2 9 2" xfId="605" xr:uid="{00000000-0005-0000-0000-00005C020000}"/>
    <cellStyle name="40% - Accent3" xfId="606" builtinId="39" customBuiltin="1"/>
    <cellStyle name="40% - Accent3 10" xfId="607" xr:uid="{00000000-0005-0000-0000-00005E020000}"/>
    <cellStyle name="40% - Accent3 10 2" xfId="608" xr:uid="{00000000-0005-0000-0000-00005F020000}"/>
    <cellStyle name="40% - Accent3 11" xfId="609" xr:uid="{00000000-0005-0000-0000-000060020000}"/>
    <cellStyle name="40% - Accent3 11 2" xfId="610" xr:uid="{00000000-0005-0000-0000-000061020000}"/>
    <cellStyle name="40% - Accent3 12" xfId="611" xr:uid="{00000000-0005-0000-0000-000062020000}"/>
    <cellStyle name="40% - Accent3 13" xfId="612" xr:uid="{00000000-0005-0000-0000-000063020000}"/>
    <cellStyle name="40% - Accent3 14" xfId="613" xr:uid="{00000000-0005-0000-0000-000064020000}"/>
    <cellStyle name="40% - Accent3 15" xfId="614" xr:uid="{00000000-0005-0000-0000-000065020000}"/>
    <cellStyle name="40% - Accent3 16" xfId="615" xr:uid="{00000000-0005-0000-0000-000066020000}"/>
    <cellStyle name="40% - Accent3 17" xfId="616" xr:uid="{00000000-0005-0000-0000-000067020000}"/>
    <cellStyle name="40% - Accent3 18" xfId="617" xr:uid="{00000000-0005-0000-0000-000068020000}"/>
    <cellStyle name="40% - Accent3 19" xfId="618" xr:uid="{00000000-0005-0000-0000-000069020000}"/>
    <cellStyle name="40% - Accent3 2" xfId="619" xr:uid="{00000000-0005-0000-0000-00006A020000}"/>
    <cellStyle name="40% - Accent3 2 10" xfId="620" xr:uid="{00000000-0005-0000-0000-00006B020000}"/>
    <cellStyle name="40% - Accent3 2 11" xfId="621" xr:uid="{00000000-0005-0000-0000-00006C020000}"/>
    <cellStyle name="40% - Accent3 2 12" xfId="622" xr:uid="{00000000-0005-0000-0000-00006D020000}"/>
    <cellStyle name="40% - Accent3 2 13" xfId="623" xr:uid="{00000000-0005-0000-0000-00006E020000}"/>
    <cellStyle name="40% - Accent3 2 14" xfId="624" xr:uid="{00000000-0005-0000-0000-00006F020000}"/>
    <cellStyle name="40% - Accent3 2 15" xfId="625" xr:uid="{00000000-0005-0000-0000-000070020000}"/>
    <cellStyle name="40% - Accent3 2 16" xfId="626" xr:uid="{00000000-0005-0000-0000-000071020000}"/>
    <cellStyle name="40% - Accent3 2 2" xfId="627" xr:uid="{00000000-0005-0000-0000-000072020000}"/>
    <cellStyle name="40% - Accent3 2 3" xfId="628" xr:uid="{00000000-0005-0000-0000-000073020000}"/>
    <cellStyle name="40% - Accent3 2 4" xfId="629" xr:uid="{00000000-0005-0000-0000-000074020000}"/>
    <cellStyle name="40% - Accent3 2 5" xfId="630" xr:uid="{00000000-0005-0000-0000-000075020000}"/>
    <cellStyle name="40% - Accent3 2 6" xfId="631" xr:uid="{00000000-0005-0000-0000-000076020000}"/>
    <cellStyle name="40% - Accent3 2 7" xfId="632" xr:uid="{00000000-0005-0000-0000-000077020000}"/>
    <cellStyle name="40% - Accent3 2 8" xfId="633" xr:uid="{00000000-0005-0000-0000-000078020000}"/>
    <cellStyle name="40% - Accent3 2 9" xfId="634" xr:uid="{00000000-0005-0000-0000-000079020000}"/>
    <cellStyle name="40% - Accent3 20" xfId="635" xr:uid="{00000000-0005-0000-0000-00007A020000}"/>
    <cellStyle name="40% - Accent3 21" xfId="636" xr:uid="{00000000-0005-0000-0000-00007B020000}"/>
    <cellStyle name="40% - Accent3 22" xfId="637" xr:uid="{00000000-0005-0000-0000-00007C020000}"/>
    <cellStyle name="40% - Accent3 23" xfId="638" xr:uid="{00000000-0005-0000-0000-00007D020000}"/>
    <cellStyle name="40% - Accent3 24" xfId="639" xr:uid="{00000000-0005-0000-0000-00007E020000}"/>
    <cellStyle name="40% - Accent3 25" xfId="640" xr:uid="{00000000-0005-0000-0000-00007F020000}"/>
    <cellStyle name="40% - Accent3 26" xfId="641" xr:uid="{00000000-0005-0000-0000-000080020000}"/>
    <cellStyle name="40% - Accent3 27" xfId="642" xr:uid="{00000000-0005-0000-0000-000081020000}"/>
    <cellStyle name="40% - Accent3 28" xfId="643" xr:uid="{00000000-0005-0000-0000-000082020000}"/>
    <cellStyle name="40% - Accent3 29" xfId="644" xr:uid="{00000000-0005-0000-0000-000083020000}"/>
    <cellStyle name="40% - Accent3 3" xfId="645" xr:uid="{00000000-0005-0000-0000-000084020000}"/>
    <cellStyle name="40% - Accent3 3 2" xfId="646" xr:uid="{00000000-0005-0000-0000-000085020000}"/>
    <cellStyle name="40% - Accent3 3 2 2" xfId="647" xr:uid="{00000000-0005-0000-0000-000086020000}"/>
    <cellStyle name="40% - Accent3 3 3" xfId="648" xr:uid="{00000000-0005-0000-0000-000087020000}"/>
    <cellStyle name="40% - Accent3 3 4" xfId="649" xr:uid="{00000000-0005-0000-0000-000088020000}"/>
    <cellStyle name="40% - Accent3 30" xfId="650" xr:uid="{00000000-0005-0000-0000-000089020000}"/>
    <cellStyle name="40% - Accent3 31" xfId="651" xr:uid="{00000000-0005-0000-0000-00008A020000}"/>
    <cellStyle name="40% - Accent3 32" xfId="652" xr:uid="{00000000-0005-0000-0000-00008B020000}"/>
    <cellStyle name="40% - Accent3 33" xfId="653" xr:uid="{00000000-0005-0000-0000-00008C020000}"/>
    <cellStyle name="40% - Accent3 34" xfId="654" xr:uid="{00000000-0005-0000-0000-00008D020000}"/>
    <cellStyle name="40% - Accent3 35" xfId="655" xr:uid="{00000000-0005-0000-0000-00008E020000}"/>
    <cellStyle name="40% - Accent3 36" xfId="656" xr:uid="{00000000-0005-0000-0000-00008F020000}"/>
    <cellStyle name="40% - Accent3 37" xfId="657" xr:uid="{00000000-0005-0000-0000-000090020000}"/>
    <cellStyle name="40% - Accent3 38" xfId="658" xr:uid="{00000000-0005-0000-0000-000091020000}"/>
    <cellStyle name="40% - Accent3 39" xfId="659" xr:uid="{00000000-0005-0000-0000-000092020000}"/>
    <cellStyle name="40% - Accent3 4" xfId="660" xr:uid="{00000000-0005-0000-0000-000093020000}"/>
    <cellStyle name="40% - Accent3 4 2" xfId="661" xr:uid="{00000000-0005-0000-0000-000094020000}"/>
    <cellStyle name="40% - Accent3 4 3" xfId="662" xr:uid="{00000000-0005-0000-0000-000095020000}"/>
    <cellStyle name="40% - Accent3 40" xfId="663" xr:uid="{00000000-0005-0000-0000-000096020000}"/>
    <cellStyle name="40% - Accent3 41" xfId="664" xr:uid="{00000000-0005-0000-0000-000097020000}"/>
    <cellStyle name="40% - Accent3 42" xfId="665" xr:uid="{00000000-0005-0000-0000-000098020000}"/>
    <cellStyle name="40% - Accent3 43" xfId="666" xr:uid="{00000000-0005-0000-0000-000099020000}"/>
    <cellStyle name="40% - Accent3 5" xfId="667" xr:uid="{00000000-0005-0000-0000-00009A020000}"/>
    <cellStyle name="40% - Accent3 5 2" xfId="668" xr:uid="{00000000-0005-0000-0000-00009B020000}"/>
    <cellStyle name="40% - Accent3 5 3" xfId="669" xr:uid="{00000000-0005-0000-0000-00009C020000}"/>
    <cellStyle name="40% - Accent3 6" xfId="670" xr:uid="{00000000-0005-0000-0000-00009D020000}"/>
    <cellStyle name="40% - Accent3 6 2" xfId="671" xr:uid="{00000000-0005-0000-0000-00009E020000}"/>
    <cellStyle name="40% - Accent3 6 3" xfId="672" xr:uid="{00000000-0005-0000-0000-00009F020000}"/>
    <cellStyle name="40% - Accent3 7" xfId="673" xr:uid="{00000000-0005-0000-0000-0000A0020000}"/>
    <cellStyle name="40% - Accent3 7 2" xfId="674" xr:uid="{00000000-0005-0000-0000-0000A1020000}"/>
    <cellStyle name="40% - Accent3 7 3" xfId="675" xr:uid="{00000000-0005-0000-0000-0000A2020000}"/>
    <cellStyle name="40% - Accent3 8" xfId="676" xr:uid="{00000000-0005-0000-0000-0000A3020000}"/>
    <cellStyle name="40% - Accent3 8 2" xfId="677" xr:uid="{00000000-0005-0000-0000-0000A4020000}"/>
    <cellStyle name="40% - Accent3 8 3" xfId="678" xr:uid="{00000000-0005-0000-0000-0000A5020000}"/>
    <cellStyle name="40% - Accent3 9" xfId="679" xr:uid="{00000000-0005-0000-0000-0000A6020000}"/>
    <cellStyle name="40% - Accent3 9 2" xfId="680" xr:uid="{00000000-0005-0000-0000-0000A7020000}"/>
    <cellStyle name="40% - Accent4" xfId="681" builtinId="43" customBuiltin="1"/>
    <cellStyle name="40% - Accent4 10" xfId="682" xr:uid="{00000000-0005-0000-0000-0000A9020000}"/>
    <cellStyle name="40% - Accent4 10 2" xfId="683" xr:uid="{00000000-0005-0000-0000-0000AA020000}"/>
    <cellStyle name="40% - Accent4 11" xfId="684" xr:uid="{00000000-0005-0000-0000-0000AB020000}"/>
    <cellStyle name="40% - Accent4 11 2" xfId="685" xr:uid="{00000000-0005-0000-0000-0000AC020000}"/>
    <cellStyle name="40% - Accent4 12" xfId="686" xr:uid="{00000000-0005-0000-0000-0000AD020000}"/>
    <cellStyle name="40% - Accent4 13" xfId="687" xr:uid="{00000000-0005-0000-0000-0000AE020000}"/>
    <cellStyle name="40% - Accent4 14" xfId="688" xr:uid="{00000000-0005-0000-0000-0000AF020000}"/>
    <cellStyle name="40% - Accent4 15" xfId="689" xr:uid="{00000000-0005-0000-0000-0000B0020000}"/>
    <cellStyle name="40% - Accent4 16" xfId="690" xr:uid="{00000000-0005-0000-0000-0000B1020000}"/>
    <cellStyle name="40% - Accent4 17" xfId="691" xr:uid="{00000000-0005-0000-0000-0000B2020000}"/>
    <cellStyle name="40% - Accent4 18" xfId="692" xr:uid="{00000000-0005-0000-0000-0000B3020000}"/>
    <cellStyle name="40% - Accent4 19" xfId="693" xr:uid="{00000000-0005-0000-0000-0000B4020000}"/>
    <cellStyle name="40% - Accent4 2" xfId="694" xr:uid="{00000000-0005-0000-0000-0000B5020000}"/>
    <cellStyle name="40% - Accent4 2 10" xfId="695" xr:uid="{00000000-0005-0000-0000-0000B6020000}"/>
    <cellStyle name="40% - Accent4 2 11" xfId="696" xr:uid="{00000000-0005-0000-0000-0000B7020000}"/>
    <cellStyle name="40% - Accent4 2 12" xfId="697" xr:uid="{00000000-0005-0000-0000-0000B8020000}"/>
    <cellStyle name="40% - Accent4 2 13" xfId="698" xr:uid="{00000000-0005-0000-0000-0000B9020000}"/>
    <cellStyle name="40% - Accent4 2 14" xfId="699" xr:uid="{00000000-0005-0000-0000-0000BA020000}"/>
    <cellStyle name="40% - Accent4 2 15" xfId="700" xr:uid="{00000000-0005-0000-0000-0000BB020000}"/>
    <cellStyle name="40% - Accent4 2 16" xfId="701" xr:uid="{00000000-0005-0000-0000-0000BC020000}"/>
    <cellStyle name="40% - Accent4 2 2" xfId="702" xr:uid="{00000000-0005-0000-0000-0000BD020000}"/>
    <cellStyle name="40% - Accent4 2 3" xfId="703" xr:uid="{00000000-0005-0000-0000-0000BE020000}"/>
    <cellStyle name="40% - Accent4 2 4" xfId="704" xr:uid="{00000000-0005-0000-0000-0000BF020000}"/>
    <cellStyle name="40% - Accent4 2 5" xfId="705" xr:uid="{00000000-0005-0000-0000-0000C0020000}"/>
    <cellStyle name="40% - Accent4 2 6" xfId="706" xr:uid="{00000000-0005-0000-0000-0000C1020000}"/>
    <cellStyle name="40% - Accent4 2 7" xfId="707" xr:uid="{00000000-0005-0000-0000-0000C2020000}"/>
    <cellStyle name="40% - Accent4 2 8" xfId="708" xr:uid="{00000000-0005-0000-0000-0000C3020000}"/>
    <cellStyle name="40% - Accent4 2 9" xfId="709" xr:uid="{00000000-0005-0000-0000-0000C4020000}"/>
    <cellStyle name="40% - Accent4 20" xfId="710" xr:uid="{00000000-0005-0000-0000-0000C5020000}"/>
    <cellStyle name="40% - Accent4 21" xfId="711" xr:uid="{00000000-0005-0000-0000-0000C6020000}"/>
    <cellStyle name="40% - Accent4 22" xfId="712" xr:uid="{00000000-0005-0000-0000-0000C7020000}"/>
    <cellStyle name="40% - Accent4 23" xfId="713" xr:uid="{00000000-0005-0000-0000-0000C8020000}"/>
    <cellStyle name="40% - Accent4 24" xfId="714" xr:uid="{00000000-0005-0000-0000-0000C9020000}"/>
    <cellStyle name="40% - Accent4 25" xfId="715" xr:uid="{00000000-0005-0000-0000-0000CA020000}"/>
    <cellStyle name="40% - Accent4 26" xfId="716" xr:uid="{00000000-0005-0000-0000-0000CB020000}"/>
    <cellStyle name="40% - Accent4 27" xfId="717" xr:uid="{00000000-0005-0000-0000-0000CC020000}"/>
    <cellStyle name="40% - Accent4 28" xfId="718" xr:uid="{00000000-0005-0000-0000-0000CD020000}"/>
    <cellStyle name="40% - Accent4 29" xfId="719" xr:uid="{00000000-0005-0000-0000-0000CE020000}"/>
    <cellStyle name="40% - Accent4 3" xfId="720" xr:uid="{00000000-0005-0000-0000-0000CF020000}"/>
    <cellStyle name="40% - Accent4 3 2" xfId="721" xr:uid="{00000000-0005-0000-0000-0000D0020000}"/>
    <cellStyle name="40% - Accent4 3 2 2" xfId="722" xr:uid="{00000000-0005-0000-0000-0000D1020000}"/>
    <cellStyle name="40% - Accent4 3 3" xfId="723" xr:uid="{00000000-0005-0000-0000-0000D2020000}"/>
    <cellStyle name="40% - Accent4 3 4" xfId="724" xr:uid="{00000000-0005-0000-0000-0000D3020000}"/>
    <cellStyle name="40% - Accent4 30" xfId="725" xr:uid="{00000000-0005-0000-0000-0000D4020000}"/>
    <cellStyle name="40% - Accent4 31" xfId="726" xr:uid="{00000000-0005-0000-0000-0000D5020000}"/>
    <cellStyle name="40% - Accent4 32" xfId="727" xr:uid="{00000000-0005-0000-0000-0000D6020000}"/>
    <cellStyle name="40% - Accent4 33" xfId="728" xr:uid="{00000000-0005-0000-0000-0000D7020000}"/>
    <cellStyle name="40% - Accent4 34" xfId="729" xr:uid="{00000000-0005-0000-0000-0000D8020000}"/>
    <cellStyle name="40% - Accent4 35" xfId="730" xr:uid="{00000000-0005-0000-0000-0000D9020000}"/>
    <cellStyle name="40% - Accent4 36" xfId="731" xr:uid="{00000000-0005-0000-0000-0000DA020000}"/>
    <cellStyle name="40% - Accent4 37" xfId="732" xr:uid="{00000000-0005-0000-0000-0000DB020000}"/>
    <cellStyle name="40% - Accent4 38" xfId="733" xr:uid="{00000000-0005-0000-0000-0000DC020000}"/>
    <cellStyle name="40% - Accent4 39" xfId="734" xr:uid="{00000000-0005-0000-0000-0000DD020000}"/>
    <cellStyle name="40% - Accent4 4" xfId="735" xr:uid="{00000000-0005-0000-0000-0000DE020000}"/>
    <cellStyle name="40% - Accent4 4 2" xfId="736" xr:uid="{00000000-0005-0000-0000-0000DF020000}"/>
    <cellStyle name="40% - Accent4 4 3" xfId="737" xr:uid="{00000000-0005-0000-0000-0000E0020000}"/>
    <cellStyle name="40% - Accent4 40" xfId="738" xr:uid="{00000000-0005-0000-0000-0000E1020000}"/>
    <cellStyle name="40% - Accent4 41" xfId="739" xr:uid="{00000000-0005-0000-0000-0000E2020000}"/>
    <cellStyle name="40% - Accent4 42" xfId="740" xr:uid="{00000000-0005-0000-0000-0000E3020000}"/>
    <cellStyle name="40% - Accent4 43" xfId="741" xr:uid="{00000000-0005-0000-0000-0000E4020000}"/>
    <cellStyle name="40% - Accent4 5" xfId="742" xr:uid="{00000000-0005-0000-0000-0000E5020000}"/>
    <cellStyle name="40% - Accent4 5 2" xfId="743" xr:uid="{00000000-0005-0000-0000-0000E6020000}"/>
    <cellStyle name="40% - Accent4 5 3" xfId="744" xr:uid="{00000000-0005-0000-0000-0000E7020000}"/>
    <cellStyle name="40% - Accent4 6" xfId="745" xr:uid="{00000000-0005-0000-0000-0000E8020000}"/>
    <cellStyle name="40% - Accent4 6 2" xfId="746" xr:uid="{00000000-0005-0000-0000-0000E9020000}"/>
    <cellStyle name="40% - Accent4 6 3" xfId="747" xr:uid="{00000000-0005-0000-0000-0000EA020000}"/>
    <cellStyle name="40% - Accent4 7" xfId="748" xr:uid="{00000000-0005-0000-0000-0000EB020000}"/>
    <cellStyle name="40% - Accent4 7 2" xfId="749" xr:uid="{00000000-0005-0000-0000-0000EC020000}"/>
    <cellStyle name="40% - Accent4 7 3" xfId="750" xr:uid="{00000000-0005-0000-0000-0000ED020000}"/>
    <cellStyle name="40% - Accent4 8" xfId="751" xr:uid="{00000000-0005-0000-0000-0000EE020000}"/>
    <cellStyle name="40% - Accent4 8 2" xfId="752" xr:uid="{00000000-0005-0000-0000-0000EF020000}"/>
    <cellStyle name="40% - Accent4 8 3" xfId="753" xr:uid="{00000000-0005-0000-0000-0000F0020000}"/>
    <cellStyle name="40% - Accent4 9" xfId="754" xr:uid="{00000000-0005-0000-0000-0000F1020000}"/>
    <cellStyle name="40% - Accent4 9 2" xfId="755" xr:uid="{00000000-0005-0000-0000-0000F2020000}"/>
    <cellStyle name="40% - Accent5" xfId="756" builtinId="47" customBuiltin="1"/>
    <cellStyle name="40% - Accent5 10" xfId="757" xr:uid="{00000000-0005-0000-0000-0000F4020000}"/>
    <cellStyle name="40% - Accent5 10 2" xfId="758" xr:uid="{00000000-0005-0000-0000-0000F5020000}"/>
    <cellStyle name="40% - Accent5 11" xfId="759" xr:uid="{00000000-0005-0000-0000-0000F6020000}"/>
    <cellStyle name="40% - Accent5 11 2" xfId="760" xr:uid="{00000000-0005-0000-0000-0000F7020000}"/>
    <cellStyle name="40% - Accent5 12" xfId="761" xr:uid="{00000000-0005-0000-0000-0000F8020000}"/>
    <cellStyle name="40% - Accent5 13" xfId="762" xr:uid="{00000000-0005-0000-0000-0000F9020000}"/>
    <cellStyle name="40% - Accent5 14" xfId="763" xr:uid="{00000000-0005-0000-0000-0000FA020000}"/>
    <cellStyle name="40% - Accent5 15" xfId="764" xr:uid="{00000000-0005-0000-0000-0000FB020000}"/>
    <cellStyle name="40% - Accent5 16" xfId="765" xr:uid="{00000000-0005-0000-0000-0000FC020000}"/>
    <cellStyle name="40% - Accent5 17" xfId="766" xr:uid="{00000000-0005-0000-0000-0000FD020000}"/>
    <cellStyle name="40% - Accent5 18" xfId="767" xr:uid="{00000000-0005-0000-0000-0000FE020000}"/>
    <cellStyle name="40% - Accent5 19" xfId="768" xr:uid="{00000000-0005-0000-0000-0000FF020000}"/>
    <cellStyle name="40% - Accent5 2" xfId="769" xr:uid="{00000000-0005-0000-0000-000000030000}"/>
    <cellStyle name="40% - Accent5 2 10" xfId="770" xr:uid="{00000000-0005-0000-0000-000001030000}"/>
    <cellStyle name="40% - Accent5 2 11" xfId="771" xr:uid="{00000000-0005-0000-0000-000002030000}"/>
    <cellStyle name="40% - Accent5 2 12" xfId="772" xr:uid="{00000000-0005-0000-0000-000003030000}"/>
    <cellStyle name="40% - Accent5 2 13" xfId="773" xr:uid="{00000000-0005-0000-0000-000004030000}"/>
    <cellStyle name="40% - Accent5 2 14" xfId="774" xr:uid="{00000000-0005-0000-0000-000005030000}"/>
    <cellStyle name="40% - Accent5 2 15" xfId="775" xr:uid="{00000000-0005-0000-0000-000006030000}"/>
    <cellStyle name="40% - Accent5 2 16" xfId="776" xr:uid="{00000000-0005-0000-0000-000007030000}"/>
    <cellStyle name="40% - Accent5 2 2" xfId="777" xr:uid="{00000000-0005-0000-0000-000008030000}"/>
    <cellStyle name="40% - Accent5 2 3" xfId="778" xr:uid="{00000000-0005-0000-0000-000009030000}"/>
    <cellStyle name="40% - Accent5 2 4" xfId="779" xr:uid="{00000000-0005-0000-0000-00000A030000}"/>
    <cellStyle name="40% - Accent5 2 5" xfId="780" xr:uid="{00000000-0005-0000-0000-00000B030000}"/>
    <cellStyle name="40% - Accent5 2 6" xfId="781" xr:uid="{00000000-0005-0000-0000-00000C030000}"/>
    <cellStyle name="40% - Accent5 2 7" xfId="782" xr:uid="{00000000-0005-0000-0000-00000D030000}"/>
    <cellStyle name="40% - Accent5 2 8" xfId="783" xr:uid="{00000000-0005-0000-0000-00000E030000}"/>
    <cellStyle name="40% - Accent5 2 9" xfId="784" xr:uid="{00000000-0005-0000-0000-00000F030000}"/>
    <cellStyle name="40% - Accent5 20" xfId="785" xr:uid="{00000000-0005-0000-0000-000010030000}"/>
    <cellStyle name="40% - Accent5 21" xfId="786" xr:uid="{00000000-0005-0000-0000-000011030000}"/>
    <cellStyle name="40% - Accent5 22" xfId="787" xr:uid="{00000000-0005-0000-0000-000012030000}"/>
    <cellStyle name="40% - Accent5 23" xfId="788" xr:uid="{00000000-0005-0000-0000-000013030000}"/>
    <cellStyle name="40% - Accent5 24" xfId="789" xr:uid="{00000000-0005-0000-0000-000014030000}"/>
    <cellStyle name="40% - Accent5 25" xfId="790" xr:uid="{00000000-0005-0000-0000-000015030000}"/>
    <cellStyle name="40% - Accent5 26" xfId="791" xr:uid="{00000000-0005-0000-0000-000016030000}"/>
    <cellStyle name="40% - Accent5 27" xfId="792" xr:uid="{00000000-0005-0000-0000-000017030000}"/>
    <cellStyle name="40% - Accent5 28" xfId="793" xr:uid="{00000000-0005-0000-0000-000018030000}"/>
    <cellStyle name="40% - Accent5 29" xfId="794" xr:uid="{00000000-0005-0000-0000-000019030000}"/>
    <cellStyle name="40% - Accent5 3" xfId="795" xr:uid="{00000000-0005-0000-0000-00001A030000}"/>
    <cellStyle name="40% - Accent5 3 2" xfId="796" xr:uid="{00000000-0005-0000-0000-00001B030000}"/>
    <cellStyle name="40% - Accent5 3 2 2" xfId="797" xr:uid="{00000000-0005-0000-0000-00001C030000}"/>
    <cellStyle name="40% - Accent5 3 3" xfId="798" xr:uid="{00000000-0005-0000-0000-00001D030000}"/>
    <cellStyle name="40% - Accent5 3 4" xfId="799" xr:uid="{00000000-0005-0000-0000-00001E030000}"/>
    <cellStyle name="40% - Accent5 30" xfId="800" xr:uid="{00000000-0005-0000-0000-00001F030000}"/>
    <cellStyle name="40% - Accent5 31" xfId="801" xr:uid="{00000000-0005-0000-0000-000020030000}"/>
    <cellStyle name="40% - Accent5 32" xfId="802" xr:uid="{00000000-0005-0000-0000-000021030000}"/>
    <cellStyle name="40% - Accent5 33" xfId="803" xr:uid="{00000000-0005-0000-0000-000022030000}"/>
    <cellStyle name="40% - Accent5 34" xfId="804" xr:uid="{00000000-0005-0000-0000-000023030000}"/>
    <cellStyle name="40% - Accent5 35" xfId="805" xr:uid="{00000000-0005-0000-0000-000024030000}"/>
    <cellStyle name="40% - Accent5 36" xfId="806" xr:uid="{00000000-0005-0000-0000-000025030000}"/>
    <cellStyle name="40% - Accent5 37" xfId="807" xr:uid="{00000000-0005-0000-0000-000026030000}"/>
    <cellStyle name="40% - Accent5 38" xfId="808" xr:uid="{00000000-0005-0000-0000-000027030000}"/>
    <cellStyle name="40% - Accent5 39" xfId="809" xr:uid="{00000000-0005-0000-0000-000028030000}"/>
    <cellStyle name="40% - Accent5 4" xfId="810" xr:uid="{00000000-0005-0000-0000-000029030000}"/>
    <cellStyle name="40% - Accent5 4 2" xfId="811" xr:uid="{00000000-0005-0000-0000-00002A030000}"/>
    <cellStyle name="40% - Accent5 4 3" xfId="812" xr:uid="{00000000-0005-0000-0000-00002B030000}"/>
    <cellStyle name="40% - Accent5 40" xfId="813" xr:uid="{00000000-0005-0000-0000-00002C030000}"/>
    <cellStyle name="40% - Accent5 41" xfId="814" xr:uid="{00000000-0005-0000-0000-00002D030000}"/>
    <cellStyle name="40% - Accent5 42" xfId="815" xr:uid="{00000000-0005-0000-0000-00002E030000}"/>
    <cellStyle name="40% - Accent5 43" xfId="816" xr:uid="{00000000-0005-0000-0000-00002F030000}"/>
    <cellStyle name="40% - Accent5 5" xfId="817" xr:uid="{00000000-0005-0000-0000-000030030000}"/>
    <cellStyle name="40% - Accent5 5 2" xfId="818" xr:uid="{00000000-0005-0000-0000-000031030000}"/>
    <cellStyle name="40% - Accent5 5 3" xfId="819" xr:uid="{00000000-0005-0000-0000-000032030000}"/>
    <cellStyle name="40% - Accent5 6" xfId="820" xr:uid="{00000000-0005-0000-0000-000033030000}"/>
    <cellStyle name="40% - Accent5 6 2" xfId="821" xr:uid="{00000000-0005-0000-0000-000034030000}"/>
    <cellStyle name="40% - Accent5 6 3" xfId="822" xr:uid="{00000000-0005-0000-0000-000035030000}"/>
    <cellStyle name="40% - Accent5 7" xfId="823" xr:uid="{00000000-0005-0000-0000-000036030000}"/>
    <cellStyle name="40% - Accent5 7 2" xfId="824" xr:uid="{00000000-0005-0000-0000-000037030000}"/>
    <cellStyle name="40% - Accent5 7 3" xfId="825" xr:uid="{00000000-0005-0000-0000-000038030000}"/>
    <cellStyle name="40% - Accent5 8" xfId="826" xr:uid="{00000000-0005-0000-0000-000039030000}"/>
    <cellStyle name="40% - Accent5 8 2" xfId="827" xr:uid="{00000000-0005-0000-0000-00003A030000}"/>
    <cellStyle name="40% - Accent5 8 3" xfId="828" xr:uid="{00000000-0005-0000-0000-00003B030000}"/>
    <cellStyle name="40% - Accent5 9" xfId="829" xr:uid="{00000000-0005-0000-0000-00003C030000}"/>
    <cellStyle name="40% - Accent5 9 2" xfId="830" xr:uid="{00000000-0005-0000-0000-00003D030000}"/>
    <cellStyle name="40% - Accent6" xfId="831" builtinId="51" customBuiltin="1"/>
    <cellStyle name="40% - Accent6 10" xfId="832" xr:uid="{00000000-0005-0000-0000-00003F030000}"/>
    <cellStyle name="40% - Accent6 10 2" xfId="833" xr:uid="{00000000-0005-0000-0000-000040030000}"/>
    <cellStyle name="40% - Accent6 11" xfId="834" xr:uid="{00000000-0005-0000-0000-000041030000}"/>
    <cellStyle name="40% - Accent6 11 2" xfId="835" xr:uid="{00000000-0005-0000-0000-000042030000}"/>
    <cellStyle name="40% - Accent6 12" xfId="836" xr:uid="{00000000-0005-0000-0000-000043030000}"/>
    <cellStyle name="40% - Accent6 13" xfId="837" xr:uid="{00000000-0005-0000-0000-000044030000}"/>
    <cellStyle name="40% - Accent6 14" xfId="838" xr:uid="{00000000-0005-0000-0000-000045030000}"/>
    <cellStyle name="40% - Accent6 15" xfId="839" xr:uid="{00000000-0005-0000-0000-000046030000}"/>
    <cellStyle name="40% - Accent6 16" xfId="840" xr:uid="{00000000-0005-0000-0000-000047030000}"/>
    <cellStyle name="40% - Accent6 17" xfId="841" xr:uid="{00000000-0005-0000-0000-000048030000}"/>
    <cellStyle name="40% - Accent6 18" xfId="842" xr:uid="{00000000-0005-0000-0000-000049030000}"/>
    <cellStyle name="40% - Accent6 19" xfId="843" xr:uid="{00000000-0005-0000-0000-00004A030000}"/>
    <cellStyle name="40% - Accent6 2" xfId="844" xr:uid="{00000000-0005-0000-0000-00004B030000}"/>
    <cellStyle name="40% - Accent6 2 10" xfId="845" xr:uid="{00000000-0005-0000-0000-00004C030000}"/>
    <cellStyle name="40% - Accent6 2 11" xfId="846" xr:uid="{00000000-0005-0000-0000-00004D030000}"/>
    <cellStyle name="40% - Accent6 2 12" xfId="847" xr:uid="{00000000-0005-0000-0000-00004E030000}"/>
    <cellStyle name="40% - Accent6 2 13" xfId="848" xr:uid="{00000000-0005-0000-0000-00004F030000}"/>
    <cellStyle name="40% - Accent6 2 14" xfId="849" xr:uid="{00000000-0005-0000-0000-000050030000}"/>
    <cellStyle name="40% - Accent6 2 15" xfId="850" xr:uid="{00000000-0005-0000-0000-000051030000}"/>
    <cellStyle name="40% - Accent6 2 16" xfId="851" xr:uid="{00000000-0005-0000-0000-000052030000}"/>
    <cellStyle name="40% - Accent6 2 2" xfId="852" xr:uid="{00000000-0005-0000-0000-000053030000}"/>
    <cellStyle name="40% - Accent6 2 3" xfId="853" xr:uid="{00000000-0005-0000-0000-000054030000}"/>
    <cellStyle name="40% - Accent6 2 4" xfId="854" xr:uid="{00000000-0005-0000-0000-000055030000}"/>
    <cellStyle name="40% - Accent6 2 5" xfId="855" xr:uid="{00000000-0005-0000-0000-000056030000}"/>
    <cellStyle name="40% - Accent6 2 6" xfId="856" xr:uid="{00000000-0005-0000-0000-000057030000}"/>
    <cellStyle name="40% - Accent6 2 7" xfId="857" xr:uid="{00000000-0005-0000-0000-000058030000}"/>
    <cellStyle name="40% - Accent6 2 8" xfId="858" xr:uid="{00000000-0005-0000-0000-000059030000}"/>
    <cellStyle name="40% - Accent6 2 9" xfId="859" xr:uid="{00000000-0005-0000-0000-00005A030000}"/>
    <cellStyle name="40% - Accent6 20" xfId="860" xr:uid="{00000000-0005-0000-0000-00005B030000}"/>
    <cellStyle name="40% - Accent6 21" xfId="861" xr:uid="{00000000-0005-0000-0000-00005C030000}"/>
    <cellStyle name="40% - Accent6 22" xfId="862" xr:uid="{00000000-0005-0000-0000-00005D030000}"/>
    <cellStyle name="40% - Accent6 23" xfId="863" xr:uid="{00000000-0005-0000-0000-00005E030000}"/>
    <cellStyle name="40% - Accent6 24" xfId="864" xr:uid="{00000000-0005-0000-0000-00005F030000}"/>
    <cellStyle name="40% - Accent6 25" xfId="865" xr:uid="{00000000-0005-0000-0000-000060030000}"/>
    <cellStyle name="40% - Accent6 26" xfId="866" xr:uid="{00000000-0005-0000-0000-000061030000}"/>
    <cellStyle name="40% - Accent6 27" xfId="867" xr:uid="{00000000-0005-0000-0000-000062030000}"/>
    <cellStyle name="40% - Accent6 28" xfId="868" xr:uid="{00000000-0005-0000-0000-000063030000}"/>
    <cellStyle name="40% - Accent6 29" xfId="869" xr:uid="{00000000-0005-0000-0000-000064030000}"/>
    <cellStyle name="40% - Accent6 3" xfId="870" xr:uid="{00000000-0005-0000-0000-000065030000}"/>
    <cellStyle name="40% - Accent6 3 2" xfId="871" xr:uid="{00000000-0005-0000-0000-000066030000}"/>
    <cellStyle name="40% - Accent6 3 2 2" xfId="872" xr:uid="{00000000-0005-0000-0000-000067030000}"/>
    <cellStyle name="40% - Accent6 3 3" xfId="873" xr:uid="{00000000-0005-0000-0000-000068030000}"/>
    <cellStyle name="40% - Accent6 3 4" xfId="874" xr:uid="{00000000-0005-0000-0000-000069030000}"/>
    <cellStyle name="40% - Accent6 30" xfId="875" xr:uid="{00000000-0005-0000-0000-00006A030000}"/>
    <cellStyle name="40% - Accent6 31" xfId="876" xr:uid="{00000000-0005-0000-0000-00006B030000}"/>
    <cellStyle name="40% - Accent6 32" xfId="877" xr:uid="{00000000-0005-0000-0000-00006C030000}"/>
    <cellStyle name="40% - Accent6 33" xfId="878" xr:uid="{00000000-0005-0000-0000-00006D030000}"/>
    <cellStyle name="40% - Accent6 34" xfId="879" xr:uid="{00000000-0005-0000-0000-00006E030000}"/>
    <cellStyle name="40% - Accent6 35" xfId="880" xr:uid="{00000000-0005-0000-0000-00006F030000}"/>
    <cellStyle name="40% - Accent6 36" xfId="881" xr:uid="{00000000-0005-0000-0000-000070030000}"/>
    <cellStyle name="40% - Accent6 37" xfId="882" xr:uid="{00000000-0005-0000-0000-000071030000}"/>
    <cellStyle name="40% - Accent6 38" xfId="883" xr:uid="{00000000-0005-0000-0000-000072030000}"/>
    <cellStyle name="40% - Accent6 39" xfId="884" xr:uid="{00000000-0005-0000-0000-000073030000}"/>
    <cellStyle name="40% - Accent6 4" xfId="885" xr:uid="{00000000-0005-0000-0000-000074030000}"/>
    <cellStyle name="40% - Accent6 4 2" xfId="886" xr:uid="{00000000-0005-0000-0000-000075030000}"/>
    <cellStyle name="40% - Accent6 4 3" xfId="887" xr:uid="{00000000-0005-0000-0000-000076030000}"/>
    <cellStyle name="40% - Accent6 40" xfId="888" xr:uid="{00000000-0005-0000-0000-000077030000}"/>
    <cellStyle name="40% - Accent6 41" xfId="889" xr:uid="{00000000-0005-0000-0000-000078030000}"/>
    <cellStyle name="40% - Accent6 42" xfId="890" xr:uid="{00000000-0005-0000-0000-000079030000}"/>
    <cellStyle name="40% - Accent6 43" xfId="891" xr:uid="{00000000-0005-0000-0000-00007A030000}"/>
    <cellStyle name="40% - Accent6 5" xfId="892" xr:uid="{00000000-0005-0000-0000-00007B030000}"/>
    <cellStyle name="40% - Accent6 5 2" xfId="893" xr:uid="{00000000-0005-0000-0000-00007C030000}"/>
    <cellStyle name="40% - Accent6 5 3" xfId="894" xr:uid="{00000000-0005-0000-0000-00007D030000}"/>
    <cellStyle name="40% - Accent6 6" xfId="895" xr:uid="{00000000-0005-0000-0000-00007E030000}"/>
    <cellStyle name="40% - Accent6 6 2" xfId="896" xr:uid="{00000000-0005-0000-0000-00007F030000}"/>
    <cellStyle name="40% - Accent6 6 3" xfId="897" xr:uid="{00000000-0005-0000-0000-000080030000}"/>
    <cellStyle name="40% - Accent6 7" xfId="898" xr:uid="{00000000-0005-0000-0000-000081030000}"/>
    <cellStyle name="40% - Accent6 7 2" xfId="899" xr:uid="{00000000-0005-0000-0000-000082030000}"/>
    <cellStyle name="40% - Accent6 7 3" xfId="900" xr:uid="{00000000-0005-0000-0000-000083030000}"/>
    <cellStyle name="40% - Accent6 8" xfId="901" xr:uid="{00000000-0005-0000-0000-000084030000}"/>
    <cellStyle name="40% - Accent6 8 2" xfId="902" xr:uid="{00000000-0005-0000-0000-000085030000}"/>
    <cellStyle name="40% - Accent6 8 3" xfId="903" xr:uid="{00000000-0005-0000-0000-000086030000}"/>
    <cellStyle name="40% - Accent6 9" xfId="904" xr:uid="{00000000-0005-0000-0000-000087030000}"/>
    <cellStyle name="40% - Accent6 9 2" xfId="905" xr:uid="{00000000-0005-0000-0000-000088030000}"/>
    <cellStyle name="40% - Akzent1" xfId="906" xr:uid="{00000000-0005-0000-0000-000089030000}"/>
    <cellStyle name="40% - Akzent2" xfId="907" xr:uid="{00000000-0005-0000-0000-00008A030000}"/>
    <cellStyle name="40% - Akzent3" xfId="908" xr:uid="{00000000-0005-0000-0000-00008B030000}"/>
    <cellStyle name="40% - Akzent4" xfId="909" xr:uid="{00000000-0005-0000-0000-00008C030000}"/>
    <cellStyle name="40% - Akzent5" xfId="910" xr:uid="{00000000-0005-0000-0000-00008D030000}"/>
    <cellStyle name="40% - Akzent6" xfId="911" xr:uid="{00000000-0005-0000-0000-00008E030000}"/>
    <cellStyle name="5x indented GHG Textfiels" xfId="912" xr:uid="{00000000-0005-0000-0000-00008F030000}"/>
    <cellStyle name="60% - Accent1" xfId="913" builtinId="32" customBuiltin="1"/>
    <cellStyle name="60% - Accent1 10" xfId="914" xr:uid="{00000000-0005-0000-0000-000091030000}"/>
    <cellStyle name="60% - Accent1 11" xfId="915" xr:uid="{00000000-0005-0000-0000-000092030000}"/>
    <cellStyle name="60% - Accent1 12" xfId="916" xr:uid="{00000000-0005-0000-0000-000093030000}"/>
    <cellStyle name="60% - Accent1 13" xfId="917" xr:uid="{00000000-0005-0000-0000-000094030000}"/>
    <cellStyle name="60% - Accent1 14" xfId="918" xr:uid="{00000000-0005-0000-0000-000095030000}"/>
    <cellStyle name="60% - Accent1 15" xfId="919" xr:uid="{00000000-0005-0000-0000-000096030000}"/>
    <cellStyle name="60% - Accent1 16" xfId="920" xr:uid="{00000000-0005-0000-0000-000097030000}"/>
    <cellStyle name="60% - Accent1 17" xfId="921" xr:uid="{00000000-0005-0000-0000-000098030000}"/>
    <cellStyle name="60% - Accent1 18" xfId="922" xr:uid="{00000000-0005-0000-0000-000099030000}"/>
    <cellStyle name="60% - Accent1 19" xfId="923" xr:uid="{00000000-0005-0000-0000-00009A030000}"/>
    <cellStyle name="60% - Accent1 2" xfId="924" xr:uid="{00000000-0005-0000-0000-00009B030000}"/>
    <cellStyle name="60% - Accent1 2 10" xfId="925" xr:uid="{00000000-0005-0000-0000-00009C030000}"/>
    <cellStyle name="60% - Accent1 2 11" xfId="926" xr:uid="{00000000-0005-0000-0000-00009D030000}"/>
    <cellStyle name="60% - Accent1 2 2" xfId="927" xr:uid="{00000000-0005-0000-0000-00009E030000}"/>
    <cellStyle name="60% - Accent1 2 3" xfId="928" xr:uid="{00000000-0005-0000-0000-00009F030000}"/>
    <cellStyle name="60% - Accent1 2 4" xfId="929" xr:uid="{00000000-0005-0000-0000-0000A0030000}"/>
    <cellStyle name="60% - Accent1 2 5" xfId="930" xr:uid="{00000000-0005-0000-0000-0000A1030000}"/>
    <cellStyle name="60% - Accent1 2 6" xfId="931" xr:uid="{00000000-0005-0000-0000-0000A2030000}"/>
    <cellStyle name="60% - Accent1 2 7" xfId="932" xr:uid="{00000000-0005-0000-0000-0000A3030000}"/>
    <cellStyle name="60% - Accent1 2 8" xfId="933" xr:uid="{00000000-0005-0000-0000-0000A4030000}"/>
    <cellStyle name="60% - Accent1 2 9" xfId="934" xr:uid="{00000000-0005-0000-0000-0000A5030000}"/>
    <cellStyle name="60% - Accent1 20" xfId="935" xr:uid="{00000000-0005-0000-0000-0000A6030000}"/>
    <cellStyle name="60% - Accent1 21" xfId="936" xr:uid="{00000000-0005-0000-0000-0000A7030000}"/>
    <cellStyle name="60% - Accent1 22" xfId="937" xr:uid="{00000000-0005-0000-0000-0000A8030000}"/>
    <cellStyle name="60% - Accent1 23" xfId="938" xr:uid="{00000000-0005-0000-0000-0000A9030000}"/>
    <cellStyle name="60% - Accent1 24" xfId="939" xr:uid="{00000000-0005-0000-0000-0000AA030000}"/>
    <cellStyle name="60% - Accent1 25" xfId="940" xr:uid="{00000000-0005-0000-0000-0000AB030000}"/>
    <cellStyle name="60% - Accent1 26" xfId="941" xr:uid="{00000000-0005-0000-0000-0000AC030000}"/>
    <cellStyle name="60% - Accent1 27" xfId="942" xr:uid="{00000000-0005-0000-0000-0000AD030000}"/>
    <cellStyle name="60% - Accent1 28" xfId="943" xr:uid="{00000000-0005-0000-0000-0000AE030000}"/>
    <cellStyle name="60% - Accent1 29" xfId="944" xr:uid="{00000000-0005-0000-0000-0000AF030000}"/>
    <cellStyle name="60% - Accent1 3" xfId="945" xr:uid="{00000000-0005-0000-0000-0000B0030000}"/>
    <cellStyle name="60% - Accent1 3 2" xfId="946" xr:uid="{00000000-0005-0000-0000-0000B1030000}"/>
    <cellStyle name="60% - Accent1 3 2 2" xfId="947" xr:uid="{00000000-0005-0000-0000-0000B2030000}"/>
    <cellStyle name="60% - Accent1 3 3" xfId="948" xr:uid="{00000000-0005-0000-0000-0000B3030000}"/>
    <cellStyle name="60% - Accent1 3 4" xfId="949" xr:uid="{00000000-0005-0000-0000-0000B4030000}"/>
    <cellStyle name="60% - Accent1 30" xfId="950" xr:uid="{00000000-0005-0000-0000-0000B5030000}"/>
    <cellStyle name="60% - Accent1 31" xfId="951" xr:uid="{00000000-0005-0000-0000-0000B6030000}"/>
    <cellStyle name="60% - Accent1 32" xfId="952" xr:uid="{00000000-0005-0000-0000-0000B7030000}"/>
    <cellStyle name="60% - Accent1 33" xfId="953" xr:uid="{00000000-0005-0000-0000-0000B8030000}"/>
    <cellStyle name="60% - Accent1 34" xfId="954" xr:uid="{00000000-0005-0000-0000-0000B9030000}"/>
    <cellStyle name="60% - Accent1 35" xfId="955" xr:uid="{00000000-0005-0000-0000-0000BA030000}"/>
    <cellStyle name="60% - Accent1 36" xfId="956" xr:uid="{00000000-0005-0000-0000-0000BB030000}"/>
    <cellStyle name="60% - Accent1 37" xfId="957" xr:uid="{00000000-0005-0000-0000-0000BC030000}"/>
    <cellStyle name="60% - Accent1 38" xfId="958" xr:uid="{00000000-0005-0000-0000-0000BD030000}"/>
    <cellStyle name="60% - Accent1 39" xfId="959" xr:uid="{00000000-0005-0000-0000-0000BE030000}"/>
    <cellStyle name="60% - Accent1 4" xfId="960" xr:uid="{00000000-0005-0000-0000-0000BF030000}"/>
    <cellStyle name="60% - Accent1 4 2" xfId="961" xr:uid="{00000000-0005-0000-0000-0000C0030000}"/>
    <cellStyle name="60% - Accent1 40" xfId="962" xr:uid="{00000000-0005-0000-0000-0000C1030000}"/>
    <cellStyle name="60% - Accent1 41" xfId="963" xr:uid="{00000000-0005-0000-0000-0000C2030000}"/>
    <cellStyle name="60% - Accent1 42" xfId="964" xr:uid="{00000000-0005-0000-0000-0000C3030000}"/>
    <cellStyle name="60% - Accent1 43" xfId="965" xr:uid="{00000000-0005-0000-0000-0000C4030000}"/>
    <cellStyle name="60% - Accent1 5" xfId="966" xr:uid="{00000000-0005-0000-0000-0000C5030000}"/>
    <cellStyle name="60% - Accent1 5 2" xfId="967" xr:uid="{00000000-0005-0000-0000-0000C6030000}"/>
    <cellStyle name="60% - Accent1 6" xfId="968" xr:uid="{00000000-0005-0000-0000-0000C7030000}"/>
    <cellStyle name="60% - Accent1 6 2" xfId="969" xr:uid="{00000000-0005-0000-0000-0000C8030000}"/>
    <cellStyle name="60% - Accent1 7" xfId="970" xr:uid="{00000000-0005-0000-0000-0000C9030000}"/>
    <cellStyle name="60% - Accent1 8" xfId="971" xr:uid="{00000000-0005-0000-0000-0000CA030000}"/>
    <cellStyle name="60% - Accent1 9" xfId="972" xr:uid="{00000000-0005-0000-0000-0000CB030000}"/>
    <cellStyle name="60% - Accent2" xfId="973" builtinId="36" customBuiltin="1"/>
    <cellStyle name="60% - Accent2 10" xfId="974" xr:uid="{00000000-0005-0000-0000-0000CD030000}"/>
    <cellStyle name="60% - Accent2 11" xfId="975" xr:uid="{00000000-0005-0000-0000-0000CE030000}"/>
    <cellStyle name="60% - Accent2 12" xfId="976" xr:uid="{00000000-0005-0000-0000-0000CF030000}"/>
    <cellStyle name="60% - Accent2 13" xfId="977" xr:uid="{00000000-0005-0000-0000-0000D0030000}"/>
    <cellStyle name="60% - Accent2 14" xfId="978" xr:uid="{00000000-0005-0000-0000-0000D1030000}"/>
    <cellStyle name="60% - Accent2 15" xfId="979" xr:uid="{00000000-0005-0000-0000-0000D2030000}"/>
    <cellStyle name="60% - Accent2 16" xfId="980" xr:uid="{00000000-0005-0000-0000-0000D3030000}"/>
    <cellStyle name="60% - Accent2 17" xfId="981" xr:uid="{00000000-0005-0000-0000-0000D4030000}"/>
    <cellStyle name="60% - Accent2 18" xfId="982" xr:uid="{00000000-0005-0000-0000-0000D5030000}"/>
    <cellStyle name="60% - Accent2 19" xfId="983" xr:uid="{00000000-0005-0000-0000-0000D6030000}"/>
    <cellStyle name="60% - Accent2 2" xfId="984" xr:uid="{00000000-0005-0000-0000-0000D7030000}"/>
    <cellStyle name="60% - Accent2 2 10" xfId="985" xr:uid="{00000000-0005-0000-0000-0000D8030000}"/>
    <cellStyle name="60% - Accent2 2 11" xfId="986" xr:uid="{00000000-0005-0000-0000-0000D9030000}"/>
    <cellStyle name="60% - Accent2 2 2" xfId="987" xr:uid="{00000000-0005-0000-0000-0000DA030000}"/>
    <cellStyle name="60% - Accent2 2 3" xfId="988" xr:uid="{00000000-0005-0000-0000-0000DB030000}"/>
    <cellStyle name="60% - Accent2 2 4" xfId="989" xr:uid="{00000000-0005-0000-0000-0000DC030000}"/>
    <cellStyle name="60% - Accent2 2 5" xfId="990" xr:uid="{00000000-0005-0000-0000-0000DD030000}"/>
    <cellStyle name="60% - Accent2 2 6" xfId="991" xr:uid="{00000000-0005-0000-0000-0000DE030000}"/>
    <cellStyle name="60% - Accent2 2 7" xfId="992" xr:uid="{00000000-0005-0000-0000-0000DF030000}"/>
    <cellStyle name="60% - Accent2 2 8" xfId="993" xr:uid="{00000000-0005-0000-0000-0000E0030000}"/>
    <cellStyle name="60% - Accent2 2 9" xfId="994" xr:uid="{00000000-0005-0000-0000-0000E1030000}"/>
    <cellStyle name="60% - Accent2 20" xfId="995" xr:uid="{00000000-0005-0000-0000-0000E2030000}"/>
    <cellStyle name="60% - Accent2 21" xfId="996" xr:uid="{00000000-0005-0000-0000-0000E3030000}"/>
    <cellStyle name="60% - Accent2 22" xfId="997" xr:uid="{00000000-0005-0000-0000-0000E4030000}"/>
    <cellStyle name="60% - Accent2 23" xfId="998" xr:uid="{00000000-0005-0000-0000-0000E5030000}"/>
    <cellStyle name="60% - Accent2 24" xfId="999" xr:uid="{00000000-0005-0000-0000-0000E6030000}"/>
    <cellStyle name="60% - Accent2 25" xfId="1000" xr:uid="{00000000-0005-0000-0000-0000E7030000}"/>
    <cellStyle name="60% - Accent2 26" xfId="1001" xr:uid="{00000000-0005-0000-0000-0000E8030000}"/>
    <cellStyle name="60% - Accent2 27" xfId="1002" xr:uid="{00000000-0005-0000-0000-0000E9030000}"/>
    <cellStyle name="60% - Accent2 28" xfId="1003" xr:uid="{00000000-0005-0000-0000-0000EA030000}"/>
    <cellStyle name="60% - Accent2 29" xfId="1004" xr:uid="{00000000-0005-0000-0000-0000EB030000}"/>
    <cellStyle name="60% - Accent2 3" xfId="1005" xr:uid="{00000000-0005-0000-0000-0000EC030000}"/>
    <cellStyle name="60% - Accent2 3 2" xfId="1006" xr:uid="{00000000-0005-0000-0000-0000ED030000}"/>
    <cellStyle name="60% - Accent2 3 2 2" xfId="1007" xr:uid="{00000000-0005-0000-0000-0000EE030000}"/>
    <cellStyle name="60% - Accent2 3 3" xfId="1008" xr:uid="{00000000-0005-0000-0000-0000EF030000}"/>
    <cellStyle name="60% - Accent2 3 4" xfId="1009" xr:uid="{00000000-0005-0000-0000-0000F0030000}"/>
    <cellStyle name="60% - Accent2 30" xfId="1010" xr:uid="{00000000-0005-0000-0000-0000F1030000}"/>
    <cellStyle name="60% - Accent2 31" xfId="1011" xr:uid="{00000000-0005-0000-0000-0000F2030000}"/>
    <cellStyle name="60% - Accent2 32" xfId="1012" xr:uid="{00000000-0005-0000-0000-0000F3030000}"/>
    <cellStyle name="60% - Accent2 33" xfId="1013" xr:uid="{00000000-0005-0000-0000-0000F4030000}"/>
    <cellStyle name="60% - Accent2 34" xfId="1014" xr:uid="{00000000-0005-0000-0000-0000F5030000}"/>
    <cellStyle name="60% - Accent2 35" xfId="1015" xr:uid="{00000000-0005-0000-0000-0000F6030000}"/>
    <cellStyle name="60% - Accent2 36" xfId="1016" xr:uid="{00000000-0005-0000-0000-0000F7030000}"/>
    <cellStyle name="60% - Accent2 37" xfId="1017" xr:uid="{00000000-0005-0000-0000-0000F8030000}"/>
    <cellStyle name="60% - Accent2 38" xfId="1018" xr:uid="{00000000-0005-0000-0000-0000F9030000}"/>
    <cellStyle name="60% - Accent2 39" xfId="1019" xr:uid="{00000000-0005-0000-0000-0000FA030000}"/>
    <cellStyle name="60% - Accent2 4" xfId="1020" xr:uid="{00000000-0005-0000-0000-0000FB030000}"/>
    <cellStyle name="60% - Accent2 4 2" xfId="1021" xr:uid="{00000000-0005-0000-0000-0000FC030000}"/>
    <cellStyle name="60% - Accent2 40" xfId="1022" xr:uid="{00000000-0005-0000-0000-0000FD030000}"/>
    <cellStyle name="60% - Accent2 41" xfId="1023" xr:uid="{00000000-0005-0000-0000-0000FE030000}"/>
    <cellStyle name="60% - Accent2 42" xfId="1024" xr:uid="{00000000-0005-0000-0000-0000FF030000}"/>
    <cellStyle name="60% - Accent2 43" xfId="1025" xr:uid="{00000000-0005-0000-0000-000000040000}"/>
    <cellStyle name="60% - Accent2 5" xfId="1026" xr:uid="{00000000-0005-0000-0000-000001040000}"/>
    <cellStyle name="60% - Accent2 5 2" xfId="1027" xr:uid="{00000000-0005-0000-0000-000002040000}"/>
    <cellStyle name="60% - Accent2 6" xfId="1028" xr:uid="{00000000-0005-0000-0000-000003040000}"/>
    <cellStyle name="60% - Accent2 6 2" xfId="1029" xr:uid="{00000000-0005-0000-0000-000004040000}"/>
    <cellStyle name="60% - Accent2 7" xfId="1030" xr:uid="{00000000-0005-0000-0000-000005040000}"/>
    <cellStyle name="60% - Accent2 8" xfId="1031" xr:uid="{00000000-0005-0000-0000-000006040000}"/>
    <cellStyle name="60% - Accent2 9" xfId="1032" xr:uid="{00000000-0005-0000-0000-000007040000}"/>
    <cellStyle name="60% - Accent3" xfId="1033" builtinId="40" customBuiltin="1"/>
    <cellStyle name="60% - Accent3 10" xfId="1034" xr:uid="{00000000-0005-0000-0000-000009040000}"/>
    <cellStyle name="60% - Accent3 11" xfId="1035" xr:uid="{00000000-0005-0000-0000-00000A040000}"/>
    <cellStyle name="60% - Accent3 12" xfId="1036" xr:uid="{00000000-0005-0000-0000-00000B040000}"/>
    <cellStyle name="60% - Accent3 13" xfId="1037" xr:uid="{00000000-0005-0000-0000-00000C040000}"/>
    <cellStyle name="60% - Accent3 14" xfId="1038" xr:uid="{00000000-0005-0000-0000-00000D040000}"/>
    <cellStyle name="60% - Accent3 15" xfId="1039" xr:uid="{00000000-0005-0000-0000-00000E040000}"/>
    <cellStyle name="60% - Accent3 16" xfId="1040" xr:uid="{00000000-0005-0000-0000-00000F040000}"/>
    <cellStyle name="60% - Accent3 17" xfId="1041" xr:uid="{00000000-0005-0000-0000-000010040000}"/>
    <cellStyle name="60% - Accent3 18" xfId="1042" xr:uid="{00000000-0005-0000-0000-000011040000}"/>
    <cellStyle name="60% - Accent3 19" xfId="1043" xr:uid="{00000000-0005-0000-0000-000012040000}"/>
    <cellStyle name="60% - Accent3 2" xfId="1044" xr:uid="{00000000-0005-0000-0000-000013040000}"/>
    <cellStyle name="60% - Accent3 2 10" xfId="1045" xr:uid="{00000000-0005-0000-0000-000014040000}"/>
    <cellStyle name="60% - Accent3 2 11" xfId="1046" xr:uid="{00000000-0005-0000-0000-000015040000}"/>
    <cellStyle name="60% - Accent3 2 2" xfId="1047" xr:uid="{00000000-0005-0000-0000-000016040000}"/>
    <cellStyle name="60% - Accent3 2 3" xfId="1048" xr:uid="{00000000-0005-0000-0000-000017040000}"/>
    <cellStyle name="60% - Accent3 2 4" xfId="1049" xr:uid="{00000000-0005-0000-0000-000018040000}"/>
    <cellStyle name="60% - Accent3 2 5" xfId="1050" xr:uid="{00000000-0005-0000-0000-000019040000}"/>
    <cellStyle name="60% - Accent3 2 6" xfId="1051" xr:uid="{00000000-0005-0000-0000-00001A040000}"/>
    <cellStyle name="60% - Accent3 2 7" xfId="1052" xr:uid="{00000000-0005-0000-0000-00001B040000}"/>
    <cellStyle name="60% - Accent3 2 8" xfId="1053" xr:uid="{00000000-0005-0000-0000-00001C040000}"/>
    <cellStyle name="60% - Accent3 2 9" xfId="1054" xr:uid="{00000000-0005-0000-0000-00001D040000}"/>
    <cellStyle name="60% - Accent3 20" xfId="1055" xr:uid="{00000000-0005-0000-0000-00001E040000}"/>
    <cellStyle name="60% - Accent3 21" xfId="1056" xr:uid="{00000000-0005-0000-0000-00001F040000}"/>
    <cellStyle name="60% - Accent3 22" xfId="1057" xr:uid="{00000000-0005-0000-0000-000020040000}"/>
    <cellStyle name="60% - Accent3 23" xfId="1058" xr:uid="{00000000-0005-0000-0000-000021040000}"/>
    <cellStyle name="60% - Accent3 24" xfId="1059" xr:uid="{00000000-0005-0000-0000-000022040000}"/>
    <cellStyle name="60% - Accent3 25" xfId="1060" xr:uid="{00000000-0005-0000-0000-000023040000}"/>
    <cellStyle name="60% - Accent3 26" xfId="1061" xr:uid="{00000000-0005-0000-0000-000024040000}"/>
    <cellStyle name="60% - Accent3 27" xfId="1062" xr:uid="{00000000-0005-0000-0000-000025040000}"/>
    <cellStyle name="60% - Accent3 28" xfId="1063" xr:uid="{00000000-0005-0000-0000-000026040000}"/>
    <cellStyle name="60% - Accent3 29" xfId="1064" xr:uid="{00000000-0005-0000-0000-000027040000}"/>
    <cellStyle name="60% - Accent3 3" xfId="1065" xr:uid="{00000000-0005-0000-0000-000028040000}"/>
    <cellStyle name="60% - Accent3 3 2" xfId="1066" xr:uid="{00000000-0005-0000-0000-000029040000}"/>
    <cellStyle name="60% - Accent3 3 2 2" xfId="1067" xr:uid="{00000000-0005-0000-0000-00002A040000}"/>
    <cellStyle name="60% - Accent3 3 3" xfId="1068" xr:uid="{00000000-0005-0000-0000-00002B040000}"/>
    <cellStyle name="60% - Accent3 3 4" xfId="1069" xr:uid="{00000000-0005-0000-0000-00002C040000}"/>
    <cellStyle name="60% - Accent3 30" xfId="1070" xr:uid="{00000000-0005-0000-0000-00002D040000}"/>
    <cellStyle name="60% - Accent3 31" xfId="1071" xr:uid="{00000000-0005-0000-0000-00002E040000}"/>
    <cellStyle name="60% - Accent3 32" xfId="1072" xr:uid="{00000000-0005-0000-0000-00002F040000}"/>
    <cellStyle name="60% - Accent3 33" xfId="1073" xr:uid="{00000000-0005-0000-0000-000030040000}"/>
    <cellStyle name="60% - Accent3 34" xfId="1074" xr:uid="{00000000-0005-0000-0000-000031040000}"/>
    <cellStyle name="60% - Accent3 35" xfId="1075" xr:uid="{00000000-0005-0000-0000-000032040000}"/>
    <cellStyle name="60% - Accent3 36" xfId="1076" xr:uid="{00000000-0005-0000-0000-000033040000}"/>
    <cellStyle name="60% - Accent3 37" xfId="1077" xr:uid="{00000000-0005-0000-0000-000034040000}"/>
    <cellStyle name="60% - Accent3 38" xfId="1078" xr:uid="{00000000-0005-0000-0000-000035040000}"/>
    <cellStyle name="60% - Accent3 39" xfId="1079" xr:uid="{00000000-0005-0000-0000-000036040000}"/>
    <cellStyle name="60% - Accent3 4" xfId="1080" xr:uid="{00000000-0005-0000-0000-000037040000}"/>
    <cellStyle name="60% - Accent3 4 2" xfId="1081" xr:uid="{00000000-0005-0000-0000-000038040000}"/>
    <cellStyle name="60% - Accent3 40" xfId="1082" xr:uid="{00000000-0005-0000-0000-000039040000}"/>
    <cellStyle name="60% - Accent3 41" xfId="1083" xr:uid="{00000000-0005-0000-0000-00003A040000}"/>
    <cellStyle name="60% - Accent3 42" xfId="1084" xr:uid="{00000000-0005-0000-0000-00003B040000}"/>
    <cellStyle name="60% - Accent3 43" xfId="1085" xr:uid="{00000000-0005-0000-0000-00003C040000}"/>
    <cellStyle name="60% - Accent3 5" xfId="1086" xr:uid="{00000000-0005-0000-0000-00003D040000}"/>
    <cellStyle name="60% - Accent3 5 2" xfId="1087" xr:uid="{00000000-0005-0000-0000-00003E040000}"/>
    <cellStyle name="60% - Accent3 6" xfId="1088" xr:uid="{00000000-0005-0000-0000-00003F040000}"/>
    <cellStyle name="60% - Accent3 6 2" xfId="1089" xr:uid="{00000000-0005-0000-0000-000040040000}"/>
    <cellStyle name="60% - Accent3 7" xfId="1090" xr:uid="{00000000-0005-0000-0000-000041040000}"/>
    <cellStyle name="60% - Accent3 8" xfId="1091" xr:uid="{00000000-0005-0000-0000-000042040000}"/>
    <cellStyle name="60% - Accent3 9" xfId="1092" xr:uid="{00000000-0005-0000-0000-000043040000}"/>
    <cellStyle name="60% - Accent4" xfId="1093" builtinId="44" customBuiltin="1"/>
    <cellStyle name="60% - Accent4 10" xfId="1094" xr:uid="{00000000-0005-0000-0000-000045040000}"/>
    <cellStyle name="60% - Accent4 11" xfId="1095" xr:uid="{00000000-0005-0000-0000-000046040000}"/>
    <cellStyle name="60% - Accent4 12" xfId="1096" xr:uid="{00000000-0005-0000-0000-000047040000}"/>
    <cellStyle name="60% - Accent4 13" xfId="1097" xr:uid="{00000000-0005-0000-0000-000048040000}"/>
    <cellStyle name="60% - Accent4 14" xfId="1098" xr:uid="{00000000-0005-0000-0000-000049040000}"/>
    <cellStyle name="60% - Accent4 15" xfId="1099" xr:uid="{00000000-0005-0000-0000-00004A040000}"/>
    <cellStyle name="60% - Accent4 16" xfId="1100" xr:uid="{00000000-0005-0000-0000-00004B040000}"/>
    <cellStyle name="60% - Accent4 17" xfId="1101" xr:uid="{00000000-0005-0000-0000-00004C040000}"/>
    <cellStyle name="60% - Accent4 18" xfId="1102" xr:uid="{00000000-0005-0000-0000-00004D040000}"/>
    <cellStyle name="60% - Accent4 19" xfId="1103" xr:uid="{00000000-0005-0000-0000-00004E040000}"/>
    <cellStyle name="60% - Accent4 2" xfId="1104" xr:uid="{00000000-0005-0000-0000-00004F040000}"/>
    <cellStyle name="60% - Accent4 2 10" xfId="1105" xr:uid="{00000000-0005-0000-0000-000050040000}"/>
    <cellStyle name="60% - Accent4 2 11" xfId="1106" xr:uid="{00000000-0005-0000-0000-000051040000}"/>
    <cellStyle name="60% - Accent4 2 2" xfId="1107" xr:uid="{00000000-0005-0000-0000-000052040000}"/>
    <cellStyle name="60% - Accent4 2 3" xfId="1108" xr:uid="{00000000-0005-0000-0000-000053040000}"/>
    <cellStyle name="60% - Accent4 2 4" xfId="1109" xr:uid="{00000000-0005-0000-0000-000054040000}"/>
    <cellStyle name="60% - Accent4 2 5" xfId="1110" xr:uid="{00000000-0005-0000-0000-000055040000}"/>
    <cellStyle name="60% - Accent4 2 6" xfId="1111" xr:uid="{00000000-0005-0000-0000-000056040000}"/>
    <cellStyle name="60% - Accent4 2 7" xfId="1112" xr:uid="{00000000-0005-0000-0000-000057040000}"/>
    <cellStyle name="60% - Accent4 2 8" xfId="1113" xr:uid="{00000000-0005-0000-0000-000058040000}"/>
    <cellStyle name="60% - Accent4 2 9" xfId="1114" xr:uid="{00000000-0005-0000-0000-000059040000}"/>
    <cellStyle name="60% - Accent4 20" xfId="1115" xr:uid="{00000000-0005-0000-0000-00005A040000}"/>
    <cellStyle name="60% - Accent4 21" xfId="1116" xr:uid="{00000000-0005-0000-0000-00005B040000}"/>
    <cellStyle name="60% - Accent4 22" xfId="1117" xr:uid="{00000000-0005-0000-0000-00005C040000}"/>
    <cellStyle name="60% - Accent4 23" xfId="1118" xr:uid="{00000000-0005-0000-0000-00005D040000}"/>
    <cellStyle name="60% - Accent4 24" xfId="1119" xr:uid="{00000000-0005-0000-0000-00005E040000}"/>
    <cellStyle name="60% - Accent4 25" xfId="1120" xr:uid="{00000000-0005-0000-0000-00005F040000}"/>
    <cellStyle name="60% - Accent4 26" xfId="1121" xr:uid="{00000000-0005-0000-0000-000060040000}"/>
    <cellStyle name="60% - Accent4 27" xfId="1122" xr:uid="{00000000-0005-0000-0000-000061040000}"/>
    <cellStyle name="60% - Accent4 28" xfId="1123" xr:uid="{00000000-0005-0000-0000-000062040000}"/>
    <cellStyle name="60% - Accent4 29" xfId="1124" xr:uid="{00000000-0005-0000-0000-000063040000}"/>
    <cellStyle name="60% - Accent4 3" xfId="1125" xr:uid="{00000000-0005-0000-0000-000064040000}"/>
    <cellStyle name="60% - Accent4 3 2" xfId="1126" xr:uid="{00000000-0005-0000-0000-000065040000}"/>
    <cellStyle name="60% - Accent4 3 2 2" xfId="1127" xr:uid="{00000000-0005-0000-0000-000066040000}"/>
    <cellStyle name="60% - Accent4 3 3" xfId="1128" xr:uid="{00000000-0005-0000-0000-000067040000}"/>
    <cellStyle name="60% - Accent4 3 4" xfId="1129" xr:uid="{00000000-0005-0000-0000-000068040000}"/>
    <cellStyle name="60% - Accent4 30" xfId="1130" xr:uid="{00000000-0005-0000-0000-000069040000}"/>
    <cellStyle name="60% - Accent4 31" xfId="1131" xr:uid="{00000000-0005-0000-0000-00006A040000}"/>
    <cellStyle name="60% - Accent4 32" xfId="1132" xr:uid="{00000000-0005-0000-0000-00006B040000}"/>
    <cellStyle name="60% - Accent4 33" xfId="1133" xr:uid="{00000000-0005-0000-0000-00006C040000}"/>
    <cellStyle name="60% - Accent4 34" xfId="1134" xr:uid="{00000000-0005-0000-0000-00006D040000}"/>
    <cellStyle name="60% - Accent4 35" xfId="1135" xr:uid="{00000000-0005-0000-0000-00006E040000}"/>
    <cellStyle name="60% - Accent4 36" xfId="1136" xr:uid="{00000000-0005-0000-0000-00006F040000}"/>
    <cellStyle name="60% - Accent4 37" xfId="1137" xr:uid="{00000000-0005-0000-0000-000070040000}"/>
    <cellStyle name="60% - Accent4 38" xfId="1138" xr:uid="{00000000-0005-0000-0000-000071040000}"/>
    <cellStyle name="60% - Accent4 39" xfId="1139" xr:uid="{00000000-0005-0000-0000-000072040000}"/>
    <cellStyle name="60% - Accent4 4" xfId="1140" xr:uid="{00000000-0005-0000-0000-000073040000}"/>
    <cellStyle name="60% - Accent4 4 2" xfId="1141" xr:uid="{00000000-0005-0000-0000-000074040000}"/>
    <cellStyle name="60% - Accent4 40" xfId="1142" xr:uid="{00000000-0005-0000-0000-000075040000}"/>
    <cellStyle name="60% - Accent4 41" xfId="1143" xr:uid="{00000000-0005-0000-0000-000076040000}"/>
    <cellStyle name="60% - Accent4 42" xfId="1144" xr:uid="{00000000-0005-0000-0000-000077040000}"/>
    <cellStyle name="60% - Accent4 43" xfId="1145" xr:uid="{00000000-0005-0000-0000-000078040000}"/>
    <cellStyle name="60% - Accent4 5" xfId="1146" xr:uid="{00000000-0005-0000-0000-000079040000}"/>
    <cellStyle name="60% - Accent4 5 2" xfId="1147" xr:uid="{00000000-0005-0000-0000-00007A040000}"/>
    <cellStyle name="60% - Accent4 6" xfId="1148" xr:uid="{00000000-0005-0000-0000-00007B040000}"/>
    <cellStyle name="60% - Accent4 6 2" xfId="1149" xr:uid="{00000000-0005-0000-0000-00007C040000}"/>
    <cellStyle name="60% - Accent4 7" xfId="1150" xr:uid="{00000000-0005-0000-0000-00007D040000}"/>
    <cellStyle name="60% - Accent4 8" xfId="1151" xr:uid="{00000000-0005-0000-0000-00007E040000}"/>
    <cellStyle name="60% - Accent4 9" xfId="1152" xr:uid="{00000000-0005-0000-0000-00007F040000}"/>
    <cellStyle name="60% - Accent5" xfId="1153" builtinId="48" customBuiltin="1"/>
    <cellStyle name="60% - Accent5 10" xfId="1154" xr:uid="{00000000-0005-0000-0000-000081040000}"/>
    <cellStyle name="60% - Accent5 11" xfId="1155" xr:uid="{00000000-0005-0000-0000-000082040000}"/>
    <cellStyle name="60% - Accent5 12" xfId="1156" xr:uid="{00000000-0005-0000-0000-000083040000}"/>
    <cellStyle name="60% - Accent5 13" xfId="1157" xr:uid="{00000000-0005-0000-0000-000084040000}"/>
    <cellStyle name="60% - Accent5 14" xfId="1158" xr:uid="{00000000-0005-0000-0000-000085040000}"/>
    <cellStyle name="60% - Accent5 15" xfId="1159" xr:uid="{00000000-0005-0000-0000-000086040000}"/>
    <cellStyle name="60% - Accent5 16" xfId="1160" xr:uid="{00000000-0005-0000-0000-000087040000}"/>
    <cellStyle name="60% - Accent5 17" xfId="1161" xr:uid="{00000000-0005-0000-0000-000088040000}"/>
    <cellStyle name="60% - Accent5 18" xfId="1162" xr:uid="{00000000-0005-0000-0000-000089040000}"/>
    <cellStyle name="60% - Accent5 19" xfId="1163" xr:uid="{00000000-0005-0000-0000-00008A040000}"/>
    <cellStyle name="60% - Accent5 2" xfId="1164" xr:uid="{00000000-0005-0000-0000-00008B040000}"/>
    <cellStyle name="60% - Accent5 2 10" xfId="1165" xr:uid="{00000000-0005-0000-0000-00008C040000}"/>
    <cellStyle name="60% - Accent5 2 11" xfId="1166" xr:uid="{00000000-0005-0000-0000-00008D040000}"/>
    <cellStyle name="60% - Accent5 2 2" xfId="1167" xr:uid="{00000000-0005-0000-0000-00008E040000}"/>
    <cellStyle name="60% - Accent5 2 3" xfId="1168" xr:uid="{00000000-0005-0000-0000-00008F040000}"/>
    <cellStyle name="60% - Accent5 2 4" xfId="1169" xr:uid="{00000000-0005-0000-0000-000090040000}"/>
    <cellStyle name="60% - Accent5 2 5" xfId="1170" xr:uid="{00000000-0005-0000-0000-000091040000}"/>
    <cellStyle name="60% - Accent5 2 6" xfId="1171" xr:uid="{00000000-0005-0000-0000-000092040000}"/>
    <cellStyle name="60% - Accent5 2 7" xfId="1172" xr:uid="{00000000-0005-0000-0000-000093040000}"/>
    <cellStyle name="60% - Accent5 2 8" xfId="1173" xr:uid="{00000000-0005-0000-0000-000094040000}"/>
    <cellStyle name="60% - Accent5 2 9" xfId="1174" xr:uid="{00000000-0005-0000-0000-000095040000}"/>
    <cellStyle name="60% - Accent5 20" xfId="1175" xr:uid="{00000000-0005-0000-0000-000096040000}"/>
    <cellStyle name="60% - Accent5 21" xfId="1176" xr:uid="{00000000-0005-0000-0000-000097040000}"/>
    <cellStyle name="60% - Accent5 22" xfId="1177" xr:uid="{00000000-0005-0000-0000-000098040000}"/>
    <cellStyle name="60% - Accent5 23" xfId="1178" xr:uid="{00000000-0005-0000-0000-000099040000}"/>
    <cellStyle name="60% - Accent5 24" xfId="1179" xr:uid="{00000000-0005-0000-0000-00009A040000}"/>
    <cellStyle name="60% - Accent5 25" xfId="1180" xr:uid="{00000000-0005-0000-0000-00009B040000}"/>
    <cellStyle name="60% - Accent5 26" xfId="1181" xr:uid="{00000000-0005-0000-0000-00009C040000}"/>
    <cellStyle name="60% - Accent5 27" xfId="1182" xr:uid="{00000000-0005-0000-0000-00009D040000}"/>
    <cellStyle name="60% - Accent5 28" xfId="1183" xr:uid="{00000000-0005-0000-0000-00009E040000}"/>
    <cellStyle name="60% - Accent5 29" xfId="1184" xr:uid="{00000000-0005-0000-0000-00009F040000}"/>
    <cellStyle name="60% - Accent5 3" xfId="1185" xr:uid="{00000000-0005-0000-0000-0000A0040000}"/>
    <cellStyle name="60% - Accent5 3 2" xfId="1186" xr:uid="{00000000-0005-0000-0000-0000A1040000}"/>
    <cellStyle name="60% - Accent5 3 2 2" xfId="1187" xr:uid="{00000000-0005-0000-0000-0000A2040000}"/>
    <cellStyle name="60% - Accent5 3 3" xfId="1188" xr:uid="{00000000-0005-0000-0000-0000A3040000}"/>
    <cellStyle name="60% - Accent5 3 4" xfId="1189" xr:uid="{00000000-0005-0000-0000-0000A4040000}"/>
    <cellStyle name="60% - Accent5 30" xfId="1190" xr:uid="{00000000-0005-0000-0000-0000A5040000}"/>
    <cellStyle name="60% - Accent5 31" xfId="1191" xr:uid="{00000000-0005-0000-0000-0000A6040000}"/>
    <cellStyle name="60% - Accent5 32" xfId="1192" xr:uid="{00000000-0005-0000-0000-0000A7040000}"/>
    <cellStyle name="60% - Accent5 33" xfId="1193" xr:uid="{00000000-0005-0000-0000-0000A8040000}"/>
    <cellStyle name="60% - Accent5 34" xfId="1194" xr:uid="{00000000-0005-0000-0000-0000A9040000}"/>
    <cellStyle name="60% - Accent5 35" xfId="1195" xr:uid="{00000000-0005-0000-0000-0000AA040000}"/>
    <cellStyle name="60% - Accent5 36" xfId="1196" xr:uid="{00000000-0005-0000-0000-0000AB040000}"/>
    <cellStyle name="60% - Accent5 37" xfId="1197" xr:uid="{00000000-0005-0000-0000-0000AC040000}"/>
    <cellStyle name="60% - Accent5 38" xfId="1198" xr:uid="{00000000-0005-0000-0000-0000AD040000}"/>
    <cellStyle name="60% - Accent5 39" xfId="1199" xr:uid="{00000000-0005-0000-0000-0000AE040000}"/>
    <cellStyle name="60% - Accent5 4" xfId="1200" xr:uid="{00000000-0005-0000-0000-0000AF040000}"/>
    <cellStyle name="60% - Accent5 4 2" xfId="1201" xr:uid="{00000000-0005-0000-0000-0000B0040000}"/>
    <cellStyle name="60% - Accent5 40" xfId="1202" xr:uid="{00000000-0005-0000-0000-0000B1040000}"/>
    <cellStyle name="60% - Accent5 41" xfId="1203" xr:uid="{00000000-0005-0000-0000-0000B2040000}"/>
    <cellStyle name="60% - Accent5 42" xfId="1204" xr:uid="{00000000-0005-0000-0000-0000B3040000}"/>
    <cellStyle name="60% - Accent5 43" xfId="1205" xr:uid="{00000000-0005-0000-0000-0000B4040000}"/>
    <cellStyle name="60% - Accent5 5" xfId="1206" xr:uid="{00000000-0005-0000-0000-0000B5040000}"/>
    <cellStyle name="60% - Accent5 5 2" xfId="1207" xr:uid="{00000000-0005-0000-0000-0000B6040000}"/>
    <cellStyle name="60% - Accent5 6" xfId="1208" xr:uid="{00000000-0005-0000-0000-0000B7040000}"/>
    <cellStyle name="60% - Accent5 6 2" xfId="1209" xr:uid="{00000000-0005-0000-0000-0000B8040000}"/>
    <cellStyle name="60% - Accent5 7" xfId="1210" xr:uid="{00000000-0005-0000-0000-0000B9040000}"/>
    <cellStyle name="60% - Accent5 8" xfId="1211" xr:uid="{00000000-0005-0000-0000-0000BA040000}"/>
    <cellStyle name="60% - Accent5 9" xfId="1212" xr:uid="{00000000-0005-0000-0000-0000BB040000}"/>
    <cellStyle name="60% - Accent6" xfId="1213" builtinId="52" customBuiltin="1"/>
    <cellStyle name="60% - Accent6 10" xfId="1214" xr:uid="{00000000-0005-0000-0000-0000BD040000}"/>
    <cellStyle name="60% - Accent6 11" xfId="1215" xr:uid="{00000000-0005-0000-0000-0000BE040000}"/>
    <cellStyle name="60% - Accent6 12" xfId="1216" xr:uid="{00000000-0005-0000-0000-0000BF040000}"/>
    <cellStyle name="60% - Accent6 13" xfId="1217" xr:uid="{00000000-0005-0000-0000-0000C0040000}"/>
    <cellStyle name="60% - Accent6 14" xfId="1218" xr:uid="{00000000-0005-0000-0000-0000C1040000}"/>
    <cellStyle name="60% - Accent6 15" xfId="1219" xr:uid="{00000000-0005-0000-0000-0000C2040000}"/>
    <cellStyle name="60% - Accent6 16" xfId="1220" xr:uid="{00000000-0005-0000-0000-0000C3040000}"/>
    <cellStyle name="60% - Accent6 17" xfId="1221" xr:uid="{00000000-0005-0000-0000-0000C4040000}"/>
    <cellStyle name="60% - Accent6 18" xfId="1222" xr:uid="{00000000-0005-0000-0000-0000C5040000}"/>
    <cellStyle name="60% - Accent6 19" xfId="1223" xr:uid="{00000000-0005-0000-0000-0000C6040000}"/>
    <cellStyle name="60% - Accent6 2" xfId="1224" xr:uid="{00000000-0005-0000-0000-0000C7040000}"/>
    <cellStyle name="60% - Accent6 2 10" xfId="1225" xr:uid="{00000000-0005-0000-0000-0000C8040000}"/>
    <cellStyle name="60% - Accent6 2 11" xfId="1226" xr:uid="{00000000-0005-0000-0000-0000C9040000}"/>
    <cellStyle name="60% - Accent6 2 2" xfId="1227" xr:uid="{00000000-0005-0000-0000-0000CA040000}"/>
    <cellStyle name="60% - Accent6 2 3" xfId="1228" xr:uid="{00000000-0005-0000-0000-0000CB040000}"/>
    <cellStyle name="60% - Accent6 2 4" xfId="1229" xr:uid="{00000000-0005-0000-0000-0000CC040000}"/>
    <cellStyle name="60% - Accent6 2 5" xfId="1230" xr:uid="{00000000-0005-0000-0000-0000CD040000}"/>
    <cellStyle name="60% - Accent6 2 6" xfId="1231" xr:uid="{00000000-0005-0000-0000-0000CE040000}"/>
    <cellStyle name="60% - Accent6 2 7" xfId="1232" xr:uid="{00000000-0005-0000-0000-0000CF040000}"/>
    <cellStyle name="60% - Accent6 2 8" xfId="1233" xr:uid="{00000000-0005-0000-0000-0000D0040000}"/>
    <cellStyle name="60% - Accent6 2 9" xfId="1234" xr:uid="{00000000-0005-0000-0000-0000D1040000}"/>
    <cellStyle name="60% - Accent6 20" xfId="1235" xr:uid="{00000000-0005-0000-0000-0000D2040000}"/>
    <cellStyle name="60% - Accent6 21" xfId="1236" xr:uid="{00000000-0005-0000-0000-0000D3040000}"/>
    <cellStyle name="60% - Accent6 22" xfId="1237" xr:uid="{00000000-0005-0000-0000-0000D4040000}"/>
    <cellStyle name="60% - Accent6 23" xfId="1238" xr:uid="{00000000-0005-0000-0000-0000D5040000}"/>
    <cellStyle name="60% - Accent6 24" xfId="1239" xr:uid="{00000000-0005-0000-0000-0000D6040000}"/>
    <cellStyle name="60% - Accent6 25" xfId="1240" xr:uid="{00000000-0005-0000-0000-0000D7040000}"/>
    <cellStyle name="60% - Accent6 26" xfId="1241" xr:uid="{00000000-0005-0000-0000-0000D8040000}"/>
    <cellStyle name="60% - Accent6 27" xfId="1242" xr:uid="{00000000-0005-0000-0000-0000D9040000}"/>
    <cellStyle name="60% - Accent6 28" xfId="1243" xr:uid="{00000000-0005-0000-0000-0000DA040000}"/>
    <cellStyle name="60% - Accent6 29" xfId="1244" xr:uid="{00000000-0005-0000-0000-0000DB040000}"/>
    <cellStyle name="60% - Accent6 3" xfId="1245" xr:uid="{00000000-0005-0000-0000-0000DC040000}"/>
    <cellStyle name="60% - Accent6 3 2" xfId="1246" xr:uid="{00000000-0005-0000-0000-0000DD040000}"/>
    <cellStyle name="60% - Accent6 3 2 2" xfId="1247" xr:uid="{00000000-0005-0000-0000-0000DE040000}"/>
    <cellStyle name="60% - Accent6 3 3" xfId="1248" xr:uid="{00000000-0005-0000-0000-0000DF040000}"/>
    <cellStyle name="60% - Accent6 3 4" xfId="1249" xr:uid="{00000000-0005-0000-0000-0000E0040000}"/>
    <cellStyle name="60% - Accent6 30" xfId="1250" xr:uid="{00000000-0005-0000-0000-0000E1040000}"/>
    <cellStyle name="60% - Accent6 31" xfId="1251" xr:uid="{00000000-0005-0000-0000-0000E2040000}"/>
    <cellStyle name="60% - Accent6 32" xfId="1252" xr:uid="{00000000-0005-0000-0000-0000E3040000}"/>
    <cellStyle name="60% - Accent6 33" xfId="1253" xr:uid="{00000000-0005-0000-0000-0000E4040000}"/>
    <cellStyle name="60% - Accent6 34" xfId="1254" xr:uid="{00000000-0005-0000-0000-0000E5040000}"/>
    <cellStyle name="60% - Accent6 35" xfId="1255" xr:uid="{00000000-0005-0000-0000-0000E6040000}"/>
    <cellStyle name="60% - Accent6 36" xfId="1256" xr:uid="{00000000-0005-0000-0000-0000E7040000}"/>
    <cellStyle name="60% - Accent6 37" xfId="1257" xr:uid="{00000000-0005-0000-0000-0000E8040000}"/>
    <cellStyle name="60% - Accent6 38" xfId="1258" xr:uid="{00000000-0005-0000-0000-0000E9040000}"/>
    <cellStyle name="60% - Accent6 39" xfId="1259" xr:uid="{00000000-0005-0000-0000-0000EA040000}"/>
    <cellStyle name="60% - Accent6 4" xfId="1260" xr:uid="{00000000-0005-0000-0000-0000EB040000}"/>
    <cellStyle name="60% - Accent6 4 2" xfId="1261" xr:uid="{00000000-0005-0000-0000-0000EC040000}"/>
    <cellStyle name="60% - Accent6 40" xfId="1262" xr:uid="{00000000-0005-0000-0000-0000ED040000}"/>
    <cellStyle name="60% - Accent6 41" xfId="1263" xr:uid="{00000000-0005-0000-0000-0000EE040000}"/>
    <cellStyle name="60% - Accent6 42" xfId="1264" xr:uid="{00000000-0005-0000-0000-0000EF040000}"/>
    <cellStyle name="60% - Accent6 43" xfId="1265" xr:uid="{00000000-0005-0000-0000-0000F0040000}"/>
    <cellStyle name="60% - Accent6 5" xfId="1266" xr:uid="{00000000-0005-0000-0000-0000F1040000}"/>
    <cellStyle name="60% - Accent6 5 2" xfId="1267" xr:uid="{00000000-0005-0000-0000-0000F2040000}"/>
    <cellStyle name="60% - Accent6 6" xfId="1268" xr:uid="{00000000-0005-0000-0000-0000F3040000}"/>
    <cellStyle name="60% - Accent6 6 2" xfId="1269" xr:uid="{00000000-0005-0000-0000-0000F4040000}"/>
    <cellStyle name="60% - Accent6 7" xfId="1270" xr:uid="{00000000-0005-0000-0000-0000F5040000}"/>
    <cellStyle name="60% - Accent6 8" xfId="1271" xr:uid="{00000000-0005-0000-0000-0000F6040000}"/>
    <cellStyle name="60% - Accent6 9" xfId="1272" xr:uid="{00000000-0005-0000-0000-0000F7040000}"/>
    <cellStyle name="60% - Akzent1" xfId="1273" xr:uid="{00000000-0005-0000-0000-0000F8040000}"/>
    <cellStyle name="60% - Akzent2" xfId="1274" xr:uid="{00000000-0005-0000-0000-0000F9040000}"/>
    <cellStyle name="60% - Akzent3" xfId="1275" xr:uid="{00000000-0005-0000-0000-0000FA040000}"/>
    <cellStyle name="60% - Akzent4" xfId="1276" xr:uid="{00000000-0005-0000-0000-0000FB040000}"/>
    <cellStyle name="60% - Akzent5" xfId="1277" xr:uid="{00000000-0005-0000-0000-0000FC040000}"/>
    <cellStyle name="60% - Akzent6" xfId="1278" xr:uid="{00000000-0005-0000-0000-0000FD040000}"/>
    <cellStyle name="60% - Cor4 2" xfId="1279" xr:uid="{00000000-0005-0000-0000-0000FE040000}"/>
    <cellStyle name="Accent1" xfId="1280" builtinId="29" customBuiltin="1"/>
    <cellStyle name="Accent1 10" xfId="1281" xr:uid="{00000000-0005-0000-0000-000000050000}"/>
    <cellStyle name="Accent1 11" xfId="1282" xr:uid="{00000000-0005-0000-0000-000001050000}"/>
    <cellStyle name="Accent1 12" xfId="1283" xr:uid="{00000000-0005-0000-0000-000002050000}"/>
    <cellStyle name="Accent1 13" xfId="1284" xr:uid="{00000000-0005-0000-0000-000003050000}"/>
    <cellStyle name="Accent1 14" xfId="1285" xr:uid="{00000000-0005-0000-0000-000004050000}"/>
    <cellStyle name="Accent1 15" xfId="1286" xr:uid="{00000000-0005-0000-0000-000005050000}"/>
    <cellStyle name="Accent1 16" xfId="1287" xr:uid="{00000000-0005-0000-0000-000006050000}"/>
    <cellStyle name="Accent1 17" xfId="1288" xr:uid="{00000000-0005-0000-0000-000007050000}"/>
    <cellStyle name="Accent1 18" xfId="1289" xr:uid="{00000000-0005-0000-0000-000008050000}"/>
    <cellStyle name="Accent1 19" xfId="1290" xr:uid="{00000000-0005-0000-0000-000009050000}"/>
    <cellStyle name="Accent1 2" xfId="1291" xr:uid="{00000000-0005-0000-0000-00000A050000}"/>
    <cellStyle name="Accent1 2 10" xfId="1292" xr:uid="{00000000-0005-0000-0000-00000B050000}"/>
    <cellStyle name="Accent1 2 11" xfId="1293" xr:uid="{00000000-0005-0000-0000-00000C050000}"/>
    <cellStyle name="Accent1 2 2" xfId="1294" xr:uid="{00000000-0005-0000-0000-00000D050000}"/>
    <cellStyle name="Accent1 2 3" xfId="1295" xr:uid="{00000000-0005-0000-0000-00000E050000}"/>
    <cellStyle name="Accent1 2 4" xfId="1296" xr:uid="{00000000-0005-0000-0000-00000F050000}"/>
    <cellStyle name="Accent1 2 5" xfId="1297" xr:uid="{00000000-0005-0000-0000-000010050000}"/>
    <cellStyle name="Accent1 2 6" xfId="1298" xr:uid="{00000000-0005-0000-0000-000011050000}"/>
    <cellStyle name="Accent1 2 7" xfId="1299" xr:uid="{00000000-0005-0000-0000-000012050000}"/>
    <cellStyle name="Accent1 2 8" xfId="1300" xr:uid="{00000000-0005-0000-0000-000013050000}"/>
    <cellStyle name="Accent1 2 9" xfId="1301" xr:uid="{00000000-0005-0000-0000-000014050000}"/>
    <cellStyle name="Accent1 20" xfId="1302" xr:uid="{00000000-0005-0000-0000-000015050000}"/>
    <cellStyle name="Accent1 21" xfId="1303" xr:uid="{00000000-0005-0000-0000-000016050000}"/>
    <cellStyle name="Accent1 22" xfId="1304" xr:uid="{00000000-0005-0000-0000-000017050000}"/>
    <cellStyle name="Accent1 23" xfId="1305" xr:uid="{00000000-0005-0000-0000-000018050000}"/>
    <cellStyle name="Accent1 24" xfId="1306" xr:uid="{00000000-0005-0000-0000-000019050000}"/>
    <cellStyle name="Accent1 25" xfId="1307" xr:uid="{00000000-0005-0000-0000-00001A050000}"/>
    <cellStyle name="Accent1 26" xfId="1308" xr:uid="{00000000-0005-0000-0000-00001B050000}"/>
    <cellStyle name="Accent1 27" xfId="1309" xr:uid="{00000000-0005-0000-0000-00001C050000}"/>
    <cellStyle name="Accent1 28" xfId="1310" xr:uid="{00000000-0005-0000-0000-00001D050000}"/>
    <cellStyle name="Accent1 29" xfId="1311" xr:uid="{00000000-0005-0000-0000-00001E050000}"/>
    <cellStyle name="Accent1 3" xfId="1312" xr:uid="{00000000-0005-0000-0000-00001F050000}"/>
    <cellStyle name="Accent1 3 2" xfId="1313" xr:uid="{00000000-0005-0000-0000-000020050000}"/>
    <cellStyle name="Accent1 3 2 2" xfId="1314" xr:uid="{00000000-0005-0000-0000-000021050000}"/>
    <cellStyle name="Accent1 3 3" xfId="1315" xr:uid="{00000000-0005-0000-0000-000022050000}"/>
    <cellStyle name="Accent1 3 4" xfId="1316" xr:uid="{00000000-0005-0000-0000-000023050000}"/>
    <cellStyle name="Accent1 30" xfId="1317" xr:uid="{00000000-0005-0000-0000-000024050000}"/>
    <cellStyle name="Accent1 31" xfId="1318" xr:uid="{00000000-0005-0000-0000-000025050000}"/>
    <cellStyle name="Accent1 32" xfId="1319" xr:uid="{00000000-0005-0000-0000-000026050000}"/>
    <cellStyle name="Accent1 33" xfId="1320" xr:uid="{00000000-0005-0000-0000-000027050000}"/>
    <cellStyle name="Accent1 34" xfId="1321" xr:uid="{00000000-0005-0000-0000-000028050000}"/>
    <cellStyle name="Accent1 35" xfId="1322" xr:uid="{00000000-0005-0000-0000-000029050000}"/>
    <cellStyle name="Accent1 36" xfId="1323" xr:uid="{00000000-0005-0000-0000-00002A050000}"/>
    <cellStyle name="Accent1 37" xfId="1324" xr:uid="{00000000-0005-0000-0000-00002B050000}"/>
    <cellStyle name="Accent1 38" xfId="1325" xr:uid="{00000000-0005-0000-0000-00002C050000}"/>
    <cellStyle name="Accent1 39" xfId="1326" xr:uid="{00000000-0005-0000-0000-00002D050000}"/>
    <cellStyle name="Accent1 4" xfId="1327" xr:uid="{00000000-0005-0000-0000-00002E050000}"/>
    <cellStyle name="Accent1 4 2" xfId="1328" xr:uid="{00000000-0005-0000-0000-00002F050000}"/>
    <cellStyle name="Accent1 40" xfId="1329" xr:uid="{00000000-0005-0000-0000-000030050000}"/>
    <cellStyle name="Accent1 41" xfId="1330" xr:uid="{00000000-0005-0000-0000-000031050000}"/>
    <cellStyle name="Accent1 42" xfId="1331" xr:uid="{00000000-0005-0000-0000-000032050000}"/>
    <cellStyle name="Accent1 43" xfId="1332" xr:uid="{00000000-0005-0000-0000-000033050000}"/>
    <cellStyle name="Accent1 5" xfId="1333" xr:uid="{00000000-0005-0000-0000-000034050000}"/>
    <cellStyle name="Accent1 5 2" xfId="1334" xr:uid="{00000000-0005-0000-0000-000035050000}"/>
    <cellStyle name="Accent1 6" xfId="1335" xr:uid="{00000000-0005-0000-0000-000036050000}"/>
    <cellStyle name="Accent1 6 2" xfId="1336" xr:uid="{00000000-0005-0000-0000-000037050000}"/>
    <cellStyle name="Accent1 7" xfId="1337" xr:uid="{00000000-0005-0000-0000-000038050000}"/>
    <cellStyle name="Accent1 8" xfId="1338" xr:uid="{00000000-0005-0000-0000-000039050000}"/>
    <cellStyle name="Accent1 9" xfId="1339" xr:uid="{00000000-0005-0000-0000-00003A050000}"/>
    <cellStyle name="Accent2" xfId="1340" builtinId="33" customBuiltin="1"/>
    <cellStyle name="Accent2 10" xfId="1341" xr:uid="{00000000-0005-0000-0000-00003C050000}"/>
    <cellStyle name="Accent2 11" xfId="1342" xr:uid="{00000000-0005-0000-0000-00003D050000}"/>
    <cellStyle name="Accent2 12" xfId="1343" xr:uid="{00000000-0005-0000-0000-00003E050000}"/>
    <cellStyle name="Accent2 13" xfId="1344" xr:uid="{00000000-0005-0000-0000-00003F050000}"/>
    <cellStyle name="Accent2 14" xfId="1345" xr:uid="{00000000-0005-0000-0000-000040050000}"/>
    <cellStyle name="Accent2 15" xfId="1346" xr:uid="{00000000-0005-0000-0000-000041050000}"/>
    <cellStyle name="Accent2 16" xfId="1347" xr:uid="{00000000-0005-0000-0000-000042050000}"/>
    <cellStyle name="Accent2 17" xfId="1348" xr:uid="{00000000-0005-0000-0000-000043050000}"/>
    <cellStyle name="Accent2 18" xfId="1349" xr:uid="{00000000-0005-0000-0000-000044050000}"/>
    <cellStyle name="Accent2 19" xfId="1350" xr:uid="{00000000-0005-0000-0000-000045050000}"/>
    <cellStyle name="Accent2 2" xfId="1351" xr:uid="{00000000-0005-0000-0000-000046050000}"/>
    <cellStyle name="Accent2 2 10" xfId="1352" xr:uid="{00000000-0005-0000-0000-000047050000}"/>
    <cellStyle name="Accent2 2 11" xfId="1353" xr:uid="{00000000-0005-0000-0000-000048050000}"/>
    <cellStyle name="Accent2 2 2" xfId="1354" xr:uid="{00000000-0005-0000-0000-000049050000}"/>
    <cellStyle name="Accent2 2 3" xfId="1355" xr:uid="{00000000-0005-0000-0000-00004A050000}"/>
    <cellStyle name="Accent2 2 4" xfId="1356" xr:uid="{00000000-0005-0000-0000-00004B050000}"/>
    <cellStyle name="Accent2 2 5" xfId="1357" xr:uid="{00000000-0005-0000-0000-00004C050000}"/>
    <cellStyle name="Accent2 2 6" xfId="1358" xr:uid="{00000000-0005-0000-0000-00004D050000}"/>
    <cellStyle name="Accent2 2 7" xfId="1359" xr:uid="{00000000-0005-0000-0000-00004E050000}"/>
    <cellStyle name="Accent2 2 8" xfId="1360" xr:uid="{00000000-0005-0000-0000-00004F050000}"/>
    <cellStyle name="Accent2 2 9" xfId="1361" xr:uid="{00000000-0005-0000-0000-000050050000}"/>
    <cellStyle name="Accent2 20" xfId="1362" xr:uid="{00000000-0005-0000-0000-000051050000}"/>
    <cellStyle name="Accent2 21" xfId="1363" xr:uid="{00000000-0005-0000-0000-000052050000}"/>
    <cellStyle name="Accent2 22" xfId="1364" xr:uid="{00000000-0005-0000-0000-000053050000}"/>
    <cellStyle name="Accent2 23" xfId="1365" xr:uid="{00000000-0005-0000-0000-000054050000}"/>
    <cellStyle name="Accent2 24" xfId="1366" xr:uid="{00000000-0005-0000-0000-000055050000}"/>
    <cellStyle name="Accent2 25" xfId="1367" xr:uid="{00000000-0005-0000-0000-000056050000}"/>
    <cellStyle name="Accent2 26" xfId="1368" xr:uid="{00000000-0005-0000-0000-000057050000}"/>
    <cellStyle name="Accent2 27" xfId="1369" xr:uid="{00000000-0005-0000-0000-000058050000}"/>
    <cellStyle name="Accent2 28" xfId="1370" xr:uid="{00000000-0005-0000-0000-000059050000}"/>
    <cellStyle name="Accent2 29" xfId="1371" xr:uid="{00000000-0005-0000-0000-00005A050000}"/>
    <cellStyle name="Accent2 3" xfId="1372" xr:uid="{00000000-0005-0000-0000-00005B050000}"/>
    <cellStyle name="Accent2 3 2" xfId="1373" xr:uid="{00000000-0005-0000-0000-00005C050000}"/>
    <cellStyle name="Accent2 3 2 2" xfId="1374" xr:uid="{00000000-0005-0000-0000-00005D050000}"/>
    <cellStyle name="Accent2 3 3" xfId="1375" xr:uid="{00000000-0005-0000-0000-00005E050000}"/>
    <cellStyle name="Accent2 3 4" xfId="1376" xr:uid="{00000000-0005-0000-0000-00005F050000}"/>
    <cellStyle name="Accent2 30" xfId="1377" xr:uid="{00000000-0005-0000-0000-000060050000}"/>
    <cellStyle name="Accent2 31" xfId="1378" xr:uid="{00000000-0005-0000-0000-000061050000}"/>
    <cellStyle name="Accent2 32" xfId="1379" xr:uid="{00000000-0005-0000-0000-000062050000}"/>
    <cellStyle name="Accent2 33" xfId="1380" xr:uid="{00000000-0005-0000-0000-000063050000}"/>
    <cellStyle name="Accent2 34" xfId="1381" xr:uid="{00000000-0005-0000-0000-000064050000}"/>
    <cellStyle name="Accent2 35" xfId="1382" xr:uid="{00000000-0005-0000-0000-000065050000}"/>
    <cellStyle name="Accent2 36" xfId="1383" xr:uid="{00000000-0005-0000-0000-000066050000}"/>
    <cellStyle name="Accent2 37" xfId="1384" xr:uid="{00000000-0005-0000-0000-000067050000}"/>
    <cellStyle name="Accent2 38" xfId="1385" xr:uid="{00000000-0005-0000-0000-000068050000}"/>
    <cellStyle name="Accent2 39" xfId="1386" xr:uid="{00000000-0005-0000-0000-000069050000}"/>
    <cellStyle name="Accent2 4" xfId="1387" xr:uid="{00000000-0005-0000-0000-00006A050000}"/>
    <cellStyle name="Accent2 4 2" xfId="1388" xr:uid="{00000000-0005-0000-0000-00006B050000}"/>
    <cellStyle name="Accent2 40" xfId="1389" xr:uid="{00000000-0005-0000-0000-00006C050000}"/>
    <cellStyle name="Accent2 41" xfId="1390" xr:uid="{00000000-0005-0000-0000-00006D050000}"/>
    <cellStyle name="Accent2 42" xfId="1391" xr:uid="{00000000-0005-0000-0000-00006E050000}"/>
    <cellStyle name="Accent2 43" xfId="1392" xr:uid="{00000000-0005-0000-0000-00006F050000}"/>
    <cellStyle name="Accent2 5" xfId="1393" xr:uid="{00000000-0005-0000-0000-000070050000}"/>
    <cellStyle name="Accent2 5 2" xfId="1394" xr:uid="{00000000-0005-0000-0000-000071050000}"/>
    <cellStyle name="Accent2 6" xfId="1395" xr:uid="{00000000-0005-0000-0000-000072050000}"/>
    <cellStyle name="Accent2 6 2" xfId="1396" xr:uid="{00000000-0005-0000-0000-000073050000}"/>
    <cellStyle name="Accent2 7" xfId="1397" xr:uid="{00000000-0005-0000-0000-000074050000}"/>
    <cellStyle name="Accent2 8" xfId="1398" xr:uid="{00000000-0005-0000-0000-000075050000}"/>
    <cellStyle name="Accent2 9" xfId="1399" xr:uid="{00000000-0005-0000-0000-000076050000}"/>
    <cellStyle name="Accent3" xfId="1400" builtinId="37" customBuiltin="1"/>
    <cellStyle name="Accent3 10" xfId="1401" xr:uid="{00000000-0005-0000-0000-000078050000}"/>
    <cellStyle name="Accent3 11" xfId="1402" xr:uid="{00000000-0005-0000-0000-000079050000}"/>
    <cellStyle name="Accent3 12" xfId="1403" xr:uid="{00000000-0005-0000-0000-00007A050000}"/>
    <cellStyle name="Accent3 13" xfId="1404" xr:uid="{00000000-0005-0000-0000-00007B050000}"/>
    <cellStyle name="Accent3 14" xfId="1405" xr:uid="{00000000-0005-0000-0000-00007C050000}"/>
    <cellStyle name="Accent3 15" xfId="1406" xr:uid="{00000000-0005-0000-0000-00007D050000}"/>
    <cellStyle name="Accent3 16" xfId="1407" xr:uid="{00000000-0005-0000-0000-00007E050000}"/>
    <cellStyle name="Accent3 17" xfId="1408" xr:uid="{00000000-0005-0000-0000-00007F050000}"/>
    <cellStyle name="Accent3 18" xfId="1409" xr:uid="{00000000-0005-0000-0000-000080050000}"/>
    <cellStyle name="Accent3 19" xfId="1410" xr:uid="{00000000-0005-0000-0000-000081050000}"/>
    <cellStyle name="Accent3 2" xfId="1411" xr:uid="{00000000-0005-0000-0000-000082050000}"/>
    <cellStyle name="Accent3 2 10" xfId="1412" xr:uid="{00000000-0005-0000-0000-000083050000}"/>
    <cellStyle name="Accent3 2 11" xfId="1413" xr:uid="{00000000-0005-0000-0000-000084050000}"/>
    <cellStyle name="Accent3 2 2" xfId="1414" xr:uid="{00000000-0005-0000-0000-000085050000}"/>
    <cellStyle name="Accent3 2 3" xfId="1415" xr:uid="{00000000-0005-0000-0000-000086050000}"/>
    <cellStyle name="Accent3 2 4" xfId="1416" xr:uid="{00000000-0005-0000-0000-000087050000}"/>
    <cellStyle name="Accent3 2 5" xfId="1417" xr:uid="{00000000-0005-0000-0000-000088050000}"/>
    <cellStyle name="Accent3 2 6" xfId="1418" xr:uid="{00000000-0005-0000-0000-000089050000}"/>
    <cellStyle name="Accent3 2 7" xfId="1419" xr:uid="{00000000-0005-0000-0000-00008A050000}"/>
    <cellStyle name="Accent3 2 8" xfId="1420" xr:uid="{00000000-0005-0000-0000-00008B050000}"/>
    <cellStyle name="Accent3 2 9" xfId="1421" xr:uid="{00000000-0005-0000-0000-00008C050000}"/>
    <cellStyle name="Accent3 20" xfId="1422" xr:uid="{00000000-0005-0000-0000-00008D050000}"/>
    <cellStyle name="Accent3 21" xfId="1423" xr:uid="{00000000-0005-0000-0000-00008E050000}"/>
    <cellStyle name="Accent3 22" xfId="1424" xr:uid="{00000000-0005-0000-0000-00008F050000}"/>
    <cellStyle name="Accent3 23" xfId="1425" xr:uid="{00000000-0005-0000-0000-000090050000}"/>
    <cellStyle name="Accent3 24" xfId="1426" xr:uid="{00000000-0005-0000-0000-000091050000}"/>
    <cellStyle name="Accent3 25" xfId="1427" xr:uid="{00000000-0005-0000-0000-000092050000}"/>
    <cellStyle name="Accent3 26" xfId="1428" xr:uid="{00000000-0005-0000-0000-000093050000}"/>
    <cellStyle name="Accent3 27" xfId="1429" xr:uid="{00000000-0005-0000-0000-000094050000}"/>
    <cellStyle name="Accent3 28" xfId="1430" xr:uid="{00000000-0005-0000-0000-000095050000}"/>
    <cellStyle name="Accent3 29" xfId="1431" xr:uid="{00000000-0005-0000-0000-000096050000}"/>
    <cellStyle name="Accent3 3" xfId="1432" xr:uid="{00000000-0005-0000-0000-000097050000}"/>
    <cellStyle name="Accent3 3 2" xfId="1433" xr:uid="{00000000-0005-0000-0000-000098050000}"/>
    <cellStyle name="Accent3 3 2 2" xfId="1434" xr:uid="{00000000-0005-0000-0000-000099050000}"/>
    <cellStyle name="Accent3 3 3" xfId="1435" xr:uid="{00000000-0005-0000-0000-00009A050000}"/>
    <cellStyle name="Accent3 3 4" xfId="1436" xr:uid="{00000000-0005-0000-0000-00009B050000}"/>
    <cellStyle name="Accent3 30" xfId="1437" xr:uid="{00000000-0005-0000-0000-00009C050000}"/>
    <cellStyle name="Accent3 31" xfId="1438" xr:uid="{00000000-0005-0000-0000-00009D050000}"/>
    <cellStyle name="Accent3 32" xfId="1439" xr:uid="{00000000-0005-0000-0000-00009E050000}"/>
    <cellStyle name="Accent3 33" xfId="1440" xr:uid="{00000000-0005-0000-0000-00009F050000}"/>
    <cellStyle name="Accent3 34" xfId="1441" xr:uid="{00000000-0005-0000-0000-0000A0050000}"/>
    <cellStyle name="Accent3 35" xfId="1442" xr:uid="{00000000-0005-0000-0000-0000A1050000}"/>
    <cellStyle name="Accent3 36" xfId="1443" xr:uid="{00000000-0005-0000-0000-0000A2050000}"/>
    <cellStyle name="Accent3 37" xfId="1444" xr:uid="{00000000-0005-0000-0000-0000A3050000}"/>
    <cellStyle name="Accent3 38" xfId="1445" xr:uid="{00000000-0005-0000-0000-0000A4050000}"/>
    <cellStyle name="Accent3 39" xfId="1446" xr:uid="{00000000-0005-0000-0000-0000A5050000}"/>
    <cellStyle name="Accent3 4" xfId="1447" xr:uid="{00000000-0005-0000-0000-0000A6050000}"/>
    <cellStyle name="Accent3 4 2" xfId="1448" xr:uid="{00000000-0005-0000-0000-0000A7050000}"/>
    <cellStyle name="Accent3 40" xfId="1449" xr:uid="{00000000-0005-0000-0000-0000A8050000}"/>
    <cellStyle name="Accent3 41" xfId="1450" xr:uid="{00000000-0005-0000-0000-0000A9050000}"/>
    <cellStyle name="Accent3 42" xfId="1451" xr:uid="{00000000-0005-0000-0000-0000AA050000}"/>
    <cellStyle name="Accent3 43" xfId="1452" xr:uid="{00000000-0005-0000-0000-0000AB050000}"/>
    <cellStyle name="Accent3 5" xfId="1453" xr:uid="{00000000-0005-0000-0000-0000AC050000}"/>
    <cellStyle name="Accent3 5 2" xfId="1454" xr:uid="{00000000-0005-0000-0000-0000AD050000}"/>
    <cellStyle name="Accent3 6" xfId="1455" xr:uid="{00000000-0005-0000-0000-0000AE050000}"/>
    <cellStyle name="Accent3 6 2" xfId="1456" xr:uid="{00000000-0005-0000-0000-0000AF050000}"/>
    <cellStyle name="Accent3 7" xfId="1457" xr:uid="{00000000-0005-0000-0000-0000B0050000}"/>
    <cellStyle name="Accent3 8" xfId="1458" xr:uid="{00000000-0005-0000-0000-0000B1050000}"/>
    <cellStyle name="Accent3 9" xfId="1459" xr:uid="{00000000-0005-0000-0000-0000B2050000}"/>
    <cellStyle name="Accent4" xfId="1460" builtinId="41" customBuiltin="1"/>
    <cellStyle name="Accent4 10" xfId="1461" xr:uid="{00000000-0005-0000-0000-0000B4050000}"/>
    <cellStyle name="Accent4 11" xfId="1462" xr:uid="{00000000-0005-0000-0000-0000B5050000}"/>
    <cellStyle name="Accent4 12" xfId="1463" xr:uid="{00000000-0005-0000-0000-0000B6050000}"/>
    <cellStyle name="Accent4 13" xfId="1464" xr:uid="{00000000-0005-0000-0000-0000B7050000}"/>
    <cellStyle name="Accent4 14" xfId="1465" xr:uid="{00000000-0005-0000-0000-0000B8050000}"/>
    <cellStyle name="Accent4 15" xfId="1466" xr:uid="{00000000-0005-0000-0000-0000B9050000}"/>
    <cellStyle name="Accent4 16" xfId="1467" xr:uid="{00000000-0005-0000-0000-0000BA050000}"/>
    <cellStyle name="Accent4 17" xfId="1468" xr:uid="{00000000-0005-0000-0000-0000BB050000}"/>
    <cellStyle name="Accent4 18" xfId="1469" xr:uid="{00000000-0005-0000-0000-0000BC050000}"/>
    <cellStyle name="Accent4 19" xfId="1470" xr:uid="{00000000-0005-0000-0000-0000BD050000}"/>
    <cellStyle name="Accent4 2" xfId="1471" xr:uid="{00000000-0005-0000-0000-0000BE050000}"/>
    <cellStyle name="Accent4 2 10" xfId="1472" xr:uid="{00000000-0005-0000-0000-0000BF050000}"/>
    <cellStyle name="Accent4 2 11" xfId="1473" xr:uid="{00000000-0005-0000-0000-0000C0050000}"/>
    <cellStyle name="Accent4 2 2" xfId="1474" xr:uid="{00000000-0005-0000-0000-0000C1050000}"/>
    <cellStyle name="Accent4 2 3" xfId="1475" xr:uid="{00000000-0005-0000-0000-0000C2050000}"/>
    <cellStyle name="Accent4 2 4" xfId="1476" xr:uid="{00000000-0005-0000-0000-0000C3050000}"/>
    <cellStyle name="Accent4 2 5" xfId="1477" xr:uid="{00000000-0005-0000-0000-0000C4050000}"/>
    <cellStyle name="Accent4 2 6" xfId="1478" xr:uid="{00000000-0005-0000-0000-0000C5050000}"/>
    <cellStyle name="Accent4 2 7" xfId="1479" xr:uid="{00000000-0005-0000-0000-0000C6050000}"/>
    <cellStyle name="Accent4 2 8" xfId="1480" xr:uid="{00000000-0005-0000-0000-0000C7050000}"/>
    <cellStyle name="Accent4 2 9" xfId="1481" xr:uid="{00000000-0005-0000-0000-0000C8050000}"/>
    <cellStyle name="Accent4 20" xfId="1482" xr:uid="{00000000-0005-0000-0000-0000C9050000}"/>
    <cellStyle name="Accent4 21" xfId="1483" xr:uid="{00000000-0005-0000-0000-0000CA050000}"/>
    <cellStyle name="Accent4 22" xfId="1484" xr:uid="{00000000-0005-0000-0000-0000CB050000}"/>
    <cellStyle name="Accent4 23" xfId="1485" xr:uid="{00000000-0005-0000-0000-0000CC050000}"/>
    <cellStyle name="Accent4 24" xfId="1486" xr:uid="{00000000-0005-0000-0000-0000CD050000}"/>
    <cellStyle name="Accent4 25" xfId="1487" xr:uid="{00000000-0005-0000-0000-0000CE050000}"/>
    <cellStyle name="Accent4 26" xfId="1488" xr:uid="{00000000-0005-0000-0000-0000CF050000}"/>
    <cellStyle name="Accent4 27" xfId="1489" xr:uid="{00000000-0005-0000-0000-0000D0050000}"/>
    <cellStyle name="Accent4 28" xfId="1490" xr:uid="{00000000-0005-0000-0000-0000D1050000}"/>
    <cellStyle name="Accent4 29" xfId="1491" xr:uid="{00000000-0005-0000-0000-0000D2050000}"/>
    <cellStyle name="Accent4 3" xfId="1492" xr:uid="{00000000-0005-0000-0000-0000D3050000}"/>
    <cellStyle name="Accent4 3 2" xfId="1493" xr:uid="{00000000-0005-0000-0000-0000D4050000}"/>
    <cellStyle name="Accent4 3 2 2" xfId="1494" xr:uid="{00000000-0005-0000-0000-0000D5050000}"/>
    <cellStyle name="Accent4 3 3" xfId="1495" xr:uid="{00000000-0005-0000-0000-0000D6050000}"/>
    <cellStyle name="Accent4 3 4" xfId="1496" xr:uid="{00000000-0005-0000-0000-0000D7050000}"/>
    <cellStyle name="Accent4 30" xfId="1497" xr:uid="{00000000-0005-0000-0000-0000D8050000}"/>
    <cellStyle name="Accent4 31" xfId="1498" xr:uid="{00000000-0005-0000-0000-0000D9050000}"/>
    <cellStyle name="Accent4 32" xfId="1499" xr:uid="{00000000-0005-0000-0000-0000DA050000}"/>
    <cellStyle name="Accent4 33" xfId="1500" xr:uid="{00000000-0005-0000-0000-0000DB050000}"/>
    <cellStyle name="Accent4 34" xfId="1501" xr:uid="{00000000-0005-0000-0000-0000DC050000}"/>
    <cellStyle name="Accent4 35" xfId="1502" xr:uid="{00000000-0005-0000-0000-0000DD050000}"/>
    <cellStyle name="Accent4 36" xfId="1503" xr:uid="{00000000-0005-0000-0000-0000DE050000}"/>
    <cellStyle name="Accent4 37" xfId="1504" xr:uid="{00000000-0005-0000-0000-0000DF050000}"/>
    <cellStyle name="Accent4 38" xfId="1505" xr:uid="{00000000-0005-0000-0000-0000E0050000}"/>
    <cellStyle name="Accent4 39" xfId="1506" xr:uid="{00000000-0005-0000-0000-0000E1050000}"/>
    <cellStyle name="Accent4 4" xfId="1507" xr:uid="{00000000-0005-0000-0000-0000E2050000}"/>
    <cellStyle name="Accent4 4 2" xfId="1508" xr:uid="{00000000-0005-0000-0000-0000E3050000}"/>
    <cellStyle name="Accent4 40" xfId="1509" xr:uid="{00000000-0005-0000-0000-0000E4050000}"/>
    <cellStyle name="Accent4 41" xfId="1510" xr:uid="{00000000-0005-0000-0000-0000E5050000}"/>
    <cellStyle name="Accent4 42" xfId="1511" xr:uid="{00000000-0005-0000-0000-0000E6050000}"/>
    <cellStyle name="Accent4 43" xfId="1512" xr:uid="{00000000-0005-0000-0000-0000E7050000}"/>
    <cellStyle name="Accent4 5" xfId="1513" xr:uid="{00000000-0005-0000-0000-0000E8050000}"/>
    <cellStyle name="Accent4 5 2" xfId="1514" xr:uid="{00000000-0005-0000-0000-0000E9050000}"/>
    <cellStyle name="Accent4 6" xfId="1515" xr:uid="{00000000-0005-0000-0000-0000EA050000}"/>
    <cellStyle name="Accent4 6 2" xfId="1516" xr:uid="{00000000-0005-0000-0000-0000EB050000}"/>
    <cellStyle name="Accent4 7" xfId="1517" xr:uid="{00000000-0005-0000-0000-0000EC050000}"/>
    <cellStyle name="Accent4 8" xfId="1518" xr:uid="{00000000-0005-0000-0000-0000ED050000}"/>
    <cellStyle name="Accent4 9" xfId="1519" xr:uid="{00000000-0005-0000-0000-0000EE050000}"/>
    <cellStyle name="Accent5" xfId="1520" builtinId="45" customBuiltin="1"/>
    <cellStyle name="Accent5 10" xfId="1521" xr:uid="{00000000-0005-0000-0000-0000F0050000}"/>
    <cellStyle name="Accent5 11" xfId="1522" xr:uid="{00000000-0005-0000-0000-0000F1050000}"/>
    <cellStyle name="Accent5 12" xfId="1523" xr:uid="{00000000-0005-0000-0000-0000F2050000}"/>
    <cellStyle name="Accent5 13" xfId="1524" xr:uid="{00000000-0005-0000-0000-0000F3050000}"/>
    <cellStyle name="Accent5 14" xfId="1525" xr:uid="{00000000-0005-0000-0000-0000F4050000}"/>
    <cellStyle name="Accent5 15" xfId="1526" xr:uid="{00000000-0005-0000-0000-0000F5050000}"/>
    <cellStyle name="Accent5 16" xfId="1527" xr:uid="{00000000-0005-0000-0000-0000F6050000}"/>
    <cellStyle name="Accent5 17" xfId="1528" xr:uid="{00000000-0005-0000-0000-0000F7050000}"/>
    <cellStyle name="Accent5 18" xfId="1529" xr:uid="{00000000-0005-0000-0000-0000F8050000}"/>
    <cellStyle name="Accent5 19" xfId="1530" xr:uid="{00000000-0005-0000-0000-0000F9050000}"/>
    <cellStyle name="Accent5 2" xfId="1531" xr:uid="{00000000-0005-0000-0000-0000FA050000}"/>
    <cellStyle name="Accent5 2 10" xfId="1532" xr:uid="{00000000-0005-0000-0000-0000FB050000}"/>
    <cellStyle name="Accent5 2 2" xfId="1533" xr:uid="{00000000-0005-0000-0000-0000FC050000}"/>
    <cellStyle name="Accent5 2 3" xfId="1534" xr:uid="{00000000-0005-0000-0000-0000FD050000}"/>
    <cellStyle name="Accent5 2 4" xfId="1535" xr:uid="{00000000-0005-0000-0000-0000FE050000}"/>
    <cellStyle name="Accent5 2 5" xfId="1536" xr:uid="{00000000-0005-0000-0000-0000FF050000}"/>
    <cellStyle name="Accent5 2 6" xfId="1537" xr:uid="{00000000-0005-0000-0000-000000060000}"/>
    <cellStyle name="Accent5 2 7" xfId="1538" xr:uid="{00000000-0005-0000-0000-000001060000}"/>
    <cellStyle name="Accent5 2 8" xfId="1539" xr:uid="{00000000-0005-0000-0000-000002060000}"/>
    <cellStyle name="Accent5 2 9" xfId="1540" xr:uid="{00000000-0005-0000-0000-000003060000}"/>
    <cellStyle name="Accent5 20" xfId="1541" xr:uid="{00000000-0005-0000-0000-000004060000}"/>
    <cellStyle name="Accent5 21" xfId="1542" xr:uid="{00000000-0005-0000-0000-000005060000}"/>
    <cellStyle name="Accent5 22" xfId="1543" xr:uid="{00000000-0005-0000-0000-000006060000}"/>
    <cellStyle name="Accent5 23" xfId="1544" xr:uid="{00000000-0005-0000-0000-000007060000}"/>
    <cellStyle name="Accent5 24" xfId="1545" xr:uid="{00000000-0005-0000-0000-000008060000}"/>
    <cellStyle name="Accent5 25" xfId="1546" xr:uid="{00000000-0005-0000-0000-000009060000}"/>
    <cellStyle name="Accent5 26" xfId="1547" xr:uid="{00000000-0005-0000-0000-00000A060000}"/>
    <cellStyle name="Accent5 27" xfId="1548" xr:uid="{00000000-0005-0000-0000-00000B060000}"/>
    <cellStyle name="Accent5 28" xfId="1549" xr:uid="{00000000-0005-0000-0000-00000C060000}"/>
    <cellStyle name="Accent5 29" xfId="1550" xr:uid="{00000000-0005-0000-0000-00000D060000}"/>
    <cellStyle name="Accent5 3" xfId="1551" xr:uid="{00000000-0005-0000-0000-00000E060000}"/>
    <cellStyle name="Accent5 3 2" xfId="1552" xr:uid="{00000000-0005-0000-0000-00000F060000}"/>
    <cellStyle name="Accent5 30" xfId="1553" xr:uid="{00000000-0005-0000-0000-000010060000}"/>
    <cellStyle name="Accent5 31" xfId="1554" xr:uid="{00000000-0005-0000-0000-000011060000}"/>
    <cellStyle name="Accent5 32" xfId="1555" xr:uid="{00000000-0005-0000-0000-000012060000}"/>
    <cellStyle name="Accent5 33" xfId="1556" xr:uid="{00000000-0005-0000-0000-000013060000}"/>
    <cellStyle name="Accent5 34" xfId="1557" xr:uid="{00000000-0005-0000-0000-000014060000}"/>
    <cellStyle name="Accent5 35" xfId="1558" xr:uid="{00000000-0005-0000-0000-000015060000}"/>
    <cellStyle name="Accent5 36" xfId="1559" xr:uid="{00000000-0005-0000-0000-000016060000}"/>
    <cellStyle name="Accent5 37" xfId="1560" xr:uid="{00000000-0005-0000-0000-000017060000}"/>
    <cellStyle name="Accent5 38" xfId="1561" xr:uid="{00000000-0005-0000-0000-000018060000}"/>
    <cellStyle name="Accent5 39" xfId="1562" xr:uid="{00000000-0005-0000-0000-000019060000}"/>
    <cellStyle name="Accent5 4" xfId="1563" xr:uid="{00000000-0005-0000-0000-00001A060000}"/>
    <cellStyle name="Accent5 4 2" xfId="1564" xr:uid="{00000000-0005-0000-0000-00001B060000}"/>
    <cellStyle name="Accent5 40" xfId="1565" xr:uid="{00000000-0005-0000-0000-00001C060000}"/>
    <cellStyle name="Accent5 41" xfId="1566" xr:uid="{00000000-0005-0000-0000-00001D060000}"/>
    <cellStyle name="Accent5 42" xfId="1567" xr:uid="{00000000-0005-0000-0000-00001E060000}"/>
    <cellStyle name="Accent5 43" xfId="1568" xr:uid="{00000000-0005-0000-0000-00001F060000}"/>
    <cellStyle name="Accent5 5" xfId="1569" xr:uid="{00000000-0005-0000-0000-000020060000}"/>
    <cellStyle name="Accent5 5 2" xfId="1570" xr:uid="{00000000-0005-0000-0000-000021060000}"/>
    <cellStyle name="Accent5 6" xfId="1571" xr:uid="{00000000-0005-0000-0000-000022060000}"/>
    <cellStyle name="Accent5 6 2" xfId="1572" xr:uid="{00000000-0005-0000-0000-000023060000}"/>
    <cellStyle name="Accent5 7" xfId="1573" xr:uid="{00000000-0005-0000-0000-000024060000}"/>
    <cellStyle name="Accent5 8" xfId="1574" xr:uid="{00000000-0005-0000-0000-000025060000}"/>
    <cellStyle name="Accent5 9" xfId="1575" xr:uid="{00000000-0005-0000-0000-000026060000}"/>
    <cellStyle name="Accent6" xfId="1576" builtinId="49" customBuiltin="1"/>
    <cellStyle name="Accent6 10" xfId="1577" xr:uid="{00000000-0005-0000-0000-000028060000}"/>
    <cellStyle name="Accent6 11" xfId="1578" xr:uid="{00000000-0005-0000-0000-000029060000}"/>
    <cellStyle name="Accent6 12" xfId="1579" xr:uid="{00000000-0005-0000-0000-00002A060000}"/>
    <cellStyle name="Accent6 13" xfId="1580" xr:uid="{00000000-0005-0000-0000-00002B060000}"/>
    <cellStyle name="Accent6 14" xfId="1581" xr:uid="{00000000-0005-0000-0000-00002C060000}"/>
    <cellStyle name="Accent6 15" xfId="1582" xr:uid="{00000000-0005-0000-0000-00002D060000}"/>
    <cellStyle name="Accent6 16" xfId="1583" xr:uid="{00000000-0005-0000-0000-00002E060000}"/>
    <cellStyle name="Accent6 17" xfId="1584" xr:uid="{00000000-0005-0000-0000-00002F060000}"/>
    <cellStyle name="Accent6 18" xfId="1585" xr:uid="{00000000-0005-0000-0000-000030060000}"/>
    <cellStyle name="Accent6 19" xfId="1586" xr:uid="{00000000-0005-0000-0000-000031060000}"/>
    <cellStyle name="Accent6 2" xfId="1587" xr:uid="{00000000-0005-0000-0000-000032060000}"/>
    <cellStyle name="Accent6 2 10" xfId="1588" xr:uid="{00000000-0005-0000-0000-000033060000}"/>
    <cellStyle name="Accent6 2 11" xfId="1589" xr:uid="{00000000-0005-0000-0000-000034060000}"/>
    <cellStyle name="Accent6 2 2" xfId="1590" xr:uid="{00000000-0005-0000-0000-000035060000}"/>
    <cellStyle name="Accent6 2 3" xfId="1591" xr:uid="{00000000-0005-0000-0000-000036060000}"/>
    <cellStyle name="Accent6 2 4" xfId="1592" xr:uid="{00000000-0005-0000-0000-000037060000}"/>
    <cellStyle name="Accent6 2 5" xfId="1593" xr:uid="{00000000-0005-0000-0000-000038060000}"/>
    <cellStyle name="Accent6 2 6" xfId="1594" xr:uid="{00000000-0005-0000-0000-000039060000}"/>
    <cellStyle name="Accent6 2 7" xfId="1595" xr:uid="{00000000-0005-0000-0000-00003A060000}"/>
    <cellStyle name="Accent6 2 8" xfId="1596" xr:uid="{00000000-0005-0000-0000-00003B060000}"/>
    <cellStyle name="Accent6 2 9" xfId="1597" xr:uid="{00000000-0005-0000-0000-00003C060000}"/>
    <cellStyle name="Accent6 20" xfId="1598" xr:uid="{00000000-0005-0000-0000-00003D060000}"/>
    <cellStyle name="Accent6 21" xfId="1599" xr:uid="{00000000-0005-0000-0000-00003E060000}"/>
    <cellStyle name="Accent6 22" xfId="1600" xr:uid="{00000000-0005-0000-0000-00003F060000}"/>
    <cellStyle name="Accent6 23" xfId="1601" xr:uid="{00000000-0005-0000-0000-000040060000}"/>
    <cellStyle name="Accent6 24" xfId="1602" xr:uid="{00000000-0005-0000-0000-000041060000}"/>
    <cellStyle name="Accent6 25" xfId="1603" xr:uid="{00000000-0005-0000-0000-000042060000}"/>
    <cellStyle name="Accent6 26" xfId="1604" xr:uid="{00000000-0005-0000-0000-000043060000}"/>
    <cellStyle name="Accent6 27" xfId="1605" xr:uid="{00000000-0005-0000-0000-000044060000}"/>
    <cellStyle name="Accent6 28" xfId="1606" xr:uid="{00000000-0005-0000-0000-000045060000}"/>
    <cellStyle name="Accent6 29" xfId="1607" xr:uid="{00000000-0005-0000-0000-000046060000}"/>
    <cellStyle name="Accent6 3" xfId="1608" xr:uid="{00000000-0005-0000-0000-000047060000}"/>
    <cellStyle name="Accent6 3 2" xfId="1609" xr:uid="{00000000-0005-0000-0000-000048060000}"/>
    <cellStyle name="Accent6 3 2 2" xfId="1610" xr:uid="{00000000-0005-0000-0000-000049060000}"/>
    <cellStyle name="Accent6 3 3" xfId="1611" xr:uid="{00000000-0005-0000-0000-00004A060000}"/>
    <cellStyle name="Accent6 3 4" xfId="1612" xr:uid="{00000000-0005-0000-0000-00004B060000}"/>
    <cellStyle name="Accent6 30" xfId="1613" xr:uid="{00000000-0005-0000-0000-00004C060000}"/>
    <cellStyle name="Accent6 31" xfId="1614" xr:uid="{00000000-0005-0000-0000-00004D060000}"/>
    <cellStyle name="Accent6 32" xfId="1615" xr:uid="{00000000-0005-0000-0000-00004E060000}"/>
    <cellStyle name="Accent6 33" xfId="1616" xr:uid="{00000000-0005-0000-0000-00004F060000}"/>
    <cellStyle name="Accent6 34" xfId="1617" xr:uid="{00000000-0005-0000-0000-000050060000}"/>
    <cellStyle name="Accent6 35" xfId="1618" xr:uid="{00000000-0005-0000-0000-000051060000}"/>
    <cellStyle name="Accent6 36" xfId="1619" xr:uid="{00000000-0005-0000-0000-000052060000}"/>
    <cellStyle name="Accent6 37" xfId="1620" xr:uid="{00000000-0005-0000-0000-000053060000}"/>
    <cellStyle name="Accent6 38" xfId="1621" xr:uid="{00000000-0005-0000-0000-000054060000}"/>
    <cellStyle name="Accent6 39" xfId="1622" xr:uid="{00000000-0005-0000-0000-000055060000}"/>
    <cellStyle name="Accent6 4" xfId="1623" xr:uid="{00000000-0005-0000-0000-000056060000}"/>
    <cellStyle name="Accent6 4 2" xfId="1624" xr:uid="{00000000-0005-0000-0000-000057060000}"/>
    <cellStyle name="Accent6 40" xfId="1625" xr:uid="{00000000-0005-0000-0000-000058060000}"/>
    <cellStyle name="Accent6 41" xfId="1626" xr:uid="{00000000-0005-0000-0000-000059060000}"/>
    <cellStyle name="Accent6 42" xfId="1627" xr:uid="{00000000-0005-0000-0000-00005A060000}"/>
    <cellStyle name="Accent6 43" xfId="1628" xr:uid="{00000000-0005-0000-0000-00005B060000}"/>
    <cellStyle name="Accent6 5" xfId="1629" xr:uid="{00000000-0005-0000-0000-00005C060000}"/>
    <cellStyle name="Accent6 5 2" xfId="1630" xr:uid="{00000000-0005-0000-0000-00005D060000}"/>
    <cellStyle name="Accent6 6" xfId="1631" xr:uid="{00000000-0005-0000-0000-00005E060000}"/>
    <cellStyle name="Accent6 6 2" xfId="1632" xr:uid="{00000000-0005-0000-0000-00005F060000}"/>
    <cellStyle name="Accent6 7" xfId="1633" xr:uid="{00000000-0005-0000-0000-000060060000}"/>
    <cellStyle name="Accent6 8" xfId="1634" xr:uid="{00000000-0005-0000-0000-000061060000}"/>
    <cellStyle name="Accent6 9" xfId="1635" xr:uid="{00000000-0005-0000-0000-000062060000}"/>
    <cellStyle name="AggblueBoldCels" xfId="1636" xr:uid="{00000000-0005-0000-0000-000063060000}"/>
    <cellStyle name="AggblueCels" xfId="1637" xr:uid="{00000000-0005-0000-0000-000064060000}"/>
    <cellStyle name="AggBoldCells" xfId="1638" xr:uid="{00000000-0005-0000-0000-000065060000}"/>
    <cellStyle name="AggCels" xfId="1639" xr:uid="{00000000-0005-0000-0000-000066060000}"/>
    <cellStyle name="AggGreen" xfId="1640" xr:uid="{00000000-0005-0000-0000-000067060000}"/>
    <cellStyle name="AggGreen12" xfId="1641" xr:uid="{00000000-0005-0000-0000-000068060000}"/>
    <cellStyle name="AggOrange" xfId="1642" xr:uid="{00000000-0005-0000-0000-000069060000}"/>
    <cellStyle name="AggOrange9" xfId="1643" xr:uid="{00000000-0005-0000-0000-00006A060000}"/>
    <cellStyle name="AggOrangeLB_2x" xfId="1644" xr:uid="{00000000-0005-0000-0000-00006B060000}"/>
    <cellStyle name="AggOrangeLBorder" xfId="1645" xr:uid="{00000000-0005-0000-0000-00006C060000}"/>
    <cellStyle name="AggOrangeRBorder" xfId="1646" xr:uid="{00000000-0005-0000-0000-00006D060000}"/>
    <cellStyle name="Akzent1" xfId="1647" xr:uid="{00000000-0005-0000-0000-00006E060000}"/>
    <cellStyle name="Akzent2" xfId="1648" xr:uid="{00000000-0005-0000-0000-00006F060000}"/>
    <cellStyle name="Akzent3" xfId="1649" xr:uid="{00000000-0005-0000-0000-000070060000}"/>
    <cellStyle name="Akzent4" xfId="1650" xr:uid="{00000000-0005-0000-0000-000071060000}"/>
    <cellStyle name="Akzent5" xfId="1651" xr:uid="{00000000-0005-0000-0000-000072060000}"/>
    <cellStyle name="Akzent6" xfId="1652" xr:uid="{00000000-0005-0000-0000-000073060000}"/>
    <cellStyle name="Ausgabe" xfId="1653" xr:uid="{00000000-0005-0000-0000-000074060000}"/>
    <cellStyle name="Bad" xfId="1654" builtinId="27" customBuiltin="1"/>
    <cellStyle name="Bad 10" xfId="1655" xr:uid="{00000000-0005-0000-0000-000076060000}"/>
    <cellStyle name="Bad 11" xfId="1656" xr:uid="{00000000-0005-0000-0000-000077060000}"/>
    <cellStyle name="Bad 12" xfId="1657" xr:uid="{00000000-0005-0000-0000-000078060000}"/>
    <cellStyle name="Bad 13" xfId="1658" xr:uid="{00000000-0005-0000-0000-000079060000}"/>
    <cellStyle name="Bad 14" xfId="1659" xr:uid="{00000000-0005-0000-0000-00007A060000}"/>
    <cellStyle name="Bad 15" xfId="1660" xr:uid="{00000000-0005-0000-0000-00007B060000}"/>
    <cellStyle name="Bad 16" xfId="1661" xr:uid="{00000000-0005-0000-0000-00007C060000}"/>
    <cellStyle name="Bad 17" xfId="1662" xr:uid="{00000000-0005-0000-0000-00007D060000}"/>
    <cellStyle name="Bad 18" xfId="1663" xr:uid="{00000000-0005-0000-0000-00007E060000}"/>
    <cellStyle name="Bad 19" xfId="1664" xr:uid="{00000000-0005-0000-0000-00007F060000}"/>
    <cellStyle name="Bad 2" xfId="1665" xr:uid="{00000000-0005-0000-0000-000080060000}"/>
    <cellStyle name="Bad 2 10" xfId="1666" xr:uid="{00000000-0005-0000-0000-000081060000}"/>
    <cellStyle name="Bad 2 11" xfId="1667" xr:uid="{00000000-0005-0000-0000-000082060000}"/>
    <cellStyle name="Bad 2 2" xfId="1668" xr:uid="{00000000-0005-0000-0000-000083060000}"/>
    <cellStyle name="Bad 2 3" xfId="1669" xr:uid="{00000000-0005-0000-0000-000084060000}"/>
    <cellStyle name="Bad 2 4" xfId="1670" xr:uid="{00000000-0005-0000-0000-000085060000}"/>
    <cellStyle name="Bad 2 5" xfId="1671" xr:uid="{00000000-0005-0000-0000-000086060000}"/>
    <cellStyle name="Bad 2 6" xfId="1672" xr:uid="{00000000-0005-0000-0000-000087060000}"/>
    <cellStyle name="Bad 2 7" xfId="1673" xr:uid="{00000000-0005-0000-0000-000088060000}"/>
    <cellStyle name="Bad 2 8" xfId="1674" xr:uid="{00000000-0005-0000-0000-000089060000}"/>
    <cellStyle name="Bad 2 9" xfId="1675" xr:uid="{00000000-0005-0000-0000-00008A060000}"/>
    <cellStyle name="Bad 20" xfId="1676" xr:uid="{00000000-0005-0000-0000-00008B060000}"/>
    <cellStyle name="Bad 21" xfId="1677" xr:uid="{00000000-0005-0000-0000-00008C060000}"/>
    <cellStyle name="Bad 22" xfId="1678" xr:uid="{00000000-0005-0000-0000-00008D060000}"/>
    <cellStyle name="Bad 23" xfId="1679" xr:uid="{00000000-0005-0000-0000-00008E060000}"/>
    <cellStyle name="Bad 24" xfId="1680" xr:uid="{00000000-0005-0000-0000-00008F060000}"/>
    <cellStyle name="Bad 25" xfId="1681" xr:uid="{00000000-0005-0000-0000-000090060000}"/>
    <cellStyle name="Bad 26" xfId="1682" xr:uid="{00000000-0005-0000-0000-000091060000}"/>
    <cellStyle name="Bad 27" xfId="1683" xr:uid="{00000000-0005-0000-0000-000092060000}"/>
    <cellStyle name="Bad 28" xfId="1684" xr:uid="{00000000-0005-0000-0000-000093060000}"/>
    <cellStyle name="Bad 29" xfId="1685" xr:uid="{00000000-0005-0000-0000-000094060000}"/>
    <cellStyle name="Bad 3" xfId="1686" xr:uid="{00000000-0005-0000-0000-000095060000}"/>
    <cellStyle name="Bad 3 2" xfId="1687" xr:uid="{00000000-0005-0000-0000-000096060000}"/>
    <cellStyle name="Bad 3 2 2" xfId="1688" xr:uid="{00000000-0005-0000-0000-000097060000}"/>
    <cellStyle name="Bad 3 3" xfId="1689" xr:uid="{00000000-0005-0000-0000-000098060000}"/>
    <cellStyle name="Bad 3 4" xfId="1690" xr:uid="{00000000-0005-0000-0000-000099060000}"/>
    <cellStyle name="Bad 30" xfId="1691" xr:uid="{00000000-0005-0000-0000-00009A060000}"/>
    <cellStyle name="Bad 31" xfId="1692" xr:uid="{00000000-0005-0000-0000-00009B060000}"/>
    <cellStyle name="Bad 32" xfId="1693" xr:uid="{00000000-0005-0000-0000-00009C060000}"/>
    <cellStyle name="Bad 33" xfId="1694" xr:uid="{00000000-0005-0000-0000-00009D060000}"/>
    <cellStyle name="Bad 34" xfId="1695" xr:uid="{00000000-0005-0000-0000-00009E060000}"/>
    <cellStyle name="Bad 35" xfId="1696" xr:uid="{00000000-0005-0000-0000-00009F060000}"/>
    <cellStyle name="Bad 36" xfId="1697" xr:uid="{00000000-0005-0000-0000-0000A0060000}"/>
    <cellStyle name="Bad 37" xfId="1698" xr:uid="{00000000-0005-0000-0000-0000A1060000}"/>
    <cellStyle name="Bad 38" xfId="1699" xr:uid="{00000000-0005-0000-0000-0000A2060000}"/>
    <cellStyle name="Bad 39" xfId="1700" xr:uid="{00000000-0005-0000-0000-0000A3060000}"/>
    <cellStyle name="Bad 4" xfId="1701" xr:uid="{00000000-0005-0000-0000-0000A4060000}"/>
    <cellStyle name="Bad 4 2" xfId="1702" xr:uid="{00000000-0005-0000-0000-0000A5060000}"/>
    <cellStyle name="Bad 40" xfId="1703" xr:uid="{00000000-0005-0000-0000-0000A6060000}"/>
    <cellStyle name="Bad 41" xfId="1704" xr:uid="{00000000-0005-0000-0000-0000A7060000}"/>
    <cellStyle name="Bad 42" xfId="1705" xr:uid="{00000000-0005-0000-0000-0000A8060000}"/>
    <cellStyle name="Bad 43" xfId="1706" xr:uid="{00000000-0005-0000-0000-0000A9060000}"/>
    <cellStyle name="Bad 44" xfId="1707" xr:uid="{00000000-0005-0000-0000-0000AA060000}"/>
    <cellStyle name="Bad 5" xfId="1708" xr:uid="{00000000-0005-0000-0000-0000AB060000}"/>
    <cellStyle name="Bad 5 2" xfId="1709" xr:uid="{00000000-0005-0000-0000-0000AC060000}"/>
    <cellStyle name="Bad 6" xfId="1710" xr:uid="{00000000-0005-0000-0000-0000AD060000}"/>
    <cellStyle name="Bad 6 2" xfId="1711" xr:uid="{00000000-0005-0000-0000-0000AE060000}"/>
    <cellStyle name="Bad 7" xfId="1712" xr:uid="{00000000-0005-0000-0000-0000AF060000}"/>
    <cellStyle name="Bad 8" xfId="1713" xr:uid="{00000000-0005-0000-0000-0000B0060000}"/>
    <cellStyle name="Bad 9" xfId="1714" xr:uid="{00000000-0005-0000-0000-0000B1060000}"/>
    <cellStyle name="Berechnung" xfId="1715" xr:uid="{00000000-0005-0000-0000-0000B2060000}"/>
    <cellStyle name="Bold GHG Numbers (0.00)" xfId="1716" xr:uid="{00000000-0005-0000-0000-0000B3060000}"/>
    <cellStyle name="Calculation" xfId="1717" builtinId="22" customBuiltin="1"/>
    <cellStyle name="Calculation 10" xfId="1718" xr:uid="{00000000-0005-0000-0000-0000B5060000}"/>
    <cellStyle name="Calculation 11" xfId="1719" xr:uid="{00000000-0005-0000-0000-0000B6060000}"/>
    <cellStyle name="Calculation 12" xfId="1720" xr:uid="{00000000-0005-0000-0000-0000B7060000}"/>
    <cellStyle name="Calculation 13" xfId="1721" xr:uid="{00000000-0005-0000-0000-0000B8060000}"/>
    <cellStyle name="Calculation 14" xfId="1722" xr:uid="{00000000-0005-0000-0000-0000B9060000}"/>
    <cellStyle name="Calculation 15" xfId="1723" xr:uid="{00000000-0005-0000-0000-0000BA060000}"/>
    <cellStyle name="Calculation 16" xfId="1724" xr:uid="{00000000-0005-0000-0000-0000BB060000}"/>
    <cellStyle name="Calculation 17" xfId="1725" xr:uid="{00000000-0005-0000-0000-0000BC060000}"/>
    <cellStyle name="Calculation 18" xfId="1726" xr:uid="{00000000-0005-0000-0000-0000BD060000}"/>
    <cellStyle name="Calculation 19" xfId="1727" xr:uid="{00000000-0005-0000-0000-0000BE060000}"/>
    <cellStyle name="Calculation 2" xfId="1728" xr:uid="{00000000-0005-0000-0000-0000BF060000}"/>
    <cellStyle name="Calculation 2 10" xfId="1729" xr:uid="{00000000-0005-0000-0000-0000C0060000}"/>
    <cellStyle name="Calculation 2 11" xfId="1730" xr:uid="{00000000-0005-0000-0000-0000C1060000}"/>
    <cellStyle name="Calculation 2 2" xfId="1731" xr:uid="{00000000-0005-0000-0000-0000C2060000}"/>
    <cellStyle name="Calculation 2 3" xfId="1732" xr:uid="{00000000-0005-0000-0000-0000C3060000}"/>
    <cellStyle name="Calculation 2 4" xfId="1733" xr:uid="{00000000-0005-0000-0000-0000C4060000}"/>
    <cellStyle name="Calculation 2 5" xfId="1734" xr:uid="{00000000-0005-0000-0000-0000C5060000}"/>
    <cellStyle name="Calculation 2 6" xfId="1735" xr:uid="{00000000-0005-0000-0000-0000C6060000}"/>
    <cellStyle name="Calculation 2 7" xfId="1736" xr:uid="{00000000-0005-0000-0000-0000C7060000}"/>
    <cellStyle name="Calculation 2 8" xfId="1737" xr:uid="{00000000-0005-0000-0000-0000C8060000}"/>
    <cellStyle name="Calculation 2 9" xfId="1738" xr:uid="{00000000-0005-0000-0000-0000C9060000}"/>
    <cellStyle name="Calculation 20" xfId="1739" xr:uid="{00000000-0005-0000-0000-0000CA060000}"/>
    <cellStyle name="Calculation 21" xfId="1740" xr:uid="{00000000-0005-0000-0000-0000CB060000}"/>
    <cellStyle name="Calculation 22" xfId="1741" xr:uid="{00000000-0005-0000-0000-0000CC060000}"/>
    <cellStyle name="Calculation 23" xfId="1742" xr:uid="{00000000-0005-0000-0000-0000CD060000}"/>
    <cellStyle name="Calculation 24" xfId="1743" xr:uid="{00000000-0005-0000-0000-0000CE060000}"/>
    <cellStyle name="Calculation 25" xfId="1744" xr:uid="{00000000-0005-0000-0000-0000CF060000}"/>
    <cellStyle name="Calculation 26" xfId="1745" xr:uid="{00000000-0005-0000-0000-0000D0060000}"/>
    <cellStyle name="Calculation 27" xfId="1746" xr:uid="{00000000-0005-0000-0000-0000D1060000}"/>
    <cellStyle name="Calculation 28" xfId="1747" xr:uid="{00000000-0005-0000-0000-0000D2060000}"/>
    <cellStyle name="Calculation 29" xfId="1748" xr:uid="{00000000-0005-0000-0000-0000D3060000}"/>
    <cellStyle name="Calculation 3" xfId="1749" xr:uid="{00000000-0005-0000-0000-0000D4060000}"/>
    <cellStyle name="Calculation 3 2" xfId="1750" xr:uid="{00000000-0005-0000-0000-0000D5060000}"/>
    <cellStyle name="Calculation 3 2 2" xfId="1751" xr:uid="{00000000-0005-0000-0000-0000D6060000}"/>
    <cellStyle name="Calculation 3 3" xfId="1752" xr:uid="{00000000-0005-0000-0000-0000D7060000}"/>
    <cellStyle name="Calculation 3 4" xfId="1753" xr:uid="{00000000-0005-0000-0000-0000D8060000}"/>
    <cellStyle name="Calculation 30" xfId="1754" xr:uid="{00000000-0005-0000-0000-0000D9060000}"/>
    <cellStyle name="Calculation 31" xfId="1755" xr:uid="{00000000-0005-0000-0000-0000DA060000}"/>
    <cellStyle name="Calculation 32" xfId="1756" xr:uid="{00000000-0005-0000-0000-0000DB060000}"/>
    <cellStyle name="Calculation 33" xfId="1757" xr:uid="{00000000-0005-0000-0000-0000DC060000}"/>
    <cellStyle name="Calculation 34" xfId="1758" xr:uid="{00000000-0005-0000-0000-0000DD060000}"/>
    <cellStyle name="Calculation 35" xfId="1759" xr:uid="{00000000-0005-0000-0000-0000DE060000}"/>
    <cellStyle name="Calculation 36" xfId="1760" xr:uid="{00000000-0005-0000-0000-0000DF060000}"/>
    <cellStyle name="Calculation 37" xfId="1761" xr:uid="{00000000-0005-0000-0000-0000E0060000}"/>
    <cellStyle name="Calculation 38" xfId="1762" xr:uid="{00000000-0005-0000-0000-0000E1060000}"/>
    <cellStyle name="Calculation 39" xfId="1763" xr:uid="{00000000-0005-0000-0000-0000E2060000}"/>
    <cellStyle name="Calculation 4" xfId="1764" xr:uid="{00000000-0005-0000-0000-0000E3060000}"/>
    <cellStyle name="Calculation 4 2" xfId="1765" xr:uid="{00000000-0005-0000-0000-0000E4060000}"/>
    <cellStyle name="Calculation 40" xfId="1766" xr:uid="{00000000-0005-0000-0000-0000E5060000}"/>
    <cellStyle name="Calculation 41" xfId="1767" xr:uid="{00000000-0005-0000-0000-0000E6060000}"/>
    <cellStyle name="Calculation 42" xfId="1768" xr:uid="{00000000-0005-0000-0000-0000E7060000}"/>
    <cellStyle name="Calculation 43" xfId="1769" xr:uid="{00000000-0005-0000-0000-0000E8060000}"/>
    <cellStyle name="Calculation 5" xfId="1770" xr:uid="{00000000-0005-0000-0000-0000E9060000}"/>
    <cellStyle name="Calculation 5 2" xfId="1771" xr:uid="{00000000-0005-0000-0000-0000EA060000}"/>
    <cellStyle name="Calculation 6" xfId="1772" xr:uid="{00000000-0005-0000-0000-0000EB060000}"/>
    <cellStyle name="Calculation 6 2" xfId="1773" xr:uid="{00000000-0005-0000-0000-0000EC060000}"/>
    <cellStyle name="Calculation 7" xfId="1774" xr:uid="{00000000-0005-0000-0000-0000ED060000}"/>
    <cellStyle name="Calculation 8" xfId="1775" xr:uid="{00000000-0005-0000-0000-0000EE060000}"/>
    <cellStyle name="Calculation 9" xfId="1776" xr:uid="{00000000-0005-0000-0000-0000EF060000}"/>
    <cellStyle name="Check Cell" xfId="1777" builtinId="23" customBuiltin="1"/>
    <cellStyle name="Check Cell 10" xfId="1778" xr:uid="{00000000-0005-0000-0000-0000F1060000}"/>
    <cellStyle name="Check Cell 11" xfId="1779" xr:uid="{00000000-0005-0000-0000-0000F2060000}"/>
    <cellStyle name="Check Cell 12" xfId="1780" xr:uid="{00000000-0005-0000-0000-0000F3060000}"/>
    <cellStyle name="Check Cell 13" xfId="1781" xr:uid="{00000000-0005-0000-0000-0000F4060000}"/>
    <cellStyle name="Check Cell 14" xfId="1782" xr:uid="{00000000-0005-0000-0000-0000F5060000}"/>
    <cellStyle name="Check Cell 15" xfId="1783" xr:uid="{00000000-0005-0000-0000-0000F6060000}"/>
    <cellStyle name="Check Cell 16" xfId="1784" xr:uid="{00000000-0005-0000-0000-0000F7060000}"/>
    <cellStyle name="Check Cell 17" xfId="1785" xr:uid="{00000000-0005-0000-0000-0000F8060000}"/>
    <cellStyle name="Check Cell 18" xfId="1786" xr:uid="{00000000-0005-0000-0000-0000F9060000}"/>
    <cellStyle name="Check Cell 19" xfId="1787" xr:uid="{00000000-0005-0000-0000-0000FA060000}"/>
    <cellStyle name="Check Cell 2" xfId="1788" xr:uid="{00000000-0005-0000-0000-0000FB060000}"/>
    <cellStyle name="Check Cell 2 10" xfId="1789" xr:uid="{00000000-0005-0000-0000-0000FC060000}"/>
    <cellStyle name="Check Cell 2 2" xfId="1790" xr:uid="{00000000-0005-0000-0000-0000FD060000}"/>
    <cellStyle name="Check Cell 2 3" xfId="1791" xr:uid="{00000000-0005-0000-0000-0000FE060000}"/>
    <cellStyle name="Check Cell 2 4" xfId="1792" xr:uid="{00000000-0005-0000-0000-0000FF060000}"/>
    <cellStyle name="Check Cell 2 5" xfId="1793" xr:uid="{00000000-0005-0000-0000-000000070000}"/>
    <cellStyle name="Check Cell 2 6" xfId="1794" xr:uid="{00000000-0005-0000-0000-000001070000}"/>
    <cellStyle name="Check Cell 2 7" xfId="1795" xr:uid="{00000000-0005-0000-0000-000002070000}"/>
    <cellStyle name="Check Cell 2 8" xfId="1796" xr:uid="{00000000-0005-0000-0000-000003070000}"/>
    <cellStyle name="Check Cell 2 9" xfId="1797" xr:uid="{00000000-0005-0000-0000-000004070000}"/>
    <cellStyle name="Check Cell 20" xfId="1798" xr:uid="{00000000-0005-0000-0000-000005070000}"/>
    <cellStyle name="Check Cell 21" xfId="1799" xr:uid="{00000000-0005-0000-0000-000006070000}"/>
    <cellStyle name="Check Cell 22" xfId="1800" xr:uid="{00000000-0005-0000-0000-000007070000}"/>
    <cellStyle name="Check Cell 23" xfId="1801" xr:uid="{00000000-0005-0000-0000-000008070000}"/>
    <cellStyle name="Check Cell 24" xfId="1802" xr:uid="{00000000-0005-0000-0000-000009070000}"/>
    <cellStyle name="Check Cell 25" xfId="1803" xr:uid="{00000000-0005-0000-0000-00000A070000}"/>
    <cellStyle name="Check Cell 26" xfId="1804" xr:uid="{00000000-0005-0000-0000-00000B070000}"/>
    <cellStyle name="Check Cell 27" xfId="1805" xr:uid="{00000000-0005-0000-0000-00000C070000}"/>
    <cellStyle name="Check Cell 28" xfId="1806" xr:uid="{00000000-0005-0000-0000-00000D070000}"/>
    <cellStyle name="Check Cell 29" xfId="1807" xr:uid="{00000000-0005-0000-0000-00000E070000}"/>
    <cellStyle name="Check Cell 3" xfId="1808" xr:uid="{00000000-0005-0000-0000-00000F070000}"/>
    <cellStyle name="Check Cell 3 2" xfId="1809" xr:uid="{00000000-0005-0000-0000-000010070000}"/>
    <cellStyle name="Check Cell 30" xfId="1810" xr:uid="{00000000-0005-0000-0000-000011070000}"/>
    <cellStyle name="Check Cell 31" xfId="1811" xr:uid="{00000000-0005-0000-0000-000012070000}"/>
    <cellStyle name="Check Cell 32" xfId="1812" xr:uid="{00000000-0005-0000-0000-000013070000}"/>
    <cellStyle name="Check Cell 33" xfId="1813" xr:uid="{00000000-0005-0000-0000-000014070000}"/>
    <cellStyle name="Check Cell 34" xfId="1814" xr:uid="{00000000-0005-0000-0000-000015070000}"/>
    <cellStyle name="Check Cell 35" xfId="1815" xr:uid="{00000000-0005-0000-0000-000016070000}"/>
    <cellStyle name="Check Cell 36" xfId="1816" xr:uid="{00000000-0005-0000-0000-000017070000}"/>
    <cellStyle name="Check Cell 37" xfId="1817" xr:uid="{00000000-0005-0000-0000-000018070000}"/>
    <cellStyle name="Check Cell 38" xfId="1818" xr:uid="{00000000-0005-0000-0000-000019070000}"/>
    <cellStyle name="Check Cell 39" xfId="1819" xr:uid="{00000000-0005-0000-0000-00001A070000}"/>
    <cellStyle name="Check Cell 4" xfId="1820" xr:uid="{00000000-0005-0000-0000-00001B070000}"/>
    <cellStyle name="Check Cell 4 2" xfId="1821" xr:uid="{00000000-0005-0000-0000-00001C070000}"/>
    <cellStyle name="Check Cell 40" xfId="1822" xr:uid="{00000000-0005-0000-0000-00001D070000}"/>
    <cellStyle name="Check Cell 41" xfId="1823" xr:uid="{00000000-0005-0000-0000-00001E070000}"/>
    <cellStyle name="Check Cell 42" xfId="1824" xr:uid="{00000000-0005-0000-0000-00001F070000}"/>
    <cellStyle name="Check Cell 43" xfId="1825" xr:uid="{00000000-0005-0000-0000-000020070000}"/>
    <cellStyle name="Check Cell 5" xfId="1826" xr:uid="{00000000-0005-0000-0000-000021070000}"/>
    <cellStyle name="Check Cell 5 2" xfId="1827" xr:uid="{00000000-0005-0000-0000-000022070000}"/>
    <cellStyle name="Check Cell 6" xfId="1828" xr:uid="{00000000-0005-0000-0000-000023070000}"/>
    <cellStyle name="Check Cell 6 2" xfId="1829" xr:uid="{00000000-0005-0000-0000-000024070000}"/>
    <cellStyle name="Check Cell 7" xfId="1830" xr:uid="{00000000-0005-0000-0000-000025070000}"/>
    <cellStyle name="Check Cell 8" xfId="1831" xr:uid="{00000000-0005-0000-0000-000026070000}"/>
    <cellStyle name="Check Cell 9" xfId="1832" xr:uid="{00000000-0005-0000-0000-000027070000}"/>
    <cellStyle name="coin" xfId="1833" xr:uid="{00000000-0005-0000-0000-000028070000}"/>
    <cellStyle name="Comma [0] 2 10" xfId="1834" xr:uid="{00000000-0005-0000-0000-000029070000}"/>
    <cellStyle name="Comma [0] 2 10 2" xfId="1835" xr:uid="{00000000-0005-0000-0000-00002A070000}"/>
    <cellStyle name="Comma [0] 2 10 2 2" xfId="19151" xr:uid="{00000000-0005-0000-0000-00002B070000}"/>
    <cellStyle name="Comma [0] 2 10 3" xfId="1836" xr:uid="{00000000-0005-0000-0000-00002C070000}"/>
    <cellStyle name="Comma [0] 2 10 3 2" xfId="19152" xr:uid="{00000000-0005-0000-0000-00002D070000}"/>
    <cellStyle name="Comma [0] 2 10 4" xfId="18051" xr:uid="{00000000-0005-0000-0000-00002E070000}"/>
    <cellStyle name="Comma [0] 2 10 4 2" xfId="20105" xr:uid="{00000000-0005-0000-0000-00002F070000}"/>
    <cellStyle name="Comma [0] 2 10 5" xfId="19150" xr:uid="{00000000-0005-0000-0000-000030070000}"/>
    <cellStyle name="Comma [0] 2 2" xfId="1837" xr:uid="{00000000-0005-0000-0000-000031070000}"/>
    <cellStyle name="Comma [0] 2 2 2" xfId="1838" xr:uid="{00000000-0005-0000-0000-000032070000}"/>
    <cellStyle name="Comma [0] 2 2 2 2" xfId="19154" xr:uid="{00000000-0005-0000-0000-000033070000}"/>
    <cellStyle name="Comma [0] 2 2 3" xfId="1839" xr:uid="{00000000-0005-0000-0000-000034070000}"/>
    <cellStyle name="Comma [0] 2 2 3 2" xfId="19155" xr:uid="{00000000-0005-0000-0000-000035070000}"/>
    <cellStyle name="Comma [0] 2 2 4" xfId="18052" xr:uid="{00000000-0005-0000-0000-000036070000}"/>
    <cellStyle name="Comma [0] 2 2 4 2" xfId="20106" xr:uid="{00000000-0005-0000-0000-000037070000}"/>
    <cellStyle name="Comma [0] 2 2 5" xfId="19153" xr:uid="{00000000-0005-0000-0000-000038070000}"/>
    <cellStyle name="Comma [0] 2 3" xfId="1840" xr:uid="{00000000-0005-0000-0000-000039070000}"/>
    <cellStyle name="Comma [0] 2 3 2" xfId="1841" xr:uid="{00000000-0005-0000-0000-00003A070000}"/>
    <cellStyle name="Comma [0] 2 3 2 2" xfId="19157" xr:uid="{00000000-0005-0000-0000-00003B070000}"/>
    <cellStyle name="Comma [0] 2 3 3" xfId="1842" xr:uid="{00000000-0005-0000-0000-00003C070000}"/>
    <cellStyle name="Comma [0] 2 3 3 2" xfId="19158" xr:uid="{00000000-0005-0000-0000-00003D070000}"/>
    <cellStyle name="Comma [0] 2 3 4" xfId="18053" xr:uid="{00000000-0005-0000-0000-00003E070000}"/>
    <cellStyle name="Comma [0] 2 3 4 2" xfId="20107" xr:uid="{00000000-0005-0000-0000-00003F070000}"/>
    <cellStyle name="Comma [0] 2 3 5" xfId="19156" xr:uid="{00000000-0005-0000-0000-000040070000}"/>
    <cellStyle name="Comma [0] 2 4" xfId="1843" xr:uid="{00000000-0005-0000-0000-000041070000}"/>
    <cellStyle name="Comma [0] 2 4 2" xfId="1844" xr:uid="{00000000-0005-0000-0000-000042070000}"/>
    <cellStyle name="Comma [0] 2 4 2 2" xfId="19160" xr:uid="{00000000-0005-0000-0000-000043070000}"/>
    <cellStyle name="Comma [0] 2 4 3" xfId="1845" xr:uid="{00000000-0005-0000-0000-000044070000}"/>
    <cellStyle name="Comma [0] 2 4 3 2" xfId="19161" xr:uid="{00000000-0005-0000-0000-000045070000}"/>
    <cellStyle name="Comma [0] 2 4 4" xfId="18054" xr:uid="{00000000-0005-0000-0000-000046070000}"/>
    <cellStyle name="Comma [0] 2 4 4 2" xfId="20108" xr:uid="{00000000-0005-0000-0000-000047070000}"/>
    <cellStyle name="Comma [0] 2 4 5" xfId="19159" xr:uid="{00000000-0005-0000-0000-000048070000}"/>
    <cellStyle name="Comma [0] 2 5" xfId="1846" xr:uid="{00000000-0005-0000-0000-000049070000}"/>
    <cellStyle name="Comma [0] 2 5 2" xfId="1847" xr:uid="{00000000-0005-0000-0000-00004A070000}"/>
    <cellStyle name="Comma [0] 2 5 2 2" xfId="19163" xr:uid="{00000000-0005-0000-0000-00004B070000}"/>
    <cellStyle name="Comma [0] 2 5 3" xfId="1848" xr:uid="{00000000-0005-0000-0000-00004C070000}"/>
    <cellStyle name="Comma [0] 2 5 3 2" xfId="19164" xr:uid="{00000000-0005-0000-0000-00004D070000}"/>
    <cellStyle name="Comma [0] 2 5 4" xfId="18055" xr:uid="{00000000-0005-0000-0000-00004E070000}"/>
    <cellStyle name="Comma [0] 2 5 4 2" xfId="20109" xr:uid="{00000000-0005-0000-0000-00004F070000}"/>
    <cellStyle name="Comma [0] 2 5 5" xfId="19162" xr:uid="{00000000-0005-0000-0000-000050070000}"/>
    <cellStyle name="Comma [0] 2 6" xfId="1849" xr:uid="{00000000-0005-0000-0000-000051070000}"/>
    <cellStyle name="Comma [0] 2 6 2" xfId="1850" xr:uid="{00000000-0005-0000-0000-000052070000}"/>
    <cellStyle name="Comma [0] 2 6 2 2" xfId="19166" xr:uid="{00000000-0005-0000-0000-000053070000}"/>
    <cellStyle name="Comma [0] 2 6 3" xfId="1851" xr:uid="{00000000-0005-0000-0000-000054070000}"/>
    <cellStyle name="Comma [0] 2 6 3 2" xfId="19167" xr:uid="{00000000-0005-0000-0000-000055070000}"/>
    <cellStyle name="Comma [0] 2 6 4" xfId="18056" xr:uid="{00000000-0005-0000-0000-000056070000}"/>
    <cellStyle name="Comma [0] 2 6 4 2" xfId="20110" xr:uid="{00000000-0005-0000-0000-000057070000}"/>
    <cellStyle name="Comma [0] 2 6 5" xfId="19165" xr:uid="{00000000-0005-0000-0000-000058070000}"/>
    <cellStyle name="Comma [0] 2 7" xfId="1852" xr:uid="{00000000-0005-0000-0000-000059070000}"/>
    <cellStyle name="Comma [0] 2 7 2" xfId="1853" xr:uid="{00000000-0005-0000-0000-00005A070000}"/>
    <cellStyle name="Comma [0] 2 7 2 2" xfId="19169" xr:uid="{00000000-0005-0000-0000-00005B070000}"/>
    <cellStyle name="Comma [0] 2 7 3" xfId="1854" xr:uid="{00000000-0005-0000-0000-00005C070000}"/>
    <cellStyle name="Comma [0] 2 7 3 2" xfId="19170" xr:uid="{00000000-0005-0000-0000-00005D070000}"/>
    <cellStyle name="Comma [0] 2 7 4" xfId="18057" xr:uid="{00000000-0005-0000-0000-00005E070000}"/>
    <cellStyle name="Comma [0] 2 7 4 2" xfId="20111" xr:uid="{00000000-0005-0000-0000-00005F070000}"/>
    <cellStyle name="Comma [0] 2 7 5" xfId="19168" xr:uid="{00000000-0005-0000-0000-000060070000}"/>
    <cellStyle name="Comma [0] 2 8" xfId="1855" xr:uid="{00000000-0005-0000-0000-000061070000}"/>
    <cellStyle name="Comma [0] 2 8 2" xfId="1856" xr:uid="{00000000-0005-0000-0000-000062070000}"/>
    <cellStyle name="Comma [0] 2 8 2 2" xfId="19172" xr:uid="{00000000-0005-0000-0000-000063070000}"/>
    <cellStyle name="Comma [0] 2 8 3" xfId="1857" xr:uid="{00000000-0005-0000-0000-000064070000}"/>
    <cellStyle name="Comma [0] 2 8 3 2" xfId="19173" xr:uid="{00000000-0005-0000-0000-000065070000}"/>
    <cellStyle name="Comma [0] 2 8 4" xfId="18058" xr:uid="{00000000-0005-0000-0000-000066070000}"/>
    <cellStyle name="Comma [0] 2 8 4 2" xfId="20112" xr:uid="{00000000-0005-0000-0000-000067070000}"/>
    <cellStyle name="Comma [0] 2 8 5" xfId="19171" xr:uid="{00000000-0005-0000-0000-000068070000}"/>
    <cellStyle name="Comma [0] 2 9" xfId="1858" xr:uid="{00000000-0005-0000-0000-000069070000}"/>
    <cellStyle name="Comma [0] 2 9 2" xfId="1859" xr:uid="{00000000-0005-0000-0000-00006A070000}"/>
    <cellStyle name="Comma [0] 2 9 2 2" xfId="19175" xr:uid="{00000000-0005-0000-0000-00006B070000}"/>
    <cellStyle name="Comma [0] 2 9 3" xfId="1860" xr:uid="{00000000-0005-0000-0000-00006C070000}"/>
    <cellStyle name="Comma [0] 2 9 3 2" xfId="19176" xr:uid="{00000000-0005-0000-0000-00006D070000}"/>
    <cellStyle name="Comma [0] 2 9 4" xfId="18059" xr:uid="{00000000-0005-0000-0000-00006E070000}"/>
    <cellStyle name="Comma [0] 2 9 4 2" xfId="20113" xr:uid="{00000000-0005-0000-0000-00006F070000}"/>
    <cellStyle name="Comma [0] 2 9 5" xfId="19174" xr:uid="{00000000-0005-0000-0000-000070070000}"/>
    <cellStyle name="Comma 10" xfId="1861" xr:uid="{00000000-0005-0000-0000-000071070000}"/>
    <cellStyle name="Comma 10 10" xfId="1862" xr:uid="{00000000-0005-0000-0000-000072070000}"/>
    <cellStyle name="Comma 10 10 2" xfId="19178" xr:uid="{00000000-0005-0000-0000-000073070000}"/>
    <cellStyle name="Comma 10 11" xfId="1863" xr:uid="{00000000-0005-0000-0000-000074070000}"/>
    <cellStyle name="Comma 10 11 2" xfId="19179" xr:uid="{00000000-0005-0000-0000-000075070000}"/>
    <cellStyle name="Comma 10 12" xfId="19177" xr:uid="{00000000-0005-0000-0000-000076070000}"/>
    <cellStyle name="Comma 10 2" xfId="1864" xr:uid="{00000000-0005-0000-0000-000077070000}"/>
    <cellStyle name="Comma 10 2 10" xfId="1865" xr:uid="{00000000-0005-0000-0000-000078070000}"/>
    <cellStyle name="Comma 10 2 10 2" xfId="1866" xr:uid="{00000000-0005-0000-0000-000079070000}"/>
    <cellStyle name="Comma 10 2 10 2 2" xfId="19182" xr:uid="{00000000-0005-0000-0000-00007A070000}"/>
    <cellStyle name="Comma 10 2 10 3" xfId="1867" xr:uid="{00000000-0005-0000-0000-00007B070000}"/>
    <cellStyle name="Comma 10 2 10 3 2" xfId="19183" xr:uid="{00000000-0005-0000-0000-00007C070000}"/>
    <cellStyle name="Comma 10 2 10 4" xfId="18061" xr:uid="{00000000-0005-0000-0000-00007D070000}"/>
    <cellStyle name="Comma 10 2 10 4 2" xfId="20115" xr:uid="{00000000-0005-0000-0000-00007E070000}"/>
    <cellStyle name="Comma 10 2 10 5" xfId="19181" xr:uid="{00000000-0005-0000-0000-00007F070000}"/>
    <cellStyle name="Comma 10 2 11" xfId="1868" xr:uid="{00000000-0005-0000-0000-000080070000}"/>
    <cellStyle name="Comma 10 2 11 2" xfId="1869" xr:uid="{00000000-0005-0000-0000-000081070000}"/>
    <cellStyle name="Comma 10 2 11 2 2" xfId="19185" xr:uid="{00000000-0005-0000-0000-000082070000}"/>
    <cellStyle name="Comma 10 2 11 3" xfId="1870" xr:uid="{00000000-0005-0000-0000-000083070000}"/>
    <cellStyle name="Comma 10 2 11 3 2" xfId="19186" xr:uid="{00000000-0005-0000-0000-000084070000}"/>
    <cellStyle name="Comma 10 2 11 4" xfId="18062" xr:uid="{00000000-0005-0000-0000-000085070000}"/>
    <cellStyle name="Comma 10 2 11 4 2" xfId="20116" xr:uid="{00000000-0005-0000-0000-000086070000}"/>
    <cellStyle name="Comma 10 2 11 5" xfId="19184" xr:uid="{00000000-0005-0000-0000-000087070000}"/>
    <cellStyle name="Comma 10 2 12" xfId="1871" xr:uid="{00000000-0005-0000-0000-000088070000}"/>
    <cellStyle name="Comma 10 2 12 2" xfId="1872" xr:uid="{00000000-0005-0000-0000-000089070000}"/>
    <cellStyle name="Comma 10 2 12 2 2" xfId="19188" xr:uid="{00000000-0005-0000-0000-00008A070000}"/>
    <cellStyle name="Comma 10 2 12 3" xfId="1873" xr:uid="{00000000-0005-0000-0000-00008B070000}"/>
    <cellStyle name="Comma 10 2 12 3 2" xfId="19189" xr:uid="{00000000-0005-0000-0000-00008C070000}"/>
    <cellStyle name="Comma 10 2 12 4" xfId="18063" xr:uid="{00000000-0005-0000-0000-00008D070000}"/>
    <cellStyle name="Comma 10 2 12 4 2" xfId="20117" xr:uid="{00000000-0005-0000-0000-00008E070000}"/>
    <cellStyle name="Comma 10 2 12 5" xfId="19187" xr:uid="{00000000-0005-0000-0000-00008F070000}"/>
    <cellStyle name="Comma 10 2 13" xfId="1874" xr:uid="{00000000-0005-0000-0000-000090070000}"/>
    <cellStyle name="Comma 10 2 13 2" xfId="1875" xr:uid="{00000000-0005-0000-0000-000091070000}"/>
    <cellStyle name="Comma 10 2 13 2 2" xfId="19191" xr:uid="{00000000-0005-0000-0000-000092070000}"/>
    <cellStyle name="Comma 10 2 13 3" xfId="1876" xr:uid="{00000000-0005-0000-0000-000093070000}"/>
    <cellStyle name="Comma 10 2 13 3 2" xfId="19192" xr:uid="{00000000-0005-0000-0000-000094070000}"/>
    <cellStyle name="Comma 10 2 13 4" xfId="18064" xr:uid="{00000000-0005-0000-0000-000095070000}"/>
    <cellStyle name="Comma 10 2 13 4 2" xfId="20118" xr:uid="{00000000-0005-0000-0000-000096070000}"/>
    <cellStyle name="Comma 10 2 13 5" xfId="19190" xr:uid="{00000000-0005-0000-0000-000097070000}"/>
    <cellStyle name="Comma 10 2 14" xfId="1877" xr:uid="{00000000-0005-0000-0000-000098070000}"/>
    <cellStyle name="Comma 10 2 14 2" xfId="1878" xr:uid="{00000000-0005-0000-0000-000099070000}"/>
    <cellStyle name="Comma 10 2 14 2 2" xfId="19194" xr:uid="{00000000-0005-0000-0000-00009A070000}"/>
    <cellStyle name="Comma 10 2 14 3" xfId="1879" xr:uid="{00000000-0005-0000-0000-00009B070000}"/>
    <cellStyle name="Comma 10 2 14 3 2" xfId="19195" xr:uid="{00000000-0005-0000-0000-00009C070000}"/>
    <cellStyle name="Comma 10 2 14 4" xfId="18065" xr:uid="{00000000-0005-0000-0000-00009D070000}"/>
    <cellStyle name="Comma 10 2 14 4 2" xfId="20119" xr:uid="{00000000-0005-0000-0000-00009E070000}"/>
    <cellStyle name="Comma 10 2 14 5" xfId="19193" xr:uid="{00000000-0005-0000-0000-00009F070000}"/>
    <cellStyle name="Comma 10 2 15" xfId="1880" xr:uid="{00000000-0005-0000-0000-0000A0070000}"/>
    <cellStyle name="Comma 10 2 15 2" xfId="1881" xr:uid="{00000000-0005-0000-0000-0000A1070000}"/>
    <cellStyle name="Comma 10 2 15 2 2" xfId="19197" xr:uid="{00000000-0005-0000-0000-0000A2070000}"/>
    <cellStyle name="Comma 10 2 15 3" xfId="1882" xr:uid="{00000000-0005-0000-0000-0000A3070000}"/>
    <cellStyle name="Comma 10 2 15 3 2" xfId="19198" xr:uid="{00000000-0005-0000-0000-0000A4070000}"/>
    <cellStyle name="Comma 10 2 15 4" xfId="18066" xr:uid="{00000000-0005-0000-0000-0000A5070000}"/>
    <cellStyle name="Comma 10 2 15 4 2" xfId="20120" xr:uid="{00000000-0005-0000-0000-0000A6070000}"/>
    <cellStyle name="Comma 10 2 15 5" xfId="19196" xr:uid="{00000000-0005-0000-0000-0000A7070000}"/>
    <cellStyle name="Comma 10 2 16" xfId="1883" xr:uid="{00000000-0005-0000-0000-0000A8070000}"/>
    <cellStyle name="Comma 10 2 16 2" xfId="1884" xr:uid="{00000000-0005-0000-0000-0000A9070000}"/>
    <cellStyle name="Comma 10 2 16 2 2" xfId="19200" xr:uid="{00000000-0005-0000-0000-0000AA070000}"/>
    <cellStyle name="Comma 10 2 16 3" xfId="1885" xr:uid="{00000000-0005-0000-0000-0000AB070000}"/>
    <cellStyle name="Comma 10 2 16 3 2" xfId="19201" xr:uid="{00000000-0005-0000-0000-0000AC070000}"/>
    <cellStyle name="Comma 10 2 16 4" xfId="18067" xr:uid="{00000000-0005-0000-0000-0000AD070000}"/>
    <cellStyle name="Comma 10 2 16 4 2" xfId="20121" xr:uid="{00000000-0005-0000-0000-0000AE070000}"/>
    <cellStyle name="Comma 10 2 16 5" xfId="19199" xr:uid="{00000000-0005-0000-0000-0000AF070000}"/>
    <cellStyle name="Comma 10 2 17" xfId="1886" xr:uid="{00000000-0005-0000-0000-0000B0070000}"/>
    <cellStyle name="Comma 10 2 17 2" xfId="1887" xr:uid="{00000000-0005-0000-0000-0000B1070000}"/>
    <cellStyle name="Comma 10 2 17 2 2" xfId="19203" xr:uid="{00000000-0005-0000-0000-0000B2070000}"/>
    <cellStyle name="Comma 10 2 17 3" xfId="1888" xr:uid="{00000000-0005-0000-0000-0000B3070000}"/>
    <cellStyle name="Comma 10 2 17 3 2" xfId="19204" xr:uid="{00000000-0005-0000-0000-0000B4070000}"/>
    <cellStyle name="Comma 10 2 17 4" xfId="18068" xr:uid="{00000000-0005-0000-0000-0000B5070000}"/>
    <cellStyle name="Comma 10 2 17 4 2" xfId="20122" xr:uid="{00000000-0005-0000-0000-0000B6070000}"/>
    <cellStyle name="Comma 10 2 17 5" xfId="19202" xr:uid="{00000000-0005-0000-0000-0000B7070000}"/>
    <cellStyle name="Comma 10 2 18" xfId="1889" xr:uid="{00000000-0005-0000-0000-0000B8070000}"/>
    <cellStyle name="Comma 10 2 18 2" xfId="19205" xr:uid="{00000000-0005-0000-0000-0000B9070000}"/>
    <cellStyle name="Comma 10 2 19" xfId="1890" xr:uid="{00000000-0005-0000-0000-0000BA070000}"/>
    <cellStyle name="Comma 10 2 19 2" xfId="19206" xr:uid="{00000000-0005-0000-0000-0000BB070000}"/>
    <cellStyle name="Comma 10 2 2" xfId="1891" xr:uid="{00000000-0005-0000-0000-0000BC070000}"/>
    <cellStyle name="Comma 10 2 2 2" xfId="1892" xr:uid="{00000000-0005-0000-0000-0000BD070000}"/>
    <cellStyle name="Comma 10 2 2 2 2" xfId="19208" xr:uid="{00000000-0005-0000-0000-0000BE070000}"/>
    <cellStyle name="Comma 10 2 2 3" xfId="1893" xr:uid="{00000000-0005-0000-0000-0000BF070000}"/>
    <cellStyle name="Comma 10 2 2 3 2" xfId="19209" xr:uid="{00000000-0005-0000-0000-0000C0070000}"/>
    <cellStyle name="Comma 10 2 2 4" xfId="18069" xr:uid="{00000000-0005-0000-0000-0000C1070000}"/>
    <cellStyle name="Comma 10 2 2 4 2" xfId="20123" xr:uid="{00000000-0005-0000-0000-0000C2070000}"/>
    <cellStyle name="Comma 10 2 2 5" xfId="19207" xr:uid="{00000000-0005-0000-0000-0000C3070000}"/>
    <cellStyle name="Comma 10 2 20" xfId="18060" xr:uid="{00000000-0005-0000-0000-0000C4070000}"/>
    <cellStyle name="Comma 10 2 20 2" xfId="20114" xr:uid="{00000000-0005-0000-0000-0000C5070000}"/>
    <cellStyle name="Comma 10 2 21" xfId="19180" xr:uid="{00000000-0005-0000-0000-0000C6070000}"/>
    <cellStyle name="Comma 10 2 3" xfId="1894" xr:uid="{00000000-0005-0000-0000-0000C7070000}"/>
    <cellStyle name="Comma 10 2 3 2" xfId="1895" xr:uid="{00000000-0005-0000-0000-0000C8070000}"/>
    <cellStyle name="Comma 10 2 3 2 2" xfId="19211" xr:uid="{00000000-0005-0000-0000-0000C9070000}"/>
    <cellStyle name="Comma 10 2 3 3" xfId="1896" xr:uid="{00000000-0005-0000-0000-0000CA070000}"/>
    <cellStyle name="Comma 10 2 3 3 2" xfId="19212" xr:uid="{00000000-0005-0000-0000-0000CB070000}"/>
    <cellStyle name="Comma 10 2 3 4" xfId="18070" xr:uid="{00000000-0005-0000-0000-0000CC070000}"/>
    <cellStyle name="Comma 10 2 3 4 2" xfId="20124" xr:uid="{00000000-0005-0000-0000-0000CD070000}"/>
    <cellStyle name="Comma 10 2 3 5" xfId="19210" xr:uid="{00000000-0005-0000-0000-0000CE070000}"/>
    <cellStyle name="Comma 10 2 4" xfId="1897" xr:uid="{00000000-0005-0000-0000-0000CF070000}"/>
    <cellStyle name="Comma 10 2 4 2" xfId="1898" xr:uid="{00000000-0005-0000-0000-0000D0070000}"/>
    <cellStyle name="Comma 10 2 4 2 2" xfId="19214" xr:uid="{00000000-0005-0000-0000-0000D1070000}"/>
    <cellStyle name="Comma 10 2 4 3" xfId="1899" xr:uid="{00000000-0005-0000-0000-0000D2070000}"/>
    <cellStyle name="Comma 10 2 4 3 2" xfId="19215" xr:uid="{00000000-0005-0000-0000-0000D3070000}"/>
    <cellStyle name="Comma 10 2 4 4" xfId="18071" xr:uid="{00000000-0005-0000-0000-0000D4070000}"/>
    <cellStyle name="Comma 10 2 4 4 2" xfId="20125" xr:uid="{00000000-0005-0000-0000-0000D5070000}"/>
    <cellStyle name="Comma 10 2 4 5" xfId="19213" xr:uid="{00000000-0005-0000-0000-0000D6070000}"/>
    <cellStyle name="Comma 10 2 5" xfId="1900" xr:uid="{00000000-0005-0000-0000-0000D7070000}"/>
    <cellStyle name="Comma 10 2 5 2" xfId="1901" xr:uid="{00000000-0005-0000-0000-0000D8070000}"/>
    <cellStyle name="Comma 10 2 5 2 2" xfId="19217" xr:uid="{00000000-0005-0000-0000-0000D9070000}"/>
    <cellStyle name="Comma 10 2 5 3" xfId="1902" xr:uid="{00000000-0005-0000-0000-0000DA070000}"/>
    <cellStyle name="Comma 10 2 5 3 2" xfId="19218" xr:uid="{00000000-0005-0000-0000-0000DB070000}"/>
    <cellStyle name="Comma 10 2 5 4" xfId="18072" xr:uid="{00000000-0005-0000-0000-0000DC070000}"/>
    <cellStyle name="Comma 10 2 5 4 2" xfId="20126" xr:uid="{00000000-0005-0000-0000-0000DD070000}"/>
    <cellStyle name="Comma 10 2 5 5" xfId="19216" xr:uid="{00000000-0005-0000-0000-0000DE070000}"/>
    <cellStyle name="Comma 10 2 6" xfId="1903" xr:uid="{00000000-0005-0000-0000-0000DF070000}"/>
    <cellStyle name="Comma 10 2 6 2" xfId="1904" xr:uid="{00000000-0005-0000-0000-0000E0070000}"/>
    <cellStyle name="Comma 10 2 6 2 2" xfId="19220" xr:uid="{00000000-0005-0000-0000-0000E1070000}"/>
    <cellStyle name="Comma 10 2 6 3" xfId="1905" xr:uid="{00000000-0005-0000-0000-0000E2070000}"/>
    <cellStyle name="Comma 10 2 6 3 2" xfId="19221" xr:uid="{00000000-0005-0000-0000-0000E3070000}"/>
    <cellStyle name="Comma 10 2 6 4" xfId="18073" xr:uid="{00000000-0005-0000-0000-0000E4070000}"/>
    <cellStyle name="Comma 10 2 6 4 2" xfId="20127" xr:uid="{00000000-0005-0000-0000-0000E5070000}"/>
    <cellStyle name="Comma 10 2 6 5" xfId="19219" xr:uid="{00000000-0005-0000-0000-0000E6070000}"/>
    <cellStyle name="Comma 10 2 7" xfId="1906" xr:uid="{00000000-0005-0000-0000-0000E7070000}"/>
    <cellStyle name="Comma 10 2 7 2" xfId="1907" xr:uid="{00000000-0005-0000-0000-0000E8070000}"/>
    <cellStyle name="Comma 10 2 7 2 2" xfId="19223" xr:uid="{00000000-0005-0000-0000-0000E9070000}"/>
    <cellStyle name="Comma 10 2 7 3" xfId="1908" xr:uid="{00000000-0005-0000-0000-0000EA070000}"/>
    <cellStyle name="Comma 10 2 7 3 2" xfId="19224" xr:uid="{00000000-0005-0000-0000-0000EB070000}"/>
    <cellStyle name="Comma 10 2 7 4" xfId="18074" xr:uid="{00000000-0005-0000-0000-0000EC070000}"/>
    <cellStyle name="Comma 10 2 7 4 2" xfId="20128" xr:uid="{00000000-0005-0000-0000-0000ED070000}"/>
    <cellStyle name="Comma 10 2 7 5" xfId="19222" xr:uid="{00000000-0005-0000-0000-0000EE070000}"/>
    <cellStyle name="Comma 10 2 8" xfId="1909" xr:uid="{00000000-0005-0000-0000-0000EF070000}"/>
    <cellStyle name="Comma 10 2 8 2" xfId="1910" xr:uid="{00000000-0005-0000-0000-0000F0070000}"/>
    <cellStyle name="Comma 10 2 8 2 2" xfId="19226" xr:uid="{00000000-0005-0000-0000-0000F1070000}"/>
    <cellStyle name="Comma 10 2 8 3" xfId="1911" xr:uid="{00000000-0005-0000-0000-0000F2070000}"/>
    <cellStyle name="Comma 10 2 8 3 2" xfId="19227" xr:uid="{00000000-0005-0000-0000-0000F3070000}"/>
    <cellStyle name="Comma 10 2 8 4" xfId="18075" xr:uid="{00000000-0005-0000-0000-0000F4070000}"/>
    <cellStyle name="Comma 10 2 8 4 2" xfId="20129" xr:uid="{00000000-0005-0000-0000-0000F5070000}"/>
    <cellStyle name="Comma 10 2 8 5" xfId="19225" xr:uid="{00000000-0005-0000-0000-0000F6070000}"/>
    <cellStyle name="Comma 10 2 9" xfId="1912" xr:uid="{00000000-0005-0000-0000-0000F7070000}"/>
    <cellStyle name="Comma 10 2 9 2" xfId="1913" xr:uid="{00000000-0005-0000-0000-0000F8070000}"/>
    <cellStyle name="Comma 10 2 9 2 2" xfId="19229" xr:uid="{00000000-0005-0000-0000-0000F9070000}"/>
    <cellStyle name="Comma 10 2 9 3" xfId="1914" xr:uid="{00000000-0005-0000-0000-0000FA070000}"/>
    <cellStyle name="Comma 10 2 9 3 2" xfId="19230" xr:uid="{00000000-0005-0000-0000-0000FB070000}"/>
    <cellStyle name="Comma 10 2 9 4" xfId="18076" xr:uid="{00000000-0005-0000-0000-0000FC070000}"/>
    <cellStyle name="Comma 10 2 9 4 2" xfId="20130" xr:uid="{00000000-0005-0000-0000-0000FD070000}"/>
    <cellStyle name="Comma 10 2 9 5" xfId="19228" xr:uid="{00000000-0005-0000-0000-0000FE070000}"/>
    <cellStyle name="Comma 10 3" xfId="1915" xr:uid="{00000000-0005-0000-0000-0000FF070000}"/>
    <cellStyle name="Comma 10 3 10" xfId="1916" xr:uid="{00000000-0005-0000-0000-000000080000}"/>
    <cellStyle name="Comma 10 3 10 2" xfId="1917" xr:uid="{00000000-0005-0000-0000-000001080000}"/>
    <cellStyle name="Comma 10 3 10 2 2" xfId="19233" xr:uid="{00000000-0005-0000-0000-000002080000}"/>
    <cellStyle name="Comma 10 3 10 3" xfId="1918" xr:uid="{00000000-0005-0000-0000-000003080000}"/>
    <cellStyle name="Comma 10 3 10 3 2" xfId="19234" xr:uid="{00000000-0005-0000-0000-000004080000}"/>
    <cellStyle name="Comma 10 3 10 4" xfId="18078" xr:uid="{00000000-0005-0000-0000-000005080000}"/>
    <cellStyle name="Comma 10 3 10 4 2" xfId="20132" xr:uid="{00000000-0005-0000-0000-000006080000}"/>
    <cellStyle name="Comma 10 3 10 5" xfId="19232" xr:uid="{00000000-0005-0000-0000-000007080000}"/>
    <cellStyle name="Comma 10 3 11" xfId="1919" xr:uid="{00000000-0005-0000-0000-000008080000}"/>
    <cellStyle name="Comma 10 3 11 2" xfId="1920" xr:uid="{00000000-0005-0000-0000-000009080000}"/>
    <cellStyle name="Comma 10 3 11 2 2" xfId="19236" xr:uid="{00000000-0005-0000-0000-00000A080000}"/>
    <cellStyle name="Comma 10 3 11 3" xfId="1921" xr:uid="{00000000-0005-0000-0000-00000B080000}"/>
    <cellStyle name="Comma 10 3 11 3 2" xfId="19237" xr:uid="{00000000-0005-0000-0000-00000C080000}"/>
    <cellStyle name="Comma 10 3 11 4" xfId="18079" xr:uid="{00000000-0005-0000-0000-00000D080000}"/>
    <cellStyle name="Comma 10 3 11 4 2" xfId="20133" xr:uid="{00000000-0005-0000-0000-00000E080000}"/>
    <cellStyle name="Comma 10 3 11 5" xfId="19235" xr:uid="{00000000-0005-0000-0000-00000F080000}"/>
    <cellStyle name="Comma 10 3 12" xfId="1922" xr:uid="{00000000-0005-0000-0000-000010080000}"/>
    <cellStyle name="Comma 10 3 12 2" xfId="1923" xr:uid="{00000000-0005-0000-0000-000011080000}"/>
    <cellStyle name="Comma 10 3 12 2 2" xfId="19239" xr:uid="{00000000-0005-0000-0000-000012080000}"/>
    <cellStyle name="Comma 10 3 12 3" xfId="1924" xr:uid="{00000000-0005-0000-0000-000013080000}"/>
    <cellStyle name="Comma 10 3 12 3 2" xfId="19240" xr:uid="{00000000-0005-0000-0000-000014080000}"/>
    <cellStyle name="Comma 10 3 12 4" xfId="18080" xr:uid="{00000000-0005-0000-0000-000015080000}"/>
    <cellStyle name="Comma 10 3 12 4 2" xfId="20134" xr:uid="{00000000-0005-0000-0000-000016080000}"/>
    <cellStyle name="Comma 10 3 12 5" xfId="19238" xr:uid="{00000000-0005-0000-0000-000017080000}"/>
    <cellStyle name="Comma 10 3 13" xfId="1925" xr:uid="{00000000-0005-0000-0000-000018080000}"/>
    <cellStyle name="Comma 10 3 13 2" xfId="1926" xr:uid="{00000000-0005-0000-0000-000019080000}"/>
    <cellStyle name="Comma 10 3 13 2 2" xfId="19242" xr:uid="{00000000-0005-0000-0000-00001A080000}"/>
    <cellStyle name="Comma 10 3 13 3" xfId="1927" xr:uid="{00000000-0005-0000-0000-00001B080000}"/>
    <cellStyle name="Comma 10 3 13 3 2" xfId="19243" xr:uid="{00000000-0005-0000-0000-00001C080000}"/>
    <cellStyle name="Comma 10 3 13 4" xfId="18081" xr:uid="{00000000-0005-0000-0000-00001D080000}"/>
    <cellStyle name="Comma 10 3 13 4 2" xfId="20135" xr:uid="{00000000-0005-0000-0000-00001E080000}"/>
    <cellStyle name="Comma 10 3 13 5" xfId="19241" xr:uid="{00000000-0005-0000-0000-00001F080000}"/>
    <cellStyle name="Comma 10 3 14" xfId="1928" xr:uid="{00000000-0005-0000-0000-000020080000}"/>
    <cellStyle name="Comma 10 3 14 2" xfId="1929" xr:uid="{00000000-0005-0000-0000-000021080000}"/>
    <cellStyle name="Comma 10 3 14 2 2" xfId="19245" xr:uid="{00000000-0005-0000-0000-000022080000}"/>
    <cellStyle name="Comma 10 3 14 3" xfId="1930" xr:uid="{00000000-0005-0000-0000-000023080000}"/>
    <cellStyle name="Comma 10 3 14 3 2" xfId="19246" xr:uid="{00000000-0005-0000-0000-000024080000}"/>
    <cellStyle name="Comma 10 3 14 4" xfId="18082" xr:uid="{00000000-0005-0000-0000-000025080000}"/>
    <cellStyle name="Comma 10 3 14 4 2" xfId="20136" xr:uid="{00000000-0005-0000-0000-000026080000}"/>
    <cellStyle name="Comma 10 3 14 5" xfId="19244" xr:uid="{00000000-0005-0000-0000-000027080000}"/>
    <cellStyle name="Comma 10 3 15" xfId="1931" xr:uid="{00000000-0005-0000-0000-000028080000}"/>
    <cellStyle name="Comma 10 3 15 2" xfId="1932" xr:uid="{00000000-0005-0000-0000-000029080000}"/>
    <cellStyle name="Comma 10 3 15 2 2" xfId="19248" xr:uid="{00000000-0005-0000-0000-00002A080000}"/>
    <cellStyle name="Comma 10 3 15 3" xfId="1933" xr:uid="{00000000-0005-0000-0000-00002B080000}"/>
    <cellStyle name="Comma 10 3 15 3 2" xfId="19249" xr:uid="{00000000-0005-0000-0000-00002C080000}"/>
    <cellStyle name="Comma 10 3 15 4" xfId="18083" xr:uid="{00000000-0005-0000-0000-00002D080000}"/>
    <cellStyle name="Comma 10 3 15 4 2" xfId="20137" xr:uid="{00000000-0005-0000-0000-00002E080000}"/>
    <cellStyle name="Comma 10 3 15 5" xfId="19247" xr:uid="{00000000-0005-0000-0000-00002F080000}"/>
    <cellStyle name="Comma 10 3 16" xfId="1934" xr:uid="{00000000-0005-0000-0000-000030080000}"/>
    <cellStyle name="Comma 10 3 16 2" xfId="1935" xr:uid="{00000000-0005-0000-0000-000031080000}"/>
    <cellStyle name="Comma 10 3 16 2 2" xfId="19251" xr:uid="{00000000-0005-0000-0000-000032080000}"/>
    <cellStyle name="Comma 10 3 16 3" xfId="1936" xr:uid="{00000000-0005-0000-0000-000033080000}"/>
    <cellStyle name="Comma 10 3 16 3 2" xfId="19252" xr:uid="{00000000-0005-0000-0000-000034080000}"/>
    <cellStyle name="Comma 10 3 16 4" xfId="18084" xr:uid="{00000000-0005-0000-0000-000035080000}"/>
    <cellStyle name="Comma 10 3 16 4 2" xfId="20138" xr:uid="{00000000-0005-0000-0000-000036080000}"/>
    <cellStyle name="Comma 10 3 16 5" xfId="19250" xr:uid="{00000000-0005-0000-0000-000037080000}"/>
    <cellStyle name="Comma 10 3 17" xfId="1937" xr:uid="{00000000-0005-0000-0000-000038080000}"/>
    <cellStyle name="Comma 10 3 17 2" xfId="1938" xr:uid="{00000000-0005-0000-0000-000039080000}"/>
    <cellStyle name="Comma 10 3 17 2 2" xfId="19254" xr:uid="{00000000-0005-0000-0000-00003A080000}"/>
    <cellStyle name="Comma 10 3 17 3" xfId="1939" xr:uid="{00000000-0005-0000-0000-00003B080000}"/>
    <cellStyle name="Comma 10 3 17 3 2" xfId="19255" xr:uid="{00000000-0005-0000-0000-00003C080000}"/>
    <cellStyle name="Comma 10 3 17 4" xfId="18085" xr:uid="{00000000-0005-0000-0000-00003D080000}"/>
    <cellStyle name="Comma 10 3 17 4 2" xfId="20139" xr:uid="{00000000-0005-0000-0000-00003E080000}"/>
    <cellStyle name="Comma 10 3 17 5" xfId="19253" xr:uid="{00000000-0005-0000-0000-00003F080000}"/>
    <cellStyle name="Comma 10 3 18" xfId="1940" xr:uid="{00000000-0005-0000-0000-000040080000}"/>
    <cellStyle name="Comma 10 3 18 2" xfId="19256" xr:uid="{00000000-0005-0000-0000-000041080000}"/>
    <cellStyle name="Comma 10 3 19" xfId="1941" xr:uid="{00000000-0005-0000-0000-000042080000}"/>
    <cellStyle name="Comma 10 3 19 2" xfId="19257" xr:uid="{00000000-0005-0000-0000-000043080000}"/>
    <cellStyle name="Comma 10 3 2" xfId="1942" xr:uid="{00000000-0005-0000-0000-000044080000}"/>
    <cellStyle name="Comma 10 3 2 2" xfId="1943" xr:uid="{00000000-0005-0000-0000-000045080000}"/>
    <cellStyle name="Comma 10 3 2 2 2" xfId="19259" xr:uid="{00000000-0005-0000-0000-000046080000}"/>
    <cellStyle name="Comma 10 3 2 3" xfId="1944" xr:uid="{00000000-0005-0000-0000-000047080000}"/>
    <cellStyle name="Comma 10 3 2 3 2" xfId="19260" xr:uid="{00000000-0005-0000-0000-000048080000}"/>
    <cellStyle name="Comma 10 3 2 4" xfId="18086" xr:uid="{00000000-0005-0000-0000-000049080000}"/>
    <cellStyle name="Comma 10 3 2 4 2" xfId="20140" xr:uid="{00000000-0005-0000-0000-00004A080000}"/>
    <cellStyle name="Comma 10 3 2 5" xfId="19258" xr:uid="{00000000-0005-0000-0000-00004B080000}"/>
    <cellStyle name="Comma 10 3 20" xfId="18077" xr:uid="{00000000-0005-0000-0000-00004C080000}"/>
    <cellStyle name="Comma 10 3 20 2" xfId="20131" xr:uid="{00000000-0005-0000-0000-00004D080000}"/>
    <cellStyle name="Comma 10 3 21" xfId="19231" xr:uid="{00000000-0005-0000-0000-00004E080000}"/>
    <cellStyle name="Comma 10 3 3" xfId="1945" xr:uid="{00000000-0005-0000-0000-00004F080000}"/>
    <cellStyle name="Comma 10 3 3 2" xfId="1946" xr:uid="{00000000-0005-0000-0000-000050080000}"/>
    <cellStyle name="Comma 10 3 3 2 2" xfId="19262" xr:uid="{00000000-0005-0000-0000-000051080000}"/>
    <cellStyle name="Comma 10 3 3 3" xfId="1947" xr:uid="{00000000-0005-0000-0000-000052080000}"/>
    <cellStyle name="Comma 10 3 3 3 2" xfId="19263" xr:uid="{00000000-0005-0000-0000-000053080000}"/>
    <cellStyle name="Comma 10 3 3 4" xfId="18087" xr:uid="{00000000-0005-0000-0000-000054080000}"/>
    <cellStyle name="Comma 10 3 3 4 2" xfId="20141" xr:uid="{00000000-0005-0000-0000-000055080000}"/>
    <cellStyle name="Comma 10 3 3 5" xfId="19261" xr:uid="{00000000-0005-0000-0000-000056080000}"/>
    <cellStyle name="Comma 10 3 4" xfId="1948" xr:uid="{00000000-0005-0000-0000-000057080000}"/>
    <cellStyle name="Comma 10 3 4 2" xfId="1949" xr:uid="{00000000-0005-0000-0000-000058080000}"/>
    <cellStyle name="Comma 10 3 4 2 2" xfId="19265" xr:uid="{00000000-0005-0000-0000-000059080000}"/>
    <cellStyle name="Comma 10 3 4 3" xfId="1950" xr:uid="{00000000-0005-0000-0000-00005A080000}"/>
    <cellStyle name="Comma 10 3 4 3 2" xfId="19266" xr:uid="{00000000-0005-0000-0000-00005B080000}"/>
    <cellStyle name="Comma 10 3 4 4" xfId="18088" xr:uid="{00000000-0005-0000-0000-00005C080000}"/>
    <cellStyle name="Comma 10 3 4 4 2" xfId="20142" xr:uid="{00000000-0005-0000-0000-00005D080000}"/>
    <cellStyle name="Comma 10 3 4 5" xfId="19264" xr:uid="{00000000-0005-0000-0000-00005E080000}"/>
    <cellStyle name="Comma 10 3 5" xfId="1951" xr:uid="{00000000-0005-0000-0000-00005F080000}"/>
    <cellStyle name="Comma 10 3 5 2" xfId="1952" xr:uid="{00000000-0005-0000-0000-000060080000}"/>
    <cellStyle name="Comma 10 3 5 2 2" xfId="19268" xr:uid="{00000000-0005-0000-0000-000061080000}"/>
    <cellStyle name="Comma 10 3 5 3" xfId="1953" xr:uid="{00000000-0005-0000-0000-000062080000}"/>
    <cellStyle name="Comma 10 3 5 3 2" xfId="19269" xr:uid="{00000000-0005-0000-0000-000063080000}"/>
    <cellStyle name="Comma 10 3 5 4" xfId="18089" xr:uid="{00000000-0005-0000-0000-000064080000}"/>
    <cellStyle name="Comma 10 3 5 4 2" xfId="20143" xr:uid="{00000000-0005-0000-0000-000065080000}"/>
    <cellStyle name="Comma 10 3 5 5" xfId="19267" xr:uid="{00000000-0005-0000-0000-000066080000}"/>
    <cellStyle name="Comma 10 3 6" xfId="1954" xr:uid="{00000000-0005-0000-0000-000067080000}"/>
    <cellStyle name="Comma 10 3 6 2" xfId="1955" xr:uid="{00000000-0005-0000-0000-000068080000}"/>
    <cellStyle name="Comma 10 3 6 2 2" xfId="19271" xr:uid="{00000000-0005-0000-0000-000069080000}"/>
    <cellStyle name="Comma 10 3 6 3" xfId="1956" xr:uid="{00000000-0005-0000-0000-00006A080000}"/>
    <cellStyle name="Comma 10 3 6 3 2" xfId="19272" xr:uid="{00000000-0005-0000-0000-00006B080000}"/>
    <cellStyle name="Comma 10 3 6 4" xfId="18090" xr:uid="{00000000-0005-0000-0000-00006C080000}"/>
    <cellStyle name="Comma 10 3 6 4 2" xfId="20144" xr:uid="{00000000-0005-0000-0000-00006D080000}"/>
    <cellStyle name="Comma 10 3 6 5" xfId="19270" xr:uid="{00000000-0005-0000-0000-00006E080000}"/>
    <cellStyle name="Comma 10 3 7" xfId="1957" xr:uid="{00000000-0005-0000-0000-00006F080000}"/>
    <cellStyle name="Comma 10 3 7 2" xfId="1958" xr:uid="{00000000-0005-0000-0000-000070080000}"/>
    <cellStyle name="Comma 10 3 7 2 2" xfId="19274" xr:uid="{00000000-0005-0000-0000-000071080000}"/>
    <cellStyle name="Comma 10 3 7 3" xfId="1959" xr:uid="{00000000-0005-0000-0000-000072080000}"/>
    <cellStyle name="Comma 10 3 7 3 2" xfId="19275" xr:uid="{00000000-0005-0000-0000-000073080000}"/>
    <cellStyle name="Comma 10 3 7 4" xfId="18091" xr:uid="{00000000-0005-0000-0000-000074080000}"/>
    <cellStyle name="Comma 10 3 7 4 2" xfId="20145" xr:uid="{00000000-0005-0000-0000-000075080000}"/>
    <cellStyle name="Comma 10 3 7 5" xfId="19273" xr:uid="{00000000-0005-0000-0000-000076080000}"/>
    <cellStyle name="Comma 10 3 8" xfId="1960" xr:uid="{00000000-0005-0000-0000-000077080000}"/>
    <cellStyle name="Comma 10 3 8 2" xfId="1961" xr:uid="{00000000-0005-0000-0000-000078080000}"/>
    <cellStyle name="Comma 10 3 8 2 2" xfId="19277" xr:uid="{00000000-0005-0000-0000-000079080000}"/>
    <cellStyle name="Comma 10 3 8 3" xfId="1962" xr:uid="{00000000-0005-0000-0000-00007A080000}"/>
    <cellStyle name="Comma 10 3 8 3 2" xfId="19278" xr:uid="{00000000-0005-0000-0000-00007B080000}"/>
    <cellStyle name="Comma 10 3 8 4" xfId="18092" xr:uid="{00000000-0005-0000-0000-00007C080000}"/>
    <cellStyle name="Comma 10 3 8 4 2" xfId="20146" xr:uid="{00000000-0005-0000-0000-00007D080000}"/>
    <cellStyle name="Comma 10 3 8 5" xfId="19276" xr:uid="{00000000-0005-0000-0000-00007E080000}"/>
    <cellStyle name="Comma 10 3 9" xfId="1963" xr:uid="{00000000-0005-0000-0000-00007F080000}"/>
    <cellStyle name="Comma 10 3 9 2" xfId="1964" xr:uid="{00000000-0005-0000-0000-000080080000}"/>
    <cellStyle name="Comma 10 3 9 2 2" xfId="19280" xr:uid="{00000000-0005-0000-0000-000081080000}"/>
    <cellStyle name="Comma 10 3 9 3" xfId="1965" xr:uid="{00000000-0005-0000-0000-000082080000}"/>
    <cellStyle name="Comma 10 3 9 3 2" xfId="19281" xr:uid="{00000000-0005-0000-0000-000083080000}"/>
    <cellStyle name="Comma 10 3 9 4" xfId="18093" xr:uid="{00000000-0005-0000-0000-000084080000}"/>
    <cellStyle name="Comma 10 3 9 4 2" xfId="20147" xr:uid="{00000000-0005-0000-0000-000085080000}"/>
    <cellStyle name="Comma 10 3 9 5" xfId="19279" xr:uid="{00000000-0005-0000-0000-000086080000}"/>
    <cellStyle name="Comma 10 4" xfId="1966" xr:uid="{00000000-0005-0000-0000-000087080000}"/>
    <cellStyle name="Comma 10 4 10" xfId="1967" xr:uid="{00000000-0005-0000-0000-000088080000}"/>
    <cellStyle name="Comma 10 4 10 2" xfId="1968" xr:uid="{00000000-0005-0000-0000-000089080000}"/>
    <cellStyle name="Comma 10 4 10 2 2" xfId="19284" xr:uid="{00000000-0005-0000-0000-00008A080000}"/>
    <cellStyle name="Comma 10 4 10 3" xfId="1969" xr:uid="{00000000-0005-0000-0000-00008B080000}"/>
    <cellStyle name="Comma 10 4 10 3 2" xfId="19285" xr:uid="{00000000-0005-0000-0000-00008C080000}"/>
    <cellStyle name="Comma 10 4 10 4" xfId="18095" xr:uid="{00000000-0005-0000-0000-00008D080000}"/>
    <cellStyle name="Comma 10 4 10 4 2" xfId="20149" xr:uid="{00000000-0005-0000-0000-00008E080000}"/>
    <cellStyle name="Comma 10 4 10 5" xfId="19283" xr:uid="{00000000-0005-0000-0000-00008F080000}"/>
    <cellStyle name="Comma 10 4 11" xfId="1970" xr:uid="{00000000-0005-0000-0000-000090080000}"/>
    <cellStyle name="Comma 10 4 11 2" xfId="1971" xr:uid="{00000000-0005-0000-0000-000091080000}"/>
    <cellStyle name="Comma 10 4 11 2 2" xfId="19287" xr:uid="{00000000-0005-0000-0000-000092080000}"/>
    <cellStyle name="Comma 10 4 11 3" xfId="1972" xr:uid="{00000000-0005-0000-0000-000093080000}"/>
    <cellStyle name="Comma 10 4 11 3 2" xfId="19288" xr:uid="{00000000-0005-0000-0000-000094080000}"/>
    <cellStyle name="Comma 10 4 11 4" xfId="18096" xr:uid="{00000000-0005-0000-0000-000095080000}"/>
    <cellStyle name="Comma 10 4 11 4 2" xfId="20150" xr:uid="{00000000-0005-0000-0000-000096080000}"/>
    <cellStyle name="Comma 10 4 11 5" xfId="19286" xr:uid="{00000000-0005-0000-0000-000097080000}"/>
    <cellStyle name="Comma 10 4 12" xfId="1973" xr:uid="{00000000-0005-0000-0000-000098080000}"/>
    <cellStyle name="Comma 10 4 12 2" xfId="1974" xr:uid="{00000000-0005-0000-0000-000099080000}"/>
    <cellStyle name="Comma 10 4 12 2 2" xfId="19290" xr:uid="{00000000-0005-0000-0000-00009A080000}"/>
    <cellStyle name="Comma 10 4 12 3" xfId="1975" xr:uid="{00000000-0005-0000-0000-00009B080000}"/>
    <cellStyle name="Comma 10 4 12 3 2" xfId="19291" xr:uid="{00000000-0005-0000-0000-00009C080000}"/>
    <cellStyle name="Comma 10 4 12 4" xfId="18097" xr:uid="{00000000-0005-0000-0000-00009D080000}"/>
    <cellStyle name="Comma 10 4 12 4 2" xfId="20151" xr:uid="{00000000-0005-0000-0000-00009E080000}"/>
    <cellStyle name="Comma 10 4 12 5" xfId="19289" xr:uid="{00000000-0005-0000-0000-00009F080000}"/>
    <cellStyle name="Comma 10 4 13" xfId="1976" xr:uid="{00000000-0005-0000-0000-0000A0080000}"/>
    <cellStyle name="Comma 10 4 13 2" xfId="1977" xr:uid="{00000000-0005-0000-0000-0000A1080000}"/>
    <cellStyle name="Comma 10 4 13 2 2" xfId="19293" xr:uid="{00000000-0005-0000-0000-0000A2080000}"/>
    <cellStyle name="Comma 10 4 13 3" xfId="1978" xr:uid="{00000000-0005-0000-0000-0000A3080000}"/>
    <cellStyle name="Comma 10 4 13 3 2" xfId="19294" xr:uid="{00000000-0005-0000-0000-0000A4080000}"/>
    <cellStyle name="Comma 10 4 13 4" xfId="18098" xr:uid="{00000000-0005-0000-0000-0000A5080000}"/>
    <cellStyle name="Comma 10 4 13 4 2" xfId="20152" xr:uid="{00000000-0005-0000-0000-0000A6080000}"/>
    <cellStyle name="Comma 10 4 13 5" xfId="19292" xr:uid="{00000000-0005-0000-0000-0000A7080000}"/>
    <cellStyle name="Comma 10 4 14" xfId="1979" xr:uid="{00000000-0005-0000-0000-0000A8080000}"/>
    <cellStyle name="Comma 10 4 14 2" xfId="1980" xr:uid="{00000000-0005-0000-0000-0000A9080000}"/>
    <cellStyle name="Comma 10 4 14 2 2" xfId="19296" xr:uid="{00000000-0005-0000-0000-0000AA080000}"/>
    <cellStyle name="Comma 10 4 14 3" xfId="1981" xr:uid="{00000000-0005-0000-0000-0000AB080000}"/>
    <cellStyle name="Comma 10 4 14 3 2" xfId="19297" xr:uid="{00000000-0005-0000-0000-0000AC080000}"/>
    <cellStyle name="Comma 10 4 14 4" xfId="18099" xr:uid="{00000000-0005-0000-0000-0000AD080000}"/>
    <cellStyle name="Comma 10 4 14 4 2" xfId="20153" xr:uid="{00000000-0005-0000-0000-0000AE080000}"/>
    <cellStyle name="Comma 10 4 14 5" xfId="19295" xr:uid="{00000000-0005-0000-0000-0000AF080000}"/>
    <cellStyle name="Comma 10 4 15" xfId="1982" xr:uid="{00000000-0005-0000-0000-0000B0080000}"/>
    <cellStyle name="Comma 10 4 15 2" xfId="1983" xr:uid="{00000000-0005-0000-0000-0000B1080000}"/>
    <cellStyle name="Comma 10 4 15 2 2" xfId="19299" xr:uid="{00000000-0005-0000-0000-0000B2080000}"/>
    <cellStyle name="Comma 10 4 15 3" xfId="1984" xr:uid="{00000000-0005-0000-0000-0000B3080000}"/>
    <cellStyle name="Comma 10 4 15 3 2" xfId="19300" xr:uid="{00000000-0005-0000-0000-0000B4080000}"/>
    <cellStyle name="Comma 10 4 15 4" xfId="18100" xr:uid="{00000000-0005-0000-0000-0000B5080000}"/>
    <cellStyle name="Comma 10 4 15 4 2" xfId="20154" xr:uid="{00000000-0005-0000-0000-0000B6080000}"/>
    <cellStyle name="Comma 10 4 15 5" xfId="19298" xr:uid="{00000000-0005-0000-0000-0000B7080000}"/>
    <cellStyle name="Comma 10 4 16" xfId="1985" xr:uid="{00000000-0005-0000-0000-0000B8080000}"/>
    <cellStyle name="Comma 10 4 16 2" xfId="1986" xr:uid="{00000000-0005-0000-0000-0000B9080000}"/>
    <cellStyle name="Comma 10 4 16 2 2" xfId="19302" xr:uid="{00000000-0005-0000-0000-0000BA080000}"/>
    <cellStyle name="Comma 10 4 16 3" xfId="1987" xr:uid="{00000000-0005-0000-0000-0000BB080000}"/>
    <cellStyle name="Comma 10 4 16 3 2" xfId="19303" xr:uid="{00000000-0005-0000-0000-0000BC080000}"/>
    <cellStyle name="Comma 10 4 16 4" xfId="18101" xr:uid="{00000000-0005-0000-0000-0000BD080000}"/>
    <cellStyle name="Comma 10 4 16 4 2" xfId="20155" xr:uid="{00000000-0005-0000-0000-0000BE080000}"/>
    <cellStyle name="Comma 10 4 16 5" xfId="19301" xr:uid="{00000000-0005-0000-0000-0000BF080000}"/>
    <cellStyle name="Comma 10 4 17" xfId="1988" xr:uid="{00000000-0005-0000-0000-0000C0080000}"/>
    <cellStyle name="Comma 10 4 17 2" xfId="1989" xr:uid="{00000000-0005-0000-0000-0000C1080000}"/>
    <cellStyle name="Comma 10 4 17 2 2" xfId="19305" xr:uid="{00000000-0005-0000-0000-0000C2080000}"/>
    <cellStyle name="Comma 10 4 17 3" xfId="1990" xr:uid="{00000000-0005-0000-0000-0000C3080000}"/>
    <cellStyle name="Comma 10 4 17 3 2" xfId="19306" xr:uid="{00000000-0005-0000-0000-0000C4080000}"/>
    <cellStyle name="Comma 10 4 17 4" xfId="18102" xr:uid="{00000000-0005-0000-0000-0000C5080000}"/>
    <cellStyle name="Comma 10 4 17 4 2" xfId="20156" xr:uid="{00000000-0005-0000-0000-0000C6080000}"/>
    <cellStyle name="Comma 10 4 17 5" xfId="19304" xr:uid="{00000000-0005-0000-0000-0000C7080000}"/>
    <cellStyle name="Comma 10 4 18" xfId="1991" xr:uid="{00000000-0005-0000-0000-0000C8080000}"/>
    <cellStyle name="Comma 10 4 18 2" xfId="19307" xr:uid="{00000000-0005-0000-0000-0000C9080000}"/>
    <cellStyle name="Comma 10 4 19" xfId="1992" xr:uid="{00000000-0005-0000-0000-0000CA080000}"/>
    <cellStyle name="Comma 10 4 19 2" xfId="19308" xr:uid="{00000000-0005-0000-0000-0000CB080000}"/>
    <cellStyle name="Comma 10 4 2" xfId="1993" xr:uid="{00000000-0005-0000-0000-0000CC080000}"/>
    <cellStyle name="Comma 10 4 2 2" xfId="1994" xr:uid="{00000000-0005-0000-0000-0000CD080000}"/>
    <cellStyle name="Comma 10 4 2 2 2" xfId="19310" xr:uid="{00000000-0005-0000-0000-0000CE080000}"/>
    <cellStyle name="Comma 10 4 2 3" xfId="1995" xr:uid="{00000000-0005-0000-0000-0000CF080000}"/>
    <cellStyle name="Comma 10 4 2 3 2" xfId="19311" xr:uid="{00000000-0005-0000-0000-0000D0080000}"/>
    <cellStyle name="Comma 10 4 2 4" xfId="18103" xr:uid="{00000000-0005-0000-0000-0000D1080000}"/>
    <cellStyle name="Comma 10 4 2 4 2" xfId="20157" xr:uid="{00000000-0005-0000-0000-0000D2080000}"/>
    <cellStyle name="Comma 10 4 2 5" xfId="19309" xr:uid="{00000000-0005-0000-0000-0000D3080000}"/>
    <cellStyle name="Comma 10 4 20" xfId="18094" xr:uid="{00000000-0005-0000-0000-0000D4080000}"/>
    <cellStyle name="Comma 10 4 20 2" xfId="20148" xr:uid="{00000000-0005-0000-0000-0000D5080000}"/>
    <cellStyle name="Comma 10 4 21" xfId="19282" xr:uid="{00000000-0005-0000-0000-0000D6080000}"/>
    <cellStyle name="Comma 10 4 3" xfId="1996" xr:uid="{00000000-0005-0000-0000-0000D7080000}"/>
    <cellStyle name="Comma 10 4 3 2" xfId="1997" xr:uid="{00000000-0005-0000-0000-0000D8080000}"/>
    <cellStyle name="Comma 10 4 3 2 2" xfId="19313" xr:uid="{00000000-0005-0000-0000-0000D9080000}"/>
    <cellStyle name="Comma 10 4 3 3" xfId="1998" xr:uid="{00000000-0005-0000-0000-0000DA080000}"/>
    <cellStyle name="Comma 10 4 3 3 2" xfId="19314" xr:uid="{00000000-0005-0000-0000-0000DB080000}"/>
    <cellStyle name="Comma 10 4 3 4" xfId="18104" xr:uid="{00000000-0005-0000-0000-0000DC080000}"/>
    <cellStyle name="Comma 10 4 3 4 2" xfId="20158" xr:uid="{00000000-0005-0000-0000-0000DD080000}"/>
    <cellStyle name="Comma 10 4 3 5" xfId="19312" xr:uid="{00000000-0005-0000-0000-0000DE080000}"/>
    <cellStyle name="Comma 10 4 4" xfId="1999" xr:uid="{00000000-0005-0000-0000-0000DF080000}"/>
    <cellStyle name="Comma 10 4 4 2" xfId="2000" xr:uid="{00000000-0005-0000-0000-0000E0080000}"/>
    <cellStyle name="Comma 10 4 4 2 2" xfId="19316" xr:uid="{00000000-0005-0000-0000-0000E1080000}"/>
    <cellStyle name="Comma 10 4 4 3" xfId="2001" xr:uid="{00000000-0005-0000-0000-0000E2080000}"/>
    <cellStyle name="Comma 10 4 4 3 2" xfId="19317" xr:uid="{00000000-0005-0000-0000-0000E3080000}"/>
    <cellStyle name="Comma 10 4 4 4" xfId="18105" xr:uid="{00000000-0005-0000-0000-0000E4080000}"/>
    <cellStyle name="Comma 10 4 4 4 2" xfId="20159" xr:uid="{00000000-0005-0000-0000-0000E5080000}"/>
    <cellStyle name="Comma 10 4 4 5" xfId="19315" xr:uid="{00000000-0005-0000-0000-0000E6080000}"/>
    <cellStyle name="Comma 10 4 5" xfId="2002" xr:uid="{00000000-0005-0000-0000-0000E7080000}"/>
    <cellStyle name="Comma 10 4 5 2" xfId="2003" xr:uid="{00000000-0005-0000-0000-0000E8080000}"/>
    <cellStyle name="Comma 10 4 5 2 2" xfId="19319" xr:uid="{00000000-0005-0000-0000-0000E9080000}"/>
    <cellStyle name="Comma 10 4 5 3" xfId="2004" xr:uid="{00000000-0005-0000-0000-0000EA080000}"/>
    <cellStyle name="Comma 10 4 5 3 2" xfId="19320" xr:uid="{00000000-0005-0000-0000-0000EB080000}"/>
    <cellStyle name="Comma 10 4 5 4" xfId="18106" xr:uid="{00000000-0005-0000-0000-0000EC080000}"/>
    <cellStyle name="Comma 10 4 5 4 2" xfId="20160" xr:uid="{00000000-0005-0000-0000-0000ED080000}"/>
    <cellStyle name="Comma 10 4 5 5" xfId="19318" xr:uid="{00000000-0005-0000-0000-0000EE080000}"/>
    <cellStyle name="Comma 10 4 6" xfId="2005" xr:uid="{00000000-0005-0000-0000-0000EF080000}"/>
    <cellStyle name="Comma 10 4 6 2" xfId="2006" xr:uid="{00000000-0005-0000-0000-0000F0080000}"/>
    <cellStyle name="Comma 10 4 6 2 2" xfId="19322" xr:uid="{00000000-0005-0000-0000-0000F1080000}"/>
    <cellStyle name="Comma 10 4 6 3" xfId="2007" xr:uid="{00000000-0005-0000-0000-0000F2080000}"/>
    <cellStyle name="Comma 10 4 6 3 2" xfId="19323" xr:uid="{00000000-0005-0000-0000-0000F3080000}"/>
    <cellStyle name="Comma 10 4 6 4" xfId="18107" xr:uid="{00000000-0005-0000-0000-0000F4080000}"/>
    <cellStyle name="Comma 10 4 6 4 2" xfId="20161" xr:uid="{00000000-0005-0000-0000-0000F5080000}"/>
    <cellStyle name="Comma 10 4 6 5" xfId="19321" xr:uid="{00000000-0005-0000-0000-0000F6080000}"/>
    <cellStyle name="Comma 10 4 7" xfId="2008" xr:uid="{00000000-0005-0000-0000-0000F7080000}"/>
    <cellStyle name="Comma 10 4 7 2" xfId="2009" xr:uid="{00000000-0005-0000-0000-0000F8080000}"/>
    <cellStyle name="Comma 10 4 7 2 2" xfId="19325" xr:uid="{00000000-0005-0000-0000-0000F9080000}"/>
    <cellStyle name="Comma 10 4 7 3" xfId="2010" xr:uid="{00000000-0005-0000-0000-0000FA080000}"/>
    <cellStyle name="Comma 10 4 7 3 2" xfId="19326" xr:uid="{00000000-0005-0000-0000-0000FB080000}"/>
    <cellStyle name="Comma 10 4 7 4" xfId="18108" xr:uid="{00000000-0005-0000-0000-0000FC080000}"/>
    <cellStyle name="Comma 10 4 7 4 2" xfId="20162" xr:uid="{00000000-0005-0000-0000-0000FD080000}"/>
    <cellStyle name="Comma 10 4 7 5" xfId="19324" xr:uid="{00000000-0005-0000-0000-0000FE080000}"/>
    <cellStyle name="Comma 10 4 8" xfId="2011" xr:uid="{00000000-0005-0000-0000-0000FF080000}"/>
    <cellStyle name="Comma 10 4 8 2" xfId="2012" xr:uid="{00000000-0005-0000-0000-000000090000}"/>
    <cellStyle name="Comma 10 4 8 2 2" xfId="19328" xr:uid="{00000000-0005-0000-0000-000001090000}"/>
    <cellStyle name="Comma 10 4 8 3" xfId="2013" xr:uid="{00000000-0005-0000-0000-000002090000}"/>
    <cellStyle name="Comma 10 4 8 3 2" xfId="19329" xr:uid="{00000000-0005-0000-0000-000003090000}"/>
    <cellStyle name="Comma 10 4 8 4" xfId="18109" xr:uid="{00000000-0005-0000-0000-000004090000}"/>
    <cellStyle name="Comma 10 4 8 4 2" xfId="20163" xr:uid="{00000000-0005-0000-0000-000005090000}"/>
    <cellStyle name="Comma 10 4 8 5" xfId="19327" xr:uid="{00000000-0005-0000-0000-000006090000}"/>
    <cellStyle name="Comma 10 4 9" xfId="2014" xr:uid="{00000000-0005-0000-0000-000007090000}"/>
    <cellStyle name="Comma 10 4 9 2" xfId="2015" xr:uid="{00000000-0005-0000-0000-000008090000}"/>
    <cellStyle name="Comma 10 4 9 2 2" xfId="19331" xr:uid="{00000000-0005-0000-0000-000009090000}"/>
    <cellStyle name="Comma 10 4 9 3" xfId="2016" xr:uid="{00000000-0005-0000-0000-00000A090000}"/>
    <cellStyle name="Comma 10 4 9 3 2" xfId="19332" xr:uid="{00000000-0005-0000-0000-00000B090000}"/>
    <cellStyle name="Comma 10 4 9 4" xfId="18110" xr:uid="{00000000-0005-0000-0000-00000C090000}"/>
    <cellStyle name="Comma 10 4 9 4 2" xfId="20164" xr:uid="{00000000-0005-0000-0000-00000D090000}"/>
    <cellStyle name="Comma 10 4 9 5" xfId="19330" xr:uid="{00000000-0005-0000-0000-00000E090000}"/>
    <cellStyle name="Comma 10 5" xfId="2017" xr:uid="{00000000-0005-0000-0000-00000F090000}"/>
    <cellStyle name="Comma 10 5 10" xfId="2018" xr:uid="{00000000-0005-0000-0000-000010090000}"/>
    <cellStyle name="Comma 10 5 10 2" xfId="2019" xr:uid="{00000000-0005-0000-0000-000011090000}"/>
    <cellStyle name="Comma 10 5 10 2 2" xfId="19335" xr:uid="{00000000-0005-0000-0000-000012090000}"/>
    <cellStyle name="Comma 10 5 10 3" xfId="2020" xr:uid="{00000000-0005-0000-0000-000013090000}"/>
    <cellStyle name="Comma 10 5 10 3 2" xfId="19336" xr:uid="{00000000-0005-0000-0000-000014090000}"/>
    <cellStyle name="Comma 10 5 10 4" xfId="18112" xr:uid="{00000000-0005-0000-0000-000015090000}"/>
    <cellStyle name="Comma 10 5 10 4 2" xfId="20166" xr:uid="{00000000-0005-0000-0000-000016090000}"/>
    <cellStyle name="Comma 10 5 10 5" xfId="19334" xr:uid="{00000000-0005-0000-0000-000017090000}"/>
    <cellStyle name="Comma 10 5 11" xfId="2021" xr:uid="{00000000-0005-0000-0000-000018090000}"/>
    <cellStyle name="Comma 10 5 11 2" xfId="2022" xr:uid="{00000000-0005-0000-0000-000019090000}"/>
    <cellStyle name="Comma 10 5 11 2 2" xfId="19338" xr:uid="{00000000-0005-0000-0000-00001A090000}"/>
    <cellStyle name="Comma 10 5 11 3" xfId="2023" xr:uid="{00000000-0005-0000-0000-00001B090000}"/>
    <cellStyle name="Comma 10 5 11 3 2" xfId="19339" xr:uid="{00000000-0005-0000-0000-00001C090000}"/>
    <cellStyle name="Comma 10 5 11 4" xfId="18113" xr:uid="{00000000-0005-0000-0000-00001D090000}"/>
    <cellStyle name="Comma 10 5 11 4 2" xfId="20167" xr:uid="{00000000-0005-0000-0000-00001E090000}"/>
    <cellStyle name="Comma 10 5 11 5" xfId="19337" xr:uid="{00000000-0005-0000-0000-00001F090000}"/>
    <cellStyle name="Comma 10 5 12" xfId="2024" xr:uid="{00000000-0005-0000-0000-000020090000}"/>
    <cellStyle name="Comma 10 5 12 2" xfId="2025" xr:uid="{00000000-0005-0000-0000-000021090000}"/>
    <cellStyle name="Comma 10 5 12 2 2" xfId="19341" xr:uid="{00000000-0005-0000-0000-000022090000}"/>
    <cellStyle name="Comma 10 5 12 3" xfId="2026" xr:uid="{00000000-0005-0000-0000-000023090000}"/>
    <cellStyle name="Comma 10 5 12 3 2" xfId="19342" xr:uid="{00000000-0005-0000-0000-000024090000}"/>
    <cellStyle name="Comma 10 5 12 4" xfId="18114" xr:uid="{00000000-0005-0000-0000-000025090000}"/>
    <cellStyle name="Comma 10 5 12 4 2" xfId="20168" xr:uid="{00000000-0005-0000-0000-000026090000}"/>
    <cellStyle name="Comma 10 5 12 5" xfId="19340" xr:uid="{00000000-0005-0000-0000-000027090000}"/>
    <cellStyle name="Comma 10 5 13" xfId="2027" xr:uid="{00000000-0005-0000-0000-000028090000}"/>
    <cellStyle name="Comma 10 5 13 2" xfId="2028" xr:uid="{00000000-0005-0000-0000-000029090000}"/>
    <cellStyle name="Comma 10 5 13 2 2" xfId="19344" xr:uid="{00000000-0005-0000-0000-00002A090000}"/>
    <cellStyle name="Comma 10 5 13 3" xfId="2029" xr:uid="{00000000-0005-0000-0000-00002B090000}"/>
    <cellStyle name="Comma 10 5 13 3 2" xfId="19345" xr:uid="{00000000-0005-0000-0000-00002C090000}"/>
    <cellStyle name="Comma 10 5 13 4" xfId="18115" xr:uid="{00000000-0005-0000-0000-00002D090000}"/>
    <cellStyle name="Comma 10 5 13 4 2" xfId="20169" xr:uid="{00000000-0005-0000-0000-00002E090000}"/>
    <cellStyle name="Comma 10 5 13 5" xfId="19343" xr:uid="{00000000-0005-0000-0000-00002F090000}"/>
    <cellStyle name="Comma 10 5 14" xfId="2030" xr:uid="{00000000-0005-0000-0000-000030090000}"/>
    <cellStyle name="Comma 10 5 14 2" xfId="2031" xr:uid="{00000000-0005-0000-0000-000031090000}"/>
    <cellStyle name="Comma 10 5 14 2 2" xfId="19347" xr:uid="{00000000-0005-0000-0000-000032090000}"/>
    <cellStyle name="Comma 10 5 14 3" xfId="2032" xr:uid="{00000000-0005-0000-0000-000033090000}"/>
    <cellStyle name="Comma 10 5 14 3 2" xfId="19348" xr:uid="{00000000-0005-0000-0000-000034090000}"/>
    <cellStyle name="Comma 10 5 14 4" xfId="18116" xr:uid="{00000000-0005-0000-0000-000035090000}"/>
    <cellStyle name="Comma 10 5 14 4 2" xfId="20170" xr:uid="{00000000-0005-0000-0000-000036090000}"/>
    <cellStyle name="Comma 10 5 14 5" xfId="19346" xr:uid="{00000000-0005-0000-0000-000037090000}"/>
    <cellStyle name="Comma 10 5 15" xfId="2033" xr:uid="{00000000-0005-0000-0000-000038090000}"/>
    <cellStyle name="Comma 10 5 15 2" xfId="2034" xr:uid="{00000000-0005-0000-0000-000039090000}"/>
    <cellStyle name="Comma 10 5 15 2 2" xfId="19350" xr:uid="{00000000-0005-0000-0000-00003A090000}"/>
    <cellStyle name="Comma 10 5 15 3" xfId="2035" xr:uid="{00000000-0005-0000-0000-00003B090000}"/>
    <cellStyle name="Comma 10 5 15 3 2" xfId="19351" xr:uid="{00000000-0005-0000-0000-00003C090000}"/>
    <cellStyle name="Comma 10 5 15 4" xfId="18117" xr:uid="{00000000-0005-0000-0000-00003D090000}"/>
    <cellStyle name="Comma 10 5 15 4 2" xfId="20171" xr:uid="{00000000-0005-0000-0000-00003E090000}"/>
    <cellStyle name="Comma 10 5 15 5" xfId="19349" xr:uid="{00000000-0005-0000-0000-00003F090000}"/>
    <cellStyle name="Comma 10 5 16" xfId="2036" xr:uid="{00000000-0005-0000-0000-000040090000}"/>
    <cellStyle name="Comma 10 5 16 2" xfId="2037" xr:uid="{00000000-0005-0000-0000-000041090000}"/>
    <cellStyle name="Comma 10 5 16 2 2" xfId="19353" xr:uid="{00000000-0005-0000-0000-000042090000}"/>
    <cellStyle name="Comma 10 5 16 3" xfId="2038" xr:uid="{00000000-0005-0000-0000-000043090000}"/>
    <cellStyle name="Comma 10 5 16 3 2" xfId="19354" xr:uid="{00000000-0005-0000-0000-000044090000}"/>
    <cellStyle name="Comma 10 5 16 4" xfId="18118" xr:uid="{00000000-0005-0000-0000-000045090000}"/>
    <cellStyle name="Comma 10 5 16 4 2" xfId="20172" xr:uid="{00000000-0005-0000-0000-000046090000}"/>
    <cellStyle name="Comma 10 5 16 5" xfId="19352" xr:uid="{00000000-0005-0000-0000-000047090000}"/>
    <cellStyle name="Comma 10 5 17" xfId="2039" xr:uid="{00000000-0005-0000-0000-000048090000}"/>
    <cellStyle name="Comma 10 5 17 2" xfId="2040" xr:uid="{00000000-0005-0000-0000-000049090000}"/>
    <cellStyle name="Comma 10 5 17 2 2" xfId="19356" xr:uid="{00000000-0005-0000-0000-00004A090000}"/>
    <cellStyle name="Comma 10 5 17 3" xfId="2041" xr:uid="{00000000-0005-0000-0000-00004B090000}"/>
    <cellStyle name="Comma 10 5 17 3 2" xfId="19357" xr:uid="{00000000-0005-0000-0000-00004C090000}"/>
    <cellStyle name="Comma 10 5 17 4" xfId="18119" xr:uid="{00000000-0005-0000-0000-00004D090000}"/>
    <cellStyle name="Comma 10 5 17 4 2" xfId="20173" xr:uid="{00000000-0005-0000-0000-00004E090000}"/>
    <cellStyle name="Comma 10 5 17 5" xfId="19355" xr:uid="{00000000-0005-0000-0000-00004F090000}"/>
    <cellStyle name="Comma 10 5 18" xfId="2042" xr:uid="{00000000-0005-0000-0000-000050090000}"/>
    <cellStyle name="Comma 10 5 18 2" xfId="19358" xr:uid="{00000000-0005-0000-0000-000051090000}"/>
    <cellStyle name="Comma 10 5 19" xfId="2043" xr:uid="{00000000-0005-0000-0000-000052090000}"/>
    <cellStyle name="Comma 10 5 19 2" xfId="19359" xr:uid="{00000000-0005-0000-0000-000053090000}"/>
    <cellStyle name="Comma 10 5 2" xfId="2044" xr:uid="{00000000-0005-0000-0000-000054090000}"/>
    <cellStyle name="Comma 10 5 2 2" xfId="2045" xr:uid="{00000000-0005-0000-0000-000055090000}"/>
    <cellStyle name="Comma 10 5 2 2 2" xfId="19361" xr:uid="{00000000-0005-0000-0000-000056090000}"/>
    <cellStyle name="Comma 10 5 2 3" xfId="2046" xr:uid="{00000000-0005-0000-0000-000057090000}"/>
    <cellStyle name="Comma 10 5 2 3 2" xfId="19362" xr:uid="{00000000-0005-0000-0000-000058090000}"/>
    <cellStyle name="Comma 10 5 2 4" xfId="18120" xr:uid="{00000000-0005-0000-0000-000059090000}"/>
    <cellStyle name="Comma 10 5 2 4 2" xfId="20174" xr:uid="{00000000-0005-0000-0000-00005A090000}"/>
    <cellStyle name="Comma 10 5 2 5" xfId="19360" xr:uid="{00000000-0005-0000-0000-00005B090000}"/>
    <cellStyle name="Comma 10 5 20" xfId="18111" xr:uid="{00000000-0005-0000-0000-00005C090000}"/>
    <cellStyle name="Comma 10 5 20 2" xfId="20165" xr:uid="{00000000-0005-0000-0000-00005D090000}"/>
    <cellStyle name="Comma 10 5 21" xfId="19333" xr:uid="{00000000-0005-0000-0000-00005E090000}"/>
    <cellStyle name="Comma 10 5 3" xfId="2047" xr:uid="{00000000-0005-0000-0000-00005F090000}"/>
    <cellStyle name="Comma 10 5 3 2" xfId="2048" xr:uid="{00000000-0005-0000-0000-000060090000}"/>
    <cellStyle name="Comma 10 5 3 2 2" xfId="19364" xr:uid="{00000000-0005-0000-0000-000061090000}"/>
    <cellStyle name="Comma 10 5 3 3" xfId="2049" xr:uid="{00000000-0005-0000-0000-000062090000}"/>
    <cellStyle name="Comma 10 5 3 3 2" xfId="19365" xr:uid="{00000000-0005-0000-0000-000063090000}"/>
    <cellStyle name="Comma 10 5 3 4" xfId="18121" xr:uid="{00000000-0005-0000-0000-000064090000}"/>
    <cellStyle name="Comma 10 5 3 4 2" xfId="20175" xr:uid="{00000000-0005-0000-0000-000065090000}"/>
    <cellStyle name="Comma 10 5 3 5" xfId="19363" xr:uid="{00000000-0005-0000-0000-000066090000}"/>
    <cellStyle name="Comma 10 5 4" xfId="2050" xr:uid="{00000000-0005-0000-0000-000067090000}"/>
    <cellStyle name="Comma 10 5 4 2" xfId="2051" xr:uid="{00000000-0005-0000-0000-000068090000}"/>
    <cellStyle name="Comma 10 5 4 2 2" xfId="19367" xr:uid="{00000000-0005-0000-0000-000069090000}"/>
    <cellStyle name="Comma 10 5 4 3" xfId="2052" xr:uid="{00000000-0005-0000-0000-00006A090000}"/>
    <cellStyle name="Comma 10 5 4 3 2" xfId="19368" xr:uid="{00000000-0005-0000-0000-00006B090000}"/>
    <cellStyle name="Comma 10 5 4 4" xfId="18122" xr:uid="{00000000-0005-0000-0000-00006C090000}"/>
    <cellStyle name="Comma 10 5 4 4 2" xfId="20176" xr:uid="{00000000-0005-0000-0000-00006D090000}"/>
    <cellStyle name="Comma 10 5 4 5" xfId="19366" xr:uid="{00000000-0005-0000-0000-00006E090000}"/>
    <cellStyle name="Comma 10 5 5" xfId="2053" xr:uid="{00000000-0005-0000-0000-00006F090000}"/>
    <cellStyle name="Comma 10 5 5 2" xfId="2054" xr:uid="{00000000-0005-0000-0000-000070090000}"/>
    <cellStyle name="Comma 10 5 5 2 2" xfId="19370" xr:uid="{00000000-0005-0000-0000-000071090000}"/>
    <cellStyle name="Comma 10 5 5 3" xfId="2055" xr:uid="{00000000-0005-0000-0000-000072090000}"/>
    <cellStyle name="Comma 10 5 5 3 2" xfId="19371" xr:uid="{00000000-0005-0000-0000-000073090000}"/>
    <cellStyle name="Comma 10 5 5 4" xfId="18123" xr:uid="{00000000-0005-0000-0000-000074090000}"/>
    <cellStyle name="Comma 10 5 5 4 2" xfId="20177" xr:uid="{00000000-0005-0000-0000-000075090000}"/>
    <cellStyle name="Comma 10 5 5 5" xfId="19369" xr:uid="{00000000-0005-0000-0000-000076090000}"/>
    <cellStyle name="Comma 10 5 6" xfId="2056" xr:uid="{00000000-0005-0000-0000-000077090000}"/>
    <cellStyle name="Comma 10 5 6 2" xfId="2057" xr:uid="{00000000-0005-0000-0000-000078090000}"/>
    <cellStyle name="Comma 10 5 6 2 2" xfId="19373" xr:uid="{00000000-0005-0000-0000-000079090000}"/>
    <cellStyle name="Comma 10 5 6 3" xfId="2058" xr:uid="{00000000-0005-0000-0000-00007A090000}"/>
    <cellStyle name="Comma 10 5 6 3 2" xfId="19374" xr:uid="{00000000-0005-0000-0000-00007B090000}"/>
    <cellStyle name="Comma 10 5 6 4" xfId="18124" xr:uid="{00000000-0005-0000-0000-00007C090000}"/>
    <cellStyle name="Comma 10 5 6 4 2" xfId="20178" xr:uid="{00000000-0005-0000-0000-00007D090000}"/>
    <cellStyle name="Comma 10 5 6 5" xfId="19372" xr:uid="{00000000-0005-0000-0000-00007E090000}"/>
    <cellStyle name="Comma 10 5 7" xfId="2059" xr:uid="{00000000-0005-0000-0000-00007F090000}"/>
    <cellStyle name="Comma 10 5 7 2" xfId="2060" xr:uid="{00000000-0005-0000-0000-000080090000}"/>
    <cellStyle name="Comma 10 5 7 2 2" xfId="19376" xr:uid="{00000000-0005-0000-0000-000081090000}"/>
    <cellStyle name="Comma 10 5 7 3" xfId="2061" xr:uid="{00000000-0005-0000-0000-000082090000}"/>
    <cellStyle name="Comma 10 5 7 3 2" xfId="19377" xr:uid="{00000000-0005-0000-0000-000083090000}"/>
    <cellStyle name="Comma 10 5 7 4" xfId="18125" xr:uid="{00000000-0005-0000-0000-000084090000}"/>
    <cellStyle name="Comma 10 5 7 4 2" xfId="20179" xr:uid="{00000000-0005-0000-0000-000085090000}"/>
    <cellStyle name="Comma 10 5 7 5" xfId="19375" xr:uid="{00000000-0005-0000-0000-000086090000}"/>
    <cellStyle name="Comma 10 5 8" xfId="2062" xr:uid="{00000000-0005-0000-0000-000087090000}"/>
    <cellStyle name="Comma 10 5 8 2" xfId="2063" xr:uid="{00000000-0005-0000-0000-000088090000}"/>
    <cellStyle name="Comma 10 5 8 2 2" xfId="19379" xr:uid="{00000000-0005-0000-0000-000089090000}"/>
    <cellStyle name="Comma 10 5 8 3" xfId="2064" xr:uid="{00000000-0005-0000-0000-00008A090000}"/>
    <cellStyle name="Comma 10 5 8 3 2" xfId="19380" xr:uid="{00000000-0005-0000-0000-00008B090000}"/>
    <cellStyle name="Comma 10 5 8 4" xfId="18126" xr:uid="{00000000-0005-0000-0000-00008C090000}"/>
    <cellStyle name="Comma 10 5 8 4 2" xfId="20180" xr:uid="{00000000-0005-0000-0000-00008D090000}"/>
    <cellStyle name="Comma 10 5 8 5" xfId="19378" xr:uid="{00000000-0005-0000-0000-00008E090000}"/>
    <cellStyle name="Comma 10 5 9" xfId="2065" xr:uid="{00000000-0005-0000-0000-00008F090000}"/>
    <cellStyle name="Comma 10 5 9 2" xfId="2066" xr:uid="{00000000-0005-0000-0000-000090090000}"/>
    <cellStyle name="Comma 10 5 9 2 2" xfId="19382" xr:uid="{00000000-0005-0000-0000-000091090000}"/>
    <cellStyle name="Comma 10 5 9 3" xfId="2067" xr:uid="{00000000-0005-0000-0000-000092090000}"/>
    <cellStyle name="Comma 10 5 9 3 2" xfId="19383" xr:uid="{00000000-0005-0000-0000-000093090000}"/>
    <cellStyle name="Comma 10 5 9 4" xfId="18127" xr:uid="{00000000-0005-0000-0000-000094090000}"/>
    <cellStyle name="Comma 10 5 9 4 2" xfId="20181" xr:uid="{00000000-0005-0000-0000-000095090000}"/>
    <cellStyle name="Comma 10 5 9 5" xfId="19381" xr:uid="{00000000-0005-0000-0000-000096090000}"/>
    <cellStyle name="Comma 10 6" xfId="2068" xr:uid="{00000000-0005-0000-0000-000097090000}"/>
    <cellStyle name="Comma 10 6 10" xfId="2069" xr:uid="{00000000-0005-0000-0000-000098090000}"/>
    <cellStyle name="Comma 10 6 10 2" xfId="2070" xr:uid="{00000000-0005-0000-0000-000099090000}"/>
    <cellStyle name="Comma 10 6 10 2 2" xfId="19386" xr:uid="{00000000-0005-0000-0000-00009A090000}"/>
    <cellStyle name="Comma 10 6 10 3" xfId="2071" xr:uid="{00000000-0005-0000-0000-00009B090000}"/>
    <cellStyle name="Comma 10 6 10 3 2" xfId="19387" xr:uid="{00000000-0005-0000-0000-00009C090000}"/>
    <cellStyle name="Comma 10 6 10 4" xfId="18129" xr:uid="{00000000-0005-0000-0000-00009D090000}"/>
    <cellStyle name="Comma 10 6 10 4 2" xfId="20183" xr:uid="{00000000-0005-0000-0000-00009E090000}"/>
    <cellStyle name="Comma 10 6 10 5" xfId="19385" xr:uid="{00000000-0005-0000-0000-00009F090000}"/>
    <cellStyle name="Comma 10 6 11" xfId="2072" xr:uid="{00000000-0005-0000-0000-0000A0090000}"/>
    <cellStyle name="Comma 10 6 11 2" xfId="2073" xr:uid="{00000000-0005-0000-0000-0000A1090000}"/>
    <cellStyle name="Comma 10 6 11 2 2" xfId="19389" xr:uid="{00000000-0005-0000-0000-0000A2090000}"/>
    <cellStyle name="Comma 10 6 11 3" xfId="2074" xr:uid="{00000000-0005-0000-0000-0000A3090000}"/>
    <cellStyle name="Comma 10 6 11 3 2" xfId="19390" xr:uid="{00000000-0005-0000-0000-0000A4090000}"/>
    <cellStyle name="Comma 10 6 11 4" xfId="18130" xr:uid="{00000000-0005-0000-0000-0000A5090000}"/>
    <cellStyle name="Comma 10 6 11 4 2" xfId="20184" xr:uid="{00000000-0005-0000-0000-0000A6090000}"/>
    <cellStyle name="Comma 10 6 11 5" xfId="19388" xr:uid="{00000000-0005-0000-0000-0000A7090000}"/>
    <cellStyle name="Comma 10 6 12" xfId="2075" xr:uid="{00000000-0005-0000-0000-0000A8090000}"/>
    <cellStyle name="Comma 10 6 12 2" xfId="2076" xr:uid="{00000000-0005-0000-0000-0000A9090000}"/>
    <cellStyle name="Comma 10 6 12 2 2" xfId="19392" xr:uid="{00000000-0005-0000-0000-0000AA090000}"/>
    <cellStyle name="Comma 10 6 12 3" xfId="2077" xr:uid="{00000000-0005-0000-0000-0000AB090000}"/>
    <cellStyle name="Comma 10 6 12 3 2" xfId="19393" xr:uid="{00000000-0005-0000-0000-0000AC090000}"/>
    <cellStyle name="Comma 10 6 12 4" xfId="18131" xr:uid="{00000000-0005-0000-0000-0000AD090000}"/>
    <cellStyle name="Comma 10 6 12 4 2" xfId="20185" xr:uid="{00000000-0005-0000-0000-0000AE090000}"/>
    <cellStyle name="Comma 10 6 12 5" xfId="19391" xr:uid="{00000000-0005-0000-0000-0000AF090000}"/>
    <cellStyle name="Comma 10 6 13" xfId="2078" xr:uid="{00000000-0005-0000-0000-0000B0090000}"/>
    <cellStyle name="Comma 10 6 13 2" xfId="2079" xr:uid="{00000000-0005-0000-0000-0000B1090000}"/>
    <cellStyle name="Comma 10 6 13 2 2" xfId="19395" xr:uid="{00000000-0005-0000-0000-0000B2090000}"/>
    <cellStyle name="Comma 10 6 13 3" xfId="2080" xr:uid="{00000000-0005-0000-0000-0000B3090000}"/>
    <cellStyle name="Comma 10 6 13 3 2" xfId="19396" xr:uid="{00000000-0005-0000-0000-0000B4090000}"/>
    <cellStyle name="Comma 10 6 13 4" xfId="18132" xr:uid="{00000000-0005-0000-0000-0000B5090000}"/>
    <cellStyle name="Comma 10 6 13 4 2" xfId="20186" xr:uid="{00000000-0005-0000-0000-0000B6090000}"/>
    <cellStyle name="Comma 10 6 13 5" xfId="19394" xr:uid="{00000000-0005-0000-0000-0000B7090000}"/>
    <cellStyle name="Comma 10 6 14" xfId="2081" xr:uid="{00000000-0005-0000-0000-0000B8090000}"/>
    <cellStyle name="Comma 10 6 14 2" xfId="2082" xr:uid="{00000000-0005-0000-0000-0000B9090000}"/>
    <cellStyle name="Comma 10 6 14 2 2" xfId="19398" xr:uid="{00000000-0005-0000-0000-0000BA090000}"/>
    <cellStyle name="Comma 10 6 14 3" xfId="2083" xr:uid="{00000000-0005-0000-0000-0000BB090000}"/>
    <cellStyle name="Comma 10 6 14 3 2" xfId="19399" xr:uid="{00000000-0005-0000-0000-0000BC090000}"/>
    <cellStyle name="Comma 10 6 14 4" xfId="18133" xr:uid="{00000000-0005-0000-0000-0000BD090000}"/>
    <cellStyle name="Comma 10 6 14 4 2" xfId="20187" xr:uid="{00000000-0005-0000-0000-0000BE090000}"/>
    <cellStyle name="Comma 10 6 14 5" xfId="19397" xr:uid="{00000000-0005-0000-0000-0000BF090000}"/>
    <cellStyle name="Comma 10 6 15" xfId="2084" xr:uid="{00000000-0005-0000-0000-0000C0090000}"/>
    <cellStyle name="Comma 10 6 15 2" xfId="2085" xr:uid="{00000000-0005-0000-0000-0000C1090000}"/>
    <cellStyle name="Comma 10 6 15 2 2" xfId="19401" xr:uid="{00000000-0005-0000-0000-0000C2090000}"/>
    <cellStyle name="Comma 10 6 15 3" xfId="2086" xr:uid="{00000000-0005-0000-0000-0000C3090000}"/>
    <cellStyle name="Comma 10 6 15 3 2" xfId="19402" xr:uid="{00000000-0005-0000-0000-0000C4090000}"/>
    <cellStyle name="Comma 10 6 15 4" xfId="18134" xr:uid="{00000000-0005-0000-0000-0000C5090000}"/>
    <cellStyle name="Comma 10 6 15 4 2" xfId="20188" xr:uid="{00000000-0005-0000-0000-0000C6090000}"/>
    <cellStyle name="Comma 10 6 15 5" xfId="19400" xr:uid="{00000000-0005-0000-0000-0000C7090000}"/>
    <cellStyle name="Comma 10 6 16" xfId="2087" xr:uid="{00000000-0005-0000-0000-0000C8090000}"/>
    <cellStyle name="Comma 10 6 16 2" xfId="2088" xr:uid="{00000000-0005-0000-0000-0000C9090000}"/>
    <cellStyle name="Comma 10 6 16 2 2" xfId="19404" xr:uid="{00000000-0005-0000-0000-0000CA090000}"/>
    <cellStyle name="Comma 10 6 16 3" xfId="2089" xr:uid="{00000000-0005-0000-0000-0000CB090000}"/>
    <cellStyle name="Comma 10 6 16 3 2" xfId="19405" xr:uid="{00000000-0005-0000-0000-0000CC090000}"/>
    <cellStyle name="Comma 10 6 16 4" xfId="18135" xr:uid="{00000000-0005-0000-0000-0000CD090000}"/>
    <cellStyle name="Comma 10 6 16 4 2" xfId="20189" xr:uid="{00000000-0005-0000-0000-0000CE090000}"/>
    <cellStyle name="Comma 10 6 16 5" xfId="19403" xr:uid="{00000000-0005-0000-0000-0000CF090000}"/>
    <cellStyle name="Comma 10 6 17" xfId="2090" xr:uid="{00000000-0005-0000-0000-0000D0090000}"/>
    <cellStyle name="Comma 10 6 17 2" xfId="2091" xr:uid="{00000000-0005-0000-0000-0000D1090000}"/>
    <cellStyle name="Comma 10 6 17 2 2" xfId="19407" xr:uid="{00000000-0005-0000-0000-0000D2090000}"/>
    <cellStyle name="Comma 10 6 17 3" xfId="2092" xr:uid="{00000000-0005-0000-0000-0000D3090000}"/>
    <cellStyle name="Comma 10 6 17 3 2" xfId="19408" xr:uid="{00000000-0005-0000-0000-0000D4090000}"/>
    <cellStyle name="Comma 10 6 17 4" xfId="18136" xr:uid="{00000000-0005-0000-0000-0000D5090000}"/>
    <cellStyle name="Comma 10 6 17 4 2" xfId="20190" xr:uid="{00000000-0005-0000-0000-0000D6090000}"/>
    <cellStyle name="Comma 10 6 17 5" xfId="19406" xr:uid="{00000000-0005-0000-0000-0000D7090000}"/>
    <cellStyle name="Comma 10 6 18" xfId="2093" xr:uid="{00000000-0005-0000-0000-0000D8090000}"/>
    <cellStyle name="Comma 10 6 18 2" xfId="19409" xr:uid="{00000000-0005-0000-0000-0000D9090000}"/>
    <cellStyle name="Comma 10 6 19" xfId="2094" xr:uid="{00000000-0005-0000-0000-0000DA090000}"/>
    <cellStyle name="Comma 10 6 19 2" xfId="19410" xr:uid="{00000000-0005-0000-0000-0000DB090000}"/>
    <cellStyle name="Comma 10 6 2" xfId="2095" xr:uid="{00000000-0005-0000-0000-0000DC090000}"/>
    <cellStyle name="Comma 10 6 2 2" xfId="2096" xr:uid="{00000000-0005-0000-0000-0000DD090000}"/>
    <cellStyle name="Comma 10 6 2 2 2" xfId="19412" xr:uid="{00000000-0005-0000-0000-0000DE090000}"/>
    <cellStyle name="Comma 10 6 2 3" xfId="2097" xr:uid="{00000000-0005-0000-0000-0000DF090000}"/>
    <cellStyle name="Comma 10 6 2 3 2" xfId="19413" xr:uid="{00000000-0005-0000-0000-0000E0090000}"/>
    <cellStyle name="Comma 10 6 2 4" xfId="18137" xr:uid="{00000000-0005-0000-0000-0000E1090000}"/>
    <cellStyle name="Comma 10 6 2 4 2" xfId="20191" xr:uid="{00000000-0005-0000-0000-0000E2090000}"/>
    <cellStyle name="Comma 10 6 2 5" xfId="19411" xr:uid="{00000000-0005-0000-0000-0000E3090000}"/>
    <cellStyle name="Comma 10 6 20" xfId="18128" xr:uid="{00000000-0005-0000-0000-0000E4090000}"/>
    <cellStyle name="Comma 10 6 20 2" xfId="20182" xr:uid="{00000000-0005-0000-0000-0000E5090000}"/>
    <cellStyle name="Comma 10 6 21" xfId="19384" xr:uid="{00000000-0005-0000-0000-0000E6090000}"/>
    <cellStyle name="Comma 10 6 3" xfId="2098" xr:uid="{00000000-0005-0000-0000-0000E7090000}"/>
    <cellStyle name="Comma 10 6 3 2" xfId="2099" xr:uid="{00000000-0005-0000-0000-0000E8090000}"/>
    <cellStyle name="Comma 10 6 3 2 2" xfId="19415" xr:uid="{00000000-0005-0000-0000-0000E9090000}"/>
    <cellStyle name="Comma 10 6 3 3" xfId="2100" xr:uid="{00000000-0005-0000-0000-0000EA090000}"/>
    <cellStyle name="Comma 10 6 3 3 2" xfId="19416" xr:uid="{00000000-0005-0000-0000-0000EB090000}"/>
    <cellStyle name="Comma 10 6 3 4" xfId="18138" xr:uid="{00000000-0005-0000-0000-0000EC090000}"/>
    <cellStyle name="Comma 10 6 3 4 2" xfId="20192" xr:uid="{00000000-0005-0000-0000-0000ED090000}"/>
    <cellStyle name="Comma 10 6 3 5" xfId="19414" xr:uid="{00000000-0005-0000-0000-0000EE090000}"/>
    <cellStyle name="Comma 10 6 4" xfId="2101" xr:uid="{00000000-0005-0000-0000-0000EF090000}"/>
    <cellStyle name="Comma 10 6 4 2" xfId="2102" xr:uid="{00000000-0005-0000-0000-0000F0090000}"/>
    <cellStyle name="Comma 10 6 4 2 2" xfId="19418" xr:uid="{00000000-0005-0000-0000-0000F1090000}"/>
    <cellStyle name="Comma 10 6 4 3" xfId="2103" xr:uid="{00000000-0005-0000-0000-0000F2090000}"/>
    <cellStyle name="Comma 10 6 4 3 2" xfId="19419" xr:uid="{00000000-0005-0000-0000-0000F3090000}"/>
    <cellStyle name="Comma 10 6 4 4" xfId="18139" xr:uid="{00000000-0005-0000-0000-0000F4090000}"/>
    <cellStyle name="Comma 10 6 4 4 2" xfId="20193" xr:uid="{00000000-0005-0000-0000-0000F5090000}"/>
    <cellStyle name="Comma 10 6 4 5" xfId="19417" xr:uid="{00000000-0005-0000-0000-0000F6090000}"/>
    <cellStyle name="Comma 10 6 5" xfId="2104" xr:uid="{00000000-0005-0000-0000-0000F7090000}"/>
    <cellStyle name="Comma 10 6 5 2" xfId="2105" xr:uid="{00000000-0005-0000-0000-0000F8090000}"/>
    <cellStyle name="Comma 10 6 5 2 2" xfId="19421" xr:uid="{00000000-0005-0000-0000-0000F9090000}"/>
    <cellStyle name="Comma 10 6 5 3" xfId="2106" xr:uid="{00000000-0005-0000-0000-0000FA090000}"/>
    <cellStyle name="Comma 10 6 5 3 2" xfId="19422" xr:uid="{00000000-0005-0000-0000-0000FB090000}"/>
    <cellStyle name="Comma 10 6 5 4" xfId="18140" xr:uid="{00000000-0005-0000-0000-0000FC090000}"/>
    <cellStyle name="Comma 10 6 5 4 2" xfId="20194" xr:uid="{00000000-0005-0000-0000-0000FD090000}"/>
    <cellStyle name="Comma 10 6 5 5" xfId="19420" xr:uid="{00000000-0005-0000-0000-0000FE090000}"/>
    <cellStyle name="Comma 10 6 6" xfId="2107" xr:uid="{00000000-0005-0000-0000-0000FF090000}"/>
    <cellStyle name="Comma 10 6 6 2" xfId="2108" xr:uid="{00000000-0005-0000-0000-0000000A0000}"/>
    <cellStyle name="Comma 10 6 6 2 2" xfId="19424" xr:uid="{00000000-0005-0000-0000-0000010A0000}"/>
    <cellStyle name="Comma 10 6 6 3" xfId="2109" xr:uid="{00000000-0005-0000-0000-0000020A0000}"/>
    <cellStyle name="Comma 10 6 6 3 2" xfId="19425" xr:uid="{00000000-0005-0000-0000-0000030A0000}"/>
    <cellStyle name="Comma 10 6 6 4" xfId="18141" xr:uid="{00000000-0005-0000-0000-0000040A0000}"/>
    <cellStyle name="Comma 10 6 6 4 2" xfId="20195" xr:uid="{00000000-0005-0000-0000-0000050A0000}"/>
    <cellStyle name="Comma 10 6 6 5" xfId="19423" xr:uid="{00000000-0005-0000-0000-0000060A0000}"/>
    <cellStyle name="Comma 10 6 7" xfId="2110" xr:uid="{00000000-0005-0000-0000-0000070A0000}"/>
    <cellStyle name="Comma 10 6 7 2" xfId="2111" xr:uid="{00000000-0005-0000-0000-0000080A0000}"/>
    <cellStyle name="Comma 10 6 7 2 2" xfId="19427" xr:uid="{00000000-0005-0000-0000-0000090A0000}"/>
    <cellStyle name="Comma 10 6 7 3" xfId="2112" xr:uid="{00000000-0005-0000-0000-00000A0A0000}"/>
    <cellStyle name="Comma 10 6 7 3 2" xfId="19428" xr:uid="{00000000-0005-0000-0000-00000B0A0000}"/>
    <cellStyle name="Comma 10 6 7 4" xfId="18142" xr:uid="{00000000-0005-0000-0000-00000C0A0000}"/>
    <cellStyle name="Comma 10 6 7 4 2" xfId="20196" xr:uid="{00000000-0005-0000-0000-00000D0A0000}"/>
    <cellStyle name="Comma 10 6 7 5" xfId="19426" xr:uid="{00000000-0005-0000-0000-00000E0A0000}"/>
    <cellStyle name="Comma 10 6 8" xfId="2113" xr:uid="{00000000-0005-0000-0000-00000F0A0000}"/>
    <cellStyle name="Comma 10 6 8 2" xfId="2114" xr:uid="{00000000-0005-0000-0000-0000100A0000}"/>
    <cellStyle name="Comma 10 6 8 2 2" xfId="19430" xr:uid="{00000000-0005-0000-0000-0000110A0000}"/>
    <cellStyle name="Comma 10 6 8 3" xfId="2115" xr:uid="{00000000-0005-0000-0000-0000120A0000}"/>
    <cellStyle name="Comma 10 6 8 3 2" xfId="19431" xr:uid="{00000000-0005-0000-0000-0000130A0000}"/>
    <cellStyle name="Comma 10 6 8 4" xfId="18143" xr:uid="{00000000-0005-0000-0000-0000140A0000}"/>
    <cellStyle name="Comma 10 6 8 4 2" xfId="20197" xr:uid="{00000000-0005-0000-0000-0000150A0000}"/>
    <cellStyle name="Comma 10 6 8 5" xfId="19429" xr:uid="{00000000-0005-0000-0000-0000160A0000}"/>
    <cellStyle name="Comma 10 6 9" xfId="2116" xr:uid="{00000000-0005-0000-0000-0000170A0000}"/>
    <cellStyle name="Comma 10 6 9 2" xfId="2117" xr:uid="{00000000-0005-0000-0000-0000180A0000}"/>
    <cellStyle name="Comma 10 6 9 2 2" xfId="19433" xr:uid="{00000000-0005-0000-0000-0000190A0000}"/>
    <cellStyle name="Comma 10 6 9 3" xfId="2118" xr:uid="{00000000-0005-0000-0000-00001A0A0000}"/>
    <cellStyle name="Comma 10 6 9 3 2" xfId="19434" xr:uid="{00000000-0005-0000-0000-00001B0A0000}"/>
    <cellStyle name="Comma 10 6 9 4" xfId="18144" xr:uid="{00000000-0005-0000-0000-00001C0A0000}"/>
    <cellStyle name="Comma 10 6 9 4 2" xfId="20198" xr:uid="{00000000-0005-0000-0000-00001D0A0000}"/>
    <cellStyle name="Comma 10 6 9 5" xfId="19432" xr:uid="{00000000-0005-0000-0000-00001E0A0000}"/>
    <cellStyle name="Comma 10 7" xfId="2119" xr:uid="{00000000-0005-0000-0000-00001F0A0000}"/>
    <cellStyle name="Comma 10 7 10" xfId="2120" xr:uid="{00000000-0005-0000-0000-0000200A0000}"/>
    <cellStyle name="Comma 10 7 10 2" xfId="2121" xr:uid="{00000000-0005-0000-0000-0000210A0000}"/>
    <cellStyle name="Comma 10 7 10 2 2" xfId="19437" xr:uid="{00000000-0005-0000-0000-0000220A0000}"/>
    <cellStyle name="Comma 10 7 10 3" xfId="2122" xr:uid="{00000000-0005-0000-0000-0000230A0000}"/>
    <cellStyle name="Comma 10 7 10 3 2" xfId="19438" xr:uid="{00000000-0005-0000-0000-0000240A0000}"/>
    <cellStyle name="Comma 10 7 10 4" xfId="18146" xr:uid="{00000000-0005-0000-0000-0000250A0000}"/>
    <cellStyle name="Comma 10 7 10 4 2" xfId="20200" xr:uid="{00000000-0005-0000-0000-0000260A0000}"/>
    <cellStyle name="Comma 10 7 10 5" xfId="19436" xr:uid="{00000000-0005-0000-0000-0000270A0000}"/>
    <cellStyle name="Comma 10 7 11" xfId="2123" xr:uid="{00000000-0005-0000-0000-0000280A0000}"/>
    <cellStyle name="Comma 10 7 11 2" xfId="2124" xr:uid="{00000000-0005-0000-0000-0000290A0000}"/>
    <cellStyle name="Comma 10 7 11 2 2" xfId="19440" xr:uid="{00000000-0005-0000-0000-00002A0A0000}"/>
    <cellStyle name="Comma 10 7 11 3" xfId="2125" xr:uid="{00000000-0005-0000-0000-00002B0A0000}"/>
    <cellStyle name="Comma 10 7 11 3 2" xfId="19441" xr:uid="{00000000-0005-0000-0000-00002C0A0000}"/>
    <cellStyle name="Comma 10 7 11 4" xfId="18147" xr:uid="{00000000-0005-0000-0000-00002D0A0000}"/>
    <cellStyle name="Comma 10 7 11 4 2" xfId="20201" xr:uid="{00000000-0005-0000-0000-00002E0A0000}"/>
    <cellStyle name="Comma 10 7 11 5" xfId="19439" xr:uid="{00000000-0005-0000-0000-00002F0A0000}"/>
    <cellStyle name="Comma 10 7 12" xfId="2126" xr:uid="{00000000-0005-0000-0000-0000300A0000}"/>
    <cellStyle name="Comma 10 7 12 2" xfId="2127" xr:uid="{00000000-0005-0000-0000-0000310A0000}"/>
    <cellStyle name="Comma 10 7 12 2 2" xfId="19443" xr:uid="{00000000-0005-0000-0000-0000320A0000}"/>
    <cellStyle name="Comma 10 7 12 3" xfId="2128" xr:uid="{00000000-0005-0000-0000-0000330A0000}"/>
    <cellStyle name="Comma 10 7 12 3 2" xfId="19444" xr:uid="{00000000-0005-0000-0000-0000340A0000}"/>
    <cellStyle name="Comma 10 7 12 4" xfId="18148" xr:uid="{00000000-0005-0000-0000-0000350A0000}"/>
    <cellStyle name="Comma 10 7 12 4 2" xfId="20202" xr:uid="{00000000-0005-0000-0000-0000360A0000}"/>
    <cellStyle name="Comma 10 7 12 5" xfId="19442" xr:uid="{00000000-0005-0000-0000-0000370A0000}"/>
    <cellStyle name="Comma 10 7 13" xfId="2129" xr:uid="{00000000-0005-0000-0000-0000380A0000}"/>
    <cellStyle name="Comma 10 7 13 2" xfId="2130" xr:uid="{00000000-0005-0000-0000-0000390A0000}"/>
    <cellStyle name="Comma 10 7 13 2 2" xfId="19446" xr:uid="{00000000-0005-0000-0000-00003A0A0000}"/>
    <cellStyle name="Comma 10 7 13 3" xfId="2131" xr:uid="{00000000-0005-0000-0000-00003B0A0000}"/>
    <cellStyle name="Comma 10 7 13 3 2" xfId="19447" xr:uid="{00000000-0005-0000-0000-00003C0A0000}"/>
    <cellStyle name="Comma 10 7 13 4" xfId="18149" xr:uid="{00000000-0005-0000-0000-00003D0A0000}"/>
    <cellStyle name="Comma 10 7 13 4 2" xfId="20203" xr:uid="{00000000-0005-0000-0000-00003E0A0000}"/>
    <cellStyle name="Comma 10 7 13 5" xfId="19445" xr:uid="{00000000-0005-0000-0000-00003F0A0000}"/>
    <cellStyle name="Comma 10 7 14" xfId="2132" xr:uid="{00000000-0005-0000-0000-0000400A0000}"/>
    <cellStyle name="Comma 10 7 14 2" xfId="2133" xr:uid="{00000000-0005-0000-0000-0000410A0000}"/>
    <cellStyle name="Comma 10 7 14 2 2" xfId="19449" xr:uid="{00000000-0005-0000-0000-0000420A0000}"/>
    <cellStyle name="Comma 10 7 14 3" xfId="2134" xr:uid="{00000000-0005-0000-0000-0000430A0000}"/>
    <cellStyle name="Comma 10 7 14 3 2" xfId="19450" xr:uid="{00000000-0005-0000-0000-0000440A0000}"/>
    <cellStyle name="Comma 10 7 14 4" xfId="18150" xr:uid="{00000000-0005-0000-0000-0000450A0000}"/>
    <cellStyle name="Comma 10 7 14 4 2" xfId="20204" xr:uid="{00000000-0005-0000-0000-0000460A0000}"/>
    <cellStyle name="Comma 10 7 14 5" xfId="19448" xr:uid="{00000000-0005-0000-0000-0000470A0000}"/>
    <cellStyle name="Comma 10 7 15" xfId="2135" xr:uid="{00000000-0005-0000-0000-0000480A0000}"/>
    <cellStyle name="Comma 10 7 15 2" xfId="2136" xr:uid="{00000000-0005-0000-0000-0000490A0000}"/>
    <cellStyle name="Comma 10 7 15 2 2" xfId="19452" xr:uid="{00000000-0005-0000-0000-00004A0A0000}"/>
    <cellStyle name="Comma 10 7 15 3" xfId="2137" xr:uid="{00000000-0005-0000-0000-00004B0A0000}"/>
    <cellStyle name="Comma 10 7 15 3 2" xfId="19453" xr:uid="{00000000-0005-0000-0000-00004C0A0000}"/>
    <cellStyle name="Comma 10 7 15 4" xfId="18151" xr:uid="{00000000-0005-0000-0000-00004D0A0000}"/>
    <cellStyle name="Comma 10 7 15 4 2" xfId="20205" xr:uid="{00000000-0005-0000-0000-00004E0A0000}"/>
    <cellStyle name="Comma 10 7 15 5" xfId="19451" xr:uid="{00000000-0005-0000-0000-00004F0A0000}"/>
    <cellStyle name="Comma 10 7 16" xfId="2138" xr:uid="{00000000-0005-0000-0000-0000500A0000}"/>
    <cellStyle name="Comma 10 7 16 2" xfId="2139" xr:uid="{00000000-0005-0000-0000-0000510A0000}"/>
    <cellStyle name="Comma 10 7 16 2 2" xfId="19455" xr:uid="{00000000-0005-0000-0000-0000520A0000}"/>
    <cellStyle name="Comma 10 7 16 3" xfId="2140" xr:uid="{00000000-0005-0000-0000-0000530A0000}"/>
    <cellStyle name="Comma 10 7 16 3 2" xfId="19456" xr:uid="{00000000-0005-0000-0000-0000540A0000}"/>
    <cellStyle name="Comma 10 7 16 4" xfId="18152" xr:uid="{00000000-0005-0000-0000-0000550A0000}"/>
    <cellStyle name="Comma 10 7 16 4 2" xfId="20206" xr:uid="{00000000-0005-0000-0000-0000560A0000}"/>
    <cellStyle name="Comma 10 7 16 5" xfId="19454" xr:uid="{00000000-0005-0000-0000-0000570A0000}"/>
    <cellStyle name="Comma 10 7 17" xfId="2141" xr:uid="{00000000-0005-0000-0000-0000580A0000}"/>
    <cellStyle name="Comma 10 7 17 2" xfId="2142" xr:uid="{00000000-0005-0000-0000-0000590A0000}"/>
    <cellStyle name="Comma 10 7 17 2 2" xfId="19458" xr:uid="{00000000-0005-0000-0000-00005A0A0000}"/>
    <cellStyle name="Comma 10 7 17 3" xfId="2143" xr:uid="{00000000-0005-0000-0000-00005B0A0000}"/>
    <cellStyle name="Comma 10 7 17 3 2" xfId="19459" xr:uid="{00000000-0005-0000-0000-00005C0A0000}"/>
    <cellStyle name="Comma 10 7 17 4" xfId="18153" xr:uid="{00000000-0005-0000-0000-00005D0A0000}"/>
    <cellStyle name="Comma 10 7 17 4 2" xfId="20207" xr:uid="{00000000-0005-0000-0000-00005E0A0000}"/>
    <cellStyle name="Comma 10 7 17 5" xfId="19457" xr:uid="{00000000-0005-0000-0000-00005F0A0000}"/>
    <cellStyle name="Comma 10 7 18" xfId="2144" xr:uid="{00000000-0005-0000-0000-0000600A0000}"/>
    <cellStyle name="Comma 10 7 18 2" xfId="19460" xr:uid="{00000000-0005-0000-0000-0000610A0000}"/>
    <cellStyle name="Comma 10 7 19" xfId="2145" xr:uid="{00000000-0005-0000-0000-0000620A0000}"/>
    <cellStyle name="Comma 10 7 19 2" xfId="19461" xr:uid="{00000000-0005-0000-0000-0000630A0000}"/>
    <cellStyle name="Comma 10 7 2" xfId="2146" xr:uid="{00000000-0005-0000-0000-0000640A0000}"/>
    <cellStyle name="Comma 10 7 2 2" xfId="2147" xr:uid="{00000000-0005-0000-0000-0000650A0000}"/>
    <cellStyle name="Comma 10 7 2 2 2" xfId="19463" xr:uid="{00000000-0005-0000-0000-0000660A0000}"/>
    <cellStyle name="Comma 10 7 2 3" xfId="2148" xr:uid="{00000000-0005-0000-0000-0000670A0000}"/>
    <cellStyle name="Comma 10 7 2 3 2" xfId="19464" xr:uid="{00000000-0005-0000-0000-0000680A0000}"/>
    <cellStyle name="Comma 10 7 2 4" xfId="18154" xr:uid="{00000000-0005-0000-0000-0000690A0000}"/>
    <cellStyle name="Comma 10 7 2 4 2" xfId="20208" xr:uid="{00000000-0005-0000-0000-00006A0A0000}"/>
    <cellStyle name="Comma 10 7 2 5" xfId="19462" xr:uid="{00000000-0005-0000-0000-00006B0A0000}"/>
    <cellStyle name="Comma 10 7 20" xfId="18145" xr:uid="{00000000-0005-0000-0000-00006C0A0000}"/>
    <cellStyle name="Comma 10 7 20 2" xfId="20199" xr:uid="{00000000-0005-0000-0000-00006D0A0000}"/>
    <cellStyle name="Comma 10 7 21" xfId="19435" xr:uid="{00000000-0005-0000-0000-00006E0A0000}"/>
    <cellStyle name="Comma 10 7 3" xfId="2149" xr:uid="{00000000-0005-0000-0000-00006F0A0000}"/>
    <cellStyle name="Comma 10 7 3 2" xfId="2150" xr:uid="{00000000-0005-0000-0000-0000700A0000}"/>
    <cellStyle name="Comma 10 7 3 2 2" xfId="19466" xr:uid="{00000000-0005-0000-0000-0000710A0000}"/>
    <cellStyle name="Comma 10 7 3 3" xfId="2151" xr:uid="{00000000-0005-0000-0000-0000720A0000}"/>
    <cellStyle name="Comma 10 7 3 3 2" xfId="19467" xr:uid="{00000000-0005-0000-0000-0000730A0000}"/>
    <cellStyle name="Comma 10 7 3 4" xfId="18155" xr:uid="{00000000-0005-0000-0000-0000740A0000}"/>
    <cellStyle name="Comma 10 7 3 4 2" xfId="20209" xr:uid="{00000000-0005-0000-0000-0000750A0000}"/>
    <cellStyle name="Comma 10 7 3 5" xfId="19465" xr:uid="{00000000-0005-0000-0000-0000760A0000}"/>
    <cellStyle name="Comma 10 7 4" xfId="2152" xr:uid="{00000000-0005-0000-0000-0000770A0000}"/>
    <cellStyle name="Comma 10 7 4 2" xfId="2153" xr:uid="{00000000-0005-0000-0000-0000780A0000}"/>
    <cellStyle name="Comma 10 7 4 2 2" xfId="19469" xr:uid="{00000000-0005-0000-0000-0000790A0000}"/>
    <cellStyle name="Comma 10 7 4 3" xfId="2154" xr:uid="{00000000-0005-0000-0000-00007A0A0000}"/>
    <cellStyle name="Comma 10 7 4 3 2" xfId="19470" xr:uid="{00000000-0005-0000-0000-00007B0A0000}"/>
    <cellStyle name="Comma 10 7 4 4" xfId="18156" xr:uid="{00000000-0005-0000-0000-00007C0A0000}"/>
    <cellStyle name="Comma 10 7 4 4 2" xfId="20210" xr:uid="{00000000-0005-0000-0000-00007D0A0000}"/>
    <cellStyle name="Comma 10 7 4 5" xfId="19468" xr:uid="{00000000-0005-0000-0000-00007E0A0000}"/>
    <cellStyle name="Comma 10 7 5" xfId="2155" xr:uid="{00000000-0005-0000-0000-00007F0A0000}"/>
    <cellStyle name="Comma 10 7 5 2" xfId="2156" xr:uid="{00000000-0005-0000-0000-0000800A0000}"/>
    <cellStyle name="Comma 10 7 5 2 2" xfId="19472" xr:uid="{00000000-0005-0000-0000-0000810A0000}"/>
    <cellStyle name="Comma 10 7 5 3" xfId="2157" xr:uid="{00000000-0005-0000-0000-0000820A0000}"/>
    <cellStyle name="Comma 10 7 5 3 2" xfId="19473" xr:uid="{00000000-0005-0000-0000-0000830A0000}"/>
    <cellStyle name="Comma 10 7 5 4" xfId="18157" xr:uid="{00000000-0005-0000-0000-0000840A0000}"/>
    <cellStyle name="Comma 10 7 5 4 2" xfId="20211" xr:uid="{00000000-0005-0000-0000-0000850A0000}"/>
    <cellStyle name="Comma 10 7 5 5" xfId="19471" xr:uid="{00000000-0005-0000-0000-0000860A0000}"/>
    <cellStyle name="Comma 10 7 6" xfId="2158" xr:uid="{00000000-0005-0000-0000-0000870A0000}"/>
    <cellStyle name="Comma 10 7 6 2" xfId="2159" xr:uid="{00000000-0005-0000-0000-0000880A0000}"/>
    <cellStyle name="Comma 10 7 6 2 2" xfId="19475" xr:uid="{00000000-0005-0000-0000-0000890A0000}"/>
    <cellStyle name="Comma 10 7 6 3" xfId="2160" xr:uid="{00000000-0005-0000-0000-00008A0A0000}"/>
    <cellStyle name="Comma 10 7 6 3 2" xfId="19476" xr:uid="{00000000-0005-0000-0000-00008B0A0000}"/>
    <cellStyle name="Comma 10 7 6 4" xfId="18158" xr:uid="{00000000-0005-0000-0000-00008C0A0000}"/>
    <cellStyle name="Comma 10 7 6 4 2" xfId="20212" xr:uid="{00000000-0005-0000-0000-00008D0A0000}"/>
    <cellStyle name="Comma 10 7 6 5" xfId="19474" xr:uid="{00000000-0005-0000-0000-00008E0A0000}"/>
    <cellStyle name="Comma 10 7 7" xfId="2161" xr:uid="{00000000-0005-0000-0000-00008F0A0000}"/>
    <cellStyle name="Comma 10 7 7 2" xfId="2162" xr:uid="{00000000-0005-0000-0000-0000900A0000}"/>
    <cellStyle name="Comma 10 7 7 2 2" xfId="19478" xr:uid="{00000000-0005-0000-0000-0000910A0000}"/>
    <cellStyle name="Comma 10 7 7 3" xfId="2163" xr:uid="{00000000-0005-0000-0000-0000920A0000}"/>
    <cellStyle name="Comma 10 7 7 3 2" xfId="19479" xr:uid="{00000000-0005-0000-0000-0000930A0000}"/>
    <cellStyle name="Comma 10 7 7 4" xfId="18159" xr:uid="{00000000-0005-0000-0000-0000940A0000}"/>
    <cellStyle name="Comma 10 7 7 4 2" xfId="20213" xr:uid="{00000000-0005-0000-0000-0000950A0000}"/>
    <cellStyle name="Comma 10 7 7 5" xfId="19477" xr:uid="{00000000-0005-0000-0000-0000960A0000}"/>
    <cellStyle name="Comma 10 7 8" xfId="2164" xr:uid="{00000000-0005-0000-0000-0000970A0000}"/>
    <cellStyle name="Comma 10 7 8 2" xfId="2165" xr:uid="{00000000-0005-0000-0000-0000980A0000}"/>
    <cellStyle name="Comma 10 7 8 2 2" xfId="19481" xr:uid="{00000000-0005-0000-0000-0000990A0000}"/>
    <cellStyle name="Comma 10 7 8 3" xfId="2166" xr:uid="{00000000-0005-0000-0000-00009A0A0000}"/>
    <cellStyle name="Comma 10 7 8 3 2" xfId="19482" xr:uid="{00000000-0005-0000-0000-00009B0A0000}"/>
    <cellStyle name="Comma 10 7 8 4" xfId="18160" xr:uid="{00000000-0005-0000-0000-00009C0A0000}"/>
    <cellStyle name="Comma 10 7 8 4 2" xfId="20214" xr:uid="{00000000-0005-0000-0000-00009D0A0000}"/>
    <cellStyle name="Comma 10 7 8 5" xfId="19480" xr:uid="{00000000-0005-0000-0000-00009E0A0000}"/>
    <cellStyle name="Comma 10 7 9" xfId="2167" xr:uid="{00000000-0005-0000-0000-00009F0A0000}"/>
    <cellStyle name="Comma 10 7 9 2" xfId="2168" xr:uid="{00000000-0005-0000-0000-0000A00A0000}"/>
    <cellStyle name="Comma 10 7 9 2 2" xfId="19484" xr:uid="{00000000-0005-0000-0000-0000A10A0000}"/>
    <cellStyle name="Comma 10 7 9 3" xfId="2169" xr:uid="{00000000-0005-0000-0000-0000A20A0000}"/>
    <cellStyle name="Comma 10 7 9 3 2" xfId="19485" xr:uid="{00000000-0005-0000-0000-0000A30A0000}"/>
    <cellStyle name="Comma 10 7 9 4" xfId="18161" xr:uid="{00000000-0005-0000-0000-0000A40A0000}"/>
    <cellStyle name="Comma 10 7 9 4 2" xfId="20215" xr:uid="{00000000-0005-0000-0000-0000A50A0000}"/>
    <cellStyle name="Comma 10 7 9 5" xfId="19483" xr:uid="{00000000-0005-0000-0000-0000A60A0000}"/>
    <cellStyle name="Comma 10 8" xfId="2170" xr:uid="{00000000-0005-0000-0000-0000A70A0000}"/>
    <cellStyle name="Comma 10 8 10" xfId="2171" xr:uid="{00000000-0005-0000-0000-0000A80A0000}"/>
    <cellStyle name="Comma 10 8 10 2" xfId="2172" xr:uid="{00000000-0005-0000-0000-0000A90A0000}"/>
    <cellStyle name="Comma 10 8 10 2 2" xfId="19488" xr:uid="{00000000-0005-0000-0000-0000AA0A0000}"/>
    <cellStyle name="Comma 10 8 10 3" xfId="2173" xr:uid="{00000000-0005-0000-0000-0000AB0A0000}"/>
    <cellStyle name="Comma 10 8 10 3 2" xfId="19489" xr:uid="{00000000-0005-0000-0000-0000AC0A0000}"/>
    <cellStyle name="Comma 10 8 10 4" xfId="18163" xr:uid="{00000000-0005-0000-0000-0000AD0A0000}"/>
    <cellStyle name="Comma 10 8 10 4 2" xfId="20217" xr:uid="{00000000-0005-0000-0000-0000AE0A0000}"/>
    <cellStyle name="Comma 10 8 10 5" xfId="19487" xr:uid="{00000000-0005-0000-0000-0000AF0A0000}"/>
    <cellStyle name="Comma 10 8 11" xfId="2174" xr:uid="{00000000-0005-0000-0000-0000B00A0000}"/>
    <cellStyle name="Comma 10 8 11 2" xfId="2175" xr:uid="{00000000-0005-0000-0000-0000B10A0000}"/>
    <cellStyle name="Comma 10 8 11 2 2" xfId="19491" xr:uid="{00000000-0005-0000-0000-0000B20A0000}"/>
    <cellStyle name="Comma 10 8 11 3" xfId="2176" xr:uid="{00000000-0005-0000-0000-0000B30A0000}"/>
    <cellStyle name="Comma 10 8 11 3 2" xfId="19492" xr:uid="{00000000-0005-0000-0000-0000B40A0000}"/>
    <cellStyle name="Comma 10 8 11 4" xfId="18164" xr:uid="{00000000-0005-0000-0000-0000B50A0000}"/>
    <cellStyle name="Comma 10 8 11 4 2" xfId="20218" xr:uid="{00000000-0005-0000-0000-0000B60A0000}"/>
    <cellStyle name="Comma 10 8 11 5" xfId="19490" xr:uid="{00000000-0005-0000-0000-0000B70A0000}"/>
    <cellStyle name="Comma 10 8 12" xfId="2177" xr:uid="{00000000-0005-0000-0000-0000B80A0000}"/>
    <cellStyle name="Comma 10 8 12 2" xfId="2178" xr:uid="{00000000-0005-0000-0000-0000B90A0000}"/>
    <cellStyle name="Comma 10 8 12 2 2" xfId="19494" xr:uid="{00000000-0005-0000-0000-0000BA0A0000}"/>
    <cellStyle name="Comma 10 8 12 3" xfId="2179" xr:uid="{00000000-0005-0000-0000-0000BB0A0000}"/>
    <cellStyle name="Comma 10 8 12 3 2" xfId="19495" xr:uid="{00000000-0005-0000-0000-0000BC0A0000}"/>
    <cellStyle name="Comma 10 8 12 4" xfId="18165" xr:uid="{00000000-0005-0000-0000-0000BD0A0000}"/>
    <cellStyle name="Comma 10 8 12 4 2" xfId="20219" xr:uid="{00000000-0005-0000-0000-0000BE0A0000}"/>
    <cellStyle name="Comma 10 8 12 5" xfId="19493" xr:uid="{00000000-0005-0000-0000-0000BF0A0000}"/>
    <cellStyle name="Comma 10 8 13" xfId="2180" xr:uid="{00000000-0005-0000-0000-0000C00A0000}"/>
    <cellStyle name="Comma 10 8 13 2" xfId="2181" xr:uid="{00000000-0005-0000-0000-0000C10A0000}"/>
    <cellStyle name="Comma 10 8 13 2 2" xfId="19497" xr:uid="{00000000-0005-0000-0000-0000C20A0000}"/>
    <cellStyle name="Comma 10 8 13 3" xfId="2182" xr:uid="{00000000-0005-0000-0000-0000C30A0000}"/>
    <cellStyle name="Comma 10 8 13 3 2" xfId="19498" xr:uid="{00000000-0005-0000-0000-0000C40A0000}"/>
    <cellStyle name="Comma 10 8 13 4" xfId="18166" xr:uid="{00000000-0005-0000-0000-0000C50A0000}"/>
    <cellStyle name="Comma 10 8 13 4 2" xfId="20220" xr:uid="{00000000-0005-0000-0000-0000C60A0000}"/>
    <cellStyle name="Comma 10 8 13 5" xfId="19496" xr:uid="{00000000-0005-0000-0000-0000C70A0000}"/>
    <cellStyle name="Comma 10 8 14" xfId="2183" xr:uid="{00000000-0005-0000-0000-0000C80A0000}"/>
    <cellStyle name="Comma 10 8 14 2" xfId="2184" xr:uid="{00000000-0005-0000-0000-0000C90A0000}"/>
    <cellStyle name="Comma 10 8 14 2 2" xfId="19500" xr:uid="{00000000-0005-0000-0000-0000CA0A0000}"/>
    <cellStyle name="Comma 10 8 14 3" xfId="2185" xr:uid="{00000000-0005-0000-0000-0000CB0A0000}"/>
    <cellStyle name="Comma 10 8 14 3 2" xfId="19501" xr:uid="{00000000-0005-0000-0000-0000CC0A0000}"/>
    <cellStyle name="Comma 10 8 14 4" xfId="18167" xr:uid="{00000000-0005-0000-0000-0000CD0A0000}"/>
    <cellStyle name="Comma 10 8 14 4 2" xfId="20221" xr:uid="{00000000-0005-0000-0000-0000CE0A0000}"/>
    <cellStyle name="Comma 10 8 14 5" xfId="19499" xr:uid="{00000000-0005-0000-0000-0000CF0A0000}"/>
    <cellStyle name="Comma 10 8 15" xfId="2186" xr:uid="{00000000-0005-0000-0000-0000D00A0000}"/>
    <cellStyle name="Comma 10 8 15 2" xfId="2187" xr:uid="{00000000-0005-0000-0000-0000D10A0000}"/>
    <cellStyle name="Comma 10 8 15 2 2" xfId="19503" xr:uid="{00000000-0005-0000-0000-0000D20A0000}"/>
    <cellStyle name="Comma 10 8 15 3" xfId="2188" xr:uid="{00000000-0005-0000-0000-0000D30A0000}"/>
    <cellStyle name="Comma 10 8 15 3 2" xfId="19504" xr:uid="{00000000-0005-0000-0000-0000D40A0000}"/>
    <cellStyle name="Comma 10 8 15 4" xfId="18168" xr:uid="{00000000-0005-0000-0000-0000D50A0000}"/>
    <cellStyle name="Comma 10 8 15 4 2" xfId="20222" xr:uid="{00000000-0005-0000-0000-0000D60A0000}"/>
    <cellStyle name="Comma 10 8 15 5" xfId="19502" xr:uid="{00000000-0005-0000-0000-0000D70A0000}"/>
    <cellStyle name="Comma 10 8 16" xfId="2189" xr:uid="{00000000-0005-0000-0000-0000D80A0000}"/>
    <cellStyle name="Comma 10 8 16 2" xfId="2190" xr:uid="{00000000-0005-0000-0000-0000D90A0000}"/>
    <cellStyle name="Comma 10 8 16 2 2" xfId="19506" xr:uid="{00000000-0005-0000-0000-0000DA0A0000}"/>
    <cellStyle name="Comma 10 8 16 3" xfId="2191" xr:uid="{00000000-0005-0000-0000-0000DB0A0000}"/>
    <cellStyle name="Comma 10 8 16 3 2" xfId="19507" xr:uid="{00000000-0005-0000-0000-0000DC0A0000}"/>
    <cellStyle name="Comma 10 8 16 4" xfId="18169" xr:uid="{00000000-0005-0000-0000-0000DD0A0000}"/>
    <cellStyle name="Comma 10 8 16 4 2" xfId="20223" xr:uid="{00000000-0005-0000-0000-0000DE0A0000}"/>
    <cellStyle name="Comma 10 8 16 5" xfId="19505" xr:uid="{00000000-0005-0000-0000-0000DF0A0000}"/>
    <cellStyle name="Comma 10 8 17" xfId="2192" xr:uid="{00000000-0005-0000-0000-0000E00A0000}"/>
    <cellStyle name="Comma 10 8 17 2" xfId="2193" xr:uid="{00000000-0005-0000-0000-0000E10A0000}"/>
    <cellStyle name="Comma 10 8 17 2 2" xfId="19509" xr:uid="{00000000-0005-0000-0000-0000E20A0000}"/>
    <cellStyle name="Comma 10 8 17 3" xfId="2194" xr:uid="{00000000-0005-0000-0000-0000E30A0000}"/>
    <cellStyle name="Comma 10 8 17 3 2" xfId="19510" xr:uid="{00000000-0005-0000-0000-0000E40A0000}"/>
    <cellStyle name="Comma 10 8 17 4" xfId="18170" xr:uid="{00000000-0005-0000-0000-0000E50A0000}"/>
    <cellStyle name="Comma 10 8 17 4 2" xfId="20224" xr:uid="{00000000-0005-0000-0000-0000E60A0000}"/>
    <cellStyle name="Comma 10 8 17 5" xfId="19508" xr:uid="{00000000-0005-0000-0000-0000E70A0000}"/>
    <cellStyle name="Comma 10 8 18" xfId="2195" xr:uid="{00000000-0005-0000-0000-0000E80A0000}"/>
    <cellStyle name="Comma 10 8 18 2" xfId="19511" xr:uid="{00000000-0005-0000-0000-0000E90A0000}"/>
    <cellStyle name="Comma 10 8 19" xfId="2196" xr:uid="{00000000-0005-0000-0000-0000EA0A0000}"/>
    <cellStyle name="Comma 10 8 19 2" xfId="19512" xr:uid="{00000000-0005-0000-0000-0000EB0A0000}"/>
    <cellStyle name="Comma 10 8 2" xfId="2197" xr:uid="{00000000-0005-0000-0000-0000EC0A0000}"/>
    <cellStyle name="Comma 10 8 2 2" xfId="2198" xr:uid="{00000000-0005-0000-0000-0000ED0A0000}"/>
    <cellStyle name="Comma 10 8 2 2 2" xfId="19514" xr:uid="{00000000-0005-0000-0000-0000EE0A0000}"/>
    <cellStyle name="Comma 10 8 2 3" xfId="2199" xr:uid="{00000000-0005-0000-0000-0000EF0A0000}"/>
    <cellStyle name="Comma 10 8 2 3 2" xfId="19515" xr:uid="{00000000-0005-0000-0000-0000F00A0000}"/>
    <cellStyle name="Comma 10 8 2 4" xfId="18171" xr:uid="{00000000-0005-0000-0000-0000F10A0000}"/>
    <cellStyle name="Comma 10 8 2 4 2" xfId="20225" xr:uid="{00000000-0005-0000-0000-0000F20A0000}"/>
    <cellStyle name="Comma 10 8 2 5" xfId="19513" xr:uid="{00000000-0005-0000-0000-0000F30A0000}"/>
    <cellStyle name="Comma 10 8 20" xfId="18162" xr:uid="{00000000-0005-0000-0000-0000F40A0000}"/>
    <cellStyle name="Comma 10 8 20 2" xfId="20216" xr:uid="{00000000-0005-0000-0000-0000F50A0000}"/>
    <cellStyle name="Comma 10 8 21" xfId="19486" xr:uid="{00000000-0005-0000-0000-0000F60A0000}"/>
    <cellStyle name="Comma 10 8 3" xfId="2200" xr:uid="{00000000-0005-0000-0000-0000F70A0000}"/>
    <cellStyle name="Comma 10 8 3 2" xfId="2201" xr:uid="{00000000-0005-0000-0000-0000F80A0000}"/>
    <cellStyle name="Comma 10 8 3 2 2" xfId="19517" xr:uid="{00000000-0005-0000-0000-0000F90A0000}"/>
    <cellStyle name="Comma 10 8 3 3" xfId="2202" xr:uid="{00000000-0005-0000-0000-0000FA0A0000}"/>
    <cellStyle name="Comma 10 8 3 3 2" xfId="19518" xr:uid="{00000000-0005-0000-0000-0000FB0A0000}"/>
    <cellStyle name="Comma 10 8 3 4" xfId="18172" xr:uid="{00000000-0005-0000-0000-0000FC0A0000}"/>
    <cellStyle name="Comma 10 8 3 4 2" xfId="20226" xr:uid="{00000000-0005-0000-0000-0000FD0A0000}"/>
    <cellStyle name="Comma 10 8 3 5" xfId="19516" xr:uid="{00000000-0005-0000-0000-0000FE0A0000}"/>
    <cellStyle name="Comma 10 8 4" xfId="2203" xr:uid="{00000000-0005-0000-0000-0000FF0A0000}"/>
    <cellStyle name="Comma 10 8 4 2" xfId="2204" xr:uid="{00000000-0005-0000-0000-0000000B0000}"/>
    <cellStyle name="Comma 10 8 4 2 2" xfId="19520" xr:uid="{00000000-0005-0000-0000-0000010B0000}"/>
    <cellStyle name="Comma 10 8 4 3" xfId="2205" xr:uid="{00000000-0005-0000-0000-0000020B0000}"/>
    <cellStyle name="Comma 10 8 4 3 2" xfId="19521" xr:uid="{00000000-0005-0000-0000-0000030B0000}"/>
    <cellStyle name="Comma 10 8 4 4" xfId="18173" xr:uid="{00000000-0005-0000-0000-0000040B0000}"/>
    <cellStyle name="Comma 10 8 4 4 2" xfId="20227" xr:uid="{00000000-0005-0000-0000-0000050B0000}"/>
    <cellStyle name="Comma 10 8 4 5" xfId="19519" xr:uid="{00000000-0005-0000-0000-0000060B0000}"/>
    <cellStyle name="Comma 10 8 5" xfId="2206" xr:uid="{00000000-0005-0000-0000-0000070B0000}"/>
    <cellStyle name="Comma 10 8 5 2" xfId="2207" xr:uid="{00000000-0005-0000-0000-0000080B0000}"/>
    <cellStyle name="Comma 10 8 5 2 2" xfId="19523" xr:uid="{00000000-0005-0000-0000-0000090B0000}"/>
    <cellStyle name="Comma 10 8 5 3" xfId="2208" xr:uid="{00000000-0005-0000-0000-00000A0B0000}"/>
    <cellStyle name="Comma 10 8 5 3 2" xfId="19524" xr:uid="{00000000-0005-0000-0000-00000B0B0000}"/>
    <cellStyle name="Comma 10 8 5 4" xfId="18174" xr:uid="{00000000-0005-0000-0000-00000C0B0000}"/>
    <cellStyle name="Comma 10 8 5 4 2" xfId="20228" xr:uid="{00000000-0005-0000-0000-00000D0B0000}"/>
    <cellStyle name="Comma 10 8 5 5" xfId="19522" xr:uid="{00000000-0005-0000-0000-00000E0B0000}"/>
    <cellStyle name="Comma 10 8 6" xfId="2209" xr:uid="{00000000-0005-0000-0000-00000F0B0000}"/>
    <cellStyle name="Comma 10 8 6 2" xfId="2210" xr:uid="{00000000-0005-0000-0000-0000100B0000}"/>
    <cellStyle name="Comma 10 8 6 2 2" xfId="19526" xr:uid="{00000000-0005-0000-0000-0000110B0000}"/>
    <cellStyle name="Comma 10 8 6 3" xfId="2211" xr:uid="{00000000-0005-0000-0000-0000120B0000}"/>
    <cellStyle name="Comma 10 8 6 3 2" xfId="19527" xr:uid="{00000000-0005-0000-0000-0000130B0000}"/>
    <cellStyle name="Comma 10 8 6 4" xfId="18175" xr:uid="{00000000-0005-0000-0000-0000140B0000}"/>
    <cellStyle name="Comma 10 8 6 4 2" xfId="20229" xr:uid="{00000000-0005-0000-0000-0000150B0000}"/>
    <cellStyle name="Comma 10 8 6 5" xfId="19525" xr:uid="{00000000-0005-0000-0000-0000160B0000}"/>
    <cellStyle name="Comma 10 8 7" xfId="2212" xr:uid="{00000000-0005-0000-0000-0000170B0000}"/>
    <cellStyle name="Comma 10 8 7 2" xfId="2213" xr:uid="{00000000-0005-0000-0000-0000180B0000}"/>
    <cellStyle name="Comma 10 8 7 2 2" xfId="19529" xr:uid="{00000000-0005-0000-0000-0000190B0000}"/>
    <cellStyle name="Comma 10 8 7 3" xfId="2214" xr:uid="{00000000-0005-0000-0000-00001A0B0000}"/>
    <cellStyle name="Comma 10 8 7 3 2" xfId="19530" xr:uid="{00000000-0005-0000-0000-00001B0B0000}"/>
    <cellStyle name="Comma 10 8 7 4" xfId="18176" xr:uid="{00000000-0005-0000-0000-00001C0B0000}"/>
    <cellStyle name="Comma 10 8 7 4 2" xfId="20230" xr:uid="{00000000-0005-0000-0000-00001D0B0000}"/>
    <cellStyle name="Comma 10 8 7 5" xfId="19528" xr:uid="{00000000-0005-0000-0000-00001E0B0000}"/>
    <cellStyle name="Comma 10 8 8" xfId="2215" xr:uid="{00000000-0005-0000-0000-00001F0B0000}"/>
    <cellStyle name="Comma 10 8 8 2" xfId="2216" xr:uid="{00000000-0005-0000-0000-0000200B0000}"/>
    <cellStyle name="Comma 10 8 8 2 2" xfId="19532" xr:uid="{00000000-0005-0000-0000-0000210B0000}"/>
    <cellStyle name="Comma 10 8 8 3" xfId="2217" xr:uid="{00000000-0005-0000-0000-0000220B0000}"/>
    <cellStyle name="Comma 10 8 8 3 2" xfId="19533" xr:uid="{00000000-0005-0000-0000-0000230B0000}"/>
    <cellStyle name="Comma 10 8 8 4" xfId="18177" xr:uid="{00000000-0005-0000-0000-0000240B0000}"/>
    <cellStyle name="Comma 10 8 8 4 2" xfId="20231" xr:uid="{00000000-0005-0000-0000-0000250B0000}"/>
    <cellStyle name="Comma 10 8 8 5" xfId="19531" xr:uid="{00000000-0005-0000-0000-0000260B0000}"/>
    <cellStyle name="Comma 10 8 9" xfId="2218" xr:uid="{00000000-0005-0000-0000-0000270B0000}"/>
    <cellStyle name="Comma 10 8 9 2" xfId="2219" xr:uid="{00000000-0005-0000-0000-0000280B0000}"/>
    <cellStyle name="Comma 10 8 9 2 2" xfId="19535" xr:uid="{00000000-0005-0000-0000-0000290B0000}"/>
    <cellStyle name="Comma 10 8 9 3" xfId="2220" xr:uid="{00000000-0005-0000-0000-00002A0B0000}"/>
    <cellStyle name="Comma 10 8 9 3 2" xfId="19536" xr:uid="{00000000-0005-0000-0000-00002B0B0000}"/>
    <cellStyle name="Comma 10 8 9 4" xfId="18178" xr:uid="{00000000-0005-0000-0000-00002C0B0000}"/>
    <cellStyle name="Comma 10 8 9 4 2" xfId="20232" xr:uid="{00000000-0005-0000-0000-00002D0B0000}"/>
    <cellStyle name="Comma 10 8 9 5" xfId="19534" xr:uid="{00000000-0005-0000-0000-00002E0B0000}"/>
    <cellStyle name="Comma 10 9" xfId="2221" xr:uid="{00000000-0005-0000-0000-00002F0B0000}"/>
    <cellStyle name="Comma 10 9 2" xfId="2222" xr:uid="{00000000-0005-0000-0000-0000300B0000}"/>
    <cellStyle name="Comma 10 9 2 2" xfId="19538" xr:uid="{00000000-0005-0000-0000-0000310B0000}"/>
    <cellStyle name="Comma 10 9 3" xfId="2223" xr:uid="{00000000-0005-0000-0000-0000320B0000}"/>
    <cellStyle name="Comma 10 9 3 2" xfId="19539" xr:uid="{00000000-0005-0000-0000-0000330B0000}"/>
    <cellStyle name="Comma 10 9 4" xfId="19537" xr:uid="{00000000-0005-0000-0000-0000340B0000}"/>
    <cellStyle name="Comma 11" xfId="2224" xr:uid="{00000000-0005-0000-0000-0000350B0000}"/>
    <cellStyle name="Comma 11 2" xfId="2225" xr:uid="{00000000-0005-0000-0000-0000360B0000}"/>
    <cellStyle name="Comma 11 2 2" xfId="19541" xr:uid="{00000000-0005-0000-0000-0000370B0000}"/>
    <cellStyle name="Comma 11 3" xfId="19540" xr:uid="{00000000-0005-0000-0000-0000380B0000}"/>
    <cellStyle name="Comma 12" xfId="2226" xr:uid="{00000000-0005-0000-0000-0000390B0000}"/>
    <cellStyle name="Comma 12 2" xfId="2227" xr:uid="{00000000-0005-0000-0000-00003A0B0000}"/>
    <cellStyle name="Comma 12 2 2" xfId="19543" xr:uid="{00000000-0005-0000-0000-00003B0B0000}"/>
    <cellStyle name="Comma 12 3" xfId="19542" xr:uid="{00000000-0005-0000-0000-00003C0B0000}"/>
    <cellStyle name="Comma 13" xfId="2228" xr:uid="{00000000-0005-0000-0000-00003D0B0000}"/>
    <cellStyle name="Comma 13 2" xfId="2229" xr:uid="{00000000-0005-0000-0000-00003E0B0000}"/>
    <cellStyle name="Comma 13 2 2" xfId="19545" xr:uid="{00000000-0005-0000-0000-00003F0B0000}"/>
    <cellStyle name="Comma 13 3" xfId="19544" xr:uid="{00000000-0005-0000-0000-0000400B0000}"/>
    <cellStyle name="Comma 14" xfId="2230" xr:uid="{00000000-0005-0000-0000-0000410B0000}"/>
    <cellStyle name="Comma 14 2" xfId="2231" xr:uid="{00000000-0005-0000-0000-0000420B0000}"/>
    <cellStyle name="Comma 14 2 2" xfId="2232" xr:uid="{00000000-0005-0000-0000-0000430B0000}"/>
    <cellStyle name="Comma 14 2 2 2" xfId="19548" xr:uid="{00000000-0005-0000-0000-0000440B0000}"/>
    <cellStyle name="Comma 14 2 3" xfId="2233" xr:uid="{00000000-0005-0000-0000-0000450B0000}"/>
    <cellStyle name="Comma 14 2 3 2" xfId="19549" xr:uid="{00000000-0005-0000-0000-0000460B0000}"/>
    <cellStyle name="Comma 14 2 4" xfId="19547" xr:uid="{00000000-0005-0000-0000-0000470B0000}"/>
    <cellStyle name="Comma 14 3" xfId="2234" xr:uid="{00000000-0005-0000-0000-0000480B0000}"/>
    <cellStyle name="Comma 14 4" xfId="19546" xr:uid="{00000000-0005-0000-0000-0000490B0000}"/>
    <cellStyle name="Comma 15" xfId="2235" xr:uid="{00000000-0005-0000-0000-00004A0B0000}"/>
    <cellStyle name="Comma 15 2" xfId="2236" xr:uid="{00000000-0005-0000-0000-00004B0B0000}"/>
    <cellStyle name="Comma 15 2 2" xfId="2237" xr:uid="{00000000-0005-0000-0000-00004C0B0000}"/>
    <cellStyle name="Comma 15 2 2 2" xfId="19552" xr:uid="{00000000-0005-0000-0000-00004D0B0000}"/>
    <cellStyle name="Comma 15 2 3" xfId="2238" xr:uid="{00000000-0005-0000-0000-00004E0B0000}"/>
    <cellStyle name="Comma 15 2 3 2" xfId="19553" xr:uid="{00000000-0005-0000-0000-00004F0B0000}"/>
    <cellStyle name="Comma 15 2 4" xfId="19551" xr:uid="{00000000-0005-0000-0000-0000500B0000}"/>
    <cellStyle name="Comma 15 3" xfId="2239" xr:uid="{00000000-0005-0000-0000-0000510B0000}"/>
    <cellStyle name="Comma 15 3 2" xfId="2240" xr:uid="{00000000-0005-0000-0000-0000520B0000}"/>
    <cellStyle name="Comma 15 3 2 2" xfId="19555" xr:uid="{00000000-0005-0000-0000-0000530B0000}"/>
    <cellStyle name="Comma 15 3 3" xfId="19554" xr:uid="{00000000-0005-0000-0000-0000540B0000}"/>
    <cellStyle name="Comma 15 4" xfId="2241" xr:uid="{00000000-0005-0000-0000-0000550B0000}"/>
    <cellStyle name="Comma 15 4 2" xfId="19556" xr:uid="{00000000-0005-0000-0000-0000560B0000}"/>
    <cellStyle name="Comma 15 5" xfId="2242" xr:uid="{00000000-0005-0000-0000-0000570B0000}"/>
    <cellStyle name="Comma 15 5 2" xfId="19557" xr:uid="{00000000-0005-0000-0000-0000580B0000}"/>
    <cellStyle name="Comma 15 6" xfId="19550" xr:uid="{00000000-0005-0000-0000-0000590B0000}"/>
    <cellStyle name="Comma 16" xfId="2243" xr:uid="{00000000-0005-0000-0000-00005A0B0000}"/>
    <cellStyle name="Comma 16 2" xfId="2244" xr:uid="{00000000-0005-0000-0000-00005B0B0000}"/>
    <cellStyle name="Comma 16 2 2" xfId="2245" xr:uid="{00000000-0005-0000-0000-00005C0B0000}"/>
    <cellStyle name="Comma 16 2 2 2" xfId="19560" xr:uid="{00000000-0005-0000-0000-00005D0B0000}"/>
    <cellStyle name="Comma 16 2 3" xfId="2246" xr:uid="{00000000-0005-0000-0000-00005E0B0000}"/>
    <cellStyle name="Comma 16 2 3 2" xfId="19561" xr:uid="{00000000-0005-0000-0000-00005F0B0000}"/>
    <cellStyle name="Comma 16 2 4" xfId="19559" xr:uid="{00000000-0005-0000-0000-0000600B0000}"/>
    <cellStyle name="Comma 16 3" xfId="2247" xr:uid="{00000000-0005-0000-0000-0000610B0000}"/>
    <cellStyle name="Comma 16 3 2" xfId="2248" xr:uid="{00000000-0005-0000-0000-0000620B0000}"/>
    <cellStyle name="Comma 16 3 2 2" xfId="19563" xr:uid="{00000000-0005-0000-0000-0000630B0000}"/>
    <cellStyle name="Comma 16 3 3" xfId="19562" xr:uid="{00000000-0005-0000-0000-0000640B0000}"/>
    <cellStyle name="Comma 16 4" xfId="2249" xr:uid="{00000000-0005-0000-0000-0000650B0000}"/>
    <cellStyle name="Comma 16 4 2" xfId="19564" xr:uid="{00000000-0005-0000-0000-0000660B0000}"/>
    <cellStyle name="Comma 16 5" xfId="2250" xr:uid="{00000000-0005-0000-0000-0000670B0000}"/>
    <cellStyle name="Comma 16 5 2" xfId="19565" xr:uid="{00000000-0005-0000-0000-0000680B0000}"/>
    <cellStyle name="Comma 16 6" xfId="19558" xr:uid="{00000000-0005-0000-0000-0000690B0000}"/>
    <cellStyle name="Comma 17" xfId="2251" xr:uid="{00000000-0005-0000-0000-00006A0B0000}"/>
    <cellStyle name="Comma 17 2" xfId="2252" xr:uid="{00000000-0005-0000-0000-00006B0B0000}"/>
    <cellStyle name="Comma 17 2 2" xfId="2253" xr:uid="{00000000-0005-0000-0000-00006C0B0000}"/>
    <cellStyle name="Comma 17 2 2 2" xfId="19568" xr:uid="{00000000-0005-0000-0000-00006D0B0000}"/>
    <cellStyle name="Comma 17 2 3" xfId="2254" xr:uid="{00000000-0005-0000-0000-00006E0B0000}"/>
    <cellStyle name="Comma 17 2 3 2" xfId="19569" xr:uid="{00000000-0005-0000-0000-00006F0B0000}"/>
    <cellStyle name="Comma 17 2 4" xfId="19567" xr:uid="{00000000-0005-0000-0000-0000700B0000}"/>
    <cellStyle name="Comma 17 3" xfId="2255" xr:uid="{00000000-0005-0000-0000-0000710B0000}"/>
    <cellStyle name="Comma 17 3 2" xfId="19570" xr:uid="{00000000-0005-0000-0000-0000720B0000}"/>
    <cellStyle name="Comma 17 4" xfId="2256" xr:uid="{00000000-0005-0000-0000-0000730B0000}"/>
    <cellStyle name="Comma 17 4 2" xfId="19571" xr:uid="{00000000-0005-0000-0000-0000740B0000}"/>
    <cellStyle name="Comma 17 5" xfId="19566" xr:uid="{00000000-0005-0000-0000-0000750B0000}"/>
    <cellStyle name="Comma 18" xfId="2257" xr:uid="{00000000-0005-0000-0000-0000760B0000}"/>
    <cellStyle name="Comma 18 2" xfId="2258" xr:uid="{00000000-0005-0000-0000-0000770B0000}"/>
    <cellStyle name="Comma 18 2 2" xfId="2259" xr:uid="{00000000-0005-0000-0000-0000780B0000}"/>
    <cellStyle name="Comma 18 2 2 2" xfId="19574" xr:uid="{00000000-0005-0000-0000-0000790B0000}"/>
    <cellStyle name="Comma 18 2 3" xfId="19573" xr:uid="{00000000-0005-0000-0000-00007A0B0000}"/>
    <cellStyle name="Comma 18 3" xfId="2260" xr:uid="{00000000-0005-0000-0000-00007B0B0000}"/>
    <cellStyle name="Comma 18 3 2" xfId="19575" xr:uid="{00000000-0005-0000-0000-00007C0B0000}"/>
    <cellStyle name="Comma 18 4" xfId="19572" xr:uid="{00000000-0005-0000-0000-00007D0B0000}"/>
    <cellStyle name="Comma 19" xfId="2261" xr:uid="{00000000-0005-0000-0000-00007E0B0000}"/>
    <cellStyle name="Comma 19 2" xfId="2262" xr:uid="{00000000-0005-0000-0000-00007F0B0000}"/>
    <cellStyle name="Comma 19 2 2" xfId="2263" xr:uid="{00000000-0005-0000-0000-0000800B0000}"/>
    <cellStyle name="Comma 19 2 2 2" xfId="19578" xr:uid="{00000000-0005-0000-0000-0000810B0000}"/>
    <cellStyle name="Comma 19 2 3" xfId="19577" xr:uid="{00000000-0005-0000-0000-0000820B0000}"/>
    <cellStyle name="Comma 19 3" xfId="2264" xr:uid="{00000000-0005-0000-0000-0000830B0000}"/>
    <cellStyle name="Comma 19 3 2" xfId="19579" xr:uid="{00000000-0005-0000-0000-0000840B0000}"/>
    <cellStyle name="Comma 19 4" xfId="19576" xr:uid="{00000000-0005-0000-0000-0000850B0000}"/>
    <cellStyle name="Comma 2" xfId="2265" xr:uid="{00000000-0005-0000-0000-0000860B0000}"/>
    <cellStyle name="Comma 2 10" xfId="2266" xr:uid="{00000000-0005-0000-0000-0000870B0000}"/>
    <cellStyle name="Comma 2 10 2" xfId="2267" xr:uid="{00000000-0005-0000-0000-0000880B0000}"/>
    <cellStyle name="Comma 2 10 3" xfId="2268" xr:uid="{00000000-0005-0000-0000-0000890B0000}"/>
    <cellStyle name="Comma 2 10 3 2" xfId="19581" xr:uid="{00000000-0005-0000-0000-00008A0B0000}"/>
    <cellStyle name="Comma 2 10 4" xfId="2269" xr:uid="{00000000-0005-0000-0000-00008B0B0000}"/>
    <cellStyle name="Comma 2 10 4 2" xfId="19582" xr:uid="{00000000-0005-0000-0000-00008C0B0000}"/>
    <cellStyle name="Comma 2 11" xfId="2270" xr:uid="{00000000-0005-0000-0000-00008D0B0000}"/>
    <cellStyle name="Comma 2 11 2" xfId="2271" xr:uid="{00000000-0005-0000-0000-00008E0B0000}"/>
    <cellStyle name="Comma 2 11 3" xfId="2272" xr:uid="{00000000-0005-0000-0000-00008F0B0000}"/>
    <cellStyle name="Comma 2 11 3 2" xfId="19583" xr:uid="{00000000-0005-0000-0000-0000900B0000}"/>
    <cellStyle name="Comma 2 11 4" xfId="2273" xr:uid="{00000000-0005-0000-0000-0000910B0000}"/>
    <cellStyle name="Comma 2 11 4 2" xfId="19584" xr:uid="{00000000-0005-0000-0000-0000920B0000}"/>
    <cellStyle name="Comma 2 12" xfId="2274" xr:uid="{00000000-0005-0000-0000-0000930B0000}"/>
    <cellStyle name="Comma 2 12 2" xfId="2275" xr:uid="{00000000-0005-0000-0000-0000940B0000}"/>
    <cellStyle name="Comma 2 12 3" xfId="2276" xr:uid="{00000000-0005-0000-0000-0000950B0000}"/>
    <cellStyle name="Comma 2 12 3 2" xfId="19585" xr:uid="{00000000-0005-0000-0000-0000960B0000}"/>
    <cellStyle name="Comma 2 12 4" xfId="2277" xr:uid="{00000000-0005-0000-0000-0000970B0000}"/>
    <cellStyle name="Comma 2 12 4 2" xfId="19586" xr:uid="{00000000-0005-0000-0000-0000980B0000}"/>
    <cellStyle name="Comma 2 13" xfId="2278" xr:uid="{00000000-0005-0000-0000-0000990B0000}"/>
    <cellStyle name="Comma 2 13 2" xfId="2279" xr:uid="{00000000-0005-0000-0000-00009A0B0000}"/>
    <cellStyle name="Comma 2 13 3" xfId="2280" xr:uid="{00000000-0005-0000-0000-00009B0B0000}"/>
    <cellStyle name="Comma 2 13 3 2" xfId="19587" xr:uid="{00000000-0005-0000-0000-00009C0B0000}"/>
    <cellStyle name="Comma 2 13 4" xfId="2281" xr:uid="{00000000-0005-0000-0000-00009D0B0000}"/>
    <cellStyle name="Comma 2 13 4 2" xfId="19588" xr:uid="{00000000-0005-0000-0000-00009E0B0000}"/>
    <cellStyle name="Comma 2 14" xfId="2282" xr:uid="{00000000-0005-0000-0000-00009F0B0000}"/>
    <cellStyle name="Comma 2 15" xfId="2283" xr:uid="{00000000-0005-0000-0000-0000A00B0000}"/>
    <cellStyle name="Comma 2 16" xfId="2284" xr:uid="{00000000-0005-0000-0000-0000A10B0000}"/>
    <cellStyle name="Comma 2 17" xfId="2285" xr:uid="{00000000-0005-0000-0000-0000A20B0000}"/>
    <cellStyle name="Comma 2 17 2" xfId="2286" xr:uid="{00000000-0005-0000-0000-0000A30B0000}"/>
    <cellStyle name="Comma 2 17 2 2" xfId="19590" xr:uid="{00000000-0005-0000-0000-0000A40B0000}"/>
    <cellStyle name="Comma 2 17 3" xfId="19589" xr:uid="{00000000-0005-0000-0000-0000A50B0000}"/>
    <cellStyle name="Comma 2 18" xfId="2287" xr:uid="{00000000-0005-0000-0000-0000A60B0000}"/>
    <cellStyle name="Comma 2 18 2" xfId="2288" xr:uid="{00000000-0005-0000-0000-0000A70B0000}"/>
    <cellStyle name="Comma 2 18 2 2" xfId="19592" xr:uid="{00000000-0005-0000-0000-0000A80B0000}"/>
    <cellStyle name="Comma 2 18 3" xfId="19591" xr:uid="{00000000-0005-0000-0000-0000A90B0000}"/>
    <cellStyle name="Comma 2 19" xfId="2289" xr:uid="{00000000-0005-0000-0000-0000AA0B0000}"/>
    <cellStyle name="Comma 2 19 2" xfId="2290" xr:uid="{00000000-0005-0000-0000-0000AB0B0000}"/>
    <cellStyle name="Comma 2 19 2 2" xfId="2291" xr:uid="{00000000-0005-0000-0000-0000AC0B0000}"/>
    <cellStyle name="Comma 2 19 2 2 2" xfId="19595" xr:uid="{00000000-0005-0000-0000-0000AD0B0000}"/>
    <cellStyle name="Comma 2 19 2 3" xfId="19594" xr:uid="{00000000-0005-0000-0000-0000AE0B0000}"/>
    <cellStyle name="Comma 2 19 3" xfId="2292" xr:uid="{00000000-0005-0000-0000-0000AF0B0000}"/>
    <cellStyle name="Comma 2 19 3 2" xfId="2293" xr:uid="{00000000-0005-0000-0000-0000B00B0000}"/>
    <cellStyle name="Comma 2 19 3 2 2" xfId="2294" xr:uid="{00000000-0005-0000-0000-0000B10B0000}"/>
    <cellStyle name="Comma 2 19 3 2 2 2" xfId="19598" xr:uid="{00000000-0005-0000-0000-0000B20B0000}"/>
    <cellStyle name="Comma 2 19 3 2 3" xfId="19597" xr:uid="{00000000-0005-0000-0000-0000B30B0000}"/>
    <cellStyle name="Comma 2 19 3 3" xfId="19596" xr:uid="{00000000-0005-0000-0000-0000B40B0000}"/>
    <cellStyle name="Comma 2 19 4" xfId="2295" xr:uid="{00000000-0005-0000-0000-0000B50B0000}"/>
    <cellStyle name="Comma 2 19 4 2" xfId="2296" xr:uid="{00000000-0005-0000-0000-0000B60B0000}"/>
    <cellStyle name="Comma 2 19 4 2 2" xfId="19600" xr:uid="{00000000-0005-0000-0000-0000B70B0000}"/>
    <cellStyle name="Comma 2 19 4 3" xfId="19599" xr:uid="{00000000-0005-0000-0000-0000B80B0000}"/>
    <cellStyle name="Comma 2 19 5" xfId="19593" xr:uid="{00000000-0005-0000-0000-0000B90B0000}"/>
    <cellStyle name="Comma 2 2" xfId="2297" xr:uid="{00000000-0005-0000-0000-0000BA0B0000}"/>
    <cellStyle name="Comma 2 2 10" xfId="20317" xr:uid="{765A1829-4E65-4C60-B800-043E1CAA991E}"/>
    <cellStyle name="Comma 2 2 2" xfId="2298" xr:uid="{00000000-0005-0000-0000-0000BB0B0000}"/>
    <cellStyle name="Comma 2 2 2 2" xfId="2299" xr:uid="{00000000-0005-0000-0000-0000BC0B0000}"/>
    <cellStyle name="Comma 2 2 2 2 2" xfId="2300" xr:uid="{00000000-0005-0000-0000-0000BD0B0000}"/>
    <cellStyle name="Comma 2 2 2 2 2 2" xfId="19602" xr:uid="{00000000-0005-0000-0000-0000BE0B0000}"/>
    <cellStyle name="Comma 2 2 2 2 3" xfId="2301" xr:uid="{00000000-0005-0000-0000-0000BF0B0000}"/>
    <cellStyle name="Comma 2 2 2 2 3 2" xfId="19603" xr:uid="{00000000-0005-0000-0000-0000C00B0000}"/>
    <cellStyle name="Comma 2 2 2 2 4" xfId="19601" xr:uid="{00000000-0005-0000-0000-0000C10B0000}"/>
    <cellStyle name="Comma 2 2 2 3" xfId="2302" xr:uid="{00000000-0005-0000-0000-0000C20B0000}"/>
    <cellStyle name="Comma 2 2 2 3 2" xfId="2303" xr:uid="{00000000-0005-0000-0000-0000C30B0000}"/>
    <cellStyle name="Comma 2 2 2 3 2 2" xfId="19605" xr:uid="{00000000-0005-0000-0000-0000C40B0000}"/>
    <cellStyle name="Comma 2 2 2 3 3" xfId="2304" xr:uid="{00000000-0005-0000-0000-0000C50B0000}"/>
    <cellStyle name="Comma 2 2 2 3 3 2" xfId="19606" xr:uid="{00000000-0005-0000-0000-0000C60B0000}"/>
    <cellStyle name="Comma 2 2 2 3 4" xfId="19604" xr:uid="{00000000-0005-0000-0000-0000C70B0000}"/>
    <cellStyle name="Comma 2 2 2 4" xfId="2305" xr:uid="{00000000-0005-0000-0000-0000C80B0000}"/>
    <cellStyle name="Comma 2 2 2 4 2" xfId="2306" xr:uid="{00000000-0005-0000-0000-0000C90B0000}"/>
    <cellStyle name="Comma 2 2 2 4 2 2" xfId="2307" xr:uid="{00000000-0005-0000-0000-0000CA0B0000}"/>
    <cellStyle name="Comma 2 2 2 4 2 2 2" xfId="19609" xr:uid="{00000000-0005-0000-0000-0000CB0B0000}"/>
    <cellStyle name="Comma 2 2 2 4 2 3" xfId="2308" xr:uid="{00000000-0005-0000-0000-0000CC0B0000}"/>
    <cellStyle name="Comma 2 2 2 4 2 3 2" xfId="19610" xr:uid="{00000000-0005-0000-0000-0000CD0B0000}"/>
    <cellStyle name="Comma 2 2 2 4 2 4" xfId="19608" xr:uid="{00000000-0005-0000-0000-0000CE0B0000}"/>
    <cellStyle name="Comma 2 2 2 4 3" xfId="2309" xr:uid="{00000000-0005-0000-0000-0000CF0B0000}"/>
    <cellStyle name="Comma 2 2 2 4 3 2" xfId="2310" xr:uid="{00000000-0005-0000-0000-0000D00B0000}"/>
    <cellStyle name="Comma 2 2 2 4 3 2 2" xfId="19612" xr:uid="{00000000-0005-0000-0000-0000D10B0000}"/>
    <cellStyle name="Comma 2 2 2 4 3 3" xfId="2311" xr:uid="{00000000-0005-0000-0000-0000D20B0000}"/>
    <cellStyle name="Comma 2 2 2 4 3 3 2" xfId="19613" xr:uid="{00000000-0005-0000-0000-0000D30B0000}"/>
    <cellStyle name="Comma 2 2 2 4 3 4" xfId="19611" xr:uid="{00000000-0005-0000-0000-0000D40B0000}"/>
    <cellStyle name="Comma 2 2 2 4 4" xfId="2312" xr:uid="{00000000-0005-0000-0000-0000D50B0000}"/>
    <cellStyle name="Comma 2 2 2 4 4 2" xfId="19614" xr:uid="{00000000-0005-0000-0000-0000D60B0000}"/>
    <cellStyle name="Comma 2 2 2 4 5" xfId="2313" xr:uid="{00000000-0005-0000-0000-0000D70B0000}"/>
    <cellStyle name="Comma 2 2 2 4 5 2" xfId="19615" xr:uid="{00000000-0005-0000-0000-0000D80B0000}"/>
    <cellStyle name="Comma 2 2 2 4 6" xfId="19607" xr:uid="{00000000-0005-0000-0000-0000D90B0000}"/>
    <cellStyle name="Comma 2 2 2 5" xfId="2314" xr:uid="{00000000-0005-0000-0000-0000DA0B0000}"/>
    <cellStyle name="Comma 2 2 2 5 2" xfId="2315" xr:uid="{00000000-0005-0000-0000-0000DB0B0000}"/>
    <cellStyle name="Comma 2 2 2 5 2 2" xfId="19617" xr:uid="{00000000-0005-0000-0000-0000DC0B0000}"/>
    <cellStyle name="Comma 2 2 2 5 3" xfId="2316" xr:uid="{00000000-0005-0000-0000-0000DD0B0000}"/>
    <cellStyle name="Comma 2 2 2 5 3 2" xfId="19618" xr:uid="{00000000-0005-0000-0000-0000DE0B0000}"/>
    <cellStyle name="Comma 2 2 2 5 4" xfId="19616" xr:uid="{00000000-0005-0000-0000-0000DF0B0000}"/>
    <cellStyle name="Comma 2 2 2 6" xfId="2317" xr:uid="{00000000-0005-0000-0000-0000E00B0000}"/>
    <cellStyle name="Comma 2 2 2 7" xfId="2318" xr:uid="{00000000-0005-0000-0000-0000E10B0000}"/>
    <cellStyle name="Comma 2 2 2 7 2" xfId="19619" xr:uid="{00000000-0005-0000-0000-0000E20B0000}"/>
    <cellStyle name="Comma 2 2 2 8" xfId="2319" xr:uid="{00000000-0005-0000-0000-0000E30B0000}"/>
    <cellStyle name="Comma 2 2 2 8 2" xfId="19620" xr:uid="{00000000-0005-0000-0000-0000E40B0000}"/>
    <cellStyle name="Comma 2 2 3" xfId="2320" xr:uid="{00000000-0005-0000-0000-0000E50B0000}"/>
    <cellStyle name="Comma 2 2 3 2" xfId="2321" xr:uid="{00000000-0005-0000-0000-0000E60B0000}"/>
    <cellStyle name="Comma 2 2 3 2 2" xfId="2322" xr:uid="{00000000-0005-0000-0000-0000E70B0000}"/>
    <cellStyle name="Comma 2 2 3 2 2 2" xfId="19623" xr:uid="{00000000-0005-0000-0000-0000E80B0000}"/>
    <cellStyle name="Comma 2 2 3 2 3" xfId="2323" xr:uid="{00000000-0005-0000-0000-0000E90B0000}"/>
    <cellStyle name="Comma 2 2 3 2 3 2" xfId="19624" xr:uid="{00000000-0005-0000-0000-0000EA0B0000}"/>
    <cellStyle name="Comma 2 2 3 2 4" xfId="19622" xr:uid="{00000000-0005-0000-0000-0000EB0B0000}"/>
    <cellStyle name="Comma 2 2 3 3" xfId="2324" xr:uid="{00000000-0005-0000-0000-0000EC0B0000}"/>
    <cellStyle name="Comma 2 2 3 3 2" xfId="2325" xr:uid="{00000000-0005-0000-0000-0000ED0B0000}"/>
    <cellStyle name="Comma 2 2 3 3 2 2" xfId="19626" xr:uid="{00000000-0005-0000-0000-0000EE0B0000}"/>
    <cellStyle name="Comma 2 2 3 3 3" xfId="2326" xr:uid="{00000000-0005-0000-0000-0000EF0B0000}"/>
    <cellStyle name="Comma 2 2 3 3 3 2" xfId="19627" xr:uid="{00000000-0005-0000-0000-0000F00B0000}"/>
    <cellStyle name="Comma 2 2 3 3 4" xfId="19625" xr:uid="{00000000-0005-0000-0000-0000F10B0000}"/>
    <cellStyle name="Comma 2 2 3 4" xfId="2327" xr:uid="{00000000-0005-0000-0000-0000F20B0000}"/>
    <cellStyle name="Comma 2 2 3 4 2" xfId="2328" xr:uid="{00000000-0005-0000-0000-0000F30B0000}"/>
    <cellStyle name="Comma 2 2 3 4 2 2" xfId="2329" xr:uid="{00000000-0005-0000-0000-0000F40B0000}"/>
    <cellStyle name="Comma 2 2 3 4 2 2 2" xfId="19630" xr:uid="{00000000-0005-0000-0000-0000F50B0000}"/>
    <cellStyle name="Comma 2 2 3 4 2 3" xfId="2330" xr:uid="{00000000-0005-0000-0000-0000F60B0000}"/>
    <cellStyle name="Comma 2 2 3 4 2 3 2" xfId="19631" xr:uid="{00000000-0005-0000-0000-0000F70B0000}"/>
    <cellStyle name="Comma 2 2 3 4 2 4" xfId="19629" xr:uid="{00000000-0005-0000-0000-0000F80B0000}"/>
    <cellStyle name="Comma 2 2 3 4 3" xfId="2331" xr:uid="{00000000-0005-0000-0000-0000F90B0000}"/>
    <cellStyle name="Comma 2 2 3 4 3 2" xfId="19632" xr:uid="{00000000-0005-0000-0000-0000FA0B0000}"/>
    <cellStyle name="Comma 2 2 3 4 4" xfId="2332" xr:uid="{00000000-0005-0000-0000-0000FB0B0000}"/>
    <cellStyle name="Comma 2 2 3 4 4 2" xfId="19633" xr:uid="{00000000-0005-0000-0000-0000FC0B0000}"/>
    <cellStyle name="Comma 2 2 3 4 5" xfId="19628" xr:uid="{00000000-0005-0000-0000-0000FD0B0000}"/>
    <cellStyle name="Comma 2 2 3 5" xfId="2333" xr:uid="{00000000-0005-0000-0000-0000FE0B0000}"/>
    <cellStyle name="Comma 2 2 3 5 2" xfId="2334" xr:uid="{00000000-0005-0000-0000-0000FF0B0000}"/>
    <cellStyle name="Comma 2 2 3 5 2 2" xfId="19635" xr:uid="{00000000-0005-0000-0000-0000000C0000}"/>
    <cellStyle name="Comma 2 2 3 5 3" xfId="2335" xr:uid="{00000000-0005-0000-0000-0000010C0000}"/>
    <cellStyle name="Comma 2 2 3 5 3 2" xfId="19636" xr:uid="{00000000-0005-0000-0000-0000020C0000}"/>
    <cellStyle name="Comma 2 2 3 5 4" xfId="19634" xr:uid="{00000000-0005-0000-0000-0000030C0000}"/>
    <cellStyle name="Comma 2 2 3 6" xfId="2336" xr:uid="{00000000-0005-0000-0000-0000040C0000}"/>
    <cellStyle name="Comma 2 2 3 6 2" xfId="19637" xr:uid="{00000000-0005-0000-0000-0000050C0000}"/>
    <cellStyle name="Comma 2 2 3 7" xfId="19621" xr:uid="{00000000-0005-0000-0000-0000060C0000}"/>
    <cellStyle name="Comma 2 2 4" xfId="2337" xr:uid="{00000000-0005-0000-0000-0000070C0000}"/>
    <cellStyle name="Comma 2 2 4 2" xfId="2338" xr:uid="{00000000-0005-0000-0000-0000080C0000}"/>
    <cellStyle name="Comma 2 2 4 2 2" xfId="2339" xr:uid="{00000000-0005-0000-0000-0000090C0000}"/>
    <cellStyle name="Comma 2 2 4 2 2 2" xfId="19640" xr:uid="{00000000-0005-0000-0000-00000A0C0000}"/>
    <cellStyle name="Comma 2 2 4 2 3" xfId="2340" xr:uid="{00000000-0005-0000-0000-00000B0C0000}"/>
    <cellStyle name="Comma 2 2 4 2 3 2" xfId="19641" xr:uid="{00000000-0005-0000-0000-00000C0C0000}"/>
    <cellStyle name="Comma 2 2 4 2 4" xfId="19639" xr:uid="{00000000-0005-0000-0000-00000D0C0000}"/>
    <cellStyle name="Comma 2 2 4 3" xfId="2341" xr:uid="{00000000-0005-0000-0000-00000E0C0000}"/>
    <cellStyle name="Comma 2 2 4 3 2" xfId="19642" xr:uid="{00000000-0005-0000-0000-00000F0C0000}"/>
    <cellStyle name="Comma 2 2 4 4" xfId="2342" xr:uid="{00000000-0005-0000-0000-0000100C0000}"/>
    <cellStyle name="Comma 2 2 4 4 2" xfId="19643" xr:uid="{00000000-0005-0000-0000-0000110C0000}"/>
    <cellStyle name="Comma 2 2 4 5" xfId="19638" xr:uid="{00000000-0005-0000-0000-0000120C0000}"/>
    <cellStyle name="Comma 2 2 5" xfId="2343" xr:uid="{00000000-0005-0000-0000-0000130C0000}"/>
    <cellStyle name="Comma 2 2 5 2" xfId="2344" xr:uid="{00000000-0005-0000-0000-0000140C0000}"/>
    <cellStyle name="Comma 2 2 5 2 2" xfId="19645" xr:uid="{00000000-0005-0000-0000-0000150C0000}"/>
    <cellStyle name="Comma 2 2 5 3" xfId="2345" xr:uid="{00000000-0005-0000-0000-0000160C0000}"/>
    <cellStyle name="Comma 2 2 5 3 2" xfId="19646" xr:uid="{00000000-0005-0000-0000-0000170C0000}"/>
    <cellStyle name="Comma 2 2 5 4" xfId="19644" xr:uid="{00000000-0005-0000-0000-0000180C0000}"/>
    <cellStyle name="Comma 2 2 6" xfId="2346" xr:uid="{00000000-0005-0000-0000-0000190C0000}"/>
    <cellStyle name="Comma 2 2 6 2" xfId="2347" xr:uid="{00000000-0005-0000-0000-00001A0C0000}"/>
    <cellStyle name="Comma 2 2 6 2 2" xfId="2348" xr:uid="{00000000-0005-0000-0000-00001B0C0000}"/>
    <cellStyle name="Comma 2 2 6 2 2 2" xfId="19649" xr:uid="{00000000-0005-0000-0000-00001C0C0000}"/>
    <cellStyle name="Comma 2 2 6 2 3" xfId="2349" xr:uid="{00000000-0005-0000-0000-00001D0C0000}"/>
    <cellStyle name="Comma 2 2 6 2 3 2" xfId="19650" xr:uid="{00000000-0005-0000-0000-00001E0C0000}"/>
    <cellStyle name="Comma 2 2 6 2 4" xfId="19648" xr:uid="{00000000-0005-0000-0000-00001F0C0000}"/>
    <cellStyle name="Comma 2 2 6 3" xfId="2350" xr:uid="{00000000-0005-0000-0000-0000200C0000}"/>
    <cellStyle name="Comma 2 2 6 3 2" xfId="2351" xr:uid="{00000000-0005-0000-0000-0000210C0000}"/>
    <cellStyle name="Comma 2 2 6 3 2 2" xfId="19652" xr:uid="{00000000-0005-0000-0000-0000220C0000}"/>
    <cellStyle name="Comma 2 2 6 3 3" xfId="2352" xr:uid="{00000000-0005-0000-0000-0000230C0000}"/>
    <cellStyle name="Comma 2 2 6 3 3 2" xfId="19653" xr:uid="{00000000-0005-0000-0000-0000240C0000}"/>
    <cellStyle name="Comma 2 2 6 3 4" xfId="19651" xr:uid="{00000000-0005-0000-0000-0000250C0000}"/>
    <cellStyle name="Comma 2 2 6 4" xfId="2353" xr:uid="{00000000-0005-0000-0000-0000260C0000}"/>
    <cellStyle name="Comma 2 2 6 4 2" xfId="19654" xr:uid="{00000000-0005-0000-0000-0000270C0000}"/>
    <cellStyle name="Comma 2 2 6 5" xfId="2354" xr:uid="{00000000-0005-0000-0000-0000280C0000}"/>
    <cellStyle name="Comma 2 2 6 5 2" xfId="19655" xr:uid="{00000000-0005-0000-0000-0000290C0000}"/>
    <cellStyle name="Comma 2 2 6 6" xfId="19647" xr:uid="{00000000-0005-0000-0000-00002A0C0000}"/>
    <cellStyle name="Comma 2 2 7" xfId="2355" xr:uid="{00000000-0005-0000-0000-00002B0C0000}"/>
    <cellStyle name="Comma 2 2 7 2" xfId="2356" xr:uid="{00000000-0005-0000-0000-00002C0C0000}"/>
    <cellStyle name="Comma 2 2 7 2 2" xfId="19657" xr:uid="{00000000-0005-0000-0000-00002D0C0000}"/>
    <cellStyle name="Comma 2 2 7 3" xfId="2357" xr:uid="{00000000-0005-0000-0000-00002E0C0000}"/>
    <cellStyle name="Comma 2 2 7 3 2" xfId="19658" xr:uid="{00000000-0005-0000-0000-00002F0C0000}"/>
    <cellStyle name="Comma 2 2 7 4" xfId="19656" xr:uid="{00000000-0005-0000-0000-0000300C0000}"/>
    <cellStyle name="Comma 2 2 8" xfId="2358" xr:uid="{00000000-0005-0000-0000-0000310C0000}"/>
    <cellStyle name="Comma 2 2 9" xfId="2359" xr:uid="{00000000-0005-0000-0000-0000320C0000}"/>
    <cellStyle name="Comma 2 2 9 2" xfId="19659" xr:uid="{00000000-0005-0000-0000-0000330C0000}"/>
    <cellStyle name="Comma 2 20" xfId="2360" xr:uid="{00000000-0005-0000-0000-0000340C0000}"/>
    <cellStyle name="Comma 2 20 2" xfId="2361" xr:uid="{00000000-0005-0000-0000-0000350C0000}"/>
    <cellStyle name="Comma 2 20 2 2" xfId="19661" xr:uid="{00000000-0005-0000-0000-0000360C0000}"/>
    <cellStyle name="Comma 2 20 3" xfId="19660" xr:uid="{00000000-0005-0000-0000-0000370C0000}"/>
    <cellStyle name="Comma 2 21" xfId="2362" xr:uid="{00000000-0005-0000-0000-0000380C0000}"/>
    <cellStyle name="Comma 2 21 2" xfId="2363" xr:uid="{00000000-0005-0000-0000-0000390C0000}"/>
    <cellStyle name="Comma 2 21 2 2" xfId="19663" xr:uid="{00000000-0005-0000-0000-00003A0C0000}"/>
    <cellStyle name="Comma 2 21 3" xfId="19662" xr:uid="{00000000-0005-0000-0000-00003B0C0000}"/>
    <cellStyle name="Comma 2 22" xfId="2364" xr:uid="{00000000-0005-0000-0000-00003C0C0000}"/>
    <cellStyle name="Comma 2 22 2" xfId="2365" xr:uid="{00000000-0005-0000-0000-00003D0C0000}"/>
    <cellStyle name="Comma 2 22 2 2" xfId="19665" xr:uid="{00000000-0005-0000-0000-00003E0C0000}"/>
    <cellStyle name="Comma 2 22 3" xfId="2366" xr:uid="{00000000-0005-0000-0000-00003F0C0000}"/>
    <cellStyle name="Comma 2 22 3 2" xfId="19666" xr:uid="{00000000-0005-0000-0000-0000400C0000}"/>
    <cellStyle name="Comma 2 22 4" xfId="19664" xr:uid="{00000000-0005-0000-0000-0000410C0000}"/>
    <cellStyle name="Comma 2 23" xfId="18179" xr:uid="{00000000-0005-0000-0000-0000420C0000}"/>
    <cellStyle name="Comma 2 23 2" xfId="20233" xr:uid="{00000000-0005-0000-0000-0000430C0000}"/>
    <cellStyle name="Comma 2 24" xfId="19580" xr:uid="{00000000-0005-0000-0000-0000440C0000}"/>
    <cellStyle name="Comma 2 24 2" xfId="20316" xr:uid="{4AF73808-1221-4A40-9D1B-E1220EC38B9C}"/>
    <cellStyle name="Comma 2 3" xfId="2367" xr:uid="{00000000-0005-0000-0000-0000450C0000}"/>
    <cellStyle name="Comma 2 3 2" xfId="2368" xr:uid="{00000000-0005-0000-0000-0000460C0000}"/>
    <cellStyle name="Comma 2 3 2 2" xfId="2369" xr:uid="{00000000-0005-0000-0000-0000470C0000}"/>
    <cellStyle name="Comma 2 3 2 2 2" xfId="2370" xr:uid="{00000000-0005-0000-0000-0000480C0000}"/>
    <cellStyle name="Comma 2 3 2 2 2 2" xfId="19669" xr:uid="{00000000-0005-0000-0000-0000490C0000}"/>
    <cellStyle name="Comma 2 3 2 2 3" xfId="2371" xr:uid="{00000000-0005-0000-0000-00004A0C0000}"/>
    <cellStyle name="Comma 2 3 2 2 3 2" xfId="19670" xr:uid="{00000000-0005-0000-0000-00004B0C0000}"/>
    <cellStyle name="Comma 2 3 2 2 4" xfId="19668" xr:uid="{00000000-0005-0000-0000-00004C0C0000}"/>
    <cellStyle name="Comma 2 3 2 3" xfId="2372" xr:uid="{00000000-0005-0000-0000-00004D0C0000}"/>
    <cellStyle name="Comma 2 3 2 3 2" xfId="2373" xr:uid="{00000000-0005-0000-0000-00004E0C0000}"/>
    <cellStyle name="Comma 2 3 2 3 2 2" xfId="19672" xr:uid="{00000000-0005-0000-0000-00004F0C0000}"/>
    <cellStyle name="Comma 2 3 2 3 3" xfId="2374" xr:uid="{00000000-0005-0000-0000-0000500C0000}"/>
    <cellStyle name="Comma 2 3 2 3 3 2" xfId="19673" xr:uid="{00000000-0005-0000-0000-0000510C0000}"/>
    <cellStyle name="Comma 2 3 2 3 4" xfId="19671" xr:uid="{00000000-0005-0000-0000-0000520C0000}"/>
    <cellStyle name="Comma 2 3 2 4" xfId="2375" xr:uid="{00000000-0005-0000-0000-0000530C0000}"/>
    <cellStyle name="Comma 2 3 2 4 2" xfId="2376" xr:uid="{00000000-0005-0000-0000-0000540C0000}"/>
    <cellStyle name="Comma 2 3 2 4 2 2" xfId="2377" xr:uid="{00000000-0005-0000-0000-0000550C0000}"/>
    <cellStyle name="Comma 2 3 2 4 2 2 2" xfId="19676" xr:uid="{00000000-0005-0000-0000-0000560C0000}"/>
    <cellStyle name="Comma 2 3 2 4 2 3" xfId="2378" xr:uid="{00000000-0005-0000-0000-0000570C0000}"/>
    <cellStyle name="Comma 2 3 2 4 2 3 2" xfId="19677" xr:uid="{00000000-0005-0000-0000-0000580C0000}"/>
    <cellStyle name="Comma 2 3 2 4 2 4" xfId="19675" xr:uid="{00000000-0005-0000-0000-0000590C0000}"/>
    <cellStyle name="Comma 2 3 2 4 3" xfId="2379" xr:uid="{00000000-0005-0000-0000-00005A0C0000}"/>
    <cellStyle name="Comma 2 3 2 4 3 2" xfId="2380" xr:uid="{00000000-0005-0000-0000-00005B0C0000}"/>
    <cellStyle name="Comma 2 3 2 4 3 2 2" xfId="19679" xr:uid="{00000000-0005-0000-0000-00005C0C0000}"/>
    <cellStyle name="Comma 2 3 2 4 3 3" xfId="2381" xr:uid="{00000000-0005-0000-0000-00005D0C0000}"/>
    <cellStyle name="Comma 2 3 2 4 3 3 2" xfId="19680" xr:uid="{00000000-0005-0000-0000-00005E0C0000}"/>
    <cellStyle name="Comma 2 3 2 4 3 4" xfId="19678" xr:uid="{00000000-0005-0000-0000-00005F0C0000}"/>
    <cellStyle name="Comma 2 3 2 4 4" xfId="2382" xr:uid="{00000000-0005-0000-0000-0000600C0000}"/>
    <cellStyle name="Comma 2 3 2 4 4 2" xfId="2383" xr:uid="{00000000-0005-0000-0000-0000610C0000}"/>
    <cellStyle name="Comma 2 3 2 4 4 2 2" xfId="19682" xr:uid="{00000000-0005-0000-0000-0000620C0000}"/>
    <cellStyle name="Comma 2 3 2 4 4 3" xfId="2384" xr:uid="{00000000-0005-0000-0000-0000630C0000}"/>
    <cellStyle name="Comma 2 3 2 4 4 3 2" xfId="19683" xr:uid="{00000000-0005-0000-0000-0000640C0000}"/>
    <cellStyle name="Comma 2 3 2 4 4 4" xfId="19681" xr:uid="{00000000-0005-0000-0000-0000650C0000}"/>
    <cellStyle name="Comma 2 3 2 4 5" xfId="2385" xr:uid="{00000000-0005-0000-0000-0000660C0000}"/>
    <cellStyle name="Comma 2 3 2 4 5 2" xfId="19684" xr:uid="{00000000-0005-0000-0000-0000670C0000}"/>
    <cellStyle name="Comma 2 3 2 4 6" xfId="2386" xr:uid="{00000000-0005-0000-0000-0000680C0000}"/>
    <cellStyle name="Comma 2 3 2 4 6 2" xfId="19685" xr:uid="{00000000-0005-0000-0000-0000690C0000}"/>
    <cellStyle name="Comma 2 3 2 4 7" xfId="19674" xr:uid="{00000000-0005-0000-0000-00006A0C0000}"/>
    <cellStyle name="Comma 2 3 2 5" xfId="2387" xr:uid="{00000000-0005-0000-0000-00006B0C0000}"/>
    <cellStyle name="Comma 2 3 2 5 2" xfId="2388" xr:uid="{00000000-0005-0000-0000-00006C0C0000}"/>
    <cellStyle name="Comma 2 3 2 5 2 2" xfId="19687" xr:uid="{00000000-0005-0000-0000-00006D0C0000}"/>
    <cellStyle name="Comma 2 3 2 5 3" xfId="2389" xr:uid="{00000000-0005-0000-0000-00006E0C0000}"/>
    <cellStyle name="Comma 2 3 2 5 3 2" xfId="19688" xr:uid="{00000000-0005-0000-0000-00006F0C0000}"/>
    <cellStyle name="Comma 2 3 2 5 4" xfId="19686" xr:uid="{00000000-0005-0000-0000-0000700C0000}"/>
    <cellStyle name="Comma 2 3 2 6" xfId="2390" xr:uid="{00000000-0005-0000-0000-0000710C0000}"/>
    <cellStyle name="Comma 2 3 2 6 2" xfId="2391" xr:uid="{00000000-0005-0000-0000-0000720C0000}"/>
    <cellStyle name="Comma 2 3 2 6 2 2" xfId="19690" xr:uid="{00000000-0005-0000-0000-0000730C0000}"/>
    <cellStyle name="Comma 2 3 2 6 3" xfId="2392" xr:uid="{00000000-0005-0000-0000-0000740C0000}"/>
    <cellStyle name="Comma 2 3 2 6 4" xfId="19689" xr:uid="{00000000-0005-0000-0000-0000750C0000}"/>
    <cellStyle name="Comma 2 3 2 7" xfId="2393" xr:uid="{00000000-0005-0000-0000-0000760C0000}"/>
    <cellStyle name="Comma 2 3 2 7 2" xfId="19691" xr:uid="{00000000-0005-0000-0000-0000770C0000}"/>
    <cellStyle name="Comma 2 3 2 8" xfId="19667" xr:uid="{00000000-0005-0000-0000-0000780C0000}"/>
    <cellStyle name="Comma 2 3 3" xfId="2394" xr:uid="{00000000-0005-0000-0000-0000790C0000}"/>
    <cellStyle name="Comma 2 3 3 2" xfId="2395" xr:uid="{00000000-0005-0000-0000-00007A0C0000}"/>
    <cellStyle name="Comma 2 3 3 2 2" xfId="2396" xr:uid="{00000000-0005-0000-0000-00007B0C0000}"/>
    <cellStyle name="Comma 2 3 3 2 2 2" xfId="19694" xr:uid="{00000000-0005-0000-0000-00007C0C0000}"/>
    <cellStyle name="Comma 2 3 3 2 3" xfId="2397" xr:uid="{00000000-0005-0000-0000-00007D0C0000}"/>
    <cellStyle name="Comma 2 3 3 2 3 2" xfId="19695" xr:uid="{00000000-0005-0000-0000-00007E0C0000}"/>
    <cellStyle name="Comma 2 3 3 2 4" xfId="19693" xr:uid="{00000000-0005-0000-0000-00007F0C0000}"/>
    <cellStyle name="Comma 2 3 3 3" xfId="2398" xr:uid="{00000000-0005-0000-0000-0000800C0000}"/>
    <cellStyle name="Comma 2 3 3 3 2" xfId="2399" xr:uid="{00000000-0005-0000-0000-0000810C0000}"/>
    <cellStyle name="Comma 2 3 3 3 2 2" xfId="19697" xr:uid="{00000000-0005-0000-0000-0000820C0000}"/>
    <cellStyle name="Comma 2 3 3 3 3" xfId="2400" xr:uid="{00000000-0005-0000-0000-0000830C0000}"/>
    <cellStyle name="Comma 2 3 3 3 3 2" xfId="19698" xr:uid="{00000000-0005-0000-0000-0000840C0000}"/>
    <cellStyle name="Comma 2 3 3 3 4" xfId="19696" xr:uid="{00000000-0005-0000-0000-0000850C0000}"/>
    <cellStyle name="Comma 2 3 3 4" xfId="2401" xr:uid="{00000000-0005-0000-0000-0000860C0000}"/>
    <cellStyle name="Comma 2 3 3 4 2" xfId="2402" xr:uid="{00000000-0005-0000-0000-0000870C0000}"/>
    <cellStyle name="Comma 2 3 3 4 2 2" xfId="2403" xr:uid="{00000000-0005-0000-0000-0000880C0000}"/>
    <cellStyle name="Comma 2 3 3 4 2 2 2" xfId="19701" xr:uid="{00000000-0005-0000-0000-0000890C0000}"/>
    <cellStyle name="Comma 2 3 3 4 2 3" xfId="2404" xr:uid="{00000000-0005-0000-0000-00008A0C0000}"/>
    <cellStyle name="Comma 2 3 3 4 2 3 2" xfId="19702" xr:uid="{00000000-0005-0000-0000-00008B0C0000}"/>
    <cellStyle name="Comma 2 3 3 4 2 4" xfId="19700" xr:uid="{00000000-0005-0000-0000-00008C0C0000}"/>
    <cellStyle name="Comma 2 3 3 4 3" xfId="2405" xr:uid="{00000000-0005-0000-0000-00008D0C0000}"/>
    <cellStyle name="Comma 2 3 3 4 3 2" xfId="19703" xr:uid="{00000000-0005-0000-0000-00008E0C0000}"/>
    <cellStyle name="Comma 2 3 3 4 4" xfId="2406" xr:uid="{00000000-0005-0000-0000-00008F0C0000}"/>
    <cellStyle name="Comma 2 3 3 4 4 2" xfId="19704" xr:uid="{00000000-0005-0000-0000-0000900C0000}"/>
    <cellStyle name="Comma 2 3 3 4 5" xfId="19699" xr:uid="{00000000-0005-0000-0000-0000910C0000}"/>
    <cellStyle name="Comma 2 3 3 5" xfId="2407" xr:uid="{00000000-0005-0000-0000-0000920C0000}"/>
    <cellStyle name="Comma 2 3 3 5 2" xfId="19705" xr:uid="{00000000-0005-0000-0000-0000930C0000}"/>
    <cellStyle name="Comma 2 3 3 6" xfId="2408" xr:uid="{00000000-0005-0000-0000-0000940C0000}"/>
    <cellStyle name="Comma 2 3 3 6 2" xfId="19706" xr:uid="{00000000-0005-0000-0000-0000950C0000}"/>
    <cellStyle name="Comma 2 3 3 7" xfId="19692" xr:uid="{00000000-0005-0000-0000-0000960C0000}"/>
    <cellStyle name="Comma 2 3 4" xfId="2409" xr:uid="{00000000-0005-0000-0000-0000970C0000}"/>
    <cellStyle name="Comma 2 3 4 2" xfId="2410" xr:uid="{00000000-0005-0000-0000-0000980C0000}"/>
    <cellStyle name="Comma 2 3 4 2 2" xfId="2411" xr:uid="{00000000-0005-0000-0000-0000990C0000}"/>
    <cellStyle name="Comma 2 3 4 2 2 2" xfId="19709" xr:uid="{00000000-0005-0000-0000-00009A0C0000}"/>
    <cellStyle name="Comma 2 3 4 2 3" xfId="2412" xr:uid="{00000000-0005-0000-0000-00009B0C0000}"/>
    <cellStyle name="Comma 2 3 4 2 3 2" xfId="19710" xr:uid="{00000000-0005-0000-0000-00009C0C0000}"/>
    <cellStyle name="Comma 2 3 4 2 4" xfId="19708" xr:uid="{00000000-0005-0000-0000-00009D0C0000}"/>
    <cellStyle name="Comma 2 3 4 3" xfId="2413" xr:uid="{00000000-0005-0000-0000-00009E0C0000}"/>
    <cellStyle name="Comma 2 3 4 3 2" xfId="19711" xr:uid="{00000000-0005-0000-0000-00009F0C0000}"/>
    <cellStyle name="Comma 2 3 4 4" xfId="2414" xr:uid="{00000000-0005-0000-0000-0000A00C0000}"/>
    <cellStyle name="Comma 2 3 4 4 2" xfId="19712" xr:uid="{00000000-0005-0000-0000-0000A10C0000}"/>
    <cellStyle name="Comma 2 3 4 5" xfId="19707" xr:uid="{00000000-0005-0000-0000-0000A20C0000}"/>
    <cellStyle name="Comma 2 3 5" xfId="2415" xr:uid="{00000000-0005-0000-0000-0000A30C0000}"/>
    <cellStyle name="Comma 2 3 5 2" xfId="2416" xr:uid="{00000000-0005-0000-0000-0000A40C0000}"/>
    <cellStyle name="Comma 2 3 5 2 2" xfId="19714" xr:uid="{00000000-0005-0000-0000-0000A50C0000}"/>
    <cellStyle name="Comma 2 3 5 3" xfId="2417" xr:uid="{00000000-0005-0000-0000-0000A60C0000}"/>
    <cellStyle name="Comma 2 3 5 3 2" xfId="19715" xr:uid="{00000000-0005-0000-0000-0000A70C0000}"/>
    <cellStyle name="Comma 2 3 5 4" xfId="19713" xr:uid="{00000000-0005-0000-0000-0000A80C0000}"/>
    <cellStyle name="Comma 2 3 6" xfId="2418" xr:uid="{00000000-0005-0000-0000-0000A90C0000}"/>
    <cellStyle name="Comma 2 3 6 2" xfId="2419" xr:uid="{00000000-0005-0000-0000-0000AA0C0000}"/>
    <cellStyle name="Comma 2 3 6 2 2" xfId="2420" xr:uid="{00000000-0005-0000-0000-0000AB0C0000}"/>
    <cellStyle name="Comma 2 3 6 2 2 2" xfId="19718" xr:uid="{00000000-0005-0000-0000-0000AC0C0000}"/>
    <cellStyle name="Comma 2 3 6 2 3" xfId="2421" xr:uid="{00000000-0005-0000-0000-0000AD0C0000}"/>
    <cellStyle name="Comma 2 3 6 2 3 2" xfId="19719" xr:uid="{00000000-0005-0000-0000-0000AE0C0000}"/>
    <cellStyle name="Comma 2 3 6 2 4" xfId="19717" xr:uid="{00000000-0005-0000-0000-0000AF0C0000}"/>
    <cellStyle name="Comma 2 3 6 3" xfId="2422" xr:uid="{00000000-0005-0000-0000-0000B00C0000}"/>
    <cellStyle name="Comma 2 3 6 3 2" xfId="19720" xr:uid="{00000000-0005-0000-0000-0000B10C0000}"/>
    <cellStyle name="Comma 2 3 6 4" xfId="2423" xr:uid="{00000000-0005-0000-0000-0000B20C0000}"/>
    <cellStyle name="Comma 2 3 6 4 2" xfId="19721" xr:uid="{00000000-0005-0000-0000-0000B30C0000}"/>
    <cellStyle name="Comma 2 3 6 5" xfId="19716" xr:uid="{00000000-0005-0000-0000-0000B40C0000}"/>
    <cellStyle name="Comma 2 3 7" xfId="2424" xr:uid="{00000000-0005-0000-0000-0000B50C0000}"/>
    <cellStyle name="Comma 2 3 8" xfId="2425" xr:uid="{00000000-0005-0000-0000-0000B60C0000}"/>
    <cellStyle name="Comma 2 3 8 2" xfId="2426" xr:uid="{00000000-0005-0000-0000-0000B70C0000}"/>
    <cellStyle name="Comma 2 3 8 2 2" xfId="19723" xr:uid="{00000000-0005-0000-0000-0000B80C0000}"/>
    <cellStyle name="Comma 2 3 8 3" xfId="2427" xr:uid="{00000000-0005-0000-0000-0000B90C0000}"/>
    <cellStyle name="Comma 2 3 8 3 2" xfId="19724" xr:uid="{00000000-0005-0000-0000-0000BA0C0000}"/>
    <cellStyle name="Comma 2 3 8 4" xfId="19722" xr:uid="{00000000-0005-0000-0000-0000BB0C0000}"/>
    <cellStyle name="Comma 2 4" xfId="2428" xr:uid="{00000000-0005-0000-0000-0000BC0C0000}"/>
    <cellStyle name="Comma 2 4 2" xfId="2429" xr:uid="{00000000-0005-0000-0000-0000BD0C0000}"/>
    <cellStyle name="Comma 2 4 2 2" xfId="2430" xr:uid="{00000000-0005-0000-0000-0000BE0C0000}"/>
    <cellStyle name="Comma 2 4 2 2 2" xfId="2431" xr:uid="{00000000-0005-0000-0000-0000BF0C0000}"/>
    <cellStyle name="Comma 2 4 2 2 2 2" xfId="19727" xr:uid="{00000000-0005-0000-0000-0000C00C0000}"/>
    <cellStyle name="Comma 2 4 2 2 3" xfId="2432" xr:uid="{00000000-0005-0000-0000-0000C10C0000}"/>
    <cellStyle name="Comma 2 4 2 2 4" xfId="19726" xr:uid="{00000000-0005-0000-0000-0000C20C0000}"/>
    <cellStyle name="Comma 2 4 2 3" xfId="2433" xr:uid="{00000000-0005-0000-0000-0000C30C0000}"/>
    <cellStyle name="Comma 2 4 2 3 2" xfId="19728" xr:uid="{00000000-0005-0000-0000-0000C40C0000}"/>
    <cellStyle name="Comma 2 4 2 4" xfId="19725" xr:uid="{00000000-0005-0000-0000-0000C50C0000}"/>
    <cellStyle name="Comma 2 4 3" xfId="2434" xr:uid="{00000000-0005-0000-0000-0000C60C0000}"/>
    <cellStyle name="Comma 2 4 3 2" xfId="2435" xr:uid="{00000000-0005-0000-0000-0000C70C0000}"/>
    <cellStyle name="Comma 2 4 3 2 2" xfId="2436" xr:uid="{00000000-0005-0000-0000-0000C80C0000}"/>
    <cellStyle name="Comma 2 4 3 2 2 2" xfId="19731" xr:uid="{00000000-0005-0000-0000-0000C90C0000}"/>
    <cellStyle name="Comma 2 4 3 2 3" xfId="2437" xr:uid="{00000000-0005-0000-0000-0000CA0C0000}"/>
    <cellStyle name="Comma 2 4 3 2 3 2" xfId="19732" xr:uid="{00000000-0005-0000-0000-0000CB0C0000}"/>
    <cellStyle name="Comma 2 4 3 2 4" xfId="19730" xr:uid="{00000000-0005-0000-0000-0000CC0C0000}"/>
    <cellStyle name="Comma 2 4 3 3" xfId="19729" xr:uid="{00000000-0005-0000-0000-0000CD0C0000}"/>
    <cellStyle name="Comma 2 4 4" xfId="2438" xr:uid="{00000000-0005-0000-0000-0000CE0C0000}"/>
    <cellStyle name="Comma 2 4 4 2" xfId="2439" xr:uid="{00000000-0005-0000-0000-0000CF0C0000}"/>
    <cellStyle name="Comma 2 4 4 2 2" xfId="2440" xr:uid="{00000000-0005-0000-0000-0000D00C0000}"/>
    <cellStyle name="Comma 2 4 4 2 2 2" xfId="19735" xr:uid="{00000000-0005-0000-0000-0000D10C0000}"/>
    <cellStyle name="Comma 2 4 4 2 3" xfId="2441" xr:uid="{00000000-0005-0000-0000-0000D20C0000}"/>
    <cellStyle name="Comma 2 4 4 2 3 2" xfId="19736" xr:uid="{00000000-0005-0000-0000-0000D30C0000}"/>
    <cellStyle name="Comma 2 4 4 2 4" xfId="19734" xr:uid="{00000000-0005-0000-0000-0000D40C0000}"/>
    <cellStyle name="Comma 2 4 4 3" xfId="2442" xr:uid="{00000000-0005-0000-0000-0000D50C0000}"/>
    <cellStyle name="Comma 2 4 4 3 2" xfId="2443" xr:uid="{00000000-0005-0000-0000-0000D60C0000}"/>
    <cellStyle name="Comma 2 4 4 3 2 2" xfId="19738" xr:uid="{00000000-0005-0000-0000-0000D70C0000}"/>
    <cellStyle name="Comma 2 4 4 3 3" xfId="2444" xr:uid="{00000000-0005-0000-0000-0000D80C0000}"/>
    <cellStyle name="Comma 2 4 4 3 3 2" xfId="19739" xr:uid="{00000000-0005-0000-0000-0000D90C0000}"/>
    <cellStyle name="Comma 2 4 4 3 4" xfId="19737" xr:uid="{00000000-0005-0000-0000-0000DA0C0000}"/>
    <cellStyle name="Comma 2 4 4 4" xfId="2445" xr:uid="{00000000-0005-0000-0000-0000DB0C0000}"/>
    <cellStyle name="Comma 2 4 4 4 2" xfId="2446" xr:uid="{00000000-0005-0000-0000-0000DC0C0000}"/>
    <cellStyle name="Comma 2 4 4 4 2 2" xfId="19741" xr:uid="{00000000-0005-0000-0000-0000DD0C0000}"/>
    <cellStyle name="Comma 2 4 4 4 3" xfId="2447" xr:uid="{00000000-0005-0000-0000-0000DE0C0000}"/>
    <cellStyle name="Comma 2 4 4 4 3 2" xfId="19742" xr:uid="{00000000-0005-0000-0000-0000DF0C0000}"/>
    <cellStyle name="Comma 2 4 4 4 4" xfId="19740" xr:uid="{00000000-0005-0000-0000-0000E00C0000}"/>
    <cellStyle name="Comma 2 4 4 5" xfId="2448" xr:uid="{00000000-0005-0000-0000-0000E10C0000}"/>
    <cellStyle name="Comma 2 4 4 5 2" xfId="19743" xr:uid="{00000000-0005-0000-0000-0000E20C0000}"/>
    <cellStyle name="Comma 2 4 4 6" xfId="2449" xr:uid="{00000000-0005-0000-0000-0000E30C0000}"/>
    <cellStyle name="Comma 2 4 4 6 2" xfId="19744" xr:uid="{00000000-0005-0000-0000-0000E40C0000}"/>
    <cellStyle name="Comma 2 4 4 7" xfId="19733" xr:uid="{00000000-0005-0000-0000-0000E50C0000}"/>
    <cellStyle name="Comma 2 4 5" xfId="2450" xr:uid="{00000000-0005-0000-0000-0000E60C0000}"/>
    <cellStyle name="Comma 2 4 5 2" xfId="2451" xr:uid="{00000000-0005-0000-0000-0000E70C0000}"/>
    <cellStyle name="Comma 2 4 5 2 2" xfId="19746" xr:uid="{00000000-0005-0000-0000-0000E80C0000}"/>
    <cellStyle name="Comma 2 4 5 3" xfId="2452" xr:uid="{00000000-0005-0000-0000-0000E90C0000}"/>
    <cellStyle name="Comma 2 4 5 3 2" xfId="19747" xr:uid="{00000000-0005-0000-0000-0000EA0C0000}"/>
    <cellStyle name="Comma 2 4 5 4" xfId="19745" xr:uid="{00000000-0005-0000-0000-0000EB0C0000}"/>
    <cellStyle name="Comma 2 4 6" xfId="2453" xr:uid="{00000000-0005-0000-0000-0000EC0C0000}"/>
    <cellStyle name="Comma 2 4 7" xfId="2454" xr:uid="{00000000-0005-0000-0000-0000ED0C0000}"/>
    <cellStyle name="Comma 2 4 7 2" xfId="19748" xr:uid="{00000000-0005-0000-0000-0000EE0C0000}"/>
    <cellStyle name="Comma 2 4 8" xfId="2455" xr:uid="{00000000-0005-0000-0000-0000EF0C0000}"/>
    <cellStyle name="Comma 2 4 8 2" xfId="19749" xr:uid="{00000000-0005-0000-0000-0000F00C0000}"/>
    <cellStyle name="Comma 2 5" xfId="2456" xr:uid="{00000000-0005-0000-0000-0000F10C0000}"/>
    <cellStyle name="Comma 2 5 2" xfId="2457" xr:uid="{00000000-0005-0000-0000-0000F20C0000}"/>
    <cellStyle name="Comma 2 5 2 2" xfId="2458" xr:uid="{00000000-0005-0000-0000-0000F30C0000}"/>
    <cellStyle name="Comma 2 5 2 2 2" xfId="19751" xr:uid="{00000000-0005-0000-0000-0000F40C0000}"/>
    <cellStyle name="Comma 2 5 2 3" xfId="2459" xr:uid="{00000000-0005-0000-0000-0000F50C0000}"/>
    <cellStyle name="Comma 2 5 2 3 2" xfId="19752" xr:uid="{00000000-0005-0000-0000-0000F60C0000}"/>
    <cellStyle name="Comma 2 5 2 4" xfId="19750" xr:uid="{00000000-0005-0000-0000-0000F70C0000}"/>
    <cellStyle name="Comma 2 5 3" xfId="2460" xr:uid="{00000000-0005-0000-0000-0000F80C0000}"/>
    <cellStyle name="Comma 2 5 3 2" xfId="2461" xr:uid="{00000000-0005-0000-0000-0000F90C0000}"/>
    <cellStyle name="Comma 2 5 3 2 2" xfId="19754" xr:uid="{00000000-0005-0000-0000-0000FA0C0000}"/>
    <cellStyle name="Comma 2 5 3 3" xfId="2462" xr:uid="{00000000-0005-0000-0000-0000FB0C0000}"/>
    <cellStyle name="Comma 2 5 3 3 2" xfId="19755" xr:uid="{00000000-0005-0000-0000-0000FC0C0000}"/>
    <cellStyle name="Comma 2 5 3 4" xfId="19753" xr:uid="{00000000-0005-0000-0000-0000FD0C0000}"/>
    <cellStyle name="Comma 2 5 4" xfId="2463" xr:uid="{00000000-0005-0000-0000-0000FE0C0000}"/>
    <cellStyle name="Comma 2 5 4 2" xfId="2464" xr:uid="{00000000-0005-0000-0000-0000FF0C0000}"/>
    <cellStyle name="Comma 2 5 4 2 2" xfId="2465" xr:uid="{00000000-0005-0000-0000-0000000D0000}"/>
    <cellStyle name="Comma 2 5 4 2 2 2" xfId="19758" xr:uid="{00000000-0005-0000-0000-0000010D0000}"/>
    <cellStyle name="Comma 2 5 4 2 3" xfId="2466" xr:uid="{00000000-0005-0000-0000-0000020D0000}"/>
    <cellStyle name="Comma 2 5 4 2 3 2" xfId="19759" xr:uid="{00000000-0005-0000-0000-0000030D0000}"/>
    <cellStyle name="Comma 2 5 4 2 4" xfId="19757" xr:uid="{00000000-0005-0000-0000-0000040D0000}"/>
    <cellStyle name="Comma 2 5 4 3" xfId="2467" xr:uid="{00000000-0005-0000-0000-0000050D0000}"/>
    <cellStyle name="Comma 2 5 4 3 2" xfId="19760" xr:uid="{00000000-0005-0000-0000-0000060D0000}"/>
    <cellStyle name="Comma 2 5 4 4" xfId="2468" xr:uid="{00000000-0005-0000-0000-0000070D0000}"/>
    <cellStyle name="Comma 2 5 4 4 2" xfId="19761" xr:uid="{00000000-0005-0000-0000-0000080D0000}"/>
    <cellStyle name="Comma 2 5 4 5" xfId="19756" xr:uid="{00000000-0005-0000-0000-0000090D0000}"/>
    <cellStyle name="Comma 2 5 5" xfId="2469" xr:uid="{00000000-0005-0000-0000-00000A0D0000}"/>
    <cellStyle name="Comma 2 5 6" xfId="2470" xr:uid="{00000000-0005-0000-0000-00000B0D0000}"/>
    <cellStyle name="Comma 2 5 6 2" xfId="19762" xr:uid="{00000000-0005-0000-0000-00000C0D0000}"/>
    <cellStyle name="Comma 2 5 7" xfId="2471" xr:uid="{00000000-0005-0000-0000-00000D0D0000}"/>
    <cellStyle name="Comma 2 5 7 2" xfId="19763" xr:uid="{00000000-0005-0000-0000-00000E0D0000}"/>
    <cellStyle name="Comma 2 6" xfId="2472" xr:uid="{00000000-0005-0000-0000-00000F0D0000}"/>
    <cellStyle name="Comma 2 6 2" xfId="2473" xr:uid="{00000000-0005-0000-0000-0000100D0000}"/>
    <cellStyle name="Comma 2 6 2 2" xfId="2474" xr:uid="{00000000-0005-0000-0000-0000110D0000}"/>
    <cellStyle name="Comma 2 6 2 2 2" xfId="2475" xr:uid="{00000000-0005-0000-0000-0000120D0000}"/>
    <cellStyle name="Comma 2 6 2 2 2 2" xfId="19766" xr:uid="{00000000-0005-0000-0000-0000130D0000}"/>
    <cellStyle name="Comma 2 6 2 2 3" xfId="2476" xr:uid="{00000000-0005-0000-0000-0000140D0000}"/>
    <cellStyle name="Comma 2 6 2 2 3 2" xfId="19767" xr:uid="{00000000-0005-0000-0000-0000150D0000}"/>
    <cellStyle name="Comma 2 6 2 2 4" xfId="19765" xr:uid="{00000000-0005-0000-0000-0000160D0000}"/>
    <cellStyle name="Comma 2 6 2 3" xfId="2477" xr:uid="{00000000-0005-0000-0000-0000170D0000}"/>
    <cellStyle name="Comma 2 6 2 3 2" xfId="19768" xr:uid="{00000000-0005-0000-0000-0000180D0000}"/>
    <cellStyle name="Comma 2 6 2 4" xfId="2478" xr:uid="{00000000-0005-0000-0000-0000190D0000}"/>
    <cellStyle name="Comma 2 6 2 4 2" xfId="19769" xr:uid="{00000000-0005-0000-0000-00001A0D0000}"/>
    <cellStyle name="Comma 2 6 2 5" xfId="19764" xr:uid="{00000000-0005-0000-0000-00001B0D0000}"/>
    <cellStyle name="Comma 2 6 3" xfId="2479" xr:uid="{00000000-0005-0000-0000-00001C0D0000}"/>
    <cellStyle name="Comma 2 6 4" xfId="2480" xr:uid="{00000000-0005-0000-0000-00001D0D0000}"/>
    <cellStyle name="Comma 2 6 4 2" xfId="19770" xr:uid="{00000000-0005-0000-0000-00001E0D0000}"/>
    <cellStyle name="Comma 2 6 5" xfId="2481" xr:uid="{00000000-0005-0000-0000-00001F0D0000}"/>
    <cellStyle name="Comma 2 6 5 2" xfId="19771" xr:uid="{00000000-0005-0000-0000-0000200D0000}"/>
    <cellStyle name="Comma 2 7" xfId="2482" xr:uid="{00000000-0005-0000-0000-0000210D0000}"/>
    <cellStyle name="Comma 2 7 2" xfId="2483" xr:uid="{00000000-0005-0000-0000-0000220D0000}"/>
    <cellStyle name="Comma 2 7 2 2" xfId="2484" xr:uid="{00000000-0005-0000-0000-0000230D0000}"/>
    <cellStyle name="Comma 2 7 2 2 2" xfId="2485" xr:uid="{00000000-0005-0000-0000-0000240D0000}"/>
    <cellStyle name="Comma 2 7 2 2 2 2" xfId="19774" xr:uid="{00000000-0005-0000-0000-0000250D0000}"/>
    <cellStyle name="Comma 2 7 2 2 3" xfId="2486" xr:uid="{00000000-0005-0000-0000-0000260D0000}"/>
    <cellStyle name="Comma 2 7 2 2 3 2" xfId="19775" xr:uid="{00000000-0005-0000-0000-0000270D0000}"/>
    <cellStyle name="Comma 2 7 2 2 4" xfId="19773" xr:uid="{00000000-0005-0000-0000-0000280D0000}"/>
    <cellStyle name="Comma 2 7 2 3" xfId="2487" xr:uid="{00000000-0005-0000-0000-0000290D0000}"/>
    <cellStyle name="Comma 2 7 2 3 2" xfId="19776" xr:uid="{00000000-0005-0000-0000-00002A0D0000}"/>
    <cellStyle name="Comma 2 7 2 4" xfId="2488" xr:uid="{00000000-0005-0000-0000-00002B0D0000}"/>
    <cellStyle name="Comma 2 7 2 4 2" xfId="19777" xr:uid="{00000000-0005-0000-0000-00002C0D0000}"/>
    <cellStyle name="Comma 2 7 2 5" xfId="19772" xr:uid="{00000000-0005-0000-0000-00002D0D0000}"/>
    <cellStyle name="Comma 2 7 3" xfId="2489" xr:uid="{00000000-0005-0000-0000-00002E0D0000}"/>
    <cellStyle name="Comma 2 7 4" xfId="2490" xr:uid="{00000000-0005-0000-0000-00002F0D0000}"/>
    <cellStyle name="Comma 2 7 4 2" xfId="19778" xr:uid="{00000000-0005-0000-0000-0000300D0000}"/>
    <cellStyle name="Comma 2 7 5" xfId="2491" xr:uid="{00000000-0005-0000-0000-0000310D0000}"/>
    <cellStyle name="Comma 2 7 5 2" xfId="19779" xr:uid="{00000000-0005-0000-0000-0000320D0000}"/>
    <cellStyle name="Comma 2 8" xfId="2492" xr:uid="{00000000-0005-0000-0000-0000330D0000}"/>
    <cellStyle name="Comma 2 8 2" xfId="2493" xr:uid="{00000000-0005-0000-0000-0000340D0000}"/>
    <cellStyle name="Comma 2 8 2 2" xfId="2494" xr:uid="{00000000-0005-0000-0000-0000350D0000}"/>
    <cellStyle name="Comma 2 8 2 2 2" xfId="19781" xr:uid="{00000000-0005-0000-0000-0000360D0000}"/>
    <cellStyle name="Comma 2 8 2 3" xfId="2495" xr:uid="{00000000-0005-0000-0000-0000370D0000}"/>
    <cellStyle name="Comma 2 8 2 3 2" xfId="19782" xr:uid="{00000000-0005-0000-0000-0000380D0000}"/>
    <cellStyle name="Comma 2 8 2 4" xfId="19780" xr:uid="{00000000-0005-0000-0000-0000390D0000}"/>
    <cellStyle name="Comma 2 8 3" xfId="2496" xr:uid="{00000000-0005-0000-0000-00003A0D0000}"/>
    <cellStyle name="Comma 2 8 3 2" xfId="2497" xr:uid="{00000000-0005-0000-0000-00003B0D0000}"/>
    <cellStyle name="Comma 2 8 3 2 2" xfId="19784" xr:uid="{00000000-0005-0000-0000-00003C0D0000}"/>
    <cellStyle name="Comma 2 8 3 3" xfId="2498" xr:uid="{00000000-0005-0000-0000-00003D0D0000}"/>
    <cellStyle name="Comma 2 8 3 3 2" xfId="19785" xr:uid="{00000000-0005-0000-0000-00003E0D0000}"/>
    <cellStyle name="Comma 2 8 3 4" xfId="19783" xr:uid="{00000000-0005-0000-0000-00003F0D0000}"/>
    <cellStyle name="Comma 2 8 4" xfId="2499" xr:uid="{00000000-0005-0000-0000-0000400D0000}"/>
    <cellStyle name="Comma 2 8 4 2" xfId="2500" xr:uid="{00000000-0005-0000-0000-0000410D0000}"/>
    <cellStyle name="Comma 2 8 4 2 2" xfId="19787" xr:uid="{00000000-0005-0000-0000-0000420D0000}"/>
    <cellStyle name="Comma 2 8 4 3" xfId="2501" xr:uid="{00000000-0005-0000-0000-0000430D0000}"/>
    <cellStyle name="Comma 2 8 4 3 2" xfId="19788" xr:uid="{00000000-0005-0000-0000-0000440D0000}"/>
    <cellStyle name="Comma 2 8 4 4" xfId="19786" xr:uid="{00000000-0005-0000-0000-0000450D0000}"/>
    <cellStyle name="Comma 2 8 5" xfId="2502" xr:uid="{00000000-0005-0000-0000-0000460D0000}"/>
    <cellStyle name="Comma 2 8 6" xfId="2503" xr:uid="{00000000-0005-0000-0000-0000470D0000}"/>
    <cellStyle name="Comma 2 8 6 2" xfId="19789" xr:uid="{00000000-0005-0000-0000-0000480D0000}"/>
    <cellStyle name="Comma 2 8 7" xfId="2504" xr:uid="{00000000-0005-0000-0000-0000490D0000}"/>
    <cellStyle name="Comma 2 8 7 2" xfId="19790" xr:uid="{00000000-0005-0000-0000-00004A0D0000}"/>
    <cellStyle name="Comma 2 9" xfId="2505" xr:uid="{00000000-0005-0000-0000-00004B0D0000}"/>
    <cellStyle name="Comma 2 9 2" xfId="2506" xr:uid="{00000000-0005-0000-0000-00004C0D0000}"/>
    <cellStyle name="Comma 2 9 3" xfId="2507" xr:uid="{00000000-0005-0000-0000-00004D0D0000}"/>
    <cellStyle name="Comma 2 9 3 2" xfId="19791" xr:uid="{00000000-0005-0000-0000-00004E0D0000}"/>
    <cellStyle name="Comma 2 9 4" xfId="2508" xr:uid="{00000000-0005-0000-0000-00004F0D0000}"/>
    <cellStyle name="Comma 2 9 4 2" xfId="19792" xr:uid="{00000000-0005-0000-0000-0000500D0000}"/>
    <cellStyle name="Comma 2_PrimaryEnergyPrices_TIMES" xfId="2509" xr:uid="{00000000-0005-0000-0000-0000510D0000}"/>
    <cellStyle name="Comma 20" xfId="2510" xr:uid="{00000000-0005-0000-0000-0000520D0000}"/>
    <cellStyle name="Comma 20 2" xfId="2511" xr:uid="{00000000-0005-0000-0000-0000530D0000}"/>
    <cellStyle name="Comma 20 2 2" xfId="19794" xr:uid="{00000000-0005-0000-0000-0000540D0000}"/>
    <cellStyle name="Comma 20 3" xfId="19793" xr:uid="{00000000-0005-0000-0000-0000550D0000}"/>
    <cellStyle name="Comma 21" xfId="2512" xr:uid="{00000000-0005-0000-0000-0000560D0000}"/>
    <cellStyle name="Comma 21 2" xfId="2513" xr:uid="{00000000-0005-0000-0000-0000570D0000}"/>
    <cellStyle name="Comma 21 2 2" xfId="19796" xr:uid="{00000000-0005-0000-0000-0000580D0000}"/>
    <cellStyle name="Comma 21 3" xfId="19795" xr:uid="{00000000-0005-0000-0000-0000590D0000}"/>
    <cellStyle name="Comma 22" xfId="2514" xr:uid="{00000000-0005-0000-0000-00005A0D0000}"/>
    <cellStyle name="Comma 22 2" xfId="2515" xr:uid="{00000000-0005-0000-0000-00005B0D0000}"/>
    <cellStyle name="Comma 22 2 2" xfId="19798" xr:uid="{00000000-0005-0000-0000-00005C0D0000}"/>
    <cellStyle name="Comma 22 3" xfId="19797" xr:uid="{00000000-0005-0000-0000-00005D0D0000}"/>
    <cellStyle name="Comma 23" xfId="2516" xr:uid="{00000000-0005-0000-0000-00005E0D0000}"/>
    <cellStyle name="Comma 23 2" xfId="2517" xr:uid="{00000000-0005-0000-0000-00005F0D0000}"/>
    <cellStyle name="Comma 23 2 2" xfId="19800" xr:uid="{00000000-0005-0000-0000-0000600D0000}"/>
    <cellStyle name="Comma 23 3" xfId="19799" xr:uid="{00000000-0005-0000-0000-0000610D0000}"/>
    <cellStyle name="Comma 24" xfId="2518" xr:uid="{00000000-0005-0000-0000-0000620D0000}"/>
    <cellStyle name="Comma 24 2" xfId="2519" xr:uid="{00000000-0005-0000-0000-0000630D0000}"/>
    <cellStyle name="Comma 24 2 2" xfId="19802" xr:uid="{00000000-0005-0000-0000-0000640D0000}"/>
    <cellStyle name="Comma 24 3" xfId="19801" xr:uid="{00000000-0005-0000-0000-0000650D0000}"/>
    <cellStyle name="Comma 25" xfId="2520" xr:uid="{00000000-0005-0000-0000-0000660D0000}"/>
    <cellStyle name="Comma 25 2" xfId="2521" xr:uid="{00000000-0005-0000-0000-0000670D0000}"/>
    <cellStyle name="Comma 25 2 2" xfId="19804" xr:uid="{00000000-0005-0000-0000-0000680D0000}"/>
    <cellStyle name="Comma 25 3" xfId="19803" xr:uid="{00000000-0005-0000-0000-0000690D0000}"/>
    <cellStyle name="Comma 26" xfId="2522" xr:uid="{00000000-0005-0000-0000-00006A0D0000}"/>
    <cellStyle name="Comma 26 2" xfId="2523" xr:uid="{00000000-0005-0000-0000-00006B0D0000}"/>
    <cellStyle name="Comma 26 2 2" xfId="19806" xr:uid="{00000000-0005-0000-0000-00006C0D0000}"/>
    <cellStyle name="Comma 26 3" xfId="19805" xr:uid="{00000000-0005-0000-0000-00006D0D0000}"/>
    <cellStyle name="Comma 27" xfId="2524" xr:uid="{00000000-0005-0000-0000-00006E0D0000}"/>
    <cellStyle name="Comma 27 2" xfId="19807" xr:uid="{00000000-0005-0000-0000-00006F0D0000}"/>
    <cellStyle name="Comma 28" xfId="2525" xr:uid="{00000000-0005-0000-0000-0000700D0000}"/>
    <cellStyle name="Comma 28 2" xfId="19808" xr:uid="{00000000-0005-0000-0000-0000710D0000}"/>
    <cellStyle name="Comma 29" xfId="2526" xr:uid="{00000000-0005-0000-0000-0000720D0000}"/>
    <cellStyle name="Comma 29 2" xfId="19809" xr:uid="{00000000-0005-0000-0000-0000730D0000}"/>
    <cellStyle name="Comma 3" xfId="2527" xr:uid="{00000000-0005-0000-0000-0000740D0000}"/>
    <cellStyle name="Comma 3 10" xfId="2528" xr:uid="{00000000-0005-0000-0000-0000750D0000}"/>
    <cellStyle name="Comma 3 10 2" xfId="2529" xr:uid="{00000000-0005-0000-0000-0000760D0000}"/>
    <cellStyle name="Comma 3 10 2 2" xfId="2530" xr:uid="{00000000-0005-0000-0000-0000770D0000}"/>
    <cellStyle name="Comma 3 10 2 2 2" xfId="19813" xr:uid="{00000000-0005-0000-0000-0000780D0000}"/>
    <cellStyle name="Comma 3 10 2 3" xfId="19812" xr:uid="{00000000-0005-0000-0000-0000790D0000}"/>
    <cellStyle name="Comma 3 10 3" xfId="2531" xr:uid="{00000000-0005-0000-0000-00007A0D0000}"/>
    <cellStyle name="Comma 3 10 3 2" xfId="19814" xr:uid="{00000000-0005-0000-0000-00007B0D0000}"/>
    <cellStyle name="Comma 3 10 4" xfId="19811" xr:uid="{00000000-0005-0000-0000-00007C0D0000}"/>
    <cellStyle name="Comma 3 11" xfId="2532" xr:uid="{00000000-0005-0000-0000-00007D0D0000}"/>
    <cellStyle name="Comma 3 11 2" xfId="2533" xr:uid="{00000000-0005-0000-0000-00007E0D0000}"/>
    <cellStyle name="Comma 3 11 2 2" xfId="19816" xr:uid="{00000000-0005-0000-0000-00007F0D0000}"/>
    <cellStyle name="Comma 3 11 3" xfId="2534" xr:uid="{00000000-0005-0000-0000-0000800D0000}"/>
    <cellStyle name="Comma 3 11 3 2" xfId="19817" xr:uid="{00000000-0005-0000-0000-0000810D0000}"/>
    <cellStyle name="Comma 3 11 4" xfId="19815" xr:uid="{00000000-0005-0000-0000-0000820D0000}"/>
    <cellStyle name="Comma 3 12" xfId="2535" xr:uid="{00000000-0005-0000-0000-0000830D0000}"/>
    <cellStyle name="Comma 3 13" xfId="2536" xr:uid="{00000000-0005-0000-0000-0000840D0000}"/>
    <cellStyle name="Comma 3 13 2" xfId="2537" xr:uid="{00000000-0005-0000-0000-0000850D0000}"/>
    <cellStyle name="Comma 3 13 2 2" xfId="19819" xr:uid="{00000000-0005-0000-0000-0000860D0000}"/>
    <cellStyle name="Comma 3 13 3" xfId="2538" xr:uid="{00000000-0005-0000-0000-0000870D0000}"/>
    <cellStyle name="Comma 3 13 3 2" xfId="19820" xr:uid="{00000000-0005-0000-0000-0000880D0000}"/>
    <cellStyle name="Comma 3 13 4" xfId="19818" xr:uid="{00000000-0005-0000-0000-0000890D0000}"/>
    <cellStyle name="Comma 3 14" xfId="18180" xr:uid="{00000000-0005-0000-0000-00008A0D0000}"/>
    <cellStyle name="Comma 3 14 2" xfId="20234" xr:uid="{00000000-0005-0000-0000-00008B0D0000}"/>
    <cellStyle name="Comma 3 15" xfId="19810" xr:uid="{00000000-0005-0000-0000-00008C0D0000}"/>
    <cellStyle name="Comma 3 2" xfId="2539" xr:uid="{00000000-0005-0000-0000-00008D0D0000}"/>
    <cellStyle name="Comma 3 2 2" xfId="2540" xr:uid="{00000000-0005-0000-0000-00008E0D0000}"/>
    <cellStyle name="Comma 3 2 2 2" xfId="2541" xr:uid="{00000000-0005-0000-0000-00008F0D0000}"/>
    <cellStyle name="Comma 3 2 2 2 2" xfId="19823" xr:uid="{00000000-0005-0000-0000-0000900D0000}"/>
    <cellStyle name="Comma 3 2 2 3" xfId="2542" xr:uid="{00000000-0005-0000-0000-0000910D0000}"/>
    <cellStyle name="Comma 3 2 2 3 2" xfId="19824" xr:uid="{00000000-0005-0000-0000-0000920D0000}"/>
    <cellStyle name="Comma 3 2 2 4" xfId="19822" xr:uid="{00000000-0005-0000-0000-0000930D0000}"/>
    <cellStyle name="Comma 3 2 3" xfId="2543" xr:uid="{00000000-0005-0000-0000-0000940D0000}"/>
    <cellStyle name="Comma 3 2 3 2" xfId="2544" xr:uid="{00000000-0005-0000-0000-0000950D0000}"/>
    <cellStyle name="Comma 3 2 3 2 2" xfId="19826" xr:uid="{00000000-0005-0000-0000-0000960D0000}"/>
    <cellStyle name="Comma 3 2 3 3" xfId="2545" xr:uid="{00000000-0005-0000-0000-0000970D0000}"/>
    <cellStyle name="Comma 3 2 3 3 2" xfId="19827" xr:uid="{00000000-0005-0000-0000-0000980D0000}"/>
    <cellStyle name="Comma 3 2 3 4" xfId="19825" xr:uid="{00000000-0005-0000-0000-0000990D0000}"/>
    <cellStyle name="Comma 3 2 4" xfId="2546" xr:uid="{00000000-0005-0000-0000-00009A0D0000}"/>
    <cellStyle name="Comma 3 2 5" xfId="2547" xr:uid="{00000000-0005-0000-0000-00009B0D0000}"/>
    <cellStyle name="Comma 3 2 5 2" xfId="2548" xr:uid="{00000000-0005-0000-0000-00009C0D0000}"/>
    <cellStyle name="Comma 3 2 5 2 2" xfId="19829" xr:uid="{00000000-0005-0000-0000-00009D0D0000}"/>
    <cellStyle name="Comma 3 2 5 3" xfId="2549" xr:uid="{00000000-0005-0000-0000-00009E0D0000}"/>
    <cellStyle name="Comma 3 2 5 3 2" xfId="19830" xr:uid="{00000000-0005-0000-0000-00009F0D0000}"/>
    <cellStyle name="Comma 3 2 5 4" xfId="19828" xr:uid="{00000000-0005-0000-0000-0000A00D0000}"/>
    <cellStyle name="Comma 3 2 6" xfId="18181" xr:uid="{00000000-0005-0000-0000-0000A10D0000}"/>
    <cellStyle name="Comma 3 2 6 2" xfId="20235" xr:uid="{00000000-0005-0000-0000-0000A20D0000}"/>
    <cellStyle name="Comma 3 2 7" xfId="19821" xr:uid="{00000000-0005-0000-0000-0000A30D0000}"/>
    <cellStyle name="Comma 3 3" xfId="2550" xr:uid="{00000000-0005-0000-0000-0000A40D0000}"/>
    <cellStyle name="Comma 3 3 10" xfId="19831" xr:uid="{00000000-0005-0000-0000-0000A50D0000}"/>
    <cellStyle name="Comma 3 3 2" xfId="2551" xr:uid="{00000000-0005-0000-0000-0000A60D0000}"/>
    <cellStyle name="Comma 3 3 2 2" xfId="2552" xr:uid="{00000000-0005-0000-0000-0000A70D0000}"/>
    <cellStyle name="Comma 3 3 2 2 2" xfId="19833" xr:uid="{00000000-0005-0000-0000-0000A80D0000}"/>
    <cellStyle name="Comma 3 3 2 3" xfId="2553" xr:uid="{00000000-0005-0000-0000-0000A90D0000}"/>
    <cellStyle name="Comma 3 3 2 3 2" xfId="19834" xr:uid="{00000000-0005-0000-0000-0000AA0D0000}"/>
    <cellStyle name="Comma 3 3 2 4" xfId="19832" xr:uid="{00000000-0005-0000-0000-0000AB0D0000}"/>
    <cellStyle name="Comma 3 3 3" xfId="2554" xr:uid="{00000000-0005-0000-0000-0000AC0D0000}"/>
    <cellStyle name="Comma 3 3 3 2" xfId="2555" xr:uid="{00000000-0005-0000-0000-0000AD0D0000}"/>
    <cellStyle name="Comma 3 3 3 2 2" xfId="2556" xr:uid="{00000000-0005-0000-0000-0000AE0D0000}"/>
    <cellStyle name="Comma 3 3 3 2 2 2" xfId="2557" xr:uid="{00000000-0005-0000-0000-0000AF0D0000}"/>
    <cellStyle name="Comma 3 3 3 2 2 2 2" xfId="19838" xr:uid="{00000000-0005-0000-0000-0000B00D0000}"/>
    <cellStyle name="Comma 3 3 3 2 2 3" xfId="19837" xr:uid="{00000000-0005-0000-0000-0000B10D0000}"/>
    <cellStyle name="Comma 3 3 3 2 3" xfId="2558" xr:uid="{00000000-0005-0000-0000-0000B20D0000}"/>
    <cellStyle name="Comma 3 3 3 2 3 2" xfId="19839" xr:uid="{00000000-0005-0000-0000-0000B30D0000}"/>
    <cellStyle name="Comma 3 3 3 2 4" xfId="19836" xr:uid="{00000000-0005-0000-0000-0000B40D0000}"/>
    <cellStyle name="Comma 3 3 3 3" xfId="2559" xr:uid="{00000000-0005-0000-0000-0000B50D0000}"/>
    <cellStyle name="Comma 3 3 3 3 2" xfId="2560" xr:uid="{00000000-0005-0000-0000-0000B60D0000}"/>
    <cellStyle name="Comma 3 3 3 3 2 2" xfId="2561" xr:uid="{00000000-0005-0000-0000-0000B70D0000}"/>
    <cellStyle name="Comma 3 3 3 3 2 2 2" xfId="19842" xr:uid="{00000000-0005-0000-0000-0000B80D0000}"/>
    <cellStyle name="Comma 3 3 3 3 2 3" xfId="19841" xr:uid="{00000000-0005-0000-0000-0000B90D0000}"/>
    <cellStyle name="Comma 3 3 3 3 3" xfId="2562" xr:uid="{00000000-0005-0000-0000-0000BA0D0000}"/>
    <cellStyle name="Comma 3 3 3 3 3 2" xfId="19843" xr:uid="{00000000-0005-0000-0000-0000BB0D0000}"/>
    <cellStyle name="Comma 3 3 3 3 4" xfId="19840" xr:uid="{00000000-0005-0000-0000-0000BC0D0000}"/>
    <cellStyle name="Comma 3 3 3 4" xfId="2563" xr:uid="{00000000-0005-0000-0000-0000BD0D0000}"/>
    <cellStyle name="Comma 3 3 3 4 2" xfId="2564" xr:uid="{00000000-0005-0000-0000-0000BE0D0000}"/>
    <cellStyle name="Comma 3 3 3 4 2 2" xfId="19845" xr:uid="{00000000-0005-0000-0000-0000BF0D0000}"/>
    <cellStyle name="Comma 3 3 3 4 3" xfId="19844" xr:uid="{00000000-0005-0000-0000-0000C00D0000}"/>
    <cellStyle name="Comma 3 3 3 5" xfId="2565" xr:uid="{00000000-0005-0000-0000-0000C10D0000}"/>
    <cellStyle name="Comma 3 3 3 5 2" xfId="19846" xr:uid="{00000000-0005-0000-0000-0000C20D0000}"/>
    <cellStyle name="Comma 3 3 3 6" xfId="2566" xr:uid="{00000000-0005-0000-0000-0000C30D0000}"/>
    <cellStyle name="Comma 3 3 3 6 2" xfId="19847" xr:uid="{00000000-0005-0000-0000-0000C40D0000}"/>
    <cellStyle name="Comma 3 3 3 7" xfId="2567" xr:uid="{00000000-0005-0000-0000-0000C50D0000}"/>
    <cellStyle name="Comma 3 3 3 7 2" xfId="19848" xr:uid="{00000000-0005-0000-0000-0000C60D0000}"/>
    <cellStyle name="Comma 3 3 3 8" xfId="19835" xr:uid="{00000000-0005-0000-0000-0000C70D0000}"/>
    <cellStyle name="Comma 3 3 4" xfId="2568" xr:uid="{00000000-0005-0000-0000-0000C80D0000}"/>
    <cellStyle name="Comma 3 3 4 2" xfId="2569" xr:uid="{00000000-0005-0000-0000-0000C90D0000}"/>
    <cellStyle name="Comma 3 3 4 2 2" xfId="2570" xr:uid="{00000000-0005-0000-0000-0000CA0D0000}"/>
    <cellStyle name="Comma 3 3 4 2 2 2" xfId="2571" xr:uid="{00000000-0005-0000-0000-0000CB0D0000}"/>
    <cellStyle name="Comma 3 3 4 2 2 2 2" xfId="19852" xr:uid="{00000000-0005-0000-0000-0000CC0D0000}"/>
    <cellStyle name="Comma 3 3 4 2 2 3" xfId="19851" xr:uid="{00000000-0005-0000-0000-0000CD0D0000}"/>
    <cellStyle name="Comma 3 3 4 2 3" xfId="2572" xr:uid="{00000000-0005-0000-0000-0000CE0D0000}"/>
    <cellStyle name="Comma 3 3 4 2 3 2" xfId="19853" xr:uid="{00000000-0005-0000-0000-0000CF0D0000}"/>
    <cellStyle name="Comma 3 3 4 2 4" xfId="19850" xr:uid="{00000000-0005-0000-0000-0000D00D0000}"/>
    <cellStyle name="Comma 3 3 4 3" xfId="2573" xr:uid="{00000000-0005-0000-0000-0000D10D0000}"/>
    <cellStyle name="Comma 3 3 4 3 2" xfId="2574" xr:uid="{00000000-0005-0000-0000-0000D20D0000}"/>
    <cellStyle name="Comma 3 3 4 3 2 2" xfId="19855" xr:uid="{00000000-0005-0000-0000-0000D30D0000}"/>
    <cellStyle name="Comma 3 3 4 3 3" xfId="19854" xr:uid="{00000000-0005-0000-0000-0000D40D0000}"/>
    <cellStyle name="Comma 3 3 4 4" xfId="2575" xr:uid="{00000000-0005-0000-0000-0000D50D0000}"/>
    <cellStyle name="Comma 3 3 4 4 2" xfId="19856" xr:uid="{00000000-0005-0000-0000-0000D60D0000}"/>
    <cellStyle name="Comma 3 3 4 5" xfId="2576" xr:uid="{00000000-0005-0000-0000-0000D70D0000}"/>
    <cellStyle name="Comma 3 3 4 5 2" xfId="19857" xr:uid="{00000000-0005-0000-0000-0000D80D0000}"/>
    <cellStyle name="Comma 3 3 4 6" xfId="2577" xr:uid="{00000000-0005-0000-0000-0000D90D0000}"/>
    <cellStyle name="Comma 3 3 4 6 2" xfId="19858" xr:uid="{00000000-0005-0000-0000-0000DA0D0000}"/>
    <cellStyle name="Comma 3 3 4 7" xfId="19849" xr:uid="{00000000-0005-0000-0000-0000DB0D0000}"/>
    <cellStyle name="Comma 3 3 5" xfId="2578" xr:uid="{00000000-0005-0000-0000-0000DC0D0000}"/>
    <cellStyle name="Comma 3 3 5 2" xfId="19859" xr:uid="{00000000-0005-0000-0000-0000DD0D0000}"/>
    <cellStyle name="Comma 3 3 6" xfId="2579" xr:uid="{00000000-0005-0000-0000-0000DE0D0000}"/>
    <cellStyle name="Comma 3 3 6 2" xfId="2580" xr:uid="{00000000-0005-0000-0000-0000DF0D0000}"/>
    <cellStyle name="Comma 3 3 6 2 2" xfId="19861" xr:uid="{00000000-0005-0000-0000-0000E00D0000}"/>
    <cellStyle name="Comma 3 3 6 3" xfId="19860" xr:uid="{00000000-0005-0000-0000-0000E10D0000}"/>
    <cellStyle name="Comma 3 3 7" xfId="2581" xr:uid="{00000000-0005-0000-0000-0000E20D0000}"/>
    <cellStyle name="Comma 3 3 7 2" xfId="19862" xr:uid="{00000000-0005-0000-0000-0000E30D0000}"/>
    <cellStyle name="Comma 3 3 8" xfId="2582" xr:uid="{00000000-0005-0000-0000-0000E40D0000}"/>
    <cellStyle name="Comma 3 3 8 2" xfId="19863" xr:uid="{00000000-0005-0000-0000-0000E50D0000}"/>
    <cellStyle name="Comma 3 3 9" xfId="18182" xr:uid="{00000000-0005-0000-0000-0000E60D0000}"/>
    <cellStyle name="Comma 3 3 9 2" xfId="20236" xr:uid="{00000000-0005-0000-0000-0000E70D0000}"/>
    <cellStyle name="Comma 3 4" xfId="2583" xr:uid="{00000000-0005-0000-0000-0000E80D0000}"/>
    <cellStyle name="Comma 3 4 2" xfId="2584" xr:uid="{00000000-0005-0000-0000-0000E90D0000}"/>
    <cellStyle name="Comma 3 4 2 2" xfId="2585" xr:uid="{00000000-0005-0000-0000-0000EA0D0000}"/>
    <cellStyle name="Comma 3 4 2 2 2" xfId="19866" xr:uid="{00000000-0005-0000-0000-0000EB0D0000}"/>
    <cellStyle name="Comma 3 4 2 3" xfId="2586" xr:uid="{00000000-0005-0000-0000-0000EC0D0000}"/>
    <cellStyle name="Comma 3 4 2 3 2" xfId="19867" xr:uid="{00000000-0005-0000-0000-0000ED0D0000}"/>
    <cellStyle name="Comma 3 4 2 4" xfId="19865" xr:uid="{00000000-0005-0000-0000-0000EE0D0000}"/>
    <cellStyle name="Comma 3 4 3" xfId="2587" xr:uid="{00000000-0005-0000-0000-0000EF0D0000}"/>
    <cellStyle name="Comma 3 4 3 2" xfId="19868" xr:uid="{00000000-0005-0000-0000-0000F00D0000}"/>
    <cellStyle name="Comma 3 4 4" xfId="2588" xr:uid="{00000000-0005-0000-0000-0000F10D0000}"/>
    <cellStyle name="Comma 3 4 4 2" xfId="19869" xr:uid="{00000000-0005-0000-0000-0000F20D0000}"/>
    <cellStyle name="Comma 3 4 5" xfId="18183" xr:uid="{00000000-0005-0000-0000-0000F30D0000}"/>
    <cellStyle name="Comma 3 4 5 2" xfId="20237" xr:uid="{00000000-0005-0000-0000-0000F40D0000}"/>
    <cellStyle name="Comma 3 4 6" xfId="19864" xr:uid="{00000000-0005-0000-0000-0000F50D0000}"/>
    <cellStyle name="Comma 3 5" xfId="2589" xr:uid="{00000000-0005-0000-0000-0000F60D0000}"/>
    <cellStyle name="Comma 3 5 2" xfId="2590" xr:uid="{00000000-0005-0000-0000-0000F70D0000}"/>
    <cellStyle name="Comma 3 5 2 2" xfId="19871" xr:uid="{00000000-0005-0000-0000-0000F80D0000}"/>
    <cellStyle name="Comma 3 5 3" xfId="2591" xr:uid="{00000000-0005-0000-0000-0000F90D0000}"/>
    <cellStyle name="Comma 3 5 3 2" xfId="19872" xr:uid="{00000000-0005-0000-0000-0000FA0D0000}"/>
    <cellStyle name="Comma 3 5 4" xfId="18184" xr:uid="{00000000-0005-0000-0000-0000FB0D0000}"/>
    <cellStyle name="Comma 3 5 4 2" xfId="20238" xr:uid="{00000000-0005-0000-0000-0000FC0D0000}"/>
    <cellStyle name="Comma 3 5 5" xfId="19870" xr:uid="{00000000-0005-0000-0000-0000FD0D0000}"/>
    <cellStyle name="Comma 3 6" xfId="2592" xr:uid="{00000000-0005-0000-0000-0000FE0D0000}"/>
    <cellStyle name="Comma 3 6 2" xfId="2593" xr:uid="{00000000-0005-0000-0000-0000FF0D0000}"/>
    <cellStyle name="Comma 3 6 2 2" xfId="19874" xr:uid="{00000000-0005-0000-0000-0000000E0000}"/>
    <cellStyle name="Comma 3 6 3" xfId="2594" xr:uid="{00000000-0005-0000-0000-0000010E0000}"/>
    <cellStyle name="Comma 3 6 3 2" xfId="19875" xr:uid="{00000000-0005-0000-0000-0000020E0000}"/>
    <cellStyle name="Comma 3 6 4" xfId="18185" xr:uid="{00000000-0005-0000-0000-0000030E0000}"/>
    <cellStyle name="Comma 3 6 4 2" xfId="20239" xr:uid="{00000000-0005-0000-0000-0000040E0000}"/>
    <cellStyle name="Comma 3 6 5" xfId="19873" xr:uid="{00000000-0005-0000-0000-0000050E0000}"/>
    <cellStyle name="Comma 3 7" xfId="2595" xr:uid="{00000000-0005-0000-0000-0000060E0000}"/>
    <cellStyle name="Comma 3 7 2" xfId="2596" xr:uid="{00000000-0005-0000-0000-0000070E0000}"/>
    <cellStyle name="Comma 3 7 2 2" xfId="19877" xr:uid="{00000000-0005-0000-0000-0000080E0000}"/>
    <cellStyle name="Comma 3 7 3" xfId="2597" xr:uid="{00000000-0005-0000-0000-0000090E0000}"/>
    <cellStyle name="Comma 3 7 3 2" xfId="19878" xr:uid="{00000000-0005-0000-0000-00000A0E0000}"/>
    <cellStyle name="Comma 3 7 4" xfId="18186" xr:uid="{00000000-0005-0000-0000-00000B0E0000}"/>
    <cellStyle name="Comma 3 7 4 2" xfId="20240" xr:uid="{00000000-0005-0000-0000-00000C0E0000}"/>
    <cellStyle name="Comma 3 7 5" xfId="19876" xr:uid="{00000000-0005-0000-0000-00000D0E0000}"/>
    <cellStyle name="Comma 3 8" xfId="2598" xr:uid="{00000000-0005-0000-0000-00000E0E0000}"/>
    <cellStyle name="Comma 3 8 2" xfId="2599" xr:uid="{00000000-0005-0000-0000-00000F0E0000}"/>
    <cellStyle name="Comma 3 8 2 2" xfId="19880" xr:uid="{00000000-0005-0000-0000-0000100E0000}"/>
    <cellStyle name="Comma 3 8 3" xfId="2600" xr:uid="{00000000-0005-0000-0000-0000110E0000}"/>
    <cellStyle name="Comma 3 8 3 2" xfId="19881" xr:uid="{00000000-0005-0000-0000-0000120E0000}"/>
    <cellStyle name="Comma 3 8 4" xfId="18187" xr:uid="{00000000-0005-0000-0000-0000130E0000}"/>
    <cellStyle name="Comma 3 8 4 2" xfId="20241" xr:uid="{00000000-0005-0000-0000-0000140E0000}"/>
    <cellStyle name="Comma 3 8 5" xfId="19879" xr:uid="{00000000-0005-0000-0000-0000150E0000}"/>
    <cellStyle name="Comma 3 9" xfId="2601" xr:uid="{00000000-0005-0000-0000-0000160E0000}"/>
    <cellStyle name="Comma 3 9 2" xfId="2602" xr:uid="{00000000-0005-0000-0000-0000170E0000}"/>
    <cellStyle name="Comma 3 9 2 2" xfId="19883" xr:uid="{00000000-0005-0000-0000-0000180E0000}"/>
    <cellStyle name="Comma 3 9 3" xfId="2603" xr:uid="{00000000-0005-0000-0000-0000190E0000}"/>
    <cellStyle name="Comma 3 9 3 2" xfId="19884" xr:uid="{00000000-0005-0000-0000-00001A0E0000}"/>
    <cellStyle name="Comma 3 9 4" xfId="19882" xr:uid="{00000000-0005-0000-0000-00001B0E0000}"/>
    <cellStyle name="Comma 4" xfId="2604" xr:uid="{00000000-0005-0000-0000-00001C0E0000}"/>
    <cellStyle name="Comma 4 10" xfId="2605" xr:uid="{00000000-0005-0000-0000-00001D0E0000}"/>
    <cellStyle name="Comma 4 10 2" xfId="19886" xr:uid="{00000000-0005-0000-0000-00001E0E0000}"/>
    <cellStyle name="Comma 4 11" xfId="2606" xr:uid="{00000000-0005-0000-0000-00001F0E0000}"/>
    <cellStyle name="Comma 4 11 2" xfId="19887" xr:uid="{00000000-0005-0000-0000-0000200E0000}"/>
    <cellStyle name="Comma 4 12" xfId="2607" xr:uid="{00000000-0005-0000-0000-0000210E0000}"/>
    <cellStyle name="Comma 4 12 2" xfId="19888" xr:uid="{00000000-0005-0000-0000-0000220E0000}"/>
    <cellStyle name="Comma 4 13" xfId="18188" xr:uid="{00000000-0005-0000-0000-0000230E0000}"/>
    <cellStyle name="Comma 4 13 2" xfId="20242" xr:uid="{00000000-0005-0000-0000-0000240E0000}"/>
    <cellStyle name="Comma 4 14" xfId="19885" xr:uid="{00000000-0005-0000-0000-0000250E0000}"/>
    <cellStyle name="Comma 4 2" xfId="2608" xr:uid="{00000000-0005-0000-0000-0000260E0000}"/>
    <cellStyle name="Comma 4 2 2" xfId="2609" xr:uid="{00000000-0005-0000-0000-0000270E0000}"/>
    <cellStyle name="Comma 4 2 2 2" xfId="2610" xr:uid="{00000000-0005-0000-0000-0000280E0000}"/>
    <cellStyle name="Comma 4 2 2 2 2" xfId="19891" xr:uid="{00000000-0005-0000-0000-0000290E0000}"/>
    <cellStyle name="Comma 4 2 2 3" xfId="2611" xr:uid="{00000000-0005-0000-0000-00002A0E0000}"/>
    <cellStyle name="Comma 4 2 2 3 2" xfId="19892" xr:uid="{00000000-0005-0000-0000-00002B0E0000}"/>
    <cellStyle name="Comma 4 2 2 4" xfId="19890" xr:uid="{00000000-0005-0000-0000-00002C0E0000}"/>
    <cellStyle name="Comma 4 2 3" xfId="2612" xr:uid="{00000000-0005-0000-0000-00002D0E0000}"/>
    <cellStyle name="Comma 4 2 4" xfId="2613" xr:uid="{00000000-0005-0000-0000-00002E0E0000}"/>
    <cellStyle name="Comma 4 2 4 2" xfId="19893" xr:uid="{00000000-0005-0000-0000-00002F0E0000}"/>
    <cellStyle name="Comma 4 2 5" xfId="18189" xr:uid="{00000000-0005-0000-0000-0000300E0000}"/>
    <cellStyle name="Comma 4 2 5 2" xfId="20243" xr:uid="{00000000-0005-0000-0000-0000310E0000}"/>
    <cellStyle name="Comma 4 2 6" xfId="19889" xr:uid="{00000000-0005-0000-0000-0000320E0000}"/>
    <cellStyle name="Comma 4 3" xfId="2614" xr:uid="{00000000-0005-0000-0000-0000330E0000}"/>
    <cellStyle name="Comma 4 3 2" xfId="2615" xr:uid="{00000000-0005-0000-0000-0000340E0000}"/>
    <cellStyle name="Comma 4 3 2 2" xfId="19895" xr:uid="{00000000-0005-0000-0000-0000350E0000}"/>
    <cellStyle name="Comma 4 3 3" xfId="2616" xr:uid="{00000000-0005-0000-0000-0000360E0000}"/>
    <cellStyle name="Comma 4 3 3 2" xfId="19896" xr:uid="{00000000-0005-0000-0000-0000370E0000}"/>
    <cellStyle name="Comma 4 3 4" xfId="18190" xr:uid="{00000000-0005-0000-0000-0000380E0000}"/>
    <cellStyle name="Comma 4 3 4 2" xfId="20244" xr:uid="{00000000-0005-0000-0000-0000390E0000}"/>
    <cellStyle name="Comma 4 3 5" xfId="19894" xr:uid="{00000000-0005-0000-0000-00003A0E0000}"/>
    <cellStyle name="Comma 4 4" xfId="2617" xr:uid="{00000000-0005-0000-0000-00003B0E0000}"/>
    <cellStyle name="Comma 4 4 2" xfId="2618" xr:uid="{00000000-0005-0000-0000-00003C0E0000}"/>
    <cellStyle name="Comma 4 4 2 2" xfId="19898" xr:uid="{00000000-0005-0000-0000-00003D0E0000}"/>
    <cellStyle name="Comma 4 4 3" xfId="2619" xr:uid="{00000000-0005-0000-0000-00003E0E0000}"/>
    <cellStyle name="Comma 4 4 3 2" xfId="19899" xr:uid="{00000000-0005-0000-0000-00003F0E0000}"/>
    <cellStyle name="Comma 4 4 4" xfId="18191" xr:uid="{00000000-0005-0000-0000-0000400E0000}"/>
    <cellStyle name="Comma 4 4 4 2" xfId="20245" xr:uid="{00000000-0005-0000-0000-0000410E0000}"/>
    <cellStyle name="Comma 4 4 5" xfId="19897" xr:uid="{00000000-0005-0000-0000-0000420E0000}"/>
    <cellStyle name="Comma 4 5" xfId="2620" xr:uid="{00000000-0005-0000-0000-0000430E0000}"/>
    <cellStyle name="Comma 4 5 2" xfId="2621" xr:uid="{00000000-0005-0000-0000-0000440E0000}"/>
    <cellStyle name="Comma 4 5 2 2" xfId="19901" xr:uid="{00000000-0005-0000-0000-0000450E0000}"/>
    <cellStyle name="Comma 4 5 3" xfId="2622" xr:uid="{00000000-0005-0000-0000-0000460E0000}"/>
    <cellStyle name="Comma 4 5 3 2" xfId="19902" xr:uid="{00000000-0005-0000-0000-0000470E0000}"/>
    <cellStyle name="Comma 4 5 4" xfId="18192" xr:uid="{00000000-0005-0000-0000-0000480E0000}"/>
    <cellStyle name="Comma 4 5 4 2" xfId="20246" xr:uid="{00000000-0005-0000-0000-0000490E0000}"/>
    <cellStyle name="Comma 4 5 5" xfId="19900" xr:uid="{00000000-0005-0000-0000-00004A0E0000}"/>
    <cellStyle name="Comma 4 6" xfId="2623" xr:uid="{00000000-0005-0000-0000-00004B0E0000}"/>
    <cellStyle name="Comma 4 6 2" xfId="2624" xr:uid="{00000000-0005-0000-0000-00004C0E0000}"/>
    <cellStyle name="Comma 4 6 2 2" xfId="19904" xr:uid="{00000000-0005-0000-0000-00004D0E0000}"/>
    <cellStyle name="Comma 4 6 3" xfId="2625" xr:uid="{00000000-0005-0000-0000-00004E0E0000}"/>
    <cellStyle name="Comma 4 6 3 2" xfId="19905" xr:uid="{00000000-0005-0000-0000-00004F0E0000}"/>
    <cellStyle name="Comma 4 6 4" xfId="18193" xr:uid="{00000000-0005-0000-0000-0000500E0000}"/>
    <cellStyle name="Comma 4 6 4 2" xfId="20247" xr:uid="{00000000-0005-0000-0000-0000510E0000}"/>
    <cellStyle name="Comma 4 6 5" xfId="19903" xr:uid="{00000000-0005-0000-0000-0000520E0000}"/>
    <cellStyle name="Comma 4 7" xfId="2626" xr:uid="{00000000-0005-0000-0000-0000530E0000}"/>
    <cellStyle name="Comma 4 7 2" xfId="2627" xr:uid="{00000000-0005-0000-0000-0000540E0000}"/>
    <cellStyle name="Comma 4 7 2 2" xfId="19907" xr:uid="{00000000-0005-0000-0000-0000550E0000}"/>
    <cellStyle name="Comma 4 7 3" xfId="2628" xr:uid="{00000000-0005-0000-0000-0000560E0000}"/>
    <cellStyle name="Comma 4 7 3 2" xfId="19908" xr:uid="{00000000-0005-0000-0000-0000570E0000}"/>
    <cellStyle name="Comma 4 7 4" xfId="18194" xr:uid="{00000000-0005-0000-0000-0000580E0000}"/>
    <cellStyle name="Comma 4 7 4 2" xfId="20248" xr:uid="{00000000-0005-0000-0000-0000590E0000}"/>
    <cellStyle name="Comma 4 7 5" xfId="19906" xr:uid="{00000000-0005-0000-0000-00005A0E0000}"/>
    <cellStyle name="Comma 4 8" xfId="2629" xr:uid="{00000000-0005-0000-0000-00005B0E0000}"/>
    <cellStyle name="Comma 4 8 2" xfId="2630" xr:uid="{00000000-0005-0000-0000-00005C0E0000}"/>
    <cellStyle name="Comma 4 8 2 2" xfId="19910" xr:uid="{00000000-0005-0000-0000-00005D0E0000}"/>
    <cellStyle name="Comma 4 8 3" xfId="2631" xr:uid="{00000000-0005-0000-0000-00005E0E0000}"/>
    <cellStyle name="Comma 4 8 3 2" xfId="19911" xr:uid="{00000000-0005-0000-0000-00005F0E0000}"/>
    <cellStyle name="Comma 4 8 4" xfId="18195" xr:uid="{00000000-0005-0000-0000-0000600E0000}"/>
    <cellStyle name="Comma 4 8 4 2" xfId="20249" xr:uid="{00000000-0005-0000-0000-0000610E0000}"/>
    <cellStyle name="Comma 4 8 5" xfId="19909" xr:uid="{00000000-0005-0000-0000-0000620E0000}"/>
    <cellStyle name="Comma 4 9" xfId="2632" xr:uid="{00000000-0005-0000-0000-0000630E0000}"/>
    <cellStyle name="Comma 4 9 2" xfId="2633" xr:uid="{00000000-0005-0000-0000-0000640E0000}"/>
    <cellStyle name="Comma 4 9 2 2" xfId="19913" xr:uid="{00000000-0005-0000-0000-0000650E0000}"/>
    <cellStyle name="Comma 4 9 3" xfId="2634" xr:uid="{00000000-0005-0000-0000-0000660E0000}"/>
    <cellStyle name="Comma 4 9 3 2" xfId="19914" xr:uid="{00000000-0005-0000-0000-0000670E0000}"/>
    <cellStyle name="Comma 4 9 4" xfId="19912" xr:uid="{00000000-0005-0000-0000-0000680E0000}"/>
    <cellStyle name="Comma 5" xfId="2635" xr:uid="{00000000-0005-0000-0000-0000690E0000}"/>
    <cellStyle name="Comma 5 10" xfId="2636" xr:uid="{00000000-0005-0000-0000-00006A0E0000}"/>
    <cellStyle name="Comma 5 10 2" xfId="19916" xr:uid="{00000000-0005-0000-0000-00006B0E0000}"/>
    <cellStyle name="Comma 5 11" xfId="18196" xr:uid="{00000000-0005-0000-0000-00006C0E0000}"/>
    <cellStyle name="Comma 5 11 2" xfId="20250" xr:uid="{00000000-0005-0000-0000-00006D0E0000}"/>
    <cellStyle name="Comma 5 12" xfId="19915" xr:uid="{00000000-0005-0000-0000-00006E0E0000}"/>
    <cellStyle name="Comma 5 2" xfId="2637" xr:uid="{00000000-0005-0000-0000-00006F0E0000}"/>
    <cellStyle name="Comma 5 2 2" xfId="2638" xr:uid="{00000000-0005-0000-0000-0000700E0000}"/>
    <cellStyle name="Comma 5 2 2 2" xfId="19918" xr:uid="{00000000-0005-0000-0000-0000710E0000}"/>
    <cellStyle name="Comma 5 2 3" xfId="2639" xr:uid="{00000000-0005-0000-0000-0000720E0000}"/>
    <cellStyle name="Comma 5 2 3 2" xfId="19919" xr:uid="{00000000-0005-0000-0000-0000730E0000}"/>
    <cellStyle name="Comma 5 2 4" xfId="18197" xr:uid="{00000000-0005-0000-0000-0000740E0000}"/>
    <cellStyle name="Comma 5 2 4 2" xfId="20251" xr:uid="{00000000-0005-0000-0000-0000750E0000}"/>
    <cellStyle name="Comma 5 2 5" xfId="19917" xr:uid="{00000000-0005-0000-0000-0000760E0000}"/>
    <cellStyle name="Comma 5 3" xfId="2640" xr:uid="{00000000-0005-0000-0000-0000770E0000}"/>
    <cellStyle name="Comma 5 3 2" xfId="2641" xr:uid="{00000000-0005-0000-0000-0000780E0000}"/>
    <cellStyle name="Comma 5 3 2 2" xfId="2642" xr:uid="{00000000-0005-0000-0000-0000790E0000}"/>
    <cellStyle name="Comma 5 3 2 2 2" xfId="19922" xr:uid="{00000000-0005-0000-0000-00007A0E0000}"/>
    <cellStyle name="Comma 5 3 2 3" xfId="2643" xr:uid="{00000000-0005-0000-0000-00007B0E0000}"/>
    <cellStyle name="Comma 5 3 2 3 2" xfId="19923" xr:uid="{00000000-0005-0000-0000-00007C0E0000}"/>
    <cellStyle name="Comma 5 3 2 4" xfId="19921" xr:uid="{00000000-0005-0000-0000-00007D0E0000}"/>
    <cellStyle name="Comma 5 3 3" xfId="2644" xr:uid="{00000000-0005-0000-0000-00007E0E0000}"/>
    <cellStyle name="Comma 5 3 3 2" xfId="19924" xr:uid="{00000000-0005-0000-0000-00007F0E0000}"/>
    <cellStyle name="Comma 5 3 4" xfId="2645" xr:uid="{00000000-0005-0000-0000-0000800E0000}"/>
    <cellStyle name="Comma 5 3 4 2" xfId="19925" xr:uid="{00000000-0005-0000-0000-0000810E0000}"/>
    <cellStyle name="Comma 5 3 5" xfId="18198" xr:uid="{00000000-0005-0000-0000-0000820E0000}"/>
    <cellStyle name="Comma 5 3 5 2" xfId="20252" xr:uid="{00000000-0005-0000-0000-0000830E0000}"/>
    <cellStyle name="Comma 5 3 6" xfId="19920" xr:uid="{00000000-0005-0000-0000-0000840E0000}"/>
    <cellStyle name="Comma 5 4" xfId="2646" xr:uid="{00000000-0005-0000-0000-0000850E0000}"/>
    <cellStyle name="Comma 5 4 2" xfId="2647" xr:uid="{00000000-0005-0000-0000-0000860E0000}"/>
    <cellStyle name="Comma 5 4 2 2" xfId="19927" xr:uid="{00000000-0005-0000-0000-0000870E0000}"/>
    <cellStyle name="Comma 5 4 3" xfId="2648" xr:uid="{00000000-0005-0000-0000-0000880E0000}"/>
    <cellStyle name="Comma 5 4 3 2" xfId="19928" xr:uid="{00000000-0005-0000-0000-0000890E0000}"/>
    <cellStyle name="Comma 5 4 4" xfId="18199" xr:uid="{00000000-0005-0000-0000-00008A0E0000}"/>
    <cellStyle name="Comma 5 4 4 2" xfId="20253" xr:uid="{00000000-0005-0000-0000-00008B0E0000}"/>
    <cellStyle name="Comma 5 4 5" xfId="19926" xr:uid="{00000000-0005-0000-0000-00008C0E0000}"/>
    <cellStyle name="Comma 5 5" xfId="2649" xr:uid="{00000000-0005-0000-0000-00008D0E0000}"/>
    <cellStyle name="Comma 5 5 2" xfId="2650" xr:uid="{00000000-0005-0000-0000-00008E0E0000}"/>
    <cellStyle name="Comma 5 5 2 2" xfId="19930" xr:uid="{00000000-0005-0000-0000-00008F0E0000}"/>
    <cellStyle name="Comma 5 5 3" xfId="2651" xr:uid="{00000000-0005-0000-0000-0000900E0000}"/>
    <cellStyle name="Comma 5 5 3 2" xfId="19931" xr:uid="{00000000-0005-0000-0000-0000910E0000}"/>
    <cellStyle name="Comma 5 5 4" xfId="18200" xr:uid="{00000000-0005-0000-0000-0000920E0000}"/>
    <cellStyle name="Comma 5 5 4 2" xfId="20254" xr:uid="{00000000-0005-0000-0000-0000930E0000}"/>
    <cellStyle name="Comma 5 5 5" xfId="19929" xr:uid="{00000000-0005-0000-0000-0000940E0000}"/>
    <cellStyle name="Comma 5 6" xfId="2652" xr:uid="{00000000-0005-0000-0000-0000950E0000}"/>
    <cellStyle name="Comma 5 6 2" xfId="2653" xr:uid="{00000000-0005-0000-0000-0000960E0000}"/>
    <cellStyle name="Comma 5 6 2 2" xfId="19933" xr:uid="{00000000-0005-0000-0000-0000970E0000}"/>
    <cellStyle name="Comma 5 6 3" xfId="2654" xr:uid="{00000000-0005-0000-0000-0000980E0000}"/>
    <cellStyle name="Comma 5 6 3 2" xfId="19934" xr:uid="{00000000-0005-0000-0000-0000990E0000}"/>
    <cellStyle name="Comma 5 6 4" xfId="18201" xr:uid="{00000000-0005-0000-0000-00009A0E0000}"/>
    <cellStyle name="Comma 5 6 4 2" xfId="20255" xr:uid="{00000000-0005-0000-0000-00009B0E0000}"/>
    <cellStyle name="Comma 5 6 5" xfId="19932" xr:uid="{00000000-0005-0000-0000-00009C0E0000}"/>
    <cellStyle name="Comma 5 7" xfId="2655" xr:uid="{00000000-0005-0000-0000-00009D0E0000}"/>
    <cellStyle name="Comma 5 7 2" xfId="2656" xr:uid="{00000000-0005-0000-0000-00009E0E0000}"/>
    <cellStyle name="Comma 5 7 2 2" xfId="19936" xr:uid="{00000000-0005-0000-0000-00009F0E0000}"/>
    <cellStyle name="Comma 5 7 3" xfId="2657" xr:uid="{00000000-0005-0000-0000-0000A00E0000}"/>
    <cellStyle name="Comma 5 7 3 2" xfId="19937" xr:uid="{00000000-0005-0000-0000-0000A10E0000}"/>
    <cellStyle name="Comma 5 7 4" xfId="18202" xr:uid="{00000000-0005-0000-0000-0000A20E0000}"/>
    <cellStyle name="Comma 5 7 4 2" xfId="20256" xr:uid="{00000000-0005-0000-0000-0000A30E0000}"/>
    <cellStyle name="Comma 5 7 5" xfId="19935" xr:uid="{00000000-0005-0000-0000-0000A40E0000}"/>
    <cellStyle name="Comma 5 8" xfId="2658" xr:uid="{00000000-0005-0000-0000-0000A50E0000}"/>
    <cellStyle name="Comma 5 8 2" xfId="2659" xr:uid="{00000000-0005-0000-0000-0000A60E0000}"/>
    <cellStyle name="Comma 5 8 2 2" xfId="19939" xr:uid="{00000000-0005-0000-0000-0000A70E0000}"/>
    <cellStyle name="Comma 5 8 3" xfId="2660" xr:uid="{00000000-0005-0000-0000-0000A80E0000}"/>
    <cellStyle name="Comma 5 8 3 2" xfId="19940" xr:uid="{00000000-0005-0000-0000-0000A90E0000}"/>
    <cellStyle name="Comma 5 8 4" xfId="18203" xr:uid="{00000000-0005-0000-0000-0000AA0E0000}"/>
    <cellStyle name="Comma 5 8 4 2" xfId="20257" xr:uid="{00000000-0005-0000-0000-0000AB0E0000}"/>
    <cellStyle name="Comma 5 8 5" xfId="19938" xr:uid="{00000000-0005-0000-0000-0000AC0E0000}"/>
    <cellStyle name="Comma 5 9" xfId="2661" xr:uid="{00000000-0005-0000-0000-0000AD0E0000}"/>
    <cellStyle name="Comma 5 9 2" xfId="19941" xr:uid="{00000000-0005-0000-0000-0000AE0E0000}"/>
    <cellStyle name="Comma 6" xfId="2662" xr:uid="{00000000-0005-0000-0000-0000AF0E0000}"/>
    <cellStyle name="Comma 6 10" xfId="2663" xr:uid="{00000000-0005-0000-0000-0000B00E0000}"/>
    <cellStyle name="Comma 6 10 2" xfId="19943" xr:uid="{00000000-0005-0000-0000-0000B10E0000}"/>
    <cellStyle name="Comma 6 11" xfId="18204" xr:uid="{00000000-0005-0000-0000-0000B20E0000}"/>
    <cellStyle name="Comma 6 11 2" xfId="20258" xr:uid="{00000000-0005-0000-0000-0000B30E0000}"/>
    <cellStyle name="Comma 6 12" xfId="19942" xr:uid="{00000000-0005-0000-0000-0000B40E0000}"/>
    <cellStyle name="Comma 6 2" xfId="2664" xr:uid="{00000000-0005-0000-0000-0000B50E0000}"/>
    <cellStyle name="Comma 6 2 2" xfId="2665" xr:uid="{00000000-0005-0000-0000-0000B60E0000}"/>
    <cellStyle name="Comma 6 2 2 2" xfId="19945" xr:uid="{00000000-0005-0000-0000-0000B70E0000}"/>
    <cellStyle name="Comma 6 2 3" xfId="2666" xr:uid="{00000000-0005-0000-0000-0000B80E0000}"/>
    <cellStyle name="Comma 6 2 3 2" xfId="19946" xr:uid="{00000000-0005-0000-0000-0000B90E0000}"/>
    <cellStyle name="Comma 6 2 4" xfId="18205" xr:uid="{00000000-0005-0000-0000-0000BA0E0000}"/>
    <cellStyle name="Comma 6 2 4 2" xfId="20259" xr:uid="{00000000-0005-0000-0000-0000BB0E0000}"/>
    <cellStyle name="Comma 6 2 5" xfId="19944" xr:uid="{00000000-0005-0000-0000-0000BC0E0000}"/>
    <cellStyle name="Comma 6 3" xfId="2667" xr:uid="{00000000-0005-0000-0000-0000BD0E0000}"/>
    <cellStyle name="Comma 6 3 2" xfId="2668" xr:uid="{00000000-0005-0000-0000-0000BE0E0000}"/>
    <cellStyle name="Comma 6 3 2 2" xfId="19948" xr:uid="{00000000-0005-0000-0000-0000BF0E0000}"/>
    <cellStyle name="Comma 6 3 3" xfId="2669" xr:uid="{00000000-0005-0000-0000-0000C00E0000}"/>
    <cellStyle name="Comma 6 3 3 2" xfId="19949" xr:uid="{00000000-0005-0000-0000-0000C10E0000}"/>
    <cellStyle name="Comma 6 3 4" xfId="18206" xr:uid="{00000000-0005-0000-0000-0000C20E0000}"/>
    <cellStyle name="Comma 6 3 4 2" xfId="20260" xr:uid="{00000000-0005-0000-0000-0000C30E0000}"/>
    <cellStyle name="Comma 6 3 5" xfId="19947" xr:uid="{00000000-0005-0000-0000-0000C40E0000}"/>
    <cellStyle name="Comma 6 4" xfId="2670" xr:uid="{00000000-0005-0000-0000-0000C50E0000}"/>
    <cellStyle name="Comma 6 4 2" xfId="2671" xr:uid="{00000000-0005-0000-0000-0000C60E0000}"/>
    <cellStyle name="Comma 6 4 2 2" xfId="19951" xr:uid="{00000000-0005-0000-0000-0000C70E0000}"/>
    <cellStyle name="Comma 6 4 3" xfId="2672" xr:uid="{00000000-0005-0000-0000-0000C80E0000}"/>
    <cellStyle name="Comma 6 4 3 2" xfId="19952" xr:uid="{00000000-0005-0000-0000-0000C90E0000}"/>
    <cellStyle name="Comma 6 4 4" xfId="18207" xr:uid="{00000000-0005-0000-0000-0000CA0E0000}"/>
    <cellStyle name="Comma 6 4 4 2" xfId="20261" xr:uid="{00000000-0005-0000-0000-0000CB0E0000}"/>
    <cellStyle name="Comma 6 4 5" xfId="19950" xr:uid="{00000000-0005-0000-0000-0000CC0E0000}"/>
    <cellStyle name="Comma 6 5" xfId="2673" xr:uid="{00000000-0005-0000-0000-0000CD0E0000}"/>
    <cellStyle name="Comma 6 5 2" xfId="2674" xr:uid="{00000000-0005-0000-0000-0000CE0E0000}"/>
    <cellStyle name="Comma 6 5 2 2" xfId="19954" xr:uid="{00000000-0005-0000-0000-0000CF0E0000}"/>
    <cellStyle name="Comma 6 5 3" xfId="2675" xr:uid="{00000000-0005-0000-0000-0000D00E0000}"/>
    <cellStyle name="Comma 6 5 3 2" xfId="19955" xr:uid="{00000000-0005-0000-0000-0000D10E0000}"/>
    <cellStyle name="Comma 6 5 4" xfId="18208" xr:uid="{00000000-0005-0000-0000-0000D20E0000}"/>
    <cellStyle name="Comma 6 5 4 2" xfId="20262" xr:uid="{00000000-0005-0000-0000-0000D30E0000}"/>
    <cellStyle name="Comma 6 5 5" xfId="19953" xr:uid="{00000000-0005-0000-0000-0000D40E0000}"/>
    <cellStyle name="Comma 6 6" xfId="2676" xr:uid="{00000000-0005-0000-0000-0000D50E0000}"/>
    <cellStyle name="Comma 6 6 2" xfId="2677" xr:uid="{00000000-0005-0000-0000-0000D60E0000}"/>
    <cellStyle name="Comma 6 6 2 2" xfId="19957" xr:uid="{00000000-0005-0000-0000-0000D70E0000}"/>
    <cellStyle name="Comma 6 6 3" xfId="2678" xr:uid="{00000000-0005-0000-0000-0000D80E0000}"/>
    <cellStyle name="Comma 6 6 3 2" xfId="19958" xr:uid="{00000000-0005-0000-0000-0000D90E0000}"/>
    <cellStyle name="Comma 6 6 4" xfId="18209" xr:uid="{00000000-0005-0000-0000-0000DA0E0000}"/>
    <cellStyle name="Comma 6 6 4 2" xfId="20263" xr:uid="{00000000-0005-0000-0000-0000DB0E0000}"/>
    <cellStyle name="Comma 6 6 5" xfId="19956" xr:uid="{00000000-0005-0000-0000-0000DC0E0000}"/>
    <cellStyle name="Comma 6 7" xfId="2679" xr:uid="{00000000-0005-0000-0000-0000DD0E0000}"/>
    <cellStyle name="Comma 6 7 2" xfId="2680" xr:uid="{00000000-0005-0000-0000-0000DE0E0000}"/>
    <cellStyle name="Comma 6 7 2 2" xfId="19960" xr:uid="{00000000-0005-0000-0000-0000DF0E0000}"/>
    <cellStyle name="Comma 6 7 3" xfId="2681" xr:uid="{00000000-0005-0000-0000-0000E00E0000}"/>
    <cellStyle name="Comma 6 7 3 2" xfId="19961" xr:uid="{00000000-0005-0000-0000-0000E10E0000}"/>
    <cellStyle name="Comma 6 7 4" xfId="18210" xr:uid="{00000000-0005-0000-0000-0000E20E0000}"/>
    <cellStyle name="Comma 6 7 4 2" xfId="20264" xr:uid="{00000000-0005-0000-0000-0000E30E0000}"/>
    <cellStyle name="Comma 6 7 5" xfId="19959" xr:uid="{00000000-0005-0000-0000-0000E40E0000}"/>
    <cellStyle name="Comma 6 8" xfId="2682" xr:uid="{00000000-0005-0000-0000-0000E50E0000}"/>
    <cellStyle name="Comma 6 8 2" xfId="2683" xr:uid="{00000000-0005-0000-0000-0000E60E0000}"/>
    <cellStyle name="Comma 6 8 2 2" xfId="19963" xr:uid="{00000000-0005-0000-0000-0000E70E0000}"/>
    <cellStyle name="Comma 6 8 3" xfId="2684" xr:uid="{00000000-0005-0000-0000-0000E80E0000}"/>
    <cellStyle name="Comma 6 8 3 2" xfId="19964" xr:uid="{00000000-0005-0000-0000-0000E90E0000}"/>
    <cellStyle name="Comma 6 8 4" xfId="18211" xr:uid="{00000000-0005-0000-0000-0000EA0E0000}"/>
    <cellStyle name="Comma 6 8 4 2" xfId="20265" xr:uid="{00000000-0005-0000-0000-0000EB0E0000}"/>
    <cellStyle name="Comma 6 8 5" xfId="19962" xr:uid="{00000000-0005-0000-0000-0000EC0E0000}"/>
    <cellStyle name="Comma 6 9" xfId="2685" xr:uid="{00000000-0005-0000-0000-0000ED0E0000}"/>
    <cellStyle name="Comma 6 9 2" xfId="19965" xr:uid="{00000000-0005-0000-0000-0000EE0E0000}"/>
    <cellStyle name="Comma 7" xfId="2686" xr:uid="{00000000-0005-0000-0000-0000EF0E0000}"/>
    <cellStyle name="Comma 7 10" xfId="2687" xr:uid="{00000000-0005-0000-0000-0000F00E0000}"/>
    <cellStyle name="Comma 7 10 2" xfId="2688" xr:uid="{00000000-0005-0000-0000-0000F10E0000}"/>
    <cellStyle name="Comma 7 10 2 2" xfId="19967" xr:uid="{00000000-0005-0000-0000-0000F20E0000}"/>
    <cellStyle name="Comma 7 10 3" xfId="2689" xr:uid="{00000000-0005-0000-0000-0000F30E0000}"/>
    <cellStyle name="Comma 7 10 3 2" xfId="19968" xr:uid="{00000000-0005-0000-0000-0000F40E0000}"/>
    <cellStyle name="Comma 7 10 4" xfId="18212" xr:uid="{00000000-0005-0000-0000-0000F50E0000}"/>
    <cellStyle name="Comma 7 10 4 2" xfId="20266" xr:uid="{00000000-0005-0000-0000-0000F60E0000}"/>
    <cellStyle name="Comma 7 10 5" xfId="19966" xr:uid="{00000000-0005-0000-0000-0000F70E0000}"/>
    <cellStyle name="Comma 7 11" xfId="2690" xr:uid="{00000000-0005-0000-0000-0000F80E0000}"/>
    <cellStyle name="Comma 7 11 2" xfId="2691" xr:uid="{00000000-0005-0000-0000-0000F90E0000}"/>
    <cellStyle name="Comma 7 11 2 2" xfId="19970" xr:uid="{00000000-0005-0000-0000-0000FA0E0000}"/>
    <cellStyle name="Comma 7 11 3" xfId="18213" xr:uid="{00000000-0005-0000-0000-0000FB0E0000}"/>
    <cellStyle name="Comma 7 11 3 2" xfId="20267" xr:uid="{00000000-0005-0000-0000-0000FC0E0000}"/>
    <cellStyle name="Comma 7 11 4" xfId="19969" xr:uid="{00000000-0005-0000-0000-0000FD0E0000}"/>
    <cellStyle name="Comma 7 12" xfId="2692" xr:uid="{00000000-0005-0000-0000-0000FE0E0000}"/>
    <cellStyle name="Comma 7 12 2" xfId="2693" xr:uid="{00000000-0005-0000-0000-0000FF0E0000}"/>
    <cellStyle name="Comma 7 12 2 2" xfId="19972" xr:uid="{00000000-0005-0000-0000-0000000F0000}"/>
    <cellStyle name="Comma 7 12 3" xfId="2694" xr:uid="{00000000-0005-0000-0000-0000010F0000}"/>
    <cellStyle name="Comma 7 12 3 2" xfId="19973" xr:uid="{00000000-0005-0000-0000-0000020F0000}"/>
    <cellStyle name="Comma 7 12 4" xfId="18214" xr:uid="{00000000-0005-0000-0000-0000030F0000}"/>
    <cellStyle name="Comma 7 12 4 2" xfId="20268" xr:uid="{00000000-0005-0000-0000-0000040F0000}"/>
    <cellStyle name="Comma 7 12 5" xfId="19971" xr:uid="{00000000-0005-0000-0000-0000050F0000}"/>
    <cellStyle name="Comma 7 13" xfId="2695" xr:uid="{00000000-0005-0000-0000-0000060F0000}"/>
    <cellStyle name="Comma 7 13 2" xfId="2696" xr:uid="{00000000-0005-0000-0000-0000070F0000}"/>
    <cellStyle name="Comma 7 13 2 2" xfId="19975" xr:uid="{00000000-0005-0000-0000-0000080F0000}"/>
    <cellStyle name="Comma 7 13 3" xfId="2697" xr:uid="{00000000-0005-0000-0000-0000090F0000}"/>
    <cellStyle name="Comma 7 13 3 2" xfId="19976" xr:uid="{00000000-0005-0000-0000-00000A0F0000}"/>
    <cellStyle name="Comma 7 13 4" xfId="18215" xr:uid="{00000000-0005-0000-0000-00000B0F0000}"/>
    <cellStyle name="Comma 7 13 4 2" xfId="20269" xr:uid="{00000000-0005-0000-0000-00000C0F0000}"/>
    <cellStyle name="Comma 7 13 5" xfId="19974" xr:uid="{00000000-0005-0000-0000-00000D0F0000}"/>
    <cellStyle name="Comma 7 14" xfId="2698" xr:uid="{00000000-0005-0000-0000-00000E0F0000}"/>
    <cellStyle name="Comma 7 14 2" xfId="2699" xr:uid="{00000000-0005-0000-0000-00000F0F0000}"/>
    <cellStyle name="Comma 7 14 2 2" xfId="19978" xr:uid="{00000000-0005-0000-0000-0000100F0000}"/>
    <cellStyle name="Comma 7 14 3" xfId="2700" xr:uid="{00000000-0005-0000-0000-0000110F0000}"/>
    <cellStyle name="Comma 7 14 3 2" xfId="19979" xr:uid="{00000000-0005-0000-0000-0000120F0000}"/>
    <cellStyle name="Comma 7 14 4" xfId="18216" xr:uid="{00000000-0005-0000-0000-0000130F0000}"/>
    <cellStyle name="Comma 7 14 4 2" xfId="20270" xr:uid="{00000000-0005-0000-0000-0000140F0000}"/>
    <cellStyle name="Comma 7 14 5" xfId="19977" xr:uid="{00000000-0005-0000-0000-0000150F0000}"/>
    <cellStyle name="Comma 7 15" xfId="2701" xr:uid="{00000000-0005-0000-0000-0000160F0000}"/>
    <cellStyle name="Comma 7 15 2" xfId="2702" xr:uid="{00000000-0005-0000-0000-0000170F0000}"/>
    <cellStyle name="Comma 7 15 2 2" xfId="19981" xr:uid="{00000000-0005-0000-0000-0000180F0000}"/>
    <cellStyle name="Comma 7 15 3" xfId="2703" xr:uid="{00000000-0005-0000-0000-0000190F0000}"/>
    <cellStyle name="Comma 7 15 3 2" xfId="19982" xr:uid="{00000000-0005-0000-0000-00001A0F0000}"/>
    <cellStyle name="Comma 7 15 4" xfId="18217" xr:uid="{00000000-0005-0000-0000-00001B0F0000}"/>
    <cellStyle name="Comma 7 15 4 2" xfId="20271" xr:uid="{00000000-0005-0000-0000-00001C0F0000}"/>
    <cellStyle name="Comma 7 15 5" xfId="19980" xr:uid="{00000000-0005-0000-0000-00001D0F0000}"/>
    <cellStyle name="Comma 7 16" xfId="2704" xr:uid="{00000000-0005-0000-0000-00001E0F0000}"/>
    <cellStyle name="Comma 7 16 2" xfId="2705" xr:uid="{00000000-0005-0000-0000-00001F0F0000}"/>
    <cellStyle name="Comma 7 16 2 2" xfId="19984" xr:uid="{00000000-0005-0000-0000-0000200F0000}"/>
    <cellStyle name="Comma 7 16 3" xfId="18218" xr:uid="{00000000-0005-0000-0000-0000210F0000}"/>
    <cellStyle name="Comma 7 16 3 2" xfId="20272" xr:uid="{00000000-0005-0000-0000-0000220F0000}"/>
    <cellStyle name="Comma 7 16 4" xfId="19983" xr:uid="{00000000-0005-0000-0000-0000230F0000}"/>
    <cellStyle name="Comma 7 17" xfId="2706" xr:uid="{00000000-0005-0000-0000-0000240F0000}"/>
    <cellStyle name="Comma 7 17 2" xfId="2707" xr:uid="{00000000-0005-0000-0000-0000250F0000}"/>
    <cellStyle name="Comma 7 17 2 2" xfId="19986" xr:uid="{00000000-0005-0000-0000-0000260F0000}"/>
    <cellStyle name="Comma 7 17 3" xfId="18219" xr:uid="{00000000-0005-0000-0000-0000270F0000}"/>
    <cellStyle name="Comma 7 17 3 2" xfId="20273" xr:uid="{00000000-0005-0000-0000-0000280F0000}"/>
    <cellStyle name="Comma 7 17 4" xfId="19985" xr:uid="{00000000-0005-0000-0000-0000290F0000}"/>
    <cellStyle name="Comma 7 18" xfId="2708" xr:uid="{00000000-0005-0000-0000-00002A0F0000}"/>
    <cellStyle name="Comma 7 18 2" xfId="2709" xr:uid="{00000000-0005-0000-0000-00002B0F0000}"/>
    <cellStyle name="Comma 7 18 2 2" xfId="19988" xr:uid="{00000000-0005-0000-0000-00002C0F0000}"/>
    <cellStyle name="Comma 7 18 3" xfId="18220" xr:uid="{00000000-0005-0000-0000-00002D0F0000}"/>
    <cellStyle name="Comma 7 18 3 2" xfId="20274" xr:uid="{00000000-0005-0000-0000-00002E0F0000}"/>
    <cellStyle name="Comma 7 18 4" xfId="19987" xr:uid="{00000000-0005-0000-0000-00002F0F0000}"/>
    <cellStyle name="Comma 7 19" xfId="2710" xr:uid="{00000000-0005-0000-0000-0000300F0000}"/>
    <cellStyle name="Comma 7 19 2" xfId="2711" xr:uid="{00000000-0005-0000-0000-0000310F0000}"/>
    <cellStyle name="Comma 7 19 2 2" xfId="19990" xr:uid="{00000000-0005-0000-0000-0000320F0000}"/>
    <cellStyle name="Comma 7 19 3" xfId="18221" xr:uid="{00000000-0005-0000-0000-0000330F0000}"/>
    <cellStyle name="Comma 7 19 3 2" xfId="20275" xr:uid="{00000000-0005-0000-0000-0000340F0000}"/>
    <cellStyle name="Comma 7 19 4" xfId="19989" xr:uid="{00000000-0005-0000-0000-0000350F0000}"/>
    <cellStyle name="Comma 7 2" xfId="2712" xr:uid="{00000000-0005-0000-0000-0000360F0000}"/>
    <cellStyle name="Comma 7 2 2" xfId="2713" xr:uid="{00000000-0005-0000-0000-0000370F0000}"/>
    <cellStyle name="Comma 7 2 2 2" xfId="19992" xr:uid="{00000000-0005-0000-0000-0000380F0000}"/>
    <cellStyle name="Comma 7 2 3" xfId="2714" xr:uid="{00000000-0005-0000-0000-0000390F0000}"/>
    <cellStyle name="Comma 7 2 3 2" xfId="19993" xr:uid="{00000000-0005-0000-0000-00003A0F0000}"/>
    <cellStyle name="Comma 7 2 4" xfId="18222" xr:uid="{00000000-0005-0000-0000-00003B0F0000}"/>
    <cellStyle name="Comma 7 2 4 2" xfId="20276" xr:uid="{00000000-0005-0000-0000-00003C0F0000}"/>
    <cellStyle name="Comma 7 2 5" xfId="19991" xr:uid="{00000000-0005-0000-0000-00003D0F0000}"/>
    <cellStyle name="Comma 7 20" xfId="2715" xr:uid="{00000000-0005-0000-0000-00003E0F0000}"/>
    <cellStyle name="Comma 7 20 2" xfId="2716" xr:uid="{00000000-0005-0000-0000-00003F0F0000}"/>
    <cellStyle name="Comma 7 20 2 2" xfId="19995" xr:uid="{00000000-0005-0000-0000-0000400F0000}"/>
    <cellStyle name="Comma 7 20 3" xfId="18223" xr:uid="{00000000-0005-0000-0000-0000410F0000}"/>
    <cellStyle name="Comma 7 20 3 2" xfId="20277" xr:uid="{00000000-0005-0000-0000-0000420F0000}"/>
    <cellStyle name="Comma 7 20 4" xfId="19994" xr:uid="{00000000-0005-0000-0000-0000430F0000}"/>
    <cellStyle name="Comma 7 21" xfId="2717" xr:uid="{00000000-0005-0000-0000-0000440F0000}"/>
    <cellStyle name="Comma 7 21 2" xfId="2718" xr:uid="{00000000-0005-0000-0000-0000450F0000}"/>
    <cellStyle name="Comma 7 21 2 2" xfId="19997" xr:uid="{00000000-0005-0000-0000-0000460F0000}"/>
    <cellStyle name="Comma 7 21 3" xfId="18224" xr:uid="{00000000-0005-0000-0000-0000470F0000}"/>
    <cellStyle name="Comma 7 21 3 2" xfId="20278" xr:uid="{00000000-0005-0000-0000-0000480F0000}"/>
    <cellStyle name="Comma 7 21 4" xfId="19996" xr:uid="{00000000-0005-0000-0000-0000490F0000}"/>
    <cellStyle name="Comma 7 3" xfId="2719" xr:uid="{00000000-0005-0000-0000-00004A0F0000}"/>
    <cellStyle name="Comma 7 3 10" xfId="2720" xr:uid="{00000000-0005-0000-0000-00004B0F0000}"/>
    <cellStyle name="Comma 7 3 10 2" xfId="2721" xr:uid="{00000000-0005-0000-0000-00004C0F0000}"/>
    <cellStyle name="Comma 7 3 10 2 2" xfId="20000" xr:uid="{00000000-0005-0000-0000-00004D0F0000}"/>
    <cellStyle name="Comma 7 3 10 3" xfId="2722" xr:uid="{00000000-0005-0000-0000-00004E0F0000}"/>
    <cellStyle name="Comma 7 3 10 3 2" xfId="20001" xr:uid="{00000000-0005-0000-0000-00004F0F0000}"/>
    <cellStyle name="Comma 7 3 10 4" xfId="18226" xr:uid="{00000000-0005-0000-0000-0000500F0000}"/>
    <cellStyle name="Comma 7 3 10 4 2" xfId="20280" xr:uid="{00000000-0005-0000-0000-0000510F0000}"/>
    <cellStyle name="Comma 7 3 10 5" xfId="19999" xr:uid="{00000000-0005-0000-0000-0000520F0000}"/>
    <cellStyle name="Comma 7 3 11" xfId="2723" xr:uid="{00000000-0005-0000-0000-0000530F0000}"/>
    <cellStyle name="Comma 7 3 11 2" xfId="2724" xr:uid="{00000000-0005-0000-0000-0000540F0000}"/>
    <cellStyle name="Comma 7 3 11 2 2" xfId="20003" xr:uid="{00000000-0005-0000-0000-0000550F0000}"/>
    <cellStyle name="Comma 7 3 11 3" xfId="2725" xr:uid="{00000000-0005-0000-0000-0000560F0000}"/>
    <cellStyle name="Comma 7 3 11 3 2" xfId="20004" xr:uid="{00000000-0005-0000-0000-0000570F0000}"/>
    <cellStyle name="Comma 7 3 11 4" xfId="18227" xr:uid="{00000000-0005-0000-0000-0000580F0000}"/>
    <cellStyle name="Comma 7 3 11 4 2" xfId="20281" xr:uid="{00000000-0005-0000-0000-0000590F0000}"/>
    <cellStyle name="Comma 7 3 11 5" xfId="20002" xr:uid="{00000000-0005-0000-0000-00005A0F0000}"/>
    <cellStyle name="Comma 7 3 12" xfId="2726" xr:uid="{00000000-0005-0000-0000-00005B0F0000}"/>
    <cellStyle name="Comma 7 3 12 2" xfId="2727" xr:uid="{00000000-0005-0000-0000-00005C0F0000}"/>
    <cellStyle name="Comma 7 3 12 2 2" xfId="20006" xr:uid="{00000000-0005-0000-0000-00005D0F0000}"/>
    <cellStyle name="Comma 7 3 12 3" xfId="2728" xr:uid="{00000000-0005-0000-0000-00005E0F0000}"/>
    <cellStyle name="Comma 7 3 12 3 2" xfId="20007" xr:uid="{00000000-0005-0000-0000-00005F0F0000}"/>
    <cellStyle name="Comma 7 3 12 4" xfId="18228" xr:uid="{00000000-0005-0000-0000-0000600F0000}"/>
    <cellStyle name="Comma 7 3 12 4 2" xfId="20282" xr:uid="{00000000-0005-0000-0000-0000610F0000}"/>
    <cellStyle name="Comma 7 3 12 5" xfId="20005" xr:uid="{00000000-0005-0000-0000-0000620F0000}"/>
    <cellStyle name="Comma 7 3 13" xfId="2729" xr:uid="{00000000-0005-0000-0000-0000630F0000}"/>
    <cellStyle name="Comma 7 3 13 2" xfId="2730" xr:uid="{00000000-0005-0000-0000-0000640F0000}"/>
    <cellStyle name="Comma 7 3 13 2 2" xfId="20009" xr:uid="{00000000-0005-0000-0000-0000650F0000}"/>
    <cellStyle name="Comma 7 3 13 3" xfId="2731" xr:uid="{00000000-0005-0000-0000-0000660F0000}"/>
    <cellStyle name="Comma 7 3 13 3 2" xfId="20010" xr:uid="{00000000-0005-0000-0000-0000670F0000}"/>
    <cellStyle name="Comma 7 3 13 4" xfId="18229" xr:uid="{00000000-0005-0000-0000-0000680F0000}"/>
    <cellStyle name="Comma 7 3 13 4 2" xfId="20283" xr:uid="{00000000-0005-0000-0000-0000690F0000}"/>
    <cellStyle name="Comma 7 3 13 5" xfId="20008" xr:uid="{00000000-0005-0000-0000-00006A0F0000}"/>
    <cellStyle name="Comma 7 3 14" xfId="2732" xr:uid="{00000000-0005-0000-0000-00006B0F0000}"/>
    <cellStyle name="Comma 7 3 14 2" xfId="2733" xr:uid="{00000000-0005-0000-0000-00006C0F0000}"/>
    <cellStyle name="Comma 7 3 14 2 2" xfId="20012" xr:uid="{00000000-0005-0000-0000-00006D0F0000}"/>
    <cellStyle name="Comma 7 3 14 3" xfId="2734" xr:uid="{00000000-0005-0000-0000-00006E0F0000}"/>
    <cellStyle name="Comma 7 3 14 3 2" xfId="20013" xr:uid="{00000000-0005-0000-0000-00006F0F0000}"/>
    <cellStyle name="Comma 7 3 14 4" xfId="18230" xr:uid="{00000000-0005-0000-0000-0000700F0000}"/>
    <cellStyle name="Comma 7 3 14 4 2" xfId="20284" xr:uid="{00000000-0005-0000-0000-0000710F0000}"/>
    <cellStyle name="Comma 7 3 14 5" xfId="20011" xr:uid="{00000000-0005-0000-0000-0000720F0000}"/>
    <cellStyle name="Comma 7 3 15" xfId="2735" xr:uid="{00000000-0005-0000-0000-0000730F0000}"/>
    <cellStyle name="Comma 7 3 15 2" xfId="2736" xr:uid="{00000000-0005-0000-0000-0000740F0000}"/>
    <cellStyle name="Comma 7 3 15 2 2" xfId="20015" xr:uid="{00000000-0005-0000-0000-0000750F0000}"/>
    <cellStyle name="Comma 7 3 15 3" xfId="2737" xr:uid="{00000000-0005-0000-0000-0000760F0000}"/>
    <cellStyle name="Comma 7 3 15 3 2" xfId="20016" xr:uid="{00000000-0005-0000-0000-0000770F0000}"/>
    <cellStyle name="Comma 7 3 15 4" xfId="18231" xr:uid="{00000000-0005-0000-0000-0000780F0000}"/>
    <cellStyle name="Comma 7 3 15 4 2" xfId="20285" xr:uid="{00000000-0005-0000-0000-0000790F0000}"/>
    <cellStyle name="Comma 7 3 15 5" xfId="20014" xr:uid="{00000000-0005-0000-0000-00007A0F0000}"/>
    <cellStyle name="Comma 7 3 16" xfId="18225" xr:uid="{00000000-0005-0000-0000-00007B0F0000}"/>
    <cellStyle name="Comma 7 3 16 2" xfId="20279" xr:uid="{00000000-0005-0000-0000-00007C0F0000}"/>
    <cellStyle name="Comma 7 3 17" xfId="19998" xr:uid="{00000000-0005-0000-0000-00007D0F0000}"/>
    <cellStyle name="Comma 7 3 2" xfId="2738" xr:uid="{00000000-0005-0000-0000-00007E0F0000}"/>
    <cellStyle name="Comma 7 3 2 2" xfId="2739" xr:uid="{00000000-0005-0000-0000-00007F0F0000}"/>
    <cellStyle name="Comma 7 3 2 2 2" xfId="20018" xr:uid="{00000000-0005-0000-0000-0000800F0000}"/>
    <cellStyle name="Comma 7 3 2 3" xfId="2740" xr:uid="{00000000-0005-0000-0000-0000810F0000}"/>
    <cellStyle name="Comma 7 3 2 3 2" xfId="20019" xr:uid="{00000000-0005-0000-0000-0000820F0000}"/>
    <cellStyle name="Comma 7 3 2 4" xfId="18232" xr:uid="{00000000-0005-0000-0000-0000830F0000}"/>
    <cellStyle name="Comma 7 3 2 4 2" xfId="20286" xr:uid="{00000000-0005-0000-0000-0000840F0000}"/>
    <cellStyle name="Comma 7 3 2 5" xfId="20017" xr:uid="{00000000-0005-0000-0000-0000850F0000}"/>
    <cellStyle name="Comma 7 3 3" xfId="2741" xr:uid="{00000000-0005-0000-0000-0000860F0000}"/>
    <cellStyle name="Comma 7 3 3 2" xfId="2742" xr:uid="{00000000-0005-0000-0000-0000870F0000}"/>
    <cellStyle name="Comma 7 3 3 2 2" xfId="20021" xr:uid="{00000000-0005-0000-0000-0000880F0000}"/>
    <cellStyle name="Comma 7 3 3 3" xfId="2743" xr:uid="{00000000-0005-0000-0000-0000890F0000}"/>
    <cellStyle name="Comma 7 3 3 3 2" xfId="20022" xr:uid="{00000000-0005-0000-0000-00008A0F0000}"/>
    <cellStyle name="Comma 7 3 3 4" xfId="18233" xr:uid="{00000000-0005-0000-0000-00008B0F0000}"/>
    <cellStyle name="Comma 7 3 3 4 2" xfId="20287" xr:uid="{00000000-0005-0000-0000-00008C0F0000}"/>
    <cellStyle name="Comma 7 3 3 5" xfId="20020" xr:uid="{00000000-0005-0000-0000-00008D0F0000}"/>
    <cellStyle name="Comma 7 3 4" xfId="2744" xr:uid="{00000000-0005-0000-0000-00008E0F0000}"/>
    <cellStyle name="Comma 7 3 4 2" xfId="2745" xr:uid="{00000000-0005-0000-0000-00008F0F0000}"/>
    <cellStyle name="Comma 7 3 4 2 2" xfId="20024" xr:uid="{00000000-0005-0000-0000-0000900F0000}"/>
    <cellStyle name="Comma 7 3 4 3" xfId="2746" xr:uid="{00000000-0005-0000-0000-0000910F0000}"/>
    <cellStyle name="Comma 7 3 4 3 2" xfId="20025" xr:uid="{00000000-0005-0000-0000-0000920F0000}"/>
    <cellStyle name="Comma 7 3 4 4" xfId="18234" xr:uid="{00000000-0005-0000-0000-0000930F0000}"/>
    <cellStyle name="Comma 7 3 4 4 2" xfId="20288" xr:uid="{00000000-0005-0000-0000-0000940F0000}"/>
    <cellStyle name="Comma 7 3 4 5" xfId="20023" xr:uid="{00000000-0005-0000-0000-0000950F0000}"/>
    <cellStyle name="Comma 7 3 5" xfId="2747" xr:uid="{00000000-0005-0000-0000-0000960F0000}"/>
    <cellStyle name="Comma 7 3 5 2" xfId="2748" xr:uid="{00000000-0005-0000-0000-0000970F0000}"/>
    <cellStyle name="Comma 7 3 5 2 2" xfId="20027" xr:uid="{00000000-0005-0000-0000-0000980F0000}"/>
    <cellStyle name="Comma 7 3 5 3" xfId="2749" xr:uid="{00000000-0005-0000-0000-0000990F0000}"/>
    <cellStyle name="Comma 7 3 5 3 2" xfId="20028" xr:uid="{00000000-0005-0000-0000-00009A0F0000}"/>
    <cellStyle name="Comma 7 3 5 4" xfId="18235" xr:uid="{00000000-0005-0000-0000-00009B0F0000}"/>
    <cellStyle name="Comma 7 3 5 4 2" xfId="20289" xr:uid="{00000000-0005-0000-0000-00009C0F0000}"/>
    <cellStyle name="Comma 7 3 5 5" xfId="20026" xr:uid="{00000000-0005-0000-0000-00009D0F0000}"/>
    <cellStyle name="Comma 7 3 6" xfId="2750" xr:uid="{00000000-0005-0000-0000-00009E0F0000}"/>
    <cellStyle name="Comma 7 3 6 2" xfId="2751" xr:uid="{00000000-0005-0000-0000-00009F0F0000}"/>
    <cellStyle name="Comma 7 3 6 2 2" xfId="20030" xr:uid="{00000000-0005-0000-0000-0000A00F0000}"/>
    <cellStyle name="Comma 7 3 6 3" xfId="2752" xr:uid="{00000000-0005-0000-0000-0000A10F0000}"/>
    <cellStyle name="Comma 7 3 6 3 2" xfId="20031" xr:uid="{00000000-0005-0000-0000-0000A20F0000}"/>
    <cellStyle name="Comma 7 3 6 4" xfId="18236" xr:uid="{00000000-0005-0000-0000-0000A30F0000}"/>
    <cellStyle name="Comma 7 3 6 4 2" xfId="20290" xr:uid="{00000000-0005-0000-0000-0000A40F0000}"/>
    <cellStyle name="Comma 7 3 6 5" xfId="20029" xr:uid="{00000000-0005-0000-0000-0000A50F0000}"/>
    <cellStyle name="Comma 7 3 7" xfId="2753" xr:uid="{00000000-0005-0000-0000-0000A60F0000}"/>
    <cellStyle name="Comma 7 3 7 2" xfId="2754" xr:uid="{00000000-0005-0000-0000-0000A70F0000}"/>
    <cellStyle name="Comma 7 3 7 2 2" xfId="20033" xr:uid="{00000000-0005-0000-0000-0000A80F0000}"/>
    <cellStyle name="Comma 7 3 7 3" xfId="2755" xr:uid="{00000000-0005-0000-0000-0000A90F0000}"/>
    <cellStyle name="Comma 7 3 7 3 2" xfId="20034" xr:uid="{00000000-0005-0000-0000-0000AA0F0000}"/>
    <cellStyle name="Comma 7 3 7 4" xfId="18237" xr:uid="{00000000-0005-0000-0000-0000AB0F0000}"/>
    <cellStyle name="Comma 7 3 7 4 2" xfId="20291" xr:uid="{00000000-0005-0000-0000-0000AC0F0000}"/>
    <cellStyle name="Comma 7 3 7 5" xfId="20032" xr:uid="{00000000-0005-0000-0000-0000AD0F0000}"/>
    <cellStyle name="Comma 7 3 8" xfId="2756" xr:uid="{00000000-0005-0000-0000-0000AE0F0000}"/>
    <cellStyle name="Comma 7 3 8 2" xfId="2757" xr:uid="{00000000-0005-0000-0000-0000AF0F0000}"/>
    <cellStyle name="Comma 7 3 8 2 2" xfId="20036" xr:uid="{00000000-0005-0000-0000-0000B00F0000}"/>
    <cellStyle name="Comma 7 3 8 3" xfId="2758" xr:uid="{00000000-0005-0000-0000-0000B10F0000}"/>
    <cellStyle name="Comma 7 3 8 3 2" xfId="20037" xr:uid="{00000000-0005-0000-0000-0000B20F0000}"/>
    <cellStyle name="Comma 7 3 8 4" xfId="18238" xr:uid="{00000000-0005-0000-0000-0000B30F0000}"/>
    <cellStyle name="Comma 7 3 8 4 2" xfId="20292" xr:uid="{00000000-0005-0000-0000-0000B40F0000}"/>
    <cellStyle name="Comma 7 3 8 5" xfId="20035" xr:uid="{00000000-0005-0000-0000-0000B50F0000}"/>
    <cellStyle name="Comma 7 3 9" xfId="2759" xr:uid="{00000000-0005-0000-0000-0000B60F0000}"/>
    <cellStyle name="Comma 7 3 9 2" xfId="2760" xr:uid="{00000000-0005-0000-0000-0000B70F0000}"/>
    <cellStyle name="Comma 7 3 9 2 2" xfId="20039" xr:uid="{00000000-0005-0000-0000-0000B80F0000}"/>
    <cellStyle name="Comma 7 3 9 3" xfId="2761" xr:uid="{00000000-0005-0000-0000-0000B90F0000}"/>
    <cellStyle name="Comma 7 3 9 3 2" xfId="20040" xr:uid="{00000000-0005-0000-0000-0000BA0F0000}"/>
    <cellStyle name="Comma 7 3 9 4" xfId="18239" xr:uid="{00000000-0005-0000-0000-0000BB0F0000}"/>
    <cellStyle name="Comma 7 3 9 4 2" xfId="20293" xr:uid="{00000000-0005-0000-0000-0000BC0F0000}"/>
    <cellStyle name="Comma 7 3 9 5" xfId="20038" xr:uid="{00000000-0005-0000-0000-0000BD0F0000}"/>
    <cellStyle name="Comma 7 4" xfId="2762" xr:uid="{00000000-0005-0000-0000-0000BE0F0000}"/>
    <cellStyle name="Comma 7 4 2" xfId="2763" xr:uid="{00000000-0005-0000-0000-0000BF0F0000}"/>
    <cellStyle name="Comma 7 4 2 2" xfId="20042" xr:uid="{00000000-0005-0000-0000-0000C00F0000}"/>
    <cellStyle name="Comma 7 4 3" xfId="2764" xr:uid="{00000000-0005-0000-0000-0000C10F0000}"/>
    <cellStyle name="Comma 7 4 3 2" xfId="20043" xr:uid="{00000000-0005-0000-0000-0000C20F0000}"/>
    <cellStyle name="Comma 7 4 4" xfId="18240" xr:uid="{00000000-0005-0000-0000-0000C30F0000}"/>
    <cellStyle name="Comma 7 4 4 2" xfId="20294" xr:uid="{00000000-0005-0000-0000-0000C40F0000}"/>
    <cellStyle name="Comma 7 4 5" xfId="20041" xr:uid="{00000000-0005-0000-0000-0000C50F0000}"/>
    <cellStyle name="Comma 7 5" xfId="2765" xr:uid="{00000000-0005-0000-0000-0000C60F0000}"/>
    <cellStyle name="Comma 7 5 2" xfId="2766" xr:uid="{00000000-0005-0000-0000-0000C70F0000}"/>
    <cellStyle name="Comma 7 5 2 2" xfId="20045" xr:uid="{00000000-0005-0000-0000-0000C80F0000}"/>
    <cellStyle name="Comma 7 5 3" xfId="2767" xr:uid="{00000000-0005-0000-0000-0000C90F0000}"/>
    <cellStyle name="Comma 7 5 3 2" xfId="20046" xr:uid="{00000000-0005-0000-0000-0000CA0F0000}"/>
    <cellStyle name="Comma 7 5 4" xfId="18241" xr:uid="{00000000-0005-0000-0000-0000CB0F0000}"/>
    <cellStyle name="Comma 7 5 4 2" xfId="20295" xr:uid="{00000000-0005-0000-0000-0000CC0F0000}"/>
    <cellStyle name="Comma 7 5 5" xfId="20044" xr:uid="{00000000-0005-0000-0000-0000CD0F0000}"/>
    <cellStyle name="Comma 7 6" xfId="2768" xr:uid="{00000000-0005-0000-0000-0000CE0F0000}"/>
    <cellStyle name="Comma 7 6 2" xfId="2769" xr:uid="{00000000-0005-0000-0000-0000CF0F0000}"/>
    <cellStyle name="Comma 7 6 2 2" xfId="20048" xr:uid="{00000000-0005-0000-0000-0000D00F0000}"/>
    <cellStyle name="Comma 7 6 3" xfId="2770" xr:uid="{00000000-0005-0000-0000-0000D10F0000}"/>
    <cellStyle name="Comma 7 6 3 2" xfId="20049" xr:uid="{00000000-0005-0000-0000-0000D20F0000}"/>
    <cellStyle name="Comma 7 6 4" xfId="18242" xr:uid="{00000000-0005-0000-0000-0000D30F0000}"/>
    <cellStyle name="Comma 7 6 4 2" xfId="20296" xr:uid="{00000000-0005-0000-0000-0000D40F0000}"/>
    <cellStyle name="Comma 7 6 5" xfId="20047" xr:uid="{00000000-0005-0000-0000-0000D50F0000}"/>
    <cellStyle name="Comma 7 7" xfId="2771" xr:uid="{00000000-0005-0000-0000-0000D60F0000}"/>
    <cellStyle name="Comma 7 7 2" xfId="2772" xr:uid="{00000000-0005-0000-0000-0000D70F0000}"/>
    <cellStyle name="Comma 7 7 2 2" xfId="20051" xr:uid="{00000000-0005-0000-0000-0000D80F0000}"/>
    <cellStyle name="Comma 7 7 3" xfId="2773" xr:uid="{00000000-0005-0000-0000-0000D90F0000}"/>
    <cellStyle name="Comma 7 7 3 2" xfId="20052" xr:uid="{00000000-0005-0000-0000-0000DA0F0000}"/>
    <cellStyle name="Comma 7 7 4" xfId="18243" xr:uid="{00000000-0005-0000-0000-0000DB0F0000}"/>
    <cellStyle name="Comma 7 7 4 2" xfId="20297" xr:uid="{00000000-0005-0000-0000-0000DC0F0000}"/>
    <cellStyle name="Comma 7 7 5" xfId="20050" xr:uid="{00000000-0005-0000-0000-0000DD0F0000}"/>
    <cellStyle name="Comma 7 8" xfId="2774" xr:uid="{00000000-0005-0000-0000-0000DE0F0000}"/>
    <cellStyle name="Comma 7 8 2" xfId="2775" xr:uid="{00000000-0005-0000-0000-0000DF0F0000}"/>
    <cellStyle name="Comma 7 8 2 2" xfId="20054" xr:uid="{00000000-0005-0000-0000-0000E00F0000}"/>
    <cellStyle name="Comma 7 8 3" xfId="2776" xr:uid="{00000000-0005-0000-0000-0000E10F0000}"/>
    <cellStyle name="Comma 7 8 3 2" xfId="20055" xr:uid="{00000000-0005-0000-0000-0000E20F0000}"/>
    <cellStyle name="Comma 7 8 4" xfId="18244" xr:uid="{00000000-0005-0000-0000-0000E30F0000}"/>
    <cellStyle name="Comma 7 8 4 2" xfId="20298" xr:uid="{00000000-0005-0000-0000-0000E40F0000}"/>
    <cellStyle name="Comma 7 8 5" xfId="20053" xr:uid="{00000000-0005-0000-0000-0000E50F0000}"/>
    <cellStyle name="Comma 7 9" xfId="2777" xr:uid="{00000000-0005-0000-0000-0000E60F0000}"/>
    <cellStyle name="Comma 7 9 2" xfId="2778" xr:uid="{00000000-0005-0000-0000-0000E70F0000}"/>
    <cellStyle name="Comma 7 9 2 2" xfId="20057" xr:uid="{00000000-0005-0000-0000-0000E80F0000}"/>
    <cellStyle name="Comma 7 9 3" xfId="2779" xr:uid="{00000000-0005-0000-0000-0000E90F0000}"/>
    <cellStyle name="Comma 7 9 3 2" xfId="20058" xr:uid="{00000000-0005-0000-0000-0000EA0F0000}"/>
    <cellStyle name="Comma 7 9 4" xfId="18245" xr:uid="{00000000-0005-0000-0000-0000EB0F0000}"/>
    <cellStyle name="Comma 7 9 4 2" xfId="20299" xr:uid="{00000000-0005-0000-0000-0000EC0F0000}"/>
    <cellStyle name="Comma 7 9 5" xfId="20056" xr:uid="{00000000-0005-0000-0000-0000ED0F0000}"/>
    <cellStyle name="Comma 8" xfId="2780" xr:uid="{00000000-0005-0000-0000-0000EE0F0000}"/>
    <cellStyle name="Comma 8 2" xfId="2781" xr:uid="{00000000-0005-0000-0000-0000EF0F0000}"/>
    <cellStyle name="Comma 8 2 2" xfId="2782" xr:uid="{00000000-0005-0000-0000-0000F00F0000}"/>
    <cellStyle name="Comma 8 2 2 2" xfId="2783" xr:uid="{00000000-0005-0000-0000-0000F10F0000}"/>
    <cellStyle name="Comma 8 2 2 2 2" xfId="2784" xr:uid="{00000000-0005-0000-0000-0000F20F0000}"/>
    <cellStyle name="Comma 8 2 2 2 2 2" xfId="20062" xr:uid="{00000000-0005-0000-0000-0000F30F0000}"/>
    <cellStyle name="Comma 8 2 2 2 3" xfId="2785" xr:uid="{00000000-0005-0000-0000-0000F40F0000}"/>
    <cellStyle name="Comma 8 2 2 2 3 2" xfId="20063" xr:uid="{00000000-0005-0000-0000-0000F50F0000}"/>
    <cellStyle name="Comma 8 2 2 2 4" xfId="20061" xr:uid="{00000000-0005-0000-0000-0000F60F0000}"/>
    <cellStyle name="Comma 8 2 2 3" xfId="20060" xr:uid="{00000000-0005-0000-0000-0000F70F0000}"/>
    <cellStyle name="Comma 8 2 3" xfId="2786" xr:uid="{00000000-0005-0000-0000-0000F80F0000}"/>
    <cellStyle name="Comma 8 2 3 2" xfId="20064" xr:uid="{00000000-0005-0000-0000-0000F90F0000}"/>
    <cellStyle name="Comma 8 2 4" xfId="18246" xr:uid="{00000000-0005-0000-0000-0000FA0F0000}"/>
    <cellStyle name="Comma 8 2 4 2" xfId="20300" xr:uid="{00000000-0005-0000-0000-0000FB0F0000}"/>
    <cellStyle name="Comma 8 2 5" xfId="20059" xr:uid="{00000000-0005-0000-0000-0000FC0F0000}"/>
    <cellStyle name="Comma 8 3" xfId="2787" xr:uid="{00000000-0005-0000-0000-0000FD0F0000}"/>
    <cellStyle name="Comma 8 3 2" xfId="2788" xr:uid="{00000000-0005-0000-0000-0000FE0F0000}"/>
    <cellStyle name="Comma 8 3 2 2" xfId="20066" xr:uid="{00000000-0005-0000-0000-0000FF0F0000}"/>
    <cellStyle name="Comma 8 3 3" xfId="18247" xr:uid="{00000000-0005-0000-0000-000000100000}"/>
    <cellStyle name="Comma 8 3 3 2" xfId="20301" xr:uid="{00000000-0005-0000-0000-000001100000}"/>
    <cellStyle name="Comma 8 3 4" xfId="20065" xr:uid="{00000000-0005-0000-0000-000002100000}"/>
    <cellStyle name="Comma 8 4" xfId="2789" xr:uid="{00000000-0005-0000-0000-000003100000}"/>
    <cellStyle name="Comma 8 4 2" xfId="2790" xr:uid="{00000000-0005-0000-0000-000004100000}"/>
    <cellStyle name="Comma 8 4 2 2" xfId="20068" xr:uid="{00000000-0005-0000-0000-000005100000}"/>
    <cellStyle name="Comma 8 4 3" xfId="18248" xr:uid="{00000000-0005-0000-0000-000006100000}"/>
    <cellStyle name="Comma 8 4 3 2" xfId="20302" xr:uid="{00000000-0005-0000-0000-000007100000}"/>
    <cellStyle name="Comma 8 4 4" xfId="20067" xr:uid="{00000000-0005-0000-0000-000008100000}"/>
    <cellStyle name="Comma 8 5" xfId="2791" xr:uid="{00000000-0005-0000-0000-000009100000}"/>
    <cellStyle name="Comma 8 5 2" xfId="2792" xr:uid="{00000000-0005-0000-0000-00000A100000}"/>
    <cellStyle name="Comma 8 5 2 2" xfId="20070" xr:uid="{00000000-0005-0000-0000-00000B100000}"/>
    <cellStyle name="Comma 8 5 3" xfId="18249" xr:uid="{00000000-0005-0000-0000-00000C100000}"/>
    <cellStyle name="Comma 8 5 3 2" xfId="20303" xr:uid="{00000000-0005-0000-0000-00000D100000}"/>
    <cellStyle name="Comma 8 5 4" xfId="20069" xr:uid="{00000000-0005-0000-0000-00000E100000}"/>
    <cellStyle name="Comma 8 6" xfId="2793" xr:uid="{00000000-0005-0000-0000-00000F100000}"/>
    <cellStyle name="Comma 8 6 2" xfId="2794" xr:uid="{00000000-0005-0000-0000-000010100000}"/>
    <cellStyle name="Comma 8 6 2 2" xfId="20072" xr:uid="{00000000-0005-0000-0000-000011100000}"/>
    <cellStyle name="Comma 8 6 3" xfId="18250" xr:uid="{00000000-0005-0000-0000-000012100000}"/>
    <cellStyle name="Comma 8 6 3 2" xfId="20304" xr:uid="{00000000-0005-0000-0000-000013100000}"/>
    <cellStyle name="Comma 8 6 4" xfId="20071" xr:uid="{00000000-0005-0000-0000-000014100000}"/>
    <cellStyle name="Comma 8 7" xfId="2795" xr:uid="{00000000-0005-0000-0000-000015100000}"/>
    <cellStyle name="Comma 8 7 2" xfId="2796" xr:uid="{00000000-0005-0000-0000-000016100000}"/>
    <cellStyle name="Comma 8 7 2 2" xfId="20074" xr:uid="{00000000-0005-0000-0000-000017100000}"/>
    <cellStyle name="Comma 8 7 3" xfId="18251" xr:uid="{00000000-0005-0000-0000-000018100000}"/>
    <cellStyle name="Comma 8 7 3 2" xfId="20305" xr:uid="{00000000-0005-0000-0000-000019100000}"/>
    <cellStyle name="Comma 8 7 4" xfId="20073" xr:uid="{00000000-0005-0000-0000-00001A100000}"/>
    <cellStyle name="Comma 8 8" xfId="2797" xr:uid="{00000000-0005-0000-0000-00001B100000}"/>
    <cellStyle name="Comma 8 8 2" xfId="2798" xr:uid="{00000000-0005-0000-0000-00001C100000}"/>
    <cellStyle name="Comma 8 8 2 2" xfId="20076" xr:uid="{00000000-0005-0000-0000-00001D100000}"/>
    <cellStyle name="Comma 8 8 3" xfId="18252" xr:uid="{00000000-0005-0000-0000-00001E100000}"/>
    <cellStyle name="Comma 8 8 3 2" xfId="20306" xr:uid="{00000000-0005-0000-0000-00001F100000}"/>
    <cellStyle name="Comma 8 8 4" xfId="20075" xr:uid="{00000000-0005-0000-0000-000020100000}"/>
    <cellStyle name="Comma 9" xfId="2799" xr:uid="{00000000-0005-0000-0000-000021100000}"/>
    <cellStyle name="Comma 9 10" xfId="2800" xr:uid="{00000000-0005-0000-0000-000022100000}"/>
    <cellStyle name="Comma 9 10 2" xfId="2801" xr:uid="{00000000-0005-0000-0000-000023100000}"/>
    <cellStyle name="Comma 9 10 2 2" xfId="20079" xr:uid="{00000000-0005-0000-0000-000024100000}"/>
    <cellStyle name="Comma 9 10 3" xfId="2802" xr:uid="{00000000-0005-0000-0000-000025100000}"/>
    <cellStyle name="Comma 9 10 3 2" xfId="20080" xr:uid="{00000000-0005-0000-0000-000026100000}"/>
    <cellStyle name="Comma 9 10 4" xfId="20078" xr:uid="{00000000-0005-0000-0000-000027100000}"/>
    <cellStyle name="Comma 9 11" xfId="20077" xr:uid="{00000000-0005-0000-0000-000028100000}"/>
    <cellStyle name="Comma 9 2" xfId="2803" xr:uid="{00000000-0005-0000-0000-000029100000}"/>
    <cellStyle name="Comma 9 2 2" xfId="2804" xr:uid="{00000000-0005-0000-0000-00002A100000}"/>
    <cellStyle name="Comma 9 2 2 2" xfId="20082" xr:uid="{00000000-0005-0000-0000-00002B100000}"/>
    <cellStyle name="Comma 9 2 3" xfId="2805" xr:uid="{00000000-0005-0000-0000-00002C100000}"/>
    <cellStyle name="Comma 9 2 3 2" xfId="20083" xr:uid="{00000000-0005-0000-0000-00002D100000}"/>
    <cellStyle name="Comma 9 2 4" xfId="18253" xr:uid="{00000000-0005-0000-0000-00002E100000}"/>
    <cellStyle name="Comma 9 2 4 2" xfId="20307" xr:uid="{00000000-0005-0000-0000-00002F100000}"/>
    <cellStyle name="Comma 9 2 5" xfId="20081" xr:uid="{00000000-0005-0000-0000-000030100000}"/>
    <cellStyle name="Comma 9 3" xfId="2806" xr:uid="{00000000-0005-0000-0000-000031100000}"/>
    <cellStyle name="Comma 9 3 2" xfId="2807" xr:uid="{00000000-0005-0000-0000-000032100000}"/>
    <cellStyle name="Comma 9 3 2 2" xfId="20085" xr:uid="{00000000-0005-0000-0000-000033100000}"/>
    <cellStyle name="Comma 9 3 3" xfId="2808" xr:uid="{00000000-0005-0000-0000-000034100000}"/>
    <cellStyle name="Comma 9 3 3 2" xfId="20086" xr:uid="{00000000-0005-0000-0000-000035100000}"/>
    <cellStyle name="Comma 9 3 4" xfId="18254" xr:uid="{00000000-0005-0000-0000-000036100000}"/>
    <cellStyle name="Comma 9 3 4 2" xfId="20308" xr:uid="{00000000-0005-0000-0000-000037100000}"/>
    <cellStyle name="Comma 9 3 5" xfId="20084" xr:uid="{00000000-0005-0000-0000-000038100000}"/>
    <cellStyle name="Comma 9 4" xfId="2809" xr:uid="{00000000-0005-0000-0000-000039100000}"/>
    <cellStyle name="Comma 9 4 2" xfId="2810" xr:uid="{00000000-0005-0000-0000-00003A100000}"/>
    <cellStyle name="Comma 9 4 2 2" xfId="20088" xr:uid="{00000000-0005-0000-0000-00003B100000}"/>
    <cellStyle name="Comma 9 4 3" xfId="2811" xr:uid="{00000000-0005-0000-0000-00003C100000}"/>
    <cellStyle name="Comma 9 4 3 2" xfId="20089" xr:uid="{00000000-0005-0000-0000-00003D100000}"/>
    <cellStyle name="Comma 9 4 4" xfId="18255" xr:uid="{00000000-0005-0000-0000-00003E100000}"/>
    <cellStyle name="Comma 9 4 4 2" xfId="20309" xr:uid="{00000000-0005-0000-0000-00003F100000}"/>
    <cellStyle name="Comma 9 4 5" xfId="20087" xr:uid="{00000000-0005-0000-0000-000040100000}"/>
    <cellStyle name="Comma 9 5" xfId="2812" xr:uid="{00000000-0005-0000-0000-000041100000}"/>
    <cellStyle name="Comma 9 5 2" xfId="2813" xr:uid="{00000000-0005-0000-0000-000042100000}"/>
    <cellStyle name="Comma 9 5 2 2" xfId="20091" xr:uid="{00000000-0005-0000-0000-000043100000}"/>
    <cellStyle name="Comma 9 5 3" xfId="2814" xr:uid="{00000000-0005-0000-0000-000044100000}"/>
    <cellStyle name="Comma 9 5 3 2" xfId="20092" xr:uid="{00000000-0005-0000-0000-000045100000}"/>
    <cellStyle name="Comma 9 5 4" xfId="18256" xr:uid="{00000000-0005-0000-0000-000046100000}"/>
    <cellStyle name="Comma 9 5 4 2" xfId="20310" xr:uid="{00000000-0005-0000-0000-000047100000}"/>
    <cellStyle name="Comma 9 5 5" xfId="20090" xr:uid="{00000000-0005-0000-0000-000048100000}"/>
    <cellStyle name="Comma 9 6" xfId="2815" xr:uid="{00000000-0005-0000-0000-000049100000}"/>
    <cellStyle name="Comma 9 6 2" xfId="2816" xr:uid="{00000000-0005-0000-0000-00004A100000}"/>
    <cellStyle name="Comma 9 6 2 2" xfId="20094" xr:uid="{00000000-0005-0000-0000-00004B100000}"/>
    <cellStyle name="Comma 9 6 3" xfId="2817" xr:uid="{00000000-0005-0000-0000-00004C100000}"/>
    <cellStyle name="Comma 9 6 3 2" xfId="20095" xr:uid="{00000000-0005-0000-0000-00004D100000}"/>
    <cellStyle name="Comma 9 6 4" xfId="18257" xr:uid="{00000000-0005-0000-0000-00004E100000}"/>
    <cellStyle name="Comma 9 6 4 2" xfId="20311" xr:uid="{00000000-0005-0000-0000-00004F100000}"/>
    <cellStyle name="Comma 9 6 5" xfId="20093" xr:uid="{00000000-0005-0000-0000-000050100000}"/>
    <cellStyle name="Comma 9 7" xfId="2818" xr:uid="{00000000-0005-0000-0000-000051100000}"/>
    <cellStyle name="Comma 9 7 2" xfId="2819" xr:uid="{00000000-0005-0000-0000-000052100000}"/>
    <cellStyle name="Comma 9 7 2 2" xfId="20097" xr:uid="{00000000-0005-0000-0000-000053100000}"/>
    <cellStyle name="Comma 9 7 3" xfId="2820" xr:uid="{00000000-0005-0000-0000-000054100000}"/>
    <cellStyle name="Comma 9 7 3 2" xfId="20098" xr:uid="{00000000-0005-0000-0000-000055100000}"/>
    <cellStyle name="Comma 9 7 4" xfId="18258" xr:uid="{00000000-0005-0000-0000-000056100000}"/>
    <cellStyle name="Comma 9 7 4 2" xfId="20312" xr:uid="{00000000-0005-0000-0000-000057100000}"/>
    <cellStyle name="Comma 9 7 5" xfId="20096" xr:uid="{00000000-0005-0000-0000-000058100000}"/>
    <cellStyle name="Comma 9 8" xfId="2821" xr:uid="{00000000-0005-0000-0000-000059100000}"/>
    <cellStyle name="Comma 9 8 2" xfId="2822" xr:uid="{00000000-0005-0000-0000-00005A100000}"/>
    <cellStyle name="Comma 9 8 2 2" xfId="20100" xr:uid="{00000000-0005-0000-0000-00005B100000}"/>
    <cellStyle name="Comma 9 8 3" xfId="2823" xr:uid="{00000000-0005-0000-0000-00005C100000}"/>
    <cellStyle name="Comma 9 8 3 2" xfId="20101" xr:uid="{00000000-0005-0000-0000-00005D100000}"/>
    <cellStyle name="Comma 9 8 4" xfId="18259" xr:uid="{00000000-0005-0000-0000-00005E100000}"/>
    <cellStyle name="Comma 9 8 4 2" xfId="20313" xr:uid="{00000000-0005-0000-0000-00005F100000}"/>
    <cellStyle name="Comma 9 8 5" xfId="20099" xr:uid="{00000000-0005-0000-0000-000060100000}"/>
    <cellStyle name="Comma 9 9" xfId="2824" xr:uid="{00000000-0005-0000-0000-000061100000}"/>
    <cellStyle name="Comma 9 9 2" xfId="2825" xr:uid="{00000000-0005-0000-0000-000062100000}"/>
    <cellStyle name="Comma 9 9 2 2" xfId="20103" xr:uid="{00000000-0005-0000-0000-000063100000}"/>
    <cellStyle name="Comma 9 9 3" xfId="2826" xr:uid="{00000000-0005-0000-0000-000064100000}"/>
    <cellStyle name="Comma 9 9 3 2" xfId="20104" xr:uid="{00000000-0005-0000-0000-000065100000}"/>
    <cellStyle name="Comma 9 9 4" xfId="18260" xr:uid="{00000000-0005-0000-0000-000066100000}"/>
    <cellStyle name="Comma 9 9 4 2" xfId="20314" xr:uid="{00000000-0005-0000-0000-000067100000}"/>
    <cellStyle name="Comma 9 9 5" xfId="20102" xr:uid="{00000000-0005-0000-0000-000068100000}"/>
    <cellStyle name="Constants" xfId="2827" xr:uid="{00000000-0005-0000-0000-000069100000}"/>
    <cellStyle name="Currency 2" xfId="2828" xr:uid="{00000000-0005-0000-0000-00006A100000}"/>
    <cellStyle name="Currency 2 2" xfId="2829" xr:uid="{00000000-0005-0000-0000-00006B100000}"/>
    <cellStyle name="Currency 2 3" xfId="2830" xr:uid="{00000000-0005-0000-0000-00006C100000}"/>
    <cellStyle name="CustomCellsOrange" xfId="2831" xr:uid="{00000000-0005-0000-0000-00006D100000}"/>
    <cellStyle name="CustomizationCells" xfId="2832" xr:uid="{00000000-0005-0000-0000-00006E100000}"/>
    <cellStyle name="CustomizationGreenCells" xfId="2833" xr:uid="{00000000-0005-0000-0000-00006F100000}"/>
    <cellStyle name="DocBox_EmptyRow" xfId="2834" xr:uid="{00000000-0005-0000-0000-000070100000}"/>
    <cellStyle name="donn_normal" xfId="2835" xr:uid="{00000000-0005-0000-0000-000071100000}"/>
    <cellStyle name="Eingabe" xfId="2836" xr:uid="{00000000-0005-0000-0000-000072100000}"/>
    <cellStyle name="Empty_B_border" xfId="2837" xr:uid="{00000000-0005-0000-0000-000073100000}"/>
    <cellStyle name="ent_col_ser" xfId="2838" xr:uid="{00000000-0005-0000-0000-000074100000}"/>
    <cellStyle name="entete_source" xfId="2839" xr:uid="{00000000-0005-0000-0000-000075100000}"/>
    <cellStyle name="Ergebnis" xfId="2840" xr:uid="{00000000-0005-0000-0000-000076100000}"/>
    <cellStyle name="Erklärender Text" xfId="2841" xr:uid="{00000000-0005-0000-0000-000077100000}"/>
    <cellStyle name="Estilo 1" xfId="2842" xr:uid="{00000000-0005-0000-0000-000078100000}"/>
    <cellStyle name="Euro" xfId="2843" xr:uid="{00000000-0005-0000-0000-000079100000}"/>
    <cellStyle name="Euro 10" xfId="2844" xr:uid="{00000000-0005-0000-0000-00007A100000}"/>
    <cellStyle name="Euro 10 2" xfId="2845" xr:uid="{00000000-0005-0000-0000-00007B100000}"/>
    <cellStyle name="Euro 11" xfId="2846" xr:uid="{00000000-0005-0000-0000-00007C100000}"/>
    <cellStyle name="Euro 11 2" xfId="2847" xr:uid="{00000000-0005-0000-0000-00007D100000}"/>
    <cellStyle name="Euro 12" xfId="2848" xr:uid="{00000000-0005-0000-0000-00007E100000}"/>
    <cellStyle name="Euro 13" xfId="2849" xr:uid="{00000000-0005-0000-0000-00007F100000}"/>
    <cellStyle name="Euro 14" xfId="2850" xr:uid="{00000000-0005-0000-0000-000080100000}"/>
    <cellStyle name="Euro 15" xfId="2851" xr:uid="{00000000-0005-0000-0000-000081100000}"/>
    <cellStyle name="Euro 16" xfId="2852" xr:uid="{00000000-0005-0000-0000-000082100000}"/>
    <cellStyle name="Euro 17" xfId="2853" xr:uid="{00000000-0005-0000-0000-000083100000}"/>
    <cellStyle name="Euro 18" xfId="2854" xr:uid="{00000000-0005-0000-0000-000084100000}"/>
    <cellStyle name="Euro 19" xfId="2855" xr:uid="{00000000-0005-0000-0000-000085100000}"/>
    <cellStyle name="Euro 2" xfId="2856" xr:uid="{00000000-0005-0000-0000-000086100000}"/>
    <cellStyle name="Euro 2 2" xfId="2857" xr:uid="{00000000-0005-0000-0000-000087100000}"/>
    <cellStyle name="Euro 2 2 2" xfId="2858" xr:uid="{00000000-0005-0000-0000-000088100000}"/>
    <cellStyle name="Euro 2 2 2 2" xfId="2859" xr:uid="{00000000-0005-0000-0000-000089100000}"/>
    <cellStyle name="Euro 2 2 3" xfId="2860" xr:uid="{00000000-0005-0000-0000-00008A100000}"/>
    <cellStyle name="Euro 2 2 4" xfId="2861" xr:uid="{00000000-0005-0000-0000-00008B100000}"/>
    <cellStyle name="Euro 2 2 4 2" xfId="2862" xr:uid="{00000000-0005-0000-0000-00008C100000}"/>
    <cellStyle name="Euro 2 2 4 3" xfId="2863" xr:uid="{00000000-0005-0000-0000-00008D100000}"/>
    <cellStyle name="Euro 2 2 5" xfId="2864" xr:uid="{00000000-0005-0000-0000-00008E100000}"/>
    <cellStyle name="Euro 2 2 6" xfId="2865" xr:uid="{00000000-0005-0000-0000-00008F100000}"/>
    <cellStyle name="Euro 2 3" xfId="2866" xr:uid="{00000000-0005-0000-0000-000090100000}"/>
    <cellStyle name="Euro 2 3 2" xfId="2867" xr:uid="{00000000-0005-0000-0000-000091100000}"/>
    <cellStyle name="Euro 2 4" xfId="2868" xr:uid="{00000000-0005-0000-0000-000092100000}"/>
    <cellStyle name="Euro 2 4 2" xfId="2869" xr:uid="{00000000-0005-0000-0000-000093100000}"/>
    <cellStyle name="Euro 2 4 3" xfId="2870" xr:uid="{00000000-0005-0000-0000-000094100000}"/>
    <cellStyle name="Euro 2 4 4" xfId="2871" xr:uid="{00000000-0005-0000-0000-000095100000}"/>
    <cellStyle name="Euro 2 5" xfId="2872" xr:uid="{00000000-0005-0000-0000-000096100000}"/>
    <cellStyle name="Euro 2 6" xfId="2873" xr:uid="{00000000-0005-0000-0000-000097100000}"/>
    <cellStyle name="Euro 2 7" xfId="2874" xr:uid="{00000000-0005-0000-0000-000098100000}"/>
    <cellStyle name="Euro 2 8" xfId="2875" xr:uid="{00000000-0005-0000-0000-000099100000}"/>
    <cellStyle name="Euro 20" xfId="2876" xr:uid="{00000000-0005-0000-0000-00009A100000}"/>
    <cellStyle name="Euro 21" xfId="2877" xr:uid="{00000000-0005-0000-0000-00009B100000}"/>
    <cellStyle name="Euro 22" xfId="2878" xr:uid="{00000000-0005-0000-0000-00009C100000}"/>
    <cellStyle name="Euro 23" xfId="2879" xr:uid="{00000000-0005-0000-0000-00009D100000}"/>
    <cellStyle name="Euro 24" xfId="2880" xr:uid="{00000000-0005-0000-0000-00009E100000}"/>
    <cellStyle name="Euro 25" xfId="2881" xr:uid="{00000000-0005-0000-0000-00009F100000}"/>
    <cellStyle name="Euro 26" xfId="2882" xr:uid="{00000000-0005-0000-0000-0000A0100000}"/>
    <cellStyle name="Euro 27" xfId="2883" xr:uid="{00000000-0005-0000-0000-0000A1100000}"/>
    <cellStyle name="Euro 28" xfId="2884" xr:uid="{00000000-0005-0000-0000-0000A2100000}"/>
    <cellStyle name="Euro 29" xfId="2885" xr:uid="{00000000-0005-0000-0000-0000A3100000}"/>
    <cellStyle name="Euro 3" xfId="2886" xr:uid="{00000000-0005-0000-0000-0000A4100000}"/>
    <cellStyle name="Euro 3 10" xfId="2887" xr:uid="{00000000-0005-0000-0000-0000A5100000}"/>
    <cellStyle name="Euro 3 2" xfId="2888" xr:uid="{00000000-0005-0000-0000-0000A6100000}"/>
    <cellStyle name="Euro 3 2 2" xfId="2889" xr:uid="{00000000-0005-0000-0000-0000A7100000}"/>
    <cellStyle name="Euro 3 2 2 2" xfId="2890" xr:uid="{00000000-0005-0000-0000-0000A8100000}"/>
    <cellStyle name="Euro 3 3" xfId="2891" xr:uid="{00000000-0005-0000-0000-0000A9100000}"/>
    <cellStyle name="Euro 3 3 2" xfId="2892" xr:uid="{00000000-0005-0000-0000-0000AA100000}"/>
    <cellStyle name="Euro 3 3 3" xfId="2893" xr:uid="{00000000-0005-0000-0000-0000AB100000}"/>
    <cellStyle name="Euro 3 3 4" xfId="2894" xr:uid="{00000000-0005-0000-0000-0000AC100000}"/>
    <cellStyle name="Euro 3 3 4 2" xfId="2895" xr:uid="{00000000-0005-0000-0000-0000AD100000}"/>
    <cellStyle name="Euro 3 3 5" xfId="2896" xr:uid="{00000000-0005-0000-0000-0000AE100000}"/>
    <cellStyle name="Euro 3 4" xfId="2897" xr:uid="{00000000-0005-0000-0000-0000AF100000}"/>
    <cellStyle name="Euro 3 4 2" xfId="2898" xr:uid="{00000000-0005-0000-0000-0000B0100000}"/>
    <cellStyle name="Euro 3 5" xfId="2899" xr:uid="{00000000-0005-0000-0000-0000B1100000}"/>
    <cellStyle name="Euro 3 6" xfId="2900" xr:uid="{00000000-0005-0000-0000-0000B2100000}"/>
    <cellStyle name="Euro 3 7" xfId="2901" xr:uid="{00000000-0005-0000-0000-0000B3100000}"/>
    <cellStyle name="Euro 3 8" xfId="2902" xr:uid="{00000000-0005-0000-0000-0000B4100000}"/>
    <cellStyle name="Euro 3 9" xfId="2903" xr:uid="{00000000-0005-0000-0000-0000B5100000}"/>
    <cellStyle name="Euro 3_PrimaryEnergyPrices_TIMES" xfId="2904" xr:uid="{00000000-0005-0000-0000-0000B6100000}"/>
    <cellStyle name="Euro 30" xfId="2905" xr:uid="{00000000-0005-0000-0000-0000B7100000}"/>
    <cellStyle name="Euro 31" xfId="2906" xr:uid="{00000000-0005-0000-0000-0000B8100000}"/>
    <cellStyle name="Euro 32" xfId="2907" xr:uid="{00000000-0005-0000-0000-0000B9100000}"/>
    <cellStyle name="Euro 33" xfId="2908" xr:uid="{00000000-0005-0000-0000-0000BA100000}"/>
    <cellStyle name="Euro 34" xfId="2909" xr:uid="{00000000-0005-0000-0000-0000BB100000}"/>
    <cellStyle name="Euro 35" xfId="2910" xr:uid="{00000000-0005-0000-0000-0000BC100000}"/>
    <cellStyle name="Euro 36" xfId="2911" xr:uid="{00000000-0005-0000-0000-0000BD100000}"/>
    <cellStyle name="Euro 37" xfId="2912" xr:uid="{00000000-0005-0000-0000-0000BE100000}"/>
    <cellStyle name="Euro 38" xfId="2913" xr:uid="{00000000-0005-0000-0000-0000BF100000}"/>
    <cellStyle name="Euro 39" xfId="2914" xr:uid="{00000000-0005-0000-0000-0000C0100000}"/>
    <cellStyle name="Euro 4" xfId="2915" xr:uid="{00000000-0005-0000-0000-0000C1100000}"/>
    <cellStyle name="Euro 4 2" xfId="2916" xr:uid="{00000000-0005-0000-0000-0000C2100000}"/>
    <cellStyle name="Euro 4 2 2" xfId="2917" xr:uid="{00000000-0005-0000-0000-0000C3100000}"/>
    <cellStyle name="Euro 4 2 2 2" xfId="2918" xr:uid="{00000000-0005-0000-0000-0000C4100000}"/>
    <cellStyle name="Euro 4 3" xfId="2919" xr:uid="{00000000-0005-0000-0000-0000C5100000}"/>
    <cellStyle name="Euro 4 3 2" xfId="2920" xr:uid="{00000000-0005-0000-0000-0000C6100000}"/>
    <cellStyle name="Euro 4 3 3" xfId="2921" xr:uid="{00000000-0005-0000-0000-0000C7100000}"/>
    <cellStyle name="Euro 4 3 4" xfId="2922" xr:uid="{00000000-0005-0000-0000-0000C8100000}"/>
    <cellStyle name="Euro 4 3 4 2" xfId="2923" xr:uid="{00000000-0005-0000-0000-0000C9100000}"/>
    <cellStyle name="Euro 4 3 5" xfId="2924" xr:uid="{00000000-0005-0000-0000-0000CA100000}"/>
    <cellStyle name="Euro 4 4" xfId="2925" xr:uid="{00000000-0005-0000-0000-0000CB100000}"/>
    <cellStyle name="Euro 4 4 2" xfId="2926" xr:uid="{00000000-0005-0000-0000-0000CC100000}"/>
    <cellStyle name="Euro 4 4 3" xfId="2927" xr:uid="{00000000-0005-0000-0000-0000CD100000}"/>
    <cellStyle name="Euro 4 4 4" xfId="2928" xr:uid="{00000000-0005-0000-0000-0000CE100000}"/>
    <cellStyle name="Euro 4 5" xfId="2929" xr:uid="{00000000-0005-0000-0000-0000CF100000}"/>
    <cellStyle name="Euro 40" xfId="2930" xr:uid="{00000000-0005-0000-0000-0000D0100000}"/>
    <cellStyle name="Euro 41" xfId="2931" xr:uid="{00000000-0005-0000-0000-0000D1100000}"/>
    <cellStyle name="Euro 42" xfId="2932" xr:uid="{00000000-0005-0000-0000-0000D2100000}"/>
    <cellStyle name="Euro 43" xfId="2933" xr:uid="{00000000-0005-0000-0000-0000D3100000}"/>
    <cellStyle name="Euro 44" xfId="2934" xr:uid="{00000000-0005-0000-0000-0000D4100000}"/>
    <cellStyle name="Euro 45" xfId="2935" xr:uid="{00000000-0005-0000-0000-0000D5100000}"/>
    <cellStyle name="Euro 46" xfId="2936" xr:uid="{00000000-0005-0000-0000-0000D6100000}"/>
    <cellStyle name="Euro 47" xfId="2937" xr:uid="{00000000-0005-0000-0000-0000D7100000}"/>
    <cellStyle name="Euro 48" xfId="2938" xr:uid="{00000000-0005-0000-0000-0000D8100000}"/>
    <cellStyle name="Euro 48 2" xfId="2939" xr:uid="{00000000-0005-0000-0000-0000D9100000}"/>
    <cellStyle name="Euro 49" xfId="2940" xr:uid="{00000000-0005-0000-0000-0000DA100000}"/>
    <cellStyle name="Euro 49 2" xfId="2941" xr:uid="{00000000-0005-0000-0000-0000DB100000}"/>
    <cellStyle name="Euro 5" xfId="2942" xr:uid="{00000000-0005-0000-0000-0000DC100000}"/>
    <cellStyle name="Euro 5 2" xfId="2943" xr:uid="{00000000-0005-0000-0000-0000DD100000}"/>
    <cellStyle name="Euro 5 2 2" xfId="2944" xr:uid="{00000000-0005-0000-0000-0000DE100000}"/>
    <cellStyle name="Euro 5 3" xfId="2945" xr:uid="{00000000-0005-0000-0000-0000DF100000}"/>
    <cellStyle name="Euro 5 3 2" xfId="2946" xr:uid="{00000000-0005-0000-0000-0000E0100000}"/>
    <cellStyle name="Euro 5 4" xfId="2947" xr:uid="{00000000-0005-0000-0000-0000E1100000}"/>
    <cellStyle name="Euro 5 4 2" xfId="2948" xr:uid="{00000000-0005-0000-0000-0000E2100000}"/>
    <cellStyle name="Euro 50" xfId="2949" xr:uid="{00000000-0005-0000-0000-0000E3100000}"/>
    <cellStyle name="Euro 50 2" xfId="2950" xr:uid="{00000000-0005-0000-0000-0000E4100000}"/>
    <cellStyle name="Euro 51" xfId="2951" xr:uid="{00000000-0005-0000-0000-0000E5100000}"/>
    <cellStyle name="Euro 51 2" xfId="2952" xr:uid="{00000000-0005-0000-0000-0000E6100000}"/>
    <cellStyle name="Euro 52" xfId="2953" xr:uid="{00000000-0005-0000-0000-0000E7100000}"/>
    <cellStyle name="Euro 52 2" xfId="2954" xr:uid="{00000000-0005-0000-0000-0000E8100000}"/>
    <cellStyle name="Euro 53" xfId="2955" xr:uid="{00000000-0005-0000-0000-0000E9100000}"/>
    <cellStyle name="Euro 53 2" xfId="2956" xr:uid="{00000000-0005-0000-0000-0000EA100000}"/>
    <cellStyle name="Euro 54" xfId="2957" xr:uid="{00000000-0005-0000-0000-0000EB100000}"/>
    <cellStyle name="Euro 54 2" xfId="2958" xr:uid="{00000000-0005-0000-0000-0000EC100000}"/>
    <cellStyle name="Euro 55" xfId="2959" xr:uid="{00000000-0005-0000-0000-0000ED100000}"/>
    <cellStyle name="Euro 55 2" xfId="2960" xr:uid="{00000000-0005-0000-0000-0000EE100000}"/>
    <cellStyle name="Euro 56" xfId="2961" xr:uid="{00000000-0005-0000-0000-0000EF100000}"/>
    <cellStyle name="Euro 56 2" xfId="2962" xr:uid="{00000000-0005-0000-0000-0000F0100000}"/>
    <cellStyle name="Euro 57" xfId="2963" xr:uid="{00000000-0005-0000-0000-0000F1100000}"/>
    <cellStyle name="Euro 58" xfId="2964" xr:uid="{00000000-0005-0000-0000-0000F2100000}"/>
    <cellStyle name="Euro 58 2" xfId="2965" xr:uid="{00000000-0005-0000-0000-0000F3100000}"/>
    <cellStyle name="Euro 58 3" xfId="2966" xr:uid="{00000000-0005-0000-0000-0000F4100000}"/>
    <cellStyle name="Euro 58 4" xfId="2967" xr:uid="{00000000-0005-0000-0000-0000F5100000}"/>
    <cellStyle name="Euro 58 5" xfId="2968" xr:uid="{00000000-0005-0000-0000-0000F6100000}"/>
    <cellStyle name="Euro 59" xfId="2969" xr:uid="{00000000-0005-0000-0000-0000F7100000}"/>
    <cellStyle name="Euro 6" xfId="2970" xr:uid="{00000000-0005-0000-0000-0000F8100000}"/>
    <cellStyle name="Euro 6 2" xfId="2971" xr:uid="{00000000-0005-0000-0000-0000F9100000}"/>
    <cellStyle name="Euro 6 2 2" xfId="2972" xr:uid="{00000000-0005-0000-0000-0000FA100000}"/>
    <cellStyle name="Euro 6 2 3" xfId="2973" xr:uid="{00000000-0005-0000-0000-0000FB100000}"/>
    <cellStyle name="Euro 6 3" xfId="2974" xr:uid="{00000000-0005-0000-0000-0000FC100000}"/>
    <cellStyle name="Euro 6 3 2" xfId="2975" xr:uid="{00000000-0005-0000-0000-0000FD100000}"/>
    <cellStyle name="Euro 6 4" xfId="2976" xr:uid="{00000000-0005-0000-0000-0000FE100000}"/>
    <cellStyle name="Euro 6 5" xfId="2977" xr:uid="{00000000-0005-0000-0000-0000FF100000}"/>
    <cellStyle name="Euro 60" xfId="2978" xr:uid="{00000000-0005-0000-0000-000000110000}"/>
    <cellStyle name="Euro 61" xfId="2979" xr:uid="{00000000-0005-0000-0000-000001110000}"/>
    <cellStyle name="Euro 61 2" xfId="2980" xr:uid="{00000000-0005-0000-0000-000002110000}"/>
    <cellStyle name="Euro 61 3" xfId="2981" xr:uid="{00000000-0005-0000-0000-000003110000}"/>
    <cellStyle name="Euro 62" xfId="2982" xr:uid="{00000000-0005-0000-0000-000004110000}"/>
    <cellStyle name="Euro 62 2" xfId="2983" xr:uid="{00000000-0005-0000-0000-000005110000}"/>
    <cellStyle name="Euro 7" xfId="2984" xr:uid="{00000000-0005-0000-0000-000006110000}"/>
    <cellStyle name="Euro 7 2" xfId="2985" xr:uid="{00000000-0005-0000-0000-000007110000}"/>
    <cellStyle name="Euro 7 3" xfId="2986" xr:uid="{00000000-0005-0000-0000-000008110000}"/>
    <cellStyle name="Euro 7 3 2" xfId="2987" xr:uid="{00000000-0005-0000-0000-000009110000}"/>
    <cellStyle name="Euro 8" xfId="2988" xr:uid="{00000000-0005-0000-0000-00000A110000}"/>
    <cellStyle name="Euro 8 2" xfId="2989" xr:uid="{00000000-0005-0000-0000-00000B110000}"/>
    <cellStyle name="Euro 9" xfId="2990" xr:uid="{00000000-0005-0000-0000-00000C110000}"/>
    <cellStyle name="Euro 9 2" xfId="2991" xr:uid="{00000000-0005-0000-0000-00000D110000}"/>
    <cellStyle name="Euro_Potentials in TIMES" xfId="2992" xr:uid="{00000000-0005-0000-0000-00000E110000}"/>
    <cellStyle name="Explanatory Text" xfId="2993" builtinId="53" customBuiltin="1"/>
    <cellStyle name="Explanatory Text 10" xfId="2994" xr:uid="{00000000-0005-0000-0000-000010110000}"/>
    <cellStyle name="Explanatory Text 11" xfId="2995" xr:uid="{00000000-0005-0000-0000-000011110000}"/>
    <cellStyle name="Explanatory Text 12" xfId="2996" xr:uid="{00000000-0005-0000-0000-000012110000}"/>
    <cellStyle name="Explanatory Text 13" xfId="2997" xr:uid="{00000000-0005-0000-0000-000013110000}"/>
    <cellStyle name="Explanatory Text 14" xfId="2998" xr:uid="{00000000-0005-0000-0000-000014110000}"/>
    <cellStyle name="Explanatory Text 15" xfId="2999" xr:uid="{00000000-0005-0000-0000-000015110000}"/>
    <cellStyle name="Explanatory Text 16" xfId="3000" xr:uid="{00000000-0005-0000-0000-000016110000}"/>
    <cellStyle name="Explanatory Text 17" xfId="3001" xr:uid="{00000000-0005-0000-0000-000017110000}"/>
    <cellStyle name="Explanatory Text 18" xfId="3002" xr:uid="{00000000-0005-0000-0000-000018110000}"/>
    <cellStyle name="Explanatory Text 19" xfId="3003" xr:uid="{00000000-0005-0000-0000-000019110000}"/>
    <cellStyle name="Explanatory Text 2" xfId="3004" xr:uid="{00000000-0005-0000-0000-00001A110000}"/>
    <cellStyle name="Explanatory Text 2 10" xfId="3005" xr:uid="{00000000-0005-0000-0000-00001B110000}"/>
    <cellStyle name="Explanatory Text 2 2" xfId="3006" xr:uid="{00000000-0005-0000-0000-00001C110000}"/>
    <cellStyle name="Explanatory Text 2 3" xfId="3007" xr:uid="{00000000-0005-0000-0000-00001D110000}"/>
    <cellStyle name="Explanatory Text 2 4" xfId="3008" xr:uid="{00000000-0005-0000-0000-00001E110000}"/>
    <cellStyle name="Explanatory Text 2 5" xfId="3009" xr:uid="{00000000-0005-0000-0000-00001F110000}"/>
    <cellStyle name="Explanatory Text 2 6" xfId="3010" xr:uid="{00000000-0005-0000-0000-000020110000}"/>
    <cellStyle name="Explanatory Text 2 7" xfId="3011" xr:uid="{00000000-0005-0000-0000-000021110000}"/>
    <cellStyle name="Explanatory Text 2 8" xfId="3012" xr:uid="{00000000-0005-0000-0000-000022110000}"/>
    <cellStyle name="Explanatory Text 2 9" xfId="3013" xr:uid="{00000000-0005-0000-0000-000023110000}"/>
    <cellStyle name="Explanatory Text 20" xfId="3014" xr:uid="{00000000-0005-0000-0000-000024110000}"/>
    <cellStyle name="Explanatory Text 21" xfId="3015" xr:uid="{00000000-0005-0000-0000-000025110000}"/>
    <cellStyle name="Explanatory Text 22" xfId="3016" xr:uid="{00000000-0005-0000-0000-000026110000}"/>
    <cellStyle name="Explanatory Text 23" xfId="3017" xr:uid="{00000000-0005-0000-0000-000027110000}"/>
    <cellStyle name="Explanatory Text 24" xfId="3018" xr:uid="{00000000-0005-0000-0000-000028110000}"/>
    <cellStyle name="Explanatory Text 25" xfId="3019" xr:uid="{00000000-0005-0000-0000-000029110000}"/>
    <cellStyle name="Explanatory Text 26" xfId="3020" xr:uid="{00000000-0005-0000-0000-00002A110000}"/>
    <cellStyle name="Explanatory Text 27" xfId="3021" xr:uid="{00000000-0005-0000-0000-00002B110000}"/>
    <cellStyle name="Explanatory Text 28" xfId="3022" xr:uid="{00000000-0005-0000-0000-00002C110000}"/>
    <cellStyle name="Explanatory Text 29" xfId="3023" xr:uid="{00000000-0005-0000-0000-00002D110000}"/>
    <cellStyle name="Explanatory Text 3" xfId="3024" xr:uid="{00000000-0005-0000-0000-00002E110000}"/>
    <cellStyle name="Explanatory Text 3 2" xfId="3025" xr:uid="{00000000-0005-0000-0000-00002F110000}"/>
    <cellStyle name="Explanatory Text 30" xfId="3026" xr:uid="{00000000-0005-0000-0000-000030110000}"/>
    <cellStyle name="Explanatory Text 31" xfId="3027" xr:uid="{00000000-0005-0000-0000-000031110000}"/>
    <cellStyle name="Explanatory Text 32" xfId="3028" xr:uid="{00000000-0005-0000-0000-000032110000}"/>
    <cellStyle name="Explanatory Text 33" xfId="3029" xr:uid="{00000000-0005-0000-0000-000033110000}"/>
    <cellStyle name="Explanatory Text 34" xfId="3030" xr:uid="{00000000-0005-0000-0000-000034110000}"/>
    <cellStyle name="Explanatory Text 35" xfId="3031" xr:uid="{00000000-0005-0000-0000-000035110000}"/>
    <cellStyle name="Explanatory Text 36" xfId="3032" xr:uid="{00000000-0005-0000-0000-000036110000}"/>
    <cellStyle name="Explanatory Text 37" xfId="3033" xr:uid="{00000000-0005-0000-0000-000037110000}"/>
    <cellStyle name="Explanatory Text 38" xfId="3034" xr:uid="{00000000-0005-0000-0000-000038110000}"/>
    <cellStyle name="Explanatory Text 39" xfId="3035" xr:uid="{00000000-0005-0000-0000-000039110000}"/>
    <cellStyle name="Explanatory Text 4" xfId="3036" xr:uid="{00000000-0005-0000-0000-00003A110000}"/>
    <cellStyle name="Explanatory Text 4 2" xfId="3037" xr:uid="{00000000-0005-0000-0000-00003B110000}"/>
    <cellStyle name="Explanatory Text 40" xfId="3038" xr:uid="{00000000-0005-0000-0000-00003C110000}"/>
    <cellStyle name="Explanatory Text 41" xfId="3039" xr:uid="{00000000-0005-0000-0000-00003D110000}"/>
    <cellStyle name="Explanatory Text 42" xfId="3040" xr:uid="{00000000-0005-0000-0000-00003E110000}"/>
    <cellStyle name="Explanatory Text 43" xfId="3041" xr:uid="{00000000-0005-0000-0000-00003F110000}"/>
    <cellStyle name="Explanatory Text 5" xfId="3042" xr:uid="{00000000-0005-0000-0000-000040110000}"/>
    <cellStyle name="Explanatory Text 5 2" xfId="3043" xr:uid="{00000000-0005-0000-0000-000041110000}"/>
    <cellStyle name="Explanatory Text 6" xfId="3044" xr:uid="{00000000-0005-0000-0000-000042110000}"/>
    <cellStyle name="Explanatory Text 6 2" xfId="3045" xr:uid="{00000000-0005-0000-0000-000043110000}"/>
    <cellStyle name="Explanatory Text 7" xfId="3046" xr:uid="{00000000-0005-0000-0000-000044110000}"/>
    <cellStyle name="Explanatory Text 8" xfId="3047" xr:uid="{00000000-0005-0000-0000-000045110000}"/>
    <cellStyle name="Explanatory Text 9" xfId="3048" xr:uid="{00000000-0005-0000-0000-000046110000}"/>
    <cellStyle name="Float" xfId="3049" xr:uid="{00000000-0005-0000-0000-000047110000}"/>
    <cellStyle name="Float 2" xfId="3050" xr:uid="{00000000-0005-0000-0000-000048110000}"/>
    <cellStyle name="Float 2 2" xfId="3051" xr:uid="{00000000-0005-0000-0000-000049110000}"/>
    <cellStyle name="Float 3" xfId="3052" xr:uid="{00000000-0005-0000-0000-00004A110000}"/>
    <cellStyle name="Float 3 2" xfId="3053" xr:uid="{00000000-0005-0000-0000-00004B110000}"/>
    <cellStyle name="Float 3 3" xfId="3054" xr:uid="{00000000-0005-0000-0000-00004C110000}"/>
    <cellStyle name="Float 4" xfId="3055" xr:uid="{00000000-0005-0000-0000-00004D110000}"/>
    <cellStyle name="Good" xfId="3056" builtinId="26" customBuiltin="1"/>
    <cellStyle name="Good 10" xfId="3057" xr:uid="{00000000-0005-0000-0000-00004F110000}"/>
    <cellStyle name="Good 11" xfId="3058" xr:uid="{00000000-0005-0000-0000-000050110000}"/>
    <cellStyle name="Good 12" xfId="3059" xr:uid="{00000000-0005-0000-0000-000051110000}"/>
    <cellStyle name="Good 13" xfId="3060" xr:uid="{00000000-0005-0000-0000-000052110000}"/>
    <cellStyle name="Good 14" xfId="3061" xr:uid="{00000000-0005-0000-0000-000053110000}"/>
    <cellStyle name="Good 15" xfId="3062" xr:uid="{00000000-0005-0000-0000-000054110000}"/>
    <cellStyle name="Good 16" xfId="3063" xr:uid="{00000000-0005-0000-0000-000055110000}"/>
    <cellStyle name="Good 17" xfId="3064" xr:uid="{00000000-0005-0000-0000-000056110000}"/>
    <cellStyle name="Good 18" xfId="3065" xr:uid="{00000000-0005-0000-0000-000057110000}"/>
    <cellStyle name="Good 19" xfId="3066" xr:uid="{00000000-0005-0000-0000-000058110000}"/>
    <cellStyle name="Good 2" xfId="3067" xr:uid="{00000000-0005-0000-0000-000059110000}"/>
    <cellStyle name="Good 2 10" xfId="3068" xr:uid="{00000000-0005-0000-0000-00005A110000}"/>
    <cellStyle name="Good 2 11" xfId="3069" xr:uid="{00000000-0005-0000-0000-00005B110000}"/>
    <cellStyle name="Good 2 12" xfId="3070" xr:uid="{00000000-0005-0000-0000-00005C110000}"/>
    <cellStyle name="Good 2 2" xfId="3071" xr:uid="{00000000-0005-0000-0000-00005D110000}"/>
    <cellStyle name="Good 2 2 2" xfId="3072" xr:uid="{00000000-0005-0000-0000-00005E110000}"/>
    <cellStyle name="Good 2 2 2 2" xfId="3073" xr:uid="{00000000-0005-0000-0000-00005F110000}"/>
    <cellStyle name="Good 2 2 3" xfId="3074" xr:uid="{00000000-0005-0000-0000-000060110000}"/>
    <cellStyle name="Good 2 3" xfId="3075" xr:uid="{00000000-0005-0000-0000-000061110000}"/>
    <cellStyle name="Good 2 3 2" xfId="3076" xr:uid="{00000000-0005-0000-0000-000062110000}"/>
    <cellStyle name="Good 2 3 3" xfId="3077" xr:uid="{00000000-0005-0000-0000-000063110000}"/>
    <cellStyle name="Good 2 4" xfId="3078" xr:uid="{00000000-0005-0000-0000-000064110000}"/>
    <cellStyle name="Good 2 5" xfId="3079" xr:uid="{00000000-0005-0000-0000-000065110000}"/>
    <cellStyle name="Good 2 6" xfId="3080" xr:uid="{00000000-0005-0000-0000-000066110000}"/>
    <cellStyle name="Good 2 7" xfId="3081" xr:uid="{00000000-0005-0000-0000-000067110000}"/>
    <cellStyle name="Good 2 8" xfId="3082" xr:uid="{00000000-0005-0000-0000-000068110000}"/>
    <cellStyle name="Good 2 9" xfId="3083" xr:uid="{00000000-0005-0000-0000-000069110000}"/>
    <cellStyle name="Good 20" xfId="3084" xr:uid="{00000000-0005-0000-0000-00006A110000}"/>
    <cellStyle name="Good 21" xfId="3085" xr:uid="{00000000-0005-0000-0000-00006B110000}"/>
    <cellStyle name="Good 22" xfId="3086" xr:uid="{00000000-0005-0000-0000-00006C110000}"/>
    <cellStyle name="Good 23" xfId="3087" xr:uid="{00000000-0005-0000-0000-00006D110000}"/>
    <cellStyle name="Good 24" xfId="3088" xr:uid="{00000000-0005-0000-0000-00006E110000}"/>
    <cellStyle name="Good 25" xfId="3089" xr:uid="{00000000-0005-0000-0000-00006F110000}"/>
    <cellStyle name="Good 26" xfId="3090" xr:uid="{00000000-0005-0000-0000-000070110000}"/>
    <cellStyle name="Good 27" xfId="3091" xr:uid="{00000000-0005-0000-0000-000071110000}"/>
    <cellStyle name="Good 28" xfId="3092" xr:uid="{00000000-0005-0000-0000-000072110000}"/>
    <cellStyle name="Good 29" xfId="3093" xr:uid="{00000000-0005-0000-0000-000073110000}"/>
    <cellStyle name="Good 3" xfId="3094" xr:uid="{00000000-0005-0000-0000-000074110000}"/>
    <cellStyle name="Good 3 2" xfId="3095" xr:uid="{00000000-0005-0000-0000-000075110000}"/>
    <cellStyle name="Good 3 2 2" xfId="3096" xr:uid="{00000000-0005-0000-0000-000076110000}"/>
    <cellStyle name="Good 3 3" xfId="3097" xr:uid="{00000000-0005-0000-0000-000077110000}"/>
    <cellStyle name="Good 3 4" xfId="3098" xr:uid="{00000000-0005-0000-0000-000078110000}"/>
    <cellStyle name="Good 30" xfId="3099" xr:uid="{00000000-0005-0000-0000-000079110000}"/>
    <cellStyle name="Good 31" xfId="3100" xr:uid="{00000000-0005-0000-0000-00007A110000}"/>
    <cellStyle name="Good 32" xfId="3101" xr:uid="{00000000-0005-0000-0000-00007B110000}"/>
    <cellStyle name="Good 33" xfId="3102" xr:uid="{00000000-0005-0000-0000-00007C110000}"/>
    <cellStyle name="Good 34" xfId="3103" xr:uid="{00000000-0005-0000-0000-00007D110000}"/>
    <cellStyle name="Good 35" xfId="3104" xr:uid="{00000000-0005-0000-0000-00007E110000}"/>
    <cellStyle name="Good 36" xfId="3105" xr:uid="{00000000-0005-0000-0000-00007F110000}"/>
    <cellStyle name="Good 37" xfId="3106" xr:uid="{00000000-0005-0000-0000-000080110000}"/>
    <cellStyle name="Good 38" xfId="3107" xr:uid="{00000000-0005-0000-0000-000081110000}"/>
    <cellStyle name="Good 39" xfId="3108" xr:uid="{00000000-0005-0000-0000-000082110000}"/>
    <cellStyle name="Good 4" xfId="3109" xr:uid="{00000000-0005-0000-0000-000083110000}"/>
    <cellStyle name="Good 4 2" xfId="3110" xr:uid="{00000000-0005-0000-0000-000084110000}"/>
    <cellStyle name="Good 40" xfId="3111" xr:uid="{00000000-0005-0000-0000-000085110000}"/>
    <cellStyle name="Good 41" xfId="3112" xr:uid="{00000000-0005-0000-0000-000086110000}"/>
    <cellStyle name="Good 42" xfId="3113" xr:uid="{00000000-0005-0000-0000-000087110000}"/>
    <cellStyle name="Good 5" xfId="3114" xr:uid="{00000000-0005-0000-0000-000088110000}"/>
    <cellStyle name="Good 5 2" xfId="3115" xr:uid="{00000000-0005-0000-0000-000089110000}"/>
    <cellStyle name="Good 6" xfId="3116" xr:uid="{00000000-0005-0000-0000-00008A110000}"/>
    <cellStyle name="Good 6 2" xfId="3117" xr:uid="{00000000-0005-0000-0000-00008B110000}"/>
    <cellStyle name="Good 7" xfId="3118" xr:uid="{00000000-0005-0000-0000-00008C110000}"/>
    <cellStyle name="Good 8" xfId="3119" xr:uid="{00000000-0005-0000-0000-00008D110000}"/>
    <cellStyle name="Good 9" xfId="3120" xr:uid="{00000000-0005-0000-0000-00008E110000}"/>
    <cellStyle name="Gut" xfId="3121" xr:uid="{00000000-0005-0000-0000-00008F110000}"/>
    <cellStyle name="Heading 1" xfId="3122" builtinId="16" customBuiltin="1"/>
    <cellStyle name="Heading 1 10" xfId="3123" xr:uid="{00000000-0005-0000-0000-000091110000}"/>
    <cellStyle name="Heading 1 11" xfId="3124" xr:uid="{00000000-0005-0000-0000-000092110000}"/>
    <cellStyle name="Heading 1 12" xfId="3125" xr:uid="{00000000-0005-0000-0000-000093110000}"/>
    <cellStyle name="Heading 1 13" xfId="3126" xr:uid="{00000000-0005-0000-0000-000094110000}"/>
    <cellStyle name="Heading 1 14" xfId="3127" xr:uid="{00000000-0005-0000-0000-000095110000}"/>
    <cellStyle name="Heading 1 15" xfId="3128" xr:uid="{00000000-0005-0000-0000-000096110000}"/>
    <cellStyle name="Heading 1 16" xfId="3129" xr:uid="{00000000-0005-0000-0000-000097110000}"/>
    <cellStyle name="Heading 1 17" xfId="3130" xr:uid="{00000000-0005-0000-0000-000098110000}"/>
    <cellStyle name="Heading 1 18" xfId="3131" xr:uid="{00000000-0005-0000-0000-000099110000}"/>
    <cellStyle name="Heading 1 19" xfId="3132" xr:uid="{00000000-0005-0000-0000-00009A110000}"/>
    <cellStyle name="Heading 1 2" xfId="3133" xr:uid="{00000000-0005-0000-0000-00009B110000}"/>
    <cellStyle name="Heading 1 2 10" xfId="3134" xr:uid="{00000000-0005-0000-0000-00009C110000}"/>
    <cellStyle name="Heading 1 2 11" xfId="3135" xr:uid="{00000000-0005-0000-0000-00009D110000}"/>
    <cellStyle name="Heading 1 2 2" xfId="3136" xr:uid="{00000000-0005-0000-0000-00009E110000}"/>
    <cellStyle name="Heading 1 2 3" xfId="3137" xr:uid="{00000000-0005-0000-0000-00009F110000}"/>
    <cellStyle name="Heading 1 2 4" xfId="3138" xr:uid="{00000000-0005-0000-0000-0000A0110000}"/>
    <cellStyle name="Heading 1 2 5" xfId="3139" xr:uid="{00000000-0005-0000-0000-0000A1110000}"/>
    <cellStyle name="Heading 1 2 6" xfId="3140" xr:uid="{00000000-0005-0000-0000-0000A2110000}"/>
    <cellStyle name="Heading 1 2 7" xfId="3141" xr:uid="{00000000-0005-0000-0000-0000A3110000}"/>
    <cellStyle name="Heading 1 2 8" xfId="3142" xr:uid="{00000000-0005-0000-0000-0000A4110000}"/>
    <cellStyle name="Heading 1 2 9" xfId="3143" xr:uid="{00000000-0005-0000-0000-0000A5110000}"/>
    <cellStyle name="Heading 1 20" xfId="3144" xr:uid="{00000000-0005-0000-0000-0000A6110000}"/>
    <cellStyle name="Heading 1 21" xfId="3145" xr:uid="{00000000-0005-0000-0000-0000A7110000}"/>
    <cellStyle name="Heading 1 22" xfId="3146" xr:uid="{00000000-0005-0000-0000-0000A8110000}"/>
    <cellStyle name="Heading 1 23" xfId="3147" xr:uid="{00000000-0005-0000-0000-0000A9110000}"/>
    <cellStyle name="Heading 1 24" xfId="3148" xr:uid="{00000000-0005-0000-0000-0000AA110000}"/>
    <cellStyle name="Heading 1 25" xfId="3149" xr:uid="{00000000-0005-0000-0000-0000AB110000}"/>
    <cellStyle name="Heading 1 26" xfId="3150" xr:uid="{00000000-0005-0000-0000-0000AC110000}"/>
    <cellStyle name="Heading 1 27" xfId="3151" xr:uid="{00000000-0005-0000-0000-0000AD110000}"/>
    <cellStyle name="Heading 1 28" xfId="3152" xr:uid="{00000000-0005-0000-0000-0000AE110000}"/>
    <cellStyle name="Heading 1 29" xfId="3153" xr:uid="{00000000-0005-0000-0000-0000AF110000}"/>
    <cellStyle name="Heading 1 3" xfId="3154" xr:uid="{00000000-0005-0000-0000-0000B0110000}"/>
    <cellStyle name="Heading 1 3 2" xfId="3155" xr:uid="{00000000-0005-0000-0000-0000B1110000}"/>
    <cellStyle name="Heading 1 3 2 2" xfId="3156" xr:uid="{00000000-0005-0000-0000-0000B2110000}"/>
    <cellStyle name="Heading 1 3 3" xfId="3157" xr:uid="{00000000-0005-0000-0000-0000B3110000}"/>
    <cellStyle name="Heading 1 3 4" xfId="3158" xr:uid="{00000000-0005-0000-0000-0000B4110000}"/>
    <cellStyle name="Heading 1 30" xfId="3159" xr:uid="{00000000-0005-0000-0000-0000B5110000}"/>
    <cellStyle name="Heading 1 31" xfId="3160" xr:uid="{00000000-0005-0000-0000-0000B6110000}"/>
    <cellStyle name="Heading 1 32" xfId="3161" xr:uid="{00000000-0005-0000-0000-0000B7110000}"/>
    <cellStyle name="Heading 1 33" xfId="3162" xr:uid="{00000000-0005-0000-0000-0000B8110000}"/>
    <cellStyle name="Heading 1 34" xfId="3163" xr:uid="{00000000-0005-0000-0000-0000B9110000}"/>
    <cellStyle name="Heading 1 35" xfId="3164" xr:uid="{00000000-0005-0000-0000-0000BA110000}"/>
    <cellStyle name="Heading 1 36" xfId="3165" xr:uid="{00000000-0005-0000-0000-0000BB110000}"/>
    <cellStyle name="Heading 1 37" xfId="3166" xr:uid="{00000000-0005-0000-0000-0000BC110000}"/>
    <cellStyle name="Heading 1 38" xfId="3167" xr:uid="{00000000-0005-0000-0000-0000BD110000}"/>
    <cellStyle name="Heading 1 39" xfId="3168" xr:uid="{00000000-0005-0000-0000-0000BE110000}"/>
    <cellStyle name="Heading 1 4" xfId="3169" xr:uid="{00000000-0005-0000-0000-0000BF110000}"/>
    <cellStyle name="Heading 1 4 2" xfId="3170" xr:uid="{00000000-0005-0000-0000-0000C0110000}"/>
    <cellStyle name="Heading 1 40" xfId="3171" xr:uid="{00000000-0005-0000-0000-0000C1110000}"/>
    <cellStyle name="Heading 1 41" xfId="3172" xr:uid="{00000000-0005-0000-0000-0000C2110000}"/>
    <cellStyle name="Heading 1 5" xfId="3173" xr:uid="{00000000-0005-0000-0000-0000C3110000}"/>
    <cellStyle name="Heading 1 5 2" xfId="3174" xr:uid="{00000000-0005-0000-0000-0000C4110000}"/>
    <cellStyle name="Heading 1 6" xfId="3175" xr:uid="{00000000-0005-0000-0000-0000C5110000}"/>
    <cellStyle name="Heading 1 6 2" xfId="3176" xr:uid="{00000000-0005-0000-0000-0000C6110000}"/>
    <cellStyle name="Heading 1 7" xfId="3177" xr:uid="{00000000-0005-0000-0000-0000C7110000}"/>
    <cellStyle name="Heading 1 8" xfId="3178" xr:uid="{00000000-0005-0000-0000-0000C8110000}"/>
    <cellStyle name="Heading 1 9" xfId="3179" xr:uid="{00000000-0005-0000-0000-0000C9110000}"/>
    <cellStyle name="Heading 2" xfId="3180" builtinId="17" customBuiltin="1"/>
    <cellStyle name="Heading 2 10" xfId="3181" xr:uid="{00000000-0005-0000-0000-0000CB110000}"/>
    <cellStyle name="Heading 2 11" xfId="3182" xr:uid="{00000000-0005-0000-0000-0000CC110000}"/>
    <cellStyle name="Heading 2 12" xfId="3183" xr:uid="{00000000-0005-0000-0000-0000CD110000}"/>
    <cellStyle name="Heading 2 13" xfId="3184" xr:uid="{00000000-0005-0000-0000-0000CE110000}"/>
    <cellStyle name="Heading 2 14" xfId="3185" xr:uid="{00000000-0005-0000-0000-0000CF110000}"/>
    <cellStyle name="Heading 2 15" xfId="3186" xr:uid="{00000000-0005-0000-0000-0000D0110000}"/>
    <cellStyle name="Heading 2 16" xfId="3187" xr:uid="{00000000-0005-0000-0000-0000D1110000}"/>
    <cellStyle name="Heading 2 17" xfId="3188" xr:uid="{00000000-0005-0000-0000-0000D2110000}"/>
    <cellStyle name="Heading 2 18" xfId="3189" xr:uid="{00000000-0005-0000-0000-0000D3110000}"/>
    <cellStyle name="Heading 2 19" xfId="3190" xr:uid="{00000000-0005-0000-0000-0000D4110000}"/>
    <cellStyle name="Heading 2 2" xfId="3191" xr:uid="{00000000-0005-0000-0000-0000D5110000}"/>
    <cellStyle name="Heading 2 2 10" xfId="3192" xr:uid="{00000000-0005-0000-0000-0000D6110000}"/>
    <cellStyle name="Heading 2 2 11" xfId="3193" xr:uid="{00000000-0005-0000-0000-0000D7110000}"/>
    <cellStyle name="Heading 2 2 2" xfId="3194" xr:uid="{00000000-0005-0000-0000-0000D8110000}"/>
    <cellStyle name="Heading 2 2 3" xfId="3195" xr:uid="{00000000-0005-0000-0000-0000D9110000}"/>
    <cellStyle name="Heading 2 2 4" xfId="3196" xr:uid="{00000000-0005-0000-0000-0000DA110000}"/>
    <cellStyle name="Heading 2 2 5" xfId="3197" xr:uid="{00000000-0005-0000-0000-0000DB110000}"/>
    <cellStyle name="Heading 2 2 6" xfId="3198" xr:uid="{00000000-0005-0000-0000-0000DC110000}"/>
    <cellStyle name="Heading 2 2 7" xfId="3199" xr:uid="{00000000-0005-0000-0000-0000DD110000}"/>
    <cellStyle name="Heading 2 2 8" xfId="3200" xr:uid="{00000000-0005-0000-0000-0000DE110000}"/>
    <cellStyle name="Heading 2 2 9" xfId="3201" xr:uid="{00000000-0005-0000-0000-0000DF110000}"/>
    <cellStyle name="Heading 2 20" xfId="3202" xr:uid="{00000000-0005-0000-0000-0000E0110000}"/>
    <cellStyle name="Heading 2 21" xfId="3203" xr:uid="{00000000-0005-0000-0000-0000E1110000}"/>
    <cellStyle name="Heading 2 22" xfId="3204" xr:uid="{00000000-0005-0000-0000-0000E2110000}"/>
    <cellStyle name="Heading 2 23" xfId="3205" xr:uid="{00000000-0005-0000-0000-0000E3110000}"/>
    <cellStyle name="Heading 2 24" xfId="3206" xr:uid="{00000000-0005-0000-0000-0000E4110000}"/>
    <cellStyle name="Heading 2 25" xfId="3207" xr:uid="{00000000-0005-0000-0000-0000E5110000}"/>
    <cellStyle name="Heading 2 26" xfId="3208" xr:uid="{00000000-0005-0000-0000-0000E6110000}"/>
    <cellStyle name="Heading 2 27" xfId="3209" xr:uid="{00000000-0005-0000-0000-0000E7110000}"/>
    <cellStyle name="Heading 2 28" xfId="3210" xr:uid="{00000000-0005-0000-0000-0000E8110000}"/>
    <cellStyle name="Heading 2 29" xfId="3211" xr:uid="{00000000-0005-0000-0000-0000E9110000}"/>
    <cellStyle name="Heading 2 3" xfId="3212" xr:uid="{00000000-0005-0000-0000-0000EA110000}"/>
    <cellStyle name="Heading 2 3 2" xfId="3213" xr:uid="{00000000-0005-0000-0000-0000EB110000}"/>
    <cellStyle name="Heading 2 3 2 2" xfId="3214" xr:uid="{00000000-0005-0000-0000-0000EC110000}"/>
    <cellStyle name="Heading 2 3 3" xfId="3215" xr:uid="{00000000-0005-0000-0000-0000ED110000}"/>
    <cellStyle name="Heading 2 3 4" xfId="3216" xr:uid="{00000000-0005-0000-0000-0000EE110000}"/>
    <cellStyle name="Heading 2 30" xfId="3217" xr:uid="{00000000-0005-0000-0000-0000EF110000}"/>
    <cellStyle name="Heading 2 31" xfId="3218" xr:uid="{00000000-0005-0000-0000-0000F0110000}"/>
    <cellStyle name="Heading 2 32" xfId="3219" xr:uid="{00000000-0005-0000-0000-0000F1110000}"/>
    <cellStyle name="Heading 2 33" xfId="3220" xr:uid="{00000000-0005-0000-0000-0000F2110000}"/>
    <cellStyle name="Heading 2 34" xfId="3221" xr:uid="{00000000-0005-0000-0000-0000F3110000}"/>
    <cellStyle name="Heading 2 35" xfId="3222" xr:uid="{00000000-0005-0000-0000-0000F4110000}"/>
    <cellStyle name="Heading 2 36" xfId="3223" xr:uid="{00000000-0005-0000-0000-0000F5110000}"/>
    <cellStyle name="Heading 2 37" xfId="3224" xr:uid="{00000000-0005-0000-0000-0000F6110000}"/>
    <cellStyle name="Heading 2 38" xfId="3225" xr:uid="{00000000-0005-0000-0000-0000F7110000}"/>
    <cellStyle name="Heading 2 39" xfId="3226" xr:uid="{00000000-0005-0000-0000-0000F8110000}"/>
    <cellStyle name="Heading 2 4" xfId="3227" xr:uid="{00000000-0005-0000-0000-0000F9110000}"/>
    <cellStyle name="Heading 2 4 2" xfId="3228" xr:uid="{00000000-0005-0000-0000-0000FA110000}"/>
    <cellStyle name="Heading 2 40" xfId="3229" xr:uid="{00000000-0005-0000-0000-0000FB110000}"/>
    <cellStyle name="Heading 2 41" xfId="3230" xr:uid="{00000000-0005-0000-0000-0000FC110000}"/>
    <cellStyle name="Heading 2 5" xfId="3231" xr:uid="{00000000-0005-0000-0000-0000FD110000}"/>
    <cellStyle name="Heading 2 5 2" xfId="3232" xr:uid="{00000000-0005-0000-0000-0000FE110000}"/>
    <cellStyle name="Heading 2 6" xfId="3233" xr:uid="{00000000-0005-0000-0000-0000FF110000}"/>
    <cellStyle name="Heading 2 6 2" xfId="3234" xr:uid="{00000000-0005-0000-0000-000000120000}"/>
    <cellStyle name="Heading 2 7" xfId="3235" xr:uid="{00000000-0005-0000-0000-000001120000}"/>
    <cellStyle name="Heading 2 8" xfId="3236" xr:uid="{00000000-0005-0000-0000-000002120000}"/>
    <cellStyle name="Heading 2 9" xfId="3237" xr:uid="{00000000-0005-0000-0000-000003120000}"/>
    <cellStyle name="Heading 3" xfId="3238" builtinId="18" customBuiltin="1"/>
    <cellStyle name="Heading 3 10" xfId="3239" xr:uid="{00000000-0005-0000-0000-000005120000}"/>
    <cellStyle name="Heading 3 11" xfId="3240" xr:uid="{00000000-0005-0000-0000-000006120000}"/>
    <cellStyle name="Heading 3 12" xfId="3241" xr:uid="{00000000-0005-0000-0000-000007120000}"/>
    <cellStyle name="Heading 3 13" xfId="3242" xr:uid="{00000000-0005-0000-0000-000008120000}"/>
    <cellStyle name="Heading 3 14" xfId="3243" xr:uid="{00000000-0005-0000-0000-000009120000}"/>
    <cellStyle name="Heading 3 15" xfId="3244" xr:uid="{00000000-0005-0000-0000-00000A120000}"/>
    <cellStyle name="Heading 3 16" xfId="3245" xr:uid="{00000000-0005-0000-0000-00000B120000}"/>
    <cellStyle name="Heading 3 17" xfId="3246" xr:uid="{00000000-0005-0000-0000-00000C120000}"/>
    <cellStyle name="Heading 3 18" xfId="3247" xr:uid="{00000000-0005-0000-0000-00000D120000}"/>
    <cellStyle name="Heading 3 19" xfId="3248" xr:uid="{00000000-0005-0000-0000-00000E120000}"/>
    <cellStyle name="Heading 3 2" xfId="3249" xr:uid="{00000000-0005-0000-0000-00000F120000}"/>
    <cellStyle name="Heading 3 2 10" xfId="3250" xr:uid="{00000000-0005-0000-0000-000010120000}"/>
    <cellStyle name="Heading 3 2 11" xfId="3251" xr:uid="{00000000-0005-0000-0000-000011120000}"/>
    <cellStyle name="Heading 3 2 2" xfId="3252" xr:uid="{00000000-0005-0000-0000-000012120000}"/>
    <cellStyle name="Heading 3 2 3" xfId="3253" xr:uid="{00000000-0005-0000-0000-000013120000}"/>
    <cellStyle name="Heading 3 2 4" xfId="3254" xr:uid="{00000000-0005-0000-0000-000014120000}"/>
    <cellStyle name="Heading 3 2 5" xfId="3255" xr:uid="{00000000-0005-0000-0000-000015120000}"/>
    <cellStyle name="Heading 3 2 6" xfId="3256" xr:uid="{00000000-0005-0000-0000-000016120000}"/>
    <cellStyle name="Heading 3 2 7" xfId="3257" xr:uid="{00000000-0005-0000-0000-000017120000}"/>
    <cellStyle name="Heading 3 2 8" xfId="3258" xr:uid="{00000000-0005-0000-0000-000018120000}"/>
    <cellStyle name="Heading 3 2 9" xfId="3259" xr:uid="{00000000-0005-0000-0000-000019120000}"/>
    <cellStyle name="Heading 3 20" xfId="3260" xr:uid="{00000000-0005-0000-0000-00001A120000}"/>
    <cellStyle name="Heading 3 21" xfId="3261" xr:uid="{00000000-0005-0000-0000-00001B120000}"/>
    <cellStyle name="Heading 3 22" xfId="3262" xr:uid="{00000000-0005-0000-0000-00001C120000}"/>
    <cellStyle name="Heading 3 23" xfId="3263" xr:uid="{00000000-0005-0000-0000-00001D120000}"/>
    <cellStyle name="Heading 3 24" xfId="3264" xr:uid="{00000000-0005-0000-0000-00001E120000}"/>
    <cellStyle name="Heading 3 25" xfId="3265" xr:uid="{00000000-0005-0000-0000-00001F120000}"/>
    <cellStyle name="Heading 3 26" xfId="3266" xr:uid="{00000000-0005-0000-0000-000020120000}"/>
    <cellStyle name="Heading 3 27" xfId="3267" xr:uid="{00000000-0005-0000-0000-000021120000}"/>
    <cellStyle name="Heading 3 28" xfId="3268" xr:uid="{00000000-0005-0000-0000-000022120000}"/>
    <cellStyle name="Heading 3 29" xfId="3269" xr:uid="{00000000-0005-0000-0000-000023120000}"/>
    <cellStyle name="Heading 3 3" xfId="3270" xr:uid="{00000000-0005-0000-0000-000024120000}"/>
    <cellStyle name="Heading 3 3 2" xfId="3271" xr:uid="{00000000-0005-0000-0000-000025120000}"/>
    <cellStyle name="Heading 3 3 2 2" xfId="3272" xr:uid="{00000000-0005-0000-0000-000026120000}"/>
    <cellStyle name="Heading 3 3 3" xfId="3273" xr:uid="{00000000-0005-0000-0000-000027120000}"/>
    <cellStyle name="Heading 3 3 4" xfId="3274" xr:uid="{00000000-0005-0000-0000-000028120000}"/>
    <cellStyle name="Heading 3 30" xfId="3275" xr:uid="{00000000-0005-0000-0000-000029120000}"/>
    <cellStyle name="Heading 3 31" xfId="3276" xr:uid="{00000000-0005-0000-0000-00002A120000}"/>
    <cellStyle name="Heading 3 32" xfId="3277" xr:uid="{00000000-0005-0000-0000-00002B120000}"/>
    <cellStyle name="Heading 3 33" xfId="3278" xr:uid="{00000000-0005-0000-0000-00002C120000}"/>
    <cellStyle name="Heading 3 34" xfId="3279" xr:uid="{00000000-0005-0000-0000-00002D120000}"/>
    <cellStyle name="Heading 3 35" xfId="3280" xr:uid="{00000000-0005-0000-0000-00002E120000}"/>
    <cellStyle name="Heading 3 36" xfId="3281" xr:uid="{00000000-0005-0000-0000-00002F120000}"/>
    <cellStyle name="Heading 3 37" xfId="3282" xr:uid="{00000000-0005-0000-0000-000030120000}"/>
    <cellStyle name="Heading 3 38" xfId="3283" xr:uid="{00000000-0005-0000-0000-000031120000}"/>
    <cellStyle name="Heading 3 39" xfId="3284" xr:uid="{00000000-0005-0000-0000-000032120000}"/>
    <cellStyle name="Heading 3 4" xfId="3285" xr:uid="{00000000-0005-0000-0000-000033120000}"/>
    <cellStyle name="Heading 3 4 2" xfId="3286" xr:uid="{00000000-0005-0000-0000-000034120000}"/>
    <cellStyle name="Heading 3 40" xfId="3287" xr:uid="{00000000-0005-0000-0000-000035120000}"/>
    <cellStyle name="Heading 3 41" xfId="3288" xr:uid="{00000000-0005-0000-0000-000036120000}"/>
    <cellStyle name="Heading 3 5" xfId="3289" xr:uid="{00000000-0005-0000-0000-000037120000}"/>
    <cellStyle name="Heading 3 5 2" xfId="3290" xr:uid="{00000000-0005-0000-0000-000038120000}"/>
    <cellStyle name="Heading 3 6" xfId="3291" xr:uid="{00000000-0005-0000-0000-000039120000}"/>
    <cellStyle name="Heading 3 6 2" xfId="3292" xr:uid="{00000000-0005-0000-0000-00003A120000}"/>
    <cellStyle name="Heading 3 7" xfId="3293" xr:uid="{00000000-0005-0000-0000-00003B120000}"/>
    <cellStyle name="Heading 3 8" xfId="3294" xr:uid="{00000000-0005-0000-0000-00003C120000}"/>
    <cellStyle name="Heading 3 9" xfId="3295" xr:uid="{00000000-0005-0000-0000-00003D120000}"/>
    <cellStyle name="Heading 4" xfId="3296" builtinId="19" customBuiltin="1"/>
    <cellStyle name="Heading 4 10" xfId="3297" xr:uid="{00000000-0005-0000-0000-00003F120000}"/>
    <cellStyle name="Heading 4 11" xfId="3298" xr:uid="{00000000-0005-0000-0000-000040120000}"/>
    <cellStyle name="Heading 4 12" xfId="3299" xr:uid="{00000000-0005-0000-0000-000041120000}"/>
    <cellStyle name="Heading 4 13" xfId="3300" xr:uid="{00000000-0005-0000-0000-000042120000}"/>
    <cellStyle name="Heading 4 14" xfId="3301" xr:uid="{00000000-0005-0000-0000-000043120000}"/>
    <cellStyle name="Heading 4 15" xfId="3302" xr:uid="{00000000-0005-0000-0000-000044120000}"/>
    <cellStyle name="Heading 4 16" xfId="3303" xr:uid="{00000000-0005-0000-0000-000045120000}"/>
    <cellStyle name="Heading 4 17" xfId="3304" xr:uid="{00000000-0005-0000-0000-000046120000}"/>
    <cellStyle name="Heading 4 18" xfId="3305" xr:uid="{00000000-0005-0000-0000-000047120000}"/>
    <cellStyle name="Heading 4 19" xfId="3306" xr:uid="{00000000-0005-0000-0000-000048120000}"/>
    <cellStyle name="Heading 4 2" xfId="3307" xr:uid="{00000000-0005-0000-0000-000049120000}"/>
    <cellStyle name="Heading 4 2 10" xfId="3308" xr:uid="{00000000-0005-0000-0000-00004A120000}"/>
    <cellStyle name="Heading 4 2 11" xfId="3309" xr:uid="{00000000-0005-0000-0000-00004B120000}"/>
    <cellStyle name="Heading 4 2 2" xfId="3310" xr:uid="{00000000-0005-0000-0000-00004C120000}"/>
    <cellStyle name="Heading 4 2 3" xfId="3311" xr:uid="{00000000-0005-0000-0000-00004D120000}"/>
    <cellStyle name="Heading 4 2 4" xfId="3312" xr:uid="{00000000-0005-0000-0000-00004E120000}"/>
    <cellStyle name="Heading 4 2 5" xfId="3313" xr:uid="{00000000-0005-0000-0000-00004F120000}"/>
    <cellStyle name="Heading 4 2 6" xfId="3314" xr:uid="{00000000-0005-0000-0000-000050120000}"/>
    <cellStyle name="Heading 4 2 7" xfId="3315" xr:uid="{00000000-0005-0000-0000-000051120000}"/>
    <cellStyle name="Heading 4 2 8" xfId="3316" xr:uid="{00000000-0005-0000-0000-000052120000}"/>
    <cellStyle name="Heading 4 2 9" xfId="3317" xr:uid="{00000000-0005-0000-0000-000053120000}"/>
    <cellStyle name="Heading 4 20" xfId="3318" xr:uid="{00000000-0005-0000-0000-000054120000}"/>
    <cellStyle name="Heading 4 21" xfId="3319" xr:uid="{00000000-0005-0000-0000-000055120000}"/>
    <cellStyle name="Heading 4 22" xfId="3320" xr:uid="{00000000-0005-0000-0000-000056120000}"/>
    <cellStyle name="Heading 4 23" xfId="3321" xr:uid="{00000000-0005-0000-0000-000057120000}"/>
    <cellStyle name="Heading 4 24" xfId="3322" xr:uid="{00000000-0005-0000-0000-000058120000}"/>
    <cellStyle name="Heading 4 25" xfId="3323" xr:uid="{00000000-0005-0000-0000-000059120000}"/>
    <cellStyle name="Heading 4 26" xfId="3324" xr:uid="{00000000-0005-0000-0000-00005A120000}"/>
    <cellStyle name="Heading 4 27" xfId="3325" xr:uid="{00000000-0005-0000-0000-00005B120000}"/>
    <cellStyle name="Heading 4 28" xfId="3326" xr:uid="{00000000-0005-0000-0000-00005C120000}"/>
    <cellStyle name="Heading 4 29" xfId="3327" xr:uid="{00000000-0005-0000-0000-00005D120000}"/>
    <cellStyle name="Heading 4 3" xfId="3328" xr:uid="{00000000-0005-0000-0000-00005E120000}"/>
    <cellStyle name="Heading 4 3 2" xfId="3329" xr:uid="{00000000-0005-0000-0000-00005F120000}"/>
    <cellStyle name="Heading 4 3 2 2" xfId="3330" xr:uid="{00000000-0005-0000-0000-000060120000}"/>
    <cellStyle name="Heading 4 3 3" xfId="3331" xr:uid="{00000000-0005-0000-0000-000061120000}"/>
    <cellStyle name="Heading 4 3 4" xfId="3332" xr:uid="{00000000-0005-0000-0000-000062120000}"/>
    <cellStyle name="Heading 4 30" xfId="3333" xr:uid="{00000000-0005-0000-0000-000063120000}"/>
    <cellStyle name="Heading 4 31" xfId="3334" xr:uid="{00000000-0005-0000-0000-000064120000}"/>
    <cellStyle name="Heading 4 32" xfId="3335" xr:uid="{00000000-0005-0000-0000-000065120000}"/>
    <cellStyle name="Heading 4 33" xfId="3336" xr:uid="{00000000-0005-0000-0000-000066120000}"/>
    <cellStyle name="Heading 4 34" xfId="3337" xr:uid="{00000000-0005-0000-0000-000067120000}"/>
    <cellStyle name="Heading 4 35" xfId="3338" xr:uid="{00000000-0005-0000-0000-000068120000}"/>
    <cellStyle name="Heading 4 36" xfId="3339" xr:uid="{00000000-0005-0000-0000-000069120000}"/>
    <cellStyle name="Heading 4 37" xfId="3340" xr:uid="{00000000-0005-0000-0000-00006A120000}"/>
    <cellStyle name="Heading 4 38" xfId="3341" xr:uid="{00000000-0005-0000-0000-00006B120000}"/>
    <cellStyle name="Heading 4 39" xfId="3342" xr:uid="{00000000-0005-0000-0000-00006C120000}"/>
    <cellStyle name="Heading 4 4" xfId="3343" xr:uid="{00000000-0005-0000-0000-00006D120000}"/>
    <cellStyle name="Heading 4 4 2" xfId="3344" xr:uid="{00000000-0005-0000-0000-00006E120000}"/>
    <cellStyle name="Heading 4 40" xfId="3345" xr:uid="{00000000-0005-0000-0000-00006F120000}"/>
    <cellStyle name="Heading 4 41" xfId="3346" xr:uid="{00000000-0005-0000-0000-000070120000}"/>
    <cellStyle name="Heading 4 5" xfId="3347" xr:uid="{00000000-0005-0000-0000-000071120000}"/>
    <cellStyle name="Heading 4 5 2" xfId="3348" xr:uid="{00000000-0005-0000-0000-000072120000}"/>
    <cellStyle name="Heading 4 6" xfId="3349" xr:uid="{00000000-0005-0000-0000-000073120000}"/>
    <cellStyle name="Heading 4 6 2" xfId="3350" xr:uid="{00000000-0005-0000-0000-000074120000}"/>
    <cellStyle name="Heading 4 7" xfId="3351" xr:uid="{00000000-0005-0000-0000-000075120000}"/>
    <cellStyle name="Heading 4 8" xfId="3352" xr:uid="{00000000-0005-0000-0000-000076120000}"/>
    <cellStyle name="Heading 4 9" xfId="3353" xr:uid="{00000000-0005-0000-0000-000077120000}"/>
    <cellStyle name="Headline" xfId="3354" xr:uid="{00000000-0005-0000-0000-000078120000}"/>
    <cellStyle name="Hyperlink 2" xfId="3355" xr:uid="{00000000-0005-0000-0000-000079120000}"/>
    <cellStyle name="Hyperlink 2 2" xfId="3356" xr:uid="{00000000-0005-0000-0000-00007A120000}"/>
    <cellStyle name="Hyperlink 3" xfId="3357" xr:uid="{00000000-0005-0000-0000-00007B120000}"/>
    <cellStyle name="Input" xfId="3358" builtinId="20" customBuiltin="1"/>
    <cellStyle name="Input 10 2" xfId="3359" xr:uid="{00000000-0005-0000-0000-00007D120000}"/>
    <cellStyle name="Input 11 2" xfId="3360" xr:uid="{00000000-0005-0000-0000-00007E120000}"/>
    <cellStyle name="Input 12 2" xfId="3361" xr:uid="{00000000-0005-0000-0000-00007F120000}"/>
    <cellStyle name="Input 13 2" xfId="3362" xr:uid="{00000000-0005-0000-0000-000080120000}"/>
    <cellStyle name="Input 14 2" xfId="3363" xr:uid="{00000000-0005-0000-0000-000081120000}"/>
    <cellStyle name="Input 15 2" xfId="3364" xr:uid="{00000000-0005-0000-0000-000082120000}"/>
    <cellStyle name="Input 16 2" xfId="3365" xr:uid="{00000000-0005-0000-0000-000083120000}"/>
    <cellStyle name="Input 17 2" xfId="3366" xr:uid="{00000000-0005-0000-0000-000084120000}"/>
    <cellStyle name="Input 18 2" xfId="3367" xr:uid="{00000000-0005-0000-0000-000085120000}"/>
    <cellStyle name="Input 19 2" xfId="3368" xr:uid="{00000000-0005-0000-0000-000086120000}"/>
    <cellStyle name="Input 2" xfId="3369" xr:uid="{00000000-0005-0000-0000-000087120000}"/>
    <cellStyle name="Input 2 10" xfId="3370" xr:uid="{00000000-0005-0000-0000-000088120000}"/>
    <cellStyle name="Input 2 11" xfId="3371" xr:uid="{00000000-0005-0000-0000-000089120000}"/>
    <cellStyle name="Input 2 12" xfId="3372" xr:uid="{00000000-0005-0000-0000-00008A120000}"/>
    <cellStyle name="Input 2 2" xfId="3373" xr:uid="{00000000-0005-0000-0000-00008B120000}"/>
    <cellStyle name="Input 2 2 2" xfId="3374" xr:uid="{00000000-0005-0000-0000-00008C120000}"/>
    <cellStyle name="Input 2 2 3" xfId="3375" xr:uid="{00000000-0005-0000-0000-00008D120000}"/>
    <cellStyle name="Input 2 3" xfId="3376" xr:uid="{00000000-0005-0000-0000-00008E120000}"/>
    <cellStyle name="Input 2 3 2" xfId="3377" xr:uid="{00000000-0005-0000-0000-00008F120000}"/>
    <cellStyle name="Input 2 3 2 2" xfId="3378" xr:uid="{00000000-0005-0000-0000-000090120000}"/>
    <cellStyle name="Input 2 3 3" xfId="3379" xr:uid="{00000000-0005-0000-0000-000091120000}"/>
    <cellStyle name="Input 2 4" xfId="3380" xr:uid="{00000000-0005-0000-0000-000092120000}"/>
    <cellStyle name="Input 2 5" xfId="3381" xr:uid="{00000000-0005-0000-0000-000093120000}"/>
    <cellStyle name="Input 2 6" xfId="3382" xr:uid="{00000000-0005-0000-0000-000094120000}"/>
    <cellStyle name="Input 2 7" xfId="3383" xr:uid="{00000000-0005-0000-0000-000095120000}"/>
    <cellStyle name="Input 2 8" xfId="3384" xr:uid="{00000000-0005-0000-0000-000096120000}"/>
    <cellStyle name="Input 2 9" xfId="3385" xr:uid="{00000000-0005-0000-0000-000097120000}"/>
    <cellStyle name="Input 2_PrimaryEnergyPrices_TIMES" xfId="3386" xr:uid="{00000000-0005-0000-0000-000098120000}"/>
    <cellStyle name="Input 20 2" xfId="3387" xr:uid="{00000000-0005-0000-0000-000099120000}"/>
    <cellStyle name="Input 21 2" xfId="3388" xr:uid="{00000000-0005-0000-0000-00009A120000}"/>
    <cellStyle name="Input 22 2" xfId="3389" xr:uid="{00000000-0005-0000-0000-00009B120000}"/>
    <cellStyle name="Input 23 2" xfId="3390" xr:uid="{00000000-0005-0000-0000-00009C120000}"/>
    <cellStyle name="Input 24 2" xfId="3391" xr:uid="{00000000-0005-0000-0000-00009D120000}"/>
    <cellStyle name="Input 25 2" xfId="3392" xr:uid="{00000000-0005-0000-0000-00009E120000}"/>
    <cellStyle name="Input 26 2" xfId="3393" xr:uid="{00000000-0005-0000-0000-00009F120000}"/>
    <cellStyle name="Input 27 2" xfId="3394" xr:uid="{00000000-0005-0000-0000-0000A0120000}"/>
    <cellStyle name="Input 28 2" xfId="3395" xr:uid="{00000000-0005-0000-0000-0000A1120000}"/>
    <cellStyle name="Input 29 2" xfId="3396" xr:uid="{00000000-0005-0000-0000-0000A2120000}"/>
    <cellStyle name="Input 3" xfId="3397" xr:uid="{00000000-0005-0000-0000-0000A3120000}"/>
    <cellStyle name="Input 3 2" xfId="3398" xr:uid="{00000000-0005-0000-0000-0000A4120000}"/>
    <cellStyle name="Input 3 3" xfId="3399" xr:uid="{00000000-0005-0000-0000-0000A5120000}"/>
    <cellStyle name="Input 3 3 2" xfId="3400" xr:uid="{00000000-0005-0000-0000-0000A6120000}"/>
    <cellStyle name="Input 3 4" xfId="3401" xr:uid="{00000000-0005-0000-0000-0000A7120000}"/>
    <cellStyle name="Input 3 5" xfId="3402" xr:uid="{00000000-0005-0000-0000-0000A8120000}"/>
    <cellStyle name="Input 30 2" xfId="3403" xr:uid="{00000000-0005-0000-0000-0000A9120000}"/>
    <cellStyle name="Input 31 2" xfId="3404" xr:uid="{00000000-0005-0000-0000-0000AA120000}"/>
    <cellStyle name="Input 32 2" xfId="3405" xr:uid="{00000000-0005-0000-0000-0000AB120000}"/>
    <cellStyle name="Input 33 2" xfId="3406" xr:uid="{00000000-0005-0000-0000-0000AC120000}"/>
    <cellStyle name="Input 34" xfId="3407" xr:uid="{00000000-0005-0000-0000-0000AD120000}"/>
    <cellStyle name="Input 34 2" xfId="3408" xr:uid="{00000000-0005-0000-0000-0000AE120000}"/>
    <cellStyle name="Input 34_ELC_final" xfId="3409" xr:uid="{00000000-0005-0000-0000-0000AF120000}"/>
    <cellStyle name="Input 35" xfId="3410" xr:uid="{00000000-0005-0000-0000-0000B0120000}"/>
    <cellStyle name="Input 36" xfId="3411" xr:uid="{00000000-0005-0000-0000-0000B1120000}"/>
    <cellStyle name="Input 37" xfId="3412" xr:uid="{00000000-0005-0000-0000-0000B2120000}"/>
    <cellStyle name="Input 38" xfId="3413" xr:uid="{00000000-0005-0000-0000-0000B3120000}"/>
    <cellStyle name="Input 39" xfId="3414" xr:uid="{00000000-0005-0000-0000-0000B4120000}"/>
    <cellStyle name="Input 4" xfId="3415" xr:uid="{00000000-0005-0000-0000-0000B5120000}"/>
    <cellStyle name="Input 4 2" xfId="3416" xr:uid="{00000000-0005-0000-0000-0000B6120000}"/>
    <cellStyle name="Input 40" xfId="3417" xr:uid="{00000000-0005-0000-0000-0000B7120000}"/>
    <cellStyle name="Input 5" xfId="3418" xr:uid="{00000000-0005-0000-0000-0000B8120000}"/>
    <cellStyle name="Input 5 2" xfId="3419" xr:uid="{00000000-0005-0000-0000-0000B9120000}"/>
    <cellStyle name="Input 6" xfId="3420" xr:uid="{00000000-0005-0000-0000-0000BA120000}"/>
    <cellStyle name="Input 6 2" xfId="3421" xr:uid="{00000000-0005-0000-0000-0000BB120000}"/>
    <cellStyle name="Input 7 2" xfId="3422" xr:uid="{00000000-0005-0000-0000-0000BC120000}"/>
    <cellStyle name="Input 8 2" xfId="3423" xr:uid="{00000000-0005-0000-0000-0000BD120000}"/>
    <cellStyle name="Input 9 2" xfId="3424" xr:uid="{00000000-0005-0000-0000-0000BE120000}"/>
    <cellStyle name="InputCells" xfId="3425" xr:uid="{00000000-0005-0000-0000-0000BF120000}"/>
    <cellStyle name="InputCells12" xfId="3426" xr:uid="{00000000-0005-0000-0000-0000C0120000}"/>
    <cellStyle name="IntCells" xfId="3427" xr:uid="{00000000-0005-0000-0000-0000C1120000}"/>
    <cellStyle name="ligne_titre_0" xfId="3428" xr:uid="{00000000-0005-0000-0000-0000C2120000}"/>
    <cellStyle name="Linked Cell" xfId="3429" builtinId="24" customBuiltin="1"/>
    <cellStyle name="Linked Cell 10" xfId="3430" xr:uid="{00000000-0005-0000-0000-0000C4120000}"/>
    <cellStyle name="Linked Cell 11" xfId="3431" xr:uid="{00000000-0005-0000-0000-0000C5120000}"/>
    <cellStyle name="Linked Cell 12" xfId="3432" xr:uid="{00000000-0005-0000-0000-0000C6120000}"/>
    <cellStyle name="Linked Cell 13" xfId="3433" xr:uid="{00000000-0005-0000-0000-0000C7120000}"/>
    <cellStyle name="Linked Cell 14" xfId="3434" xr:uid="{00000000-0005-0000-0000-0000C8120000}"/>
    <cellStyle name="Linked Cell 15" xfId="3435" xr:uid="{00000000-0005-0000-0000-0000C9120000}"/>
    <cellStyle name="Linked Cell 16" xfId="3436" xr:uid="{00000000-0005-0000-0000-0000CA120000}"/>
    <cellStyle name="Linked Cell 17" xfId="3437" xr:uid="{00000000-0005-0000-0000-0000CB120000}"/>
    <cellStyle name="Linked Cell 18" xfId="3438" xr:uid="{00000000-0005-0000-0000-0000CC120000}"/>
    <cellStyle name="Linked Cell 19" xfId="3439" xr:uid="{00000000-0005-0000-0000-0000CD120000}"/>
    <cellStyle name="Linked Cell 2" xfId="3440" xr:uid="{00000000-0005-0000-0000-0000CE120000}"/>
    <cellStyle name="Linked Cell 2 10" xfId="3441" xr:uid="{00000000-0005-0000-0000-0000CF120000}"/>
    <cellStyle name="Linked Cell 2 11" xfId="3442" xr:uid="{00000000-0005-0000-0000-0000D0120000}"/>
    <cellStyle name="Linked Cell 2 2" xfId="3443" xr:uid="{00000000-0005-0000-0000-0000D1120000}"/>
    <cellStyle name="Linked Cell 2 3" xfId="3444" xr:uid="{00000000-0005-0000-0000-0000D2120000}"/>
    <cellStyle name="Linked Cell 2 4" xfId="3445" xr:uid="{00000000-0005-0000-0000-0000D3120000}"/>
    <cellStyle name="Linked Cell 2 5" xfId="3446" xr:uid="{00000000-0005-0000-0000-0000D4120000}"/>
    <cellStyle name="Linked Cell 2 6" xfId="3447" xr:uid="{00000000-0005-0000-0000-0000D5120000}"/>
    <cellStyle name="Linked Cell 2 7" xfId="3448" xr:uid="{00000000-0005-0000-0000-0000D6120000}"/>
    <cellStyle name="Linked Cell 2 8" xfId="3449" xr:uid="{00000000-0005-0000-0000-0000D7120000}"/>
    <cellStyle name="Linked Cell 2 9" xfId="3450" xr:uid="{00000000-0005-0000-0000-0000D8120000}"/>
    <cellStyle name="Linked Cell 20" xfId="3451" xr:uid="{00000000-0005-0000-0000-0000D9120000}"/>
    <cellStyle name="Linked Cell 21" xfId="3452" xr:uid="{00000000-0005-0000-0000-0000DA120000}"/>
    <cellStyle name="Linked Cell 22" xfId="3453" xr:uid="{00000000-0005-0000-0000-0000DB120000}"/>
    <cellStyle name="Linked Cell 23" xfId="3454" xr:uid="{00000000-0005-0000-0000-0000DC120000}"/>
    <cellStyle name="Linked Cell 24" xfId="3455" xr:uid="{00000000-0005-0000-0000-0000DD120000}"/>
    <cellStyle name="Linked Cell 25" xfId="3456" xr:uid="{00000000-0005-0000-0000-0000DE120000}"/>
    <cellStyle name="Linked Cell 26" xfId="3457" xr:uid="{00000000-0005-0000-0000-0000DF120000}"/>
    <cellStyle name="Linked Cell 27" xfId="3458" xr:uid="{00000000-0005-0000-0000-0000E0120000}"/>
    <cellStyle name="Linked Cell 28" xfId="3459" xr:uid="{00000000-0005-0000-0000-0000E1120000}"/>
    <cellStyle name="Linked Cell 29" xfId="3460" xr:uid="{00000000-0005-0000-0000-0000E2120000}"/>
    <cellStyle name="Linked Cell 3" xfId="3461" xr:uid="{00000000-0005-0000-0000-0000E3120000}"/>
    <cellStyle name="Linked Cell 3 2" xfId="3462" xr:uid="{00000000-0005-0000-0000-0000E4120000}"/>
    <cellStyle name="Linked Cell 3 2 2" xfId="3463" xr:uid="{00000000-0005-0000-0000-0000E5120000}"/>
    <cellStyle name="Linked Cell 3 3" xfId="3464" xr:uid="{00000000-0005-0000-0000-0000E6120000}"/>
    <cellStyle name="Linked Cell 3 4" xfId="3465" xr:uid="{00000000-0005-0000-0000-0000E7120000}"/>
    <cellStyle name="Linked Cell 30" xfId="3466" xr:uid="{00000000-0005-0000-0000-0000E8120000}"/>
    <cellStyle name="Linked Cell 31" xfId="3467" xr:uid="{00000000-0005-0000-0000-0000E9120000}"/>
    <cellStyle name="Linked Cell 32" xfId="3468" xr:uid="{00000000-0005-0000-0000-0000EA120000}"/>
    <cellStyle name="Linked Cell 33" xfId="3469" xr:uid="{00000000-0005-0000-0000-0000EB120000}"/>
    <cellStyle name="Linked Cell 34" xfId="3470" xr:uid="{00000000-0005-0000-0000-0000EC120000}"/>
    <cellStyle name="Linked Cell 35" xfId="3471" xr:uid="{00000000-0005-0000-0000-0000ED120000}"/>
    <cellStyle name="Linked Cell 36" xfId="3472" xr:uid="{00000000-0005-0000-0000-0000EE120000}"/>
    <cellStyle name="Linked Cell 37" xfId="3473" xr:uid="{00000000-0005-0000-0000-0000EF120000}"/>
    <cellStyle name="Linked Cell 38" xfId="3474" xr:uid="{00000000-0005-0000-0000-0000F0120000}"/>
    <cellStyle name="Linked Cell 39" xfId="3475" xr:uid="{00000000-0005-0000-0000-0000F1120000}"/>
    <cellStyle name="Linked Cell 4" xfId="3476" xr:uid="{00000000-0005-0000-0000-0000F2120000}"/>
    <cellStyle name="Linked Cell 4 2" xfId="3477" xr:uid="{00000000-0005-0000-0000-0000F3120000}"/>
    <cellStyle name="Linked Cell 40" xfId="3478" xr:uid="{00000000-0005-0000-0000-0000F4120000}"/>
    <cellStyle name="Linked Cell 41" xfId="3479" xr:uid="{00000000-0005-0000-0000-0000F5120000}"/>
    <cellStyle name="Linked Cell 5" xfId="3480" xr:uid="{00000000-0005-0000-0000-0000F6120000}"/>
    <cellStyle name="Linked Cell 5 2" xfId="3481" xr:uid="{00000000-0005-0000-0000-0000F7120000}"/>
    <cellStyle name="Linked Cell 6" xfId="3482" xr:uid="{00000000-0005-0000-0000-0000F8120000}"/>
    <cellStyle name="Linked Cell 6 2" xfId="3483" xr:uid="{00000000-0005-0000-0000-0000F9120000}"/>
    <cellStyle name="Linked Cell 7" xfId="3484" xr:uid="{00000000-0005-0000-0000-0000FA120000}"/>
    <cellStyle name="Linked Cell 8" xfId="3485" xr:uid="{00000000-0005-0000-0000-0000FB120000}"/>
    <cellStyle name="Linked Cell 9" xfId="3486" xr:uid="{00000000-0005-0000-0000-0000FC120000}"/>
    <cellStyle name="Menu" xfId="19149" xr:uid="{00000000-0005-0000-0000-0000FD120000}"/>
    <cellStyle name="Migliaia_Oil&amp;Gas IFE ARC POLITO" xfId="3487" xr:uid="{00000000-0005-0000-0000-0000FE120000}"/>
    <cellStyle name="Neutral" xfId="3488" builtinId="28" customBuiltin="1"/>
    <cellStyle name="Neutral 10" xfId="3489" xr:uid="{00000000-0005-0000-0000-000000130000}"/>
    <cellStyle name="Neutral 11" xfId="3490" xr:uid="{00000000-0005-0000-0000-000001130000}"/>
    <cellStyle name="Neutral 12" xfId="3491" xr:uid="{00000000-0005-0000-0000-000002130000}"/>
    <cellStyle name="Neutral 13" xfId="3492" xr:uid="{00000000-0005-0000-0000-000003130000}"/>
    <cellStyle name="Neutral 14" xfId="3493" xr:uid="{00000000-0005-0000-0000-000004130000}"/>
    <cellStyle name="Neutral 15" xfId="3494" xr:uid="{00000000-0005-0000-0000-000005130000}"/>
    <cellStyle name="Neutral 16" xfId="3495" xr:uid="{00000000-0005-0000-0000-000006130000}"/>
    <cellStyle name="Neutral 17" xfId="3496" xr:uid="{00000000-0005-0000-0000-000007130000}"/>
    <cellStyle name="Neutral 18" xfId="3497" xr:uid="{00000000-0005-0000-0000-000008130000}"/>
    <cellStyle name="Neutral 19" xfId="3498" xr:uid="{00000000-0005-0000-0000-000009130000}"/>
    <cellStyle name="Neutral 2" xfId="3499" xr:uid="{00000000-0005-0000-0000-00000A130000}"/>
    <cellStyle name="Neutral 2 10" xfId="3500" xr:uid="{00000000-0005-0000-0000-00000B130000}"/>
    <cellStyle name="Neutral 2 11" xfId="3501" xr:uid="{00000000-0005-0000-0000-00000C130000}"/>
    <cellStyle name="Neutral 2 2" xfId="3502" xr:uid="{00000000-0005-0000-0000-00000D130000}"/>
    <cellStyle name="Neutral 2 3" xfId="3503" xr:uid="{00000000-0005-0000-0000-00000E130000}"/>
    <cellStyle name="Neutral 2 4" xfId="3504" xr:uid="{00000000-0005-0000-0000-00000F130000}"/>
    <cellStyle name="Neutral 2 5" xfId="3505" xr:uid="{00000000-0005-0000-0000-000010130000}"/>
    <cellStyle name="Neutral 2 6" xfId="3506" xr:uid="{00000000-0005-0000-0000-000011130000}"/>
    <cellStyle name="Neutral 2 7" xfId="3507" xr:uid="{00000000-0005-0000-0000-000012130000}"/>
    <cellStyle name="Neutral 2 8" xfId="3508" xr:uid="{00000000-0005-0000-0000-000013130000}"/>
    <cellStyle name="Neutral 2 9" xfId="3509" xr:uid="{00000000-0005-0000-0000-000014130000}"/>
    <cellStyle name="Neutral 20" xfId="3510" xr:uid="{00000000-0005-0000-0000-000015130000}"/>
    <cellStyle name="Neutral 21" xfId="3511" xr:uid="{00000000-0005-0000-0000-000016130000}"/>
    <cellStyle name="Neutral 22" xfId="3512" xr:uid="{00000000-0005-0000-0000-000017130000}"/>
    <cellStyle name="Neutral 23" xfId="3513" xr:uid="{00000000-0005-0000-0000-000018130000}"/>
    <cellStyle name="Neutral 24" xfId="3514" xr:uid="{00000000-0005-0000-0000-000019130000}"/>
    <cellStyle name="Neutral 25" xfId="3515" xr:uid="{00000000-0005-0000-0000-00001A130000}"/>
    <cellStyle name="Neutral 26" xfId="3516" xr:uid="{00000000-0005-0000-0000-00001B130000}"/>
    <cellStyle name="Neutral 27" xfId="3517" xr:uid="{00000000-0005-0000-0000-00001C130000}"/>
    <cellStyle name="Neutral 28" xfId="3518" xr:uid="{00000000-0005-0000-0000-00001D130000}"/>
    <cellStyle name="Neutral 29" xfId="3519" xr:uid="{00000000-0005-0000-0000-00001E130000}"/>
    <cellStyle name="Neutral 3" xfId="3520" xr:uid="{00000000-0005-0000-0000-00001F130000}"/>
    <cellStyle name="Neutral 3 2" xfId="3521" xr:uid="{00000000-0005-0000-0000-000020130000}"/>
    <cellStyle name="Neutral 3 2 2" xfId="3522" xr:uid="{00000000-0005-0000-0000-000021130000}"/>
    <cellStyle name="Neutral 3 3" xfId="3523" xr:uid="{00000000-0005-0000-0000-000022130000}"/>
    <cellStyle name="Neutral 3 3 2" xfId="3524" xr:uid="{00000000-0005-0000-0000-000023130000}"/>
    <cellStyle name="Neutral 3 4" xfId="3525" xr:uid="{00000000-0005-0000-0000-000024130000}"/>
    <cellStyle name="Neutral 3 5" xfId="3526" xr:uid="{00000000-0005-0000-0000-000025130000}"/>
    <cellStyle name="Neutral 3 6" xfId="3527" xr:uid="{00000000-0005-0000-0000-000026130000}"/>
    <cellStyle name="Neutral 3 7" xfId="3528" xr:uid="{00000000-0005-0000-0000-000027130000}"/>
    <cellStyle name="Neutral 30" xfId="3529" xr:uid="{00000000-0005-0000-0000-000028130000}"/>
    <cellStyle name="Neutral 31" xfId="3530" xr:uid="{00000000-0005-0000-0000-000029130000}"/>
    <cellStyle name="Neutral 32" xfId="3531" xr:uid="{00000000-0005-0000-0000-00002A130000}"/>
    <cellStyle name="Neutral 33" xfId="3532" xr:uid="{00000000-0005-0000-0000-00002B130000}"/>
    <cellStyle name="Neutral 34" xfId="3533" xr:uid="{00000000-0005-0000-0000-00002C130000}"/>
    <cellStyle name="Neutral 35" xfId="3534" xr:uid="{00000000-0005-0000-0000-00002D130000}"/>
    <cellStyle name="Neutral 36" xfId="3535" xr:uid="{00000000-0005-0000-0000-00002E130000}"/>
    <cellStyle name="Neutral 37" xfId="3536" xr:uid="{00000000-0005-0000-0000-00002F130000}"/>
    <cellStyle name="Neutral 38" xfId="3537" xr:uid="{00000000-0005-0000-0000-000030130000}"/>
    <cellStyle name="Neutral 39" xfId="3538" xr:uid="{00000000-0005-0000-0000-000031130000}"/>
    <cellStyle name="Neutral 4" xfId="3539" xr:uid="{00000000-0005-0000-0000-000032130000}"/>
    <cellStyle name="Neutral 4 2" xfId="3540" xr:uid="{00000000-0005-0000-0000-000033130000}"/>
    <cellStyle name="Neutral 40" xfId="3541" xr:uid="{00000000-0005-0000-0000-000034130000}"/>
    <cellStyle name="Neutral 41" xfId="3542" xr:uid="{00000000-0005-0000-0000-000035130000}"/>
    <cellStyle name="Neutral 42" xfId="3543" xr:uid="{00000000-0005-0000-0000-000036130000}"/>
    <cellStyle name="Neutral 43" xfId="3544" xr:uid="{00000000-0005-0000-0000-000037130000}"/>
    <cellStyle name="Neutral 5" xfId="3545" xr:uid="{00000000-0005-0000-0000-000038130000}"/>
    <cellStyle name="Neutral 5 2" xfId="3546" xr:uid="{00000000-0005-0000-0000-000039130000}"/>
    <cellStyle name="Neutral 6" xfId="3547" xr:uid="{00000000-0005-0000-0000-00003A130000}"/>
    <cellStyle name="Neutral 6 2" xfId="3548" xr:uid="{00000000-0005-0000-0000-00003B130000}"/>
    <cellStyle name="Neutral 7" xfId="3549" xr:uid="{00000000-0005-0000-0000-00003C130000}"/>
    <cellStyle name="Neutral 8" xfId="3550" xr:uid="{00000000-0005-0000-0000-00003D130000}"/>
    <cellStyle name="Neutral 9" xfId="3551" xr:uid="{00000000-0005-0000-0000-00003E130000}"/>
    <cellStyle name="Normal" xfId="0" builtinId="0"/>
    <cellStyle name="Normal 10" xfId="3552" xr:uid="{00000000-0005-0000-0000-000040130000}"/>
    <cellStyle name="Normal 10 2" xfId="3553" xr:uid="{00000000-0005-0000-0000-000041130000}"/>
    <cellStyle name="Normal 10 2 2" xfId="3554" xr:uid="{00000000-0005-0000-0000-000042130000}"/>
    <cellStyle name="Normal 10 2 2 2" xfId="3555" xr:uid="{00000000-0005-0000-0000-000043130000}"/>
    <cellStyle name="Normal 10 2 2 3" xfId="3556" xr:uid="{00000000-0005-0000-0000-000044130000}"/>
    <cellStyle name="Normal 10 2 2 3 2" xfId="3557" xr:uid="{00000000-0005-0000-0000-000045130000}"/>
    <cellStyle name="Normal 10 2 2 3 2 2" xfId="3558" xr:uid="{00000000-0005-0000-0000-000046130000}"/>
    <cellStyle name="Normal 10 2 2 3 2 2 2" xfId="3559" xr:uid="{00000000-0005-0000-0000-000047130000}"/>
    <cellStyle name="Normal 10 2 2 3 2 3" xfId="3560" xr:uid="{00000000-0005-0000-0000-000048130000}"/>
    <cellStyle name="Normal 10 2 2 3 3" xfId="3561" xr:uid="{00000000-0005-0000-0000-000049130000}"/>
    <cellStyle name="Normal 10 2 2 3 3 2" xfId="3562" xr:uid="{00000000-0005-0000-0000-00004A130000}"/>
    <cellStyle name="Normal 10 2 2 3 3 2 2" xfId="3563" xr:uid="{00000000-0005-0000-0000-00004B130000}"/>
    <cellStyle name="Normal 10 2 2 3 3 3" xfId="3564" xr:uid="{00000000-0005-0000-0000-00004C130000}"/>
    <cellStyle name="Normal 10 2 2 3 4" xfId="3565" xr:uid="{00000000-0005-0000-0000-00004D130000}"/>
    <cellStyle name="Normal 10 2 2 3 4 2" xfId="3566" xr:uid="{00000000-0005-0000-0000-00004E130000}"/>
    <cellStyle name="Normal 10 2 2 3 5" xfId="3567" xr:uid="{00000000-0005-0000-0000-00004F130000}"/>
    <cellStyle name="Normal 10 2 2 4" xfId="3568" xr:uid="{00000000-0005-0000-0000-000050130000}"/>
    <cellStyle name="Normal 10 2 2 4 2" xfId="3569" xr:uid="{00000000-0005-0000-0000-000051130000}"/>
    <cellStyle name="Normal 10 2 2 4 2 2" xfId="3570" xr:uid="{00000000-0005-0000-0000-000052130000}"/>
    <cellStyle name="Normal 10 2 2 4 3" xfId="3571" xr:uid="{00000000-0005-0000-0000-000053130000}"/>
    <cellStyle name="Normal 10 2 2 4 4" xfId="3572" xr:uid="{00000000-0005-0000-0000-000054130000}"/>
    <cellStyle name="Normal 10 2 2 5" xfId="3573" xr:uid="{00000000-0005-0000-0000-000055130000}"/>
    <cellStyle name="Normal 10 2 2 5 2" xfId="3574" xr:uid="{00000000-0005-0000-0000-000056130000}"/>
    <cellStyle name="Normal 10 2 2 5 2 2" xfId="3575" xr:uid="{00000000-0005-0000-0000-000057130000}"/>
    <cellStyle name="Normal 10 2 2 5 3" xfId="3576" xr:uid="{00000000-0005-0000-0000-000058130000}"/>
    <cellStyle name="Normal 10 2 2 6" xfId="3577" xr:uid="{00000000-0005-0000-0000-000059130000}"/>
    <cellStyle name="Normal 10 2 2 6 2" xfId="3578" xr:uid="{00000000-0005-0000-0000-00005A130000}"/>
    <cellStyle name="Normal 10 2 2 7" xfId="3579" xr:uid="{00000000-0005-0000-0000-00005B130000}"/>
    <cellStyle name="Normal 10 2 3" xfId="3580" xr:uid="{00000000-0005-0000-0000-00005C130000}"/>
    <cellStyle name="Normal 10 2 3 2" xfId="3581" xr:uid="{00000000-0005-0000-0000-00005D130000}"/>
    <cellStyle name="Normal 10 2 3 2 2" xfId="3582" xr:uid="{00000000-0005-0000-0000-00005E130000}"/>
    <cellStyle name="Normal 10 2 3 2 2 2" xfId="3583" xr:uid="{00000000-0005-0000-0000-00005F130000}"/>
    <cellStyle name="Normal 10 2 3 2 2 2 2" xfId="3584" xr:uid="{00000000-0005-0000-0000-000060130000}"/>
    <cellStyle name="Normal 10 2 3 2 2 3" xfId="3585" xr:uid="{00000000-0005-0000-0000-000061130000}"/>
    <cellStyle name="Normal 10 2 3 2 3" xfId="3586" xr:uid="{00000000-0005-0000-0000-000062130000}"/>
    <cellStyle name="Normal 10 2 3 2 3 2" xfId="3587" xr:uid="{00000000-0005-0000-0000-000063130000}"/>
    <cellStyle name="Normal 10 2 3 2 3 2 2" xfId="3588" xr:uid="{00000000-0005-0000-0000-000064130000}"/>
    <cellStyle name="Normal 10 2 3 2 3 3" xfId="3589" xr:uid="{00000000-0005-0000-0000-000065130000}"/>
    <cellStyle name="Normal 10 2 3 2 4" xfId="3590" xr:uid="{00000000-0005-0000-0000-000066130000}"/>
    <cellStyle name="Normal 10 2 3 2 4 2" xfId="3591" xr:uid="{00000000-0005-0000-0000-000067130000}"/>
    <cellStyle name="Normal 10 2 3 2 5" xfId="3592" xr:uid="{00000000-0005-0000-0000-000068130000}"/>
    <cellStyle name="Normal 10 2 3 3" xfId="3593" xr:uid="{00000000-0005-0000-0000-000069130000}"/>
    <cellStyle name="Normal 10 2 3 3 2" xfId="3594" xr:uid="{00000000-0005-0000-0000-00006A130000}"/>
    <cellStyle name="Normal 10 2 3 3 2 2" xfId="3595" xr:uid="{00000000-0005-0000-0000-00006B130000}"/>
    <cellStyle name="Normal 10 2 3 3 3" xfId="3596" xr:uid="{00000000-0005-0000-0000-00006C130000}"/>
    <cellStyle name="Normal 10 2 3 4" xfId="3597" xr:uid="{00000000-0005-0000-0000-00006D130000}"/>
    <cellStyle name="Normal 10 2 3 4 2" xfId="3598" xr:uid="{00000000-0005-0000-0000-00006E130000}"/>
    <cellStyle name="Normal 10 2 3 4 2 2" xfId="3599" xr:uid="{00000000-0005-0000-0000-00006F130000}"/>
    <cellStyle name="Normal 10 2 3 4 3" xfId="3600" xr:uid="{00000000-0005-0000-0000-000070130000}"/>
    <cellStyle name="Normal 10 2 3 5" xfId="3601" xr:uid="{00000000-0005-0000-0000-000071130000}"/>
    <cellStyle name="Normal 10 2 3 5 2" xfId="3602" xr:uid="{00000000-0005-0000-0000-000072130000}"/>
    <cellStyle name="Normal 10 2 3 6" xfId="3603" xr:uid="{00000000-0005-0000-0000-000073130000}"/>
    <cellStyle name="Normal 10 2 4" xfId="3604" xr:uid="{00000000-0005-0000-0000-000074130000}"/>
    <cellStyle name="Normal 10 2 5" xfId="3605" xr:uid="{00000000-0005-0000-0000-000075130000}"/>
    <cellStyle name="Normal 10 2 5 2" xfId="3606" xr:uid="{00000000-0005-0000-0000-000076130000}"/>
    <cellStyle name="Normal 10 2 5 2 2" xfId="3607" xr:uid="{00000000-0005-0000-0000-000077130000}"/>
    <cellStyle name="Normal 10 2 5 2 2 2" xfId="3608" xr:uid="{00000000-0005-0000-0000-000078130000}"/>
    <cellStyle name="Normal 10 2 5 2 2 2 2" xfId="3609" xr:uid="{00000000-0005-0000-0000-000079130000}"/>
    <cellStyle name="Normal 10 2 5 2 2 3" xfId="3610" xr:uid="{00000000-0005-0000-0000-00007A130000}"/>
    <cellStyle name="Normal 10 2 5 2 3" xfId="3611" xr:uid="{00000000-0005-0000-0000-00007B130000}"/>
    <cellStyle name="Normal 10 2 5 2 3 2" xfId="3612" xr:uid="{00000000-0005-0000-0000-00007C130000}"/>
    <cellStyle name="Normal 10 2 5 2 3 2 2" xfId="3613" xr:uid="{00000000-0005-0000-0000-00007D130000}"/>
    <cellStyle name="Normal 10 2 5 2 3 3" xfId="3614" xr:uid="{00000000-0005-0000-0000-00007E130000}"/>
    <cellStyle name="Normal 10 2 5 2 4" xfId="3615" xr:uid="{00000000-0005-0000-0000-00007F130000}"/>
    <cellStyle name="Normal 10 2 5 2 4 2" xfId="3616" xr:uid="{00000000-0005-0000-0000-000080130000}"/>
    <cellStyle name="Normal 10 2 5 2 5" xfId="3617" xr:uid="{00000000-0005-0000-0000-000081130000}"/>
    <cellStyle name="Normal 10 2 5 3" xfId="3618" xr:uid="{00000000-0005-0000-0000-000082130000}"/>
    <cellStyle name="Normal 10 2 5 3 2" xfId="3619" xr:uid="{00000000-0005-0000-0000-000083130000}"/>
    <cellStyle name="Normal 10 2 5 3 2 2" xfId="3620" xr:uid="{00000000-0005-0000-0000-000084130000}"/>
    <cellStyle name="Normal 10 2 5 3 3" xfId="3621" xr:uid="{00000000-0005-0000-0000-000085130000}"/>
    <cellStyle name="Normal 10 2 5 4" xfId="3622" xr:uid="{00000000-0005-0000-0000-000086130000}"/>
    <cellStyle name="Normal 10 2 5 4 2" xfId="3623" xr:uid="{00000000-0005-0000-0000-000087130000}"/>
    <cellStyle name="Normal 10 2 5 4 2 2" xfId="3624" xr:uid="{00000000-0005-0000-0000-000088130000}"/>
    <cellStyle name="Normal 10 2 5 4 3" xfId="3625" xr:uid="{00000000-0005-0000-0000-000089130000}"/>
    <cellStyle name="Normal 10 2 5 5" xfId="3626" xr:uid="{00000000-0005-0000-0000-00008A130000}"/>
    <cellStyle name="Normal 10 2 5 5 2" xfId="3627" xr:uid="{00000000-0005-0000-0000-00008B130000}"/>
    <cellStyle name="Normal 10 2 5 6" xfId="3628" xr:uid="{00000000-0005-0000-0000-00008C130000}"/>
    <cellStyle name="Normal 10 2 6" xfId="3629" xr:uid="{00000000-0005-0000-0000-00008D130000}"/>
    <cellStyle name="Normal 10 2 6 2" xfId="3630" xr:uid="{00000000-0005-0000-0000-00008E130000}"/>
    <cellStyle name="Normal 10 2 6 2 2" xfId="3631" xr:uid="{00000000-0005-0000-0000-00008F130000}"/>
    <cellStyle name="Normal 10 2 6 2 2 2" xfId="3632" xr:uid="{00000000-0005-0000-0000-000090130000}"/>
    <cellStyle name="Normal 10 2 6 2 3" xfId="3633" xr:uid="{00000000-0005-0000-0000-000091130000}"/>
    <cellStyle name="Normal 10 2 6 3" xfId="3634" xr:uid="{00000000-0005-0000-0000-000092130000}"/>
    <cellStyle name="Normal 10 2 6 3 2" xfId="3635" xr:uid="{00000000-0005-0000-0000-000093130000}"/>
    <cellStyle name="Normal 10 2 6 3 2 2" xfId="3636" xr:uid="{00000000-0005-0000-0000-000094130000}"/>
    <cellStyle name="Normal 10 2 6 3 3" xfId="3637" xr:uid="{00000000-0005-0000-0000-000095130000}"/>
    <cellStyle name="Normal 10 2 6 4" xfId="3638" xr:uid="{00000000-0005-0000-0000-000096130000}"/>
    <cellStyle name="Normal 10 2 6 4 2" xfId="3639" xr:uid="{00000000-0005-0000-0000-000097130000}"/>
    <cellStyle name="Normal 10 2 6 5" xfId="3640" xr:uid="{00000000-0005-0000-0000-000098130000}"/>
    <cellStyle name="Normal 10 2 7" xfId="3641" xr:uid="{00000000-0005-0000-0000-000099130000}"/>
    <cellStyle name="Normal 10 2 7 2" xfId="3642" xr:uid="{00000000-0005-0000-0000-00009A130000}"/>
    <cellStyle name="Normal 10 2 7 2 2" xfId="3643" xr:uid="{00000000-0005-0000-0000-00009B130000}"/>
    <cellStyle name="Normal 10 2 7 2 2 2" xfId="3644" xr:uid="{00000000-0005-0000-0000-00009C130000}"/>
    <cellStyle name="Normal 10 2 7 2 3" xfId="3645" xr:uid="{00000000-0005-0000-0000-00009D130000}"/>
    <cellStyle name="Normal 10 2 7 3" xfId="3646" xr:uid="{00000000-0005-0000-0000-00009E130000}"/>
    <cellStyle name="Normal 10 2 7 3 2" xfId="3647" xr:uid="{00000000-0005-0000-0000-00009F130000}"/>
    <cellStyle name="Normal 10 2 7 4" xfId="3648" xr:uid="{00000000-0005-0000-0000-0000A0130000}"/>
    <cellStyle name="Normal 10 2 8" xfId="3649" xr:uid="{00000000-0005-0000-0000-0000A1130000}"/>
    <cellStyle name="Normal 10 2 8 2" xfId="3650" xr:uid="{00000000-0005-0000-0000-0000A2130000}"/>
    <cellStyle name="Normal 10 3" xfId="3651" xr:uid="{00000000-0005-0000-0000-0000A3130000}"/>
    <cellStyle name="Normal 10 4" xfId="3652" xr:uid="{00000000-0005-0000-0000-0000A4130000}"/>
    <cellStyle name="Normal 10 5" xfId="3653" xr:uid="{00000000-0005-0000-0000-0000A5130000}"/>
    <cellStyle name="Normal 10 6" xfId="3654" xr:uid="{00000000-0005-0000-0000-0000A6130000}"/>
    <cellStyle name="Normal 10 7" xfId="3655" xr:uid="{00000000-0005-0000-0000-0000A7130000}"/>
    <cellStyle name="Normal 10 8" xfId="3656" xr:uid="{00000000-0005-0000-0000-0000A8130000}"/>
    <cellStyle name="Normal 10 9" xfId="3657" xr:uid="{00000000-0005-0000-0000-0000A9130000}"/>
    <cellStyle name="Normal 11" xfId="3658" xr:uid="{00000000-0005-0000-0000-0000AA130000}"/>
    <cellStyle name="Normal 11 2" xfId="3659" xr:uid="{00000000-0005-0000-0000-0000AB130000}"/>
    <cellStyle name="Normal 11 2 2" xfId="3660" xr:uid="{00000000-0005-0000-0000-0000AC130000}"/>
    <cellStyle name="Normal 11 2 2 2" xfId="3661" xr:uid="{00000000-0005-0000-0000-0000AD130000}"/>
    <cellStyle name="Normal 11 3" xfId="3662" xr:uid="{00000000-0005-0000-0000-0000AE130000}"/>
    <cellStyle name="Normal 11 4" xfId="3663" xr:uid="{00000000-0005-0000-0000-0000AF130000}"/>
    <cellStyle name="Normal 11 4 2" xfId="3664" xr:uid="{00000000-0005-0000-0000-0000B0130000}"/>
    <cellStyle name="Normal 11 5" xfId="3665" xr:uid="{00000000-0005-0000-0000-0000B1130000}"/>
    <cellStyle name="Normal 11 5 2" xfId="3666" xr:uid="{00000000-0005-0000-0000-0000B2130000}"/>
    <cellStyle name="Normal 11 5 3" xfId="3667" xr:uid="{00000000-0005-0000-0000-0000B3130000}"/>
    <cellStyle name="Normal 11 5 3 2" xfId="3668" xr:uid="{00000000-0005-0000-0000-0000B4130000}"/>
    <cellStyle name="Normal 11 5 3 2 2" xfId="3669" xr:uid="{00000000-0005-0000-0000-0000B5130000}"/>
    <cellStyle name="Normal 11 5 3 2 2 2" xfId="3670" xr:uid="{00000000-0005-0000-0000-0000B6130000}"/>
    <cellStyle name="Normal 11 5 3 2 3" xfId="3671" xr:uid="{00000000-0005-0000-0000-0000B7130000}"/>
    <cellStyle name="Normal 11 5 3 3" xfId="3672" xr:uid="{00000000-0005-0000-0000-0000B8130000}"/>
    <cellStyle name="Normal 11 5 3 3 2" xfId="3673" xr:uid="{00000000-0005-0000-0000-0000B9130000}"/>
    <cellStyle name="Normal 11 5 3 3 2 2" xfId="3674" xr:uid="{00000000-0005-0000-0000-0000BA130000}"/>
    <cellStyle name="Normal 11 5 3 3 3" xfId="3675" xr:uid="{00000000-0005-0000-0000-0000BB130000}"/>
    <cellStyle name="Normal 11 5 3 4" xfId="3676" xr:uid="{00000000-0005-0000-0000-0000BC130000}"/>
    <cellStyle name="Normal 11 5 3 4 2" xfId="3677" xr:uid="{00000000-0005-0000-0000-0000BD130000}"/>
    <cellStyle name="Normal 11 5 3 5" xfId="3678" xr:uid="{00000000-0005-0000-0000-0000BE130000}"/>
    <cellStyle name="Normal 11 5 4" xfId="3679" xr:uid="{00000000-0005-0000-0000-0000BF130000}"/>
    <cellStyle name="Normal 11 5 4 2" xfId="3680" xr:uid="{00000000-0005-0000-0000-0000C0130000}"/>
    <cellStyle name="Normal 11 5 4 2 2" xfId="3681" xr:uid="{00000000-0005-0000-0000-0000C1130000}"/>
    <cellStyle name="Normal 11 5 4 2 2 2" xfId="3682" xr:uid="{00000000-0005-0000-0000-0000C2130000}"/>
    <cellStyle name="Normal 11 5 4 2 3" xfId="3683" xr:uid="{00000000-0005-0000-0000-0000C3130000}"/>
    <cellStyle name="Normal 11 5 4 3" xfId="3684" xr:uid="{00000000-0005-0000-0000-0000C4130000}"/>
    <cellStyle name="Normal 11 5 4 3 2" xfId="3685" xr:uid="{00000000-0005-0000-0000-0000C5130000}"/>
    <cellStyle name="Normal 11 5 4 4" xfId="3686" xr:uid="{00000000-0005-0000-0000-0000C6130000}"/>
    <cellStyle name="Normal 11 5 5" xfId="3687" xr:uid="{00000000-0005-0000-0000-0000C7130000}"/>
    <cellStyle name="Normal 11 5 5 2" xfId="3688" xr:uid="{00000000-0005-0000-0000-0000C8130000}"/>
    <cellStyle name="Normal 11 6" xfId="3689" xr:uid="{00000000-0005-0000-0000-0000C9130000}"/>
    <cellStyle name="Normal 11 7" xfId="3690" xr:uid="{00000000-0005-0000-0000-0000CA130000}"/>
    <cellStyle name="Normal 11 8" xfId="3691" xr:uid="{00000000-0005-0000-0000-0000CB130000}"/>
    <cellStyle name="Normal 12" xfId="3692" xr:uid="{00000000-0005-0000-0000-0000CC130000}"/>
    <cellStyle name="Normal 12 2" xfId="3693" xr:uid="{00000000-0005-0000-0000-0000CD130000}"/>
    <cellStyle name="Normal 12 3" xfId="3694" xr:uid="{00000000-0005-0000-0000-0000CE130000}"/>
    <cellStyle name="Normal 12 4" xfId="3695" xr:uid="{00000000-0005-0000-0000-0000CF130000}"/>
    <cellStyle name="Normal 12 5" xfId="3696" xr:uid="{00000000-0005-0000-0000-0000D0130000}"/>
    <cellStyle name="Normal 12 6" xfId="3697" xr:uid="{00000000-0005-0000-0000-0000D1130000}"/>
    <cellStyle name="Normal 12 7" xfId="3698" xr:uid="{00000000-0005-0000-0000-0000D2130000}"/>
    <cellStyle name="Normal 12 8" xfId="3699" xr:uid="{00000000-0005-0000-0000-0000D3130000}"/>
    <cellStyle name="Normal 13" xfId="3700" xr:uid="{00000000-0005-0000-0000-0000D4130000}"/>
    <cellStyle name="Normal 13 10" xfId="3701" xr:uid="{00000000-0005-0000-0000-0000D5130000}"/>
    <cellStyle name="Normal 13 10 2" xfId="3702" xr:uid="{00000000-0005-0000-0000-0000D6130000}"/>
    <cellStyle name="Normal 13 10 2 2" xfId="3703" xr:uid="{00000000-0005-0000-0000-0000D7130000}"/>
    <cellStyle name="Normal 13 10 2 2 2" xfId="3704" xr:uid="{00000000-0005-0000-0000-0000D8130000}"/>
    <cellStyle name="Normal 13 10 2 2 2 2" xfId="3705" xr:uid="{00000000-0005-0000-0000-0000D9130000}"/>
    <cellStyle name="Normal 13 10 2 2 3" xfId="3706" xr:uid="{00000000-0005-0000-0000-0000DA130000}"/>
    <cellStyle name="Normal 13 10 2 3" xfId="3707" xr:uid="{00000000-0005-0000-0000-0000DB130000}"/>
    <cellStyle name="Normal 13 10 2 3 2" xfId="3708" xr:uid="{00000000-0005-0000-0000-0000DC130000}"/>
    <cellStyle name="Normal 13 10 2 3 2 2" xfId="3709" xr:uid="{00000000-0005-0000-0000-0000DD130000}"/>
    <cellStyle name="Normal 13 10 2 3 3" xfId="3710" xr:uid="{00000000-0005-0000-0000-0000DE130000}"/>
    <cellStyle name="Normal 13 10 2 4" xfId="3711" xr:uid="{00000000-0005-0000-0000-0000DF130000}"/>
    <cellStyle name="Normal 13 10 2 4 2" xfId="3712" xr:uid="{00000000-0005-0000-0000-0000E0130000}"/>
    <cellStyle name="Normal 13 10 2 5" xfId="3713" xr:uid="{00000000-0005-0000-0000-0000E1130000}"/>
    <cellStyle name="Normal 13 10 3" xfId="3714" xr:uid="{00000000-0005-0000-0000-0000E2130000}"/>
    <cellStyle name="Normal 13 10 3 2" xfId="3715" xr:uid="{00000000-0005-0000-0000-0000E3130000}"/>
    <cellStyle name="Normal 13 10 3 2 2" xfId="3716" xr:uid="{00000000-0005-0000-0000-0000E4130000}"/>
    <cellStyle name="Normal 13 10 3 2 2 2" xfId="3717" xr:uid="{00000000-0005-0000-0000-0000E5130000}"/>
    <cellStyle name="Normal 13 10 3 2 3" xfId="3718" xr:uid="{00000000-0005-0000-0000-0000E6130000}"/>
    <cellStyle name="Normal 13 10 3 3" xfId="3719" xr:uid="{00000000-0005-0000-0000-0000E7130000}"/>
    <cellStyle name="Normal 13 10 3 3 2" xfId="3720" xr:uid="{00000000-0005-0000-0000-0000E8130000}"/>
    <cellStyle name="Normal 13 10 3 4" xfId="3721" xr:uid="{00000000-0005-0000-0000-0000E9130000}"/>
    <cellStyle name="Normal 13 10 4" xfId="3722" xr:uid="{00000000-0005-0000-0000-0000EA130000}"/>
    <cellStyle name="Normal 13 10 5" xfId="3723" xr:uid="{00000000-0005-0000-0000-0000EB130000}"/>
    <cellStyle name="Normal 13 10 5 2" xfId="3724" xr:uid="{00000000-0005-0000-0000-0000EC130000}"/>
    <cellStyle name="Normal 13 10 6" xfId="3725" xr:uid="{00000000-0005-0000-0000-0000ED130000}"/>
    <cellStyle name="Normal 13 11" xfId="3726" xr:uid="{00000000-0005-0000-0000-0000EE130000}"/>
    <cellStyle name="Normal 13 11 2" xfId="3727" xr:uid="{00000000-0005-0000-0000-0000EF130000}"/>
    <cellStyle name="Normal 13 11 2 2" xfId="3728" xr:uid="{00000000-0005-0000-0000-0000F0130000}"/>
    <cellStyle name="Normal 13 11 2 2 2" xfId="3729" xr:uid="{00000000-0005-0000-0000-0000F1130000}"/>
    <cellStyle name="Normal 13 11 2 2 2 2" xfId="3730" xr:uid="{00000000-0005-0000-0000-0000F2130000}"/>
    <cellStyle name="Normal 13 11 2 2 3" xfId="3731" xr:uid="{00000000-0005-0000-0000-0000F3130000}"/>
    <cellStyle name="Normal 13 11 2 3" xfId="3732" xr:uid="{00000000-0005-0000-0000-0000F4130000}"/>
    <cellStyle name="Normal 13 11 2 3 2" xfId="3733" xr:uid="{00000000-0005-0000-0000-0000F5130000}"/>
    <cellStyle name="Normal 13 11 2 3 2 2" xfId="3734" xr:uid="{00000000-0005-0000-0000-0000F6130000}"/>
    <cellStyle name="Normal 13 11 2 3 3" xfId="3735" xr:uid="{00000000-0005-0000-0000-0000F7130000}"/>
    <cellStyle name="Normal 13 11 2 4" xfId="3736" xr:uid="{00000000-0005-0000-0000-0000F8130000}"/>
    <cellStyle name="Normal 13 11 2 4 2" xfId="3737" xr:uid="{00000000-0005-0000-0000-0000F9130000}"/>
    <cellStyle name="Normal 13 11 2 5" xfId="3738" xr:uid="{00000000-0005-0000-0000-0000FA130000}"/>
    <cellStyle name="Normal 13 11 3" xfId="3739" xr:uid="{00000000-0005-0000-0000-0000FB130000}"/>
    <cellStyle name="Normal 13 11 3 2" xfId="3740" xr:uid="{00000000-0005-0000-0000-0000FC130000}"/>
    <cellStyle name="Normal 13 11 3 2 2" xfId="3741" xr:uid="{00000000-0005-0000-0000-0000FD130000}"/>
    <cellStyle name="Normal 13 11 3 2 2 2" xfId="3742" xr:uid="{00000000-0005-0000-0000-0000FE130000}"/>
    <cellStyle name="Normal 13 11 3 2 3" xfId="3743" xr:uid="{00000000-0005-0000-0000-0000FF130000}"/>
    <cellStyle name="Normal 13 11 3 3" xfId="3744" xr:uid="{00000000-0005-0000-0000-000000140000}"/>
    <cellStyle name="Normal 13 11 3 3 2" xfId="3745" xr:uid="{00000000-0005-0000-0000-000001140000}"/>
    <cellStyle name="Normal 13 11 3 4" xfId="3746" xr:uid="{00000000-0005-0000-0000-000002140000}"/>
    <cellStyle name="Normal 13 11 4" xfId="3747" xr:uid="{00000000-0005-0000-0000-000003140000}"/>
    <cellStyle name="Normal 13 11 5" xfId="3748" xr:uid="{00000000-0005-0000-0000-000004140000}"/>
    <cellStyle name="Normal 13 11 5 2" xfId="3749" xr:uid="{00000000-0005-0000-0000-000005140000}"/>
    <cellStyle name="Normal 13 11 6" xfId="3750" xr:uid="{00000000-0005-0000-0000-000006140000}"/>
    <cellStyle name="Normal 13 12" xfId="3751" xr:uid="{00000000-0005-0000-0000-000007140000}"/>
    <cellStyle name="Normal 13 13" xfId="3752" xr:uid="{00000000-0005-0000-0000-000008140000}"/>
    <cellStyle name="Normal 13 13 2" xfId="3753" xr:uid="{00000000-0005-0000-0000-000009140000}"/>
    <cellStyle name="Normal 13 13 2 2" xfId="3754" xr:uid="{00000000-0005-0000-0000-00000A140000}"/>
    <cellStyle name="Normal 13 13 2 2 2" xfId="3755" xr:uid="{00000000-0005-0000-0000-00000B140000}"/>
    <cellStyle name="Normal 13 13 2 2 2 2" xfId="3756" xr:uid="{00000000-0005-0000-0000-00000C140000}"/>
    <cellStyle name="Normal 13 13 2 2 3" xfId="3757" xr:uid="{00000000-0005-0000-0000-00000D140000}"/>
    <cellStyle name="Normal 13 13 2 3" xfId="3758" xr:uid="{00000000-0005-0000-0000-00000E140000}"/>
    <cellStyle name="Normal 13 13 2 3 2" xfId="3759" xr:uid="{00000000-0005-0000-0000-00000F140000}"/>
    <cellStyle name="Normal 13 13 2 3 2 2" xfId="3760" xr:uid="{00000000-0005-0000-0000-000010140000}"/>
    <cellStyle name="Normal 13 13 2 3 3" xfId="3761" xr:uid="{00000000-0005-0000-0000-000011140000}"/>
    <cellStyle name="Normal 13 13 2 4" xfId="3762" xr:uid="{00000000-0005-0000-0000-000012140000}"/>
    <cellStyle name="Normal 13 13 2 4 2" xfId="3763" xr:uid="{00000000-0005-0000-0000-000013140000}"/>
    <cellStyle name="Normal 13 13 2 5" xfId="3764" xr:uid="{00000000-0005-0000-0000-000014140000}"/>
    <cellStyle name="Normal 13 13 3" xfId="3765" xr:uid="{00000000-0005-0000-0000-000015140000}"/>
    <cellStyle name="Normal 13 13 3 2" xfId="3766" xr:uid="{00000000-0005-0000-0000-000016140000}"/>
    <cellStyle name="Normal 13 13 3 2 2" xfId="3767" xr:uid="{00000000-0005-0000-0000-000017140000}"/>
    <cellStyle name="Normal 13 13 3 2 2 2" xfId="3768" xr:uid="{00000000-0005-0000-0000-000018140000}"/>
    <cellStyle name="Normal 13 13 3 2 3" xfId="3769" xr:uid="{00000000-0005-0000-0000-000019140000}"/>
    <cellStyle name="Normal 13 13 3 3" xfId="3770" xr:uid="{00000000-0005-0000-0000-00001A140000}"/>
    <cellStyle name="Normal 13 13 3 3 2" xfId="3771" xr:uid="{00000000-0005-0000-0000-00001B140000}"/>
    <cellStyle name="Normal 13 13 3 4" xfId="3772" xr:uid="{00000000-0005-0000-0000-00001C140000}"/>
    <cellStyle name="Normal 13 13 4" xfId="3773" xr:uid="{00000000-0005-0000-0000-00001D140000}"/>
    <cellStyle name="Normal 13 13 5" xfId="3774" xr:uid="{00000000-0005-0000-0000-00001E140000}"/>
    <cellStyle name="Normal 13 13 5 2" xfId="3775" xr:uid="{00000000-0005-0000-0000-00001F140000}"/>
    <cellStyle name="Normal 13 13 6" xfId="3776" xr:uid="{00000000-0005-0000-0000-000020140000}"/>
    <cellStyle name="Normal 13 14" xfId="3777" xr:uid="{00000000-0005-0000-0000-000021140000}"/>
    <cellStyle name="Normal 13 14 2" xfId="3778" xr:uid="{00000000-0005-0000-0000-000022140000}"/>
    <cellStyle name="Normal 13 14 2 2" xfId="3779" xr:uid="{00000000-0005-0000-0000-000023140000}"/>
    <cellStyle name="Normal 13 14 2 2 2" xfId="3780" xr:uid="{00000000-0005-0000-0000-000024140000}"/>
    <cellStyle name="Normal 13 14 2 2 2 2" xfId="3781" xr:uid="{00000000-0005-0000-0000-000025140000}"/>
    <cellStyle name="Normal 13 14 2 2 3" xfId="3782" xr:uid="{00000000-0005-0000-0000-000026140000}"/>
    <cellStyle name="Normal 13 14 2 3" xfId="3783" xr:uid="{00000000-0005-0000-0000-000027140000}"/>
    <cellStyle name="Normal 13 14 2 3 2" xfId="3784" xr:uid="{00000000-0005-0000-0000-000028140000}"/>
    <cellStyle name="Normal 13 14 2 3 2 2" xfId="3785" xr:uid="{00000000-0005-0000-0000-000029140000}"/>
    <cellStyle name="Normal 13 14 2 3 3" xfId="3786" xr:uid="{00000000-0005-0000-0000-00002A140000}"/>
    <cellStyle name="Normal 13 14 2 4" xfId="3787" xr:uid="{00000000-0005-0000-0000-00002B140000}"/>
    <cellStyle name="Normal 13 14 2 4 2" xfId="3788" xr:uid="{00000000-0005-0000-0000-00002C140000}"/>
    <cellStyle name="Normal 13 14 2 5" xfId="3789" xr:uid="{00000000-0005-0000-0000-00002D140000}"/>
    <cellStyle name="Normal 13 14 3" xfId="3790" xr:uid="{00000000-0005-0000-0000-00002E140000}"/>
    <cellStyle name="Normal 13 14 3 2" xfId="3791" xr:uid="{00000000-0005-0000-0000-00002F140000}"/>
    <cellStyle name="Normal 13 14 3 2 2" xfId="3792" xr:uid="{00000000-0005-0000-0000-000030140000}"/>
    <cellStyle name="Normal 13 14 3 2 2 2" xfId="3793" xr:uid="{00000000-0005-0000-0000-000031140000}"/>
    <cellStyle name="Normal 13 14 3 2 3" xfId="3794" xr:uid="{00000000-0005-0000-0000-000032140000}"/>
    <cellStyle name="Normal 13 14 3 3" xfId="3795" xr:uid="{00000000-0005-0000-0000-000033140000}"/>
    <cellStyle name="Normal 13 14 3 3 2" xfId="3796" xr:uid="{00000000-0005-0000-0000-000034140000}"/>
    <cellStyle name="Normal 13 14 3 4" xfId="3797" xr:uid="{00000000-0005-0000-0000-000035140000}"/>
    <cellStyle name="Normal 13 14 4" xfId="3798" xr:uid="{00000000-0005-0000-0000-000036140000}"/>
    <cellStyle name="Normal 13 14 5" xfId="3799" xr:uid="{00000000-0005-0000-0000-000037140000}"/>
    <cellStyle name="Normal 13 14 5 2" xfId="3800" xr:uid="{00000000-0005-0000-0000-000038140000}"/>
    <cellStyle name="Normal 13 14 6" xfId="3801" xr:uid="{00000000-0005-0000-0000-000039140000}"/>
    <cellStyle name="Normal 13 15" xfId="3802" xr:uid="{00000000-0005-0000-0000-00003A140000}"/>
    <cellStyle name="Normal 13 15 2" xfId="3803" xr:uid="{00000000-0005-0000-0000-00003B140000}"/>
    <cellStyle name="Normal 13 15 2 2" xfId="3804" xr:uid="{00000000-0005-0000-0000-00003C140000}"/>
    <cellStyle name="Normal 13 15 2 2 2" xfId="3805" xr:uid="{00000000-0005-0000-0000-00003D140000}"/>
    <cellStyle name="Normal 13 15 2 2 2 2" xfId="3806" xr:uid="{00000000-0005-0000-0000-00003E140000}"/>
    <cellStyle name="Normal 13 15 2 2 3" xfId="3807" xr:uid="{00000000-0005-0000-0000-00003F140000}"/>
    <cellStyle name="Normal 13 15 2 3" xfId="3808" xr:uid="{00000000-0005-0000-0000-000040140000}"/>
    <cellStyle name="Normal 13 15 2 3 2" xfId="3809" xr:uid="{00000000-0005-0000-0000-000041140000}"/>
    <cellStyle name="Normal 13 15 2 3 2 2" xfId="3810" xr:uid="{00000000-0005-0000-0000-000042140000}"/>
    <cellStyle name="Normal 13 15 2 3 3" xfId="3811" xr:uid="{00000000-0005-0000-0000-000043140000}"/>
    <cellStyle name="Normal 13 15 2 4" xfId="3812" xr:uid="{00000000-0005-0000-0000-000044140000}"/>
    <cellStyle name="Normal 13 15 2 4 2" xfId="3813" xr:uid="{00000000-0005-0000-0000-000045140000}"/>
    <cellStyle name="Normal 13 15 2 5" xfId="3814" xr:uid="{00000000-0005-0000-0000-000046140000}"/>
    <cellStyle name="Normal 13 15 3" xfId="3815" xr:uid="{00000000-0005-0000-0000-000047140000}"/>
    <cellStyle name="Normal 13 15 3 2" xfId="3816" xr:uid="{00000000-0005-0000-0000-000048140000}"/>
    <cellStyle name="Normal 13 15 3 2 2" xfId="3817" xr:uid="{00000000-0005-0000-0000-000049140000}"/>
    <cellStyle name="Normal 13 15 3 2 2 2" xfId="3818" xr:uid="{00000000-0005-0000-0000-00004A140000}"/>
    <cellStyle name="Normal 13 15 3 2 3" xfId="3819" xr:uid="{00000000-0005-0000-0000-00004B140000}"/>
    <cellStyle name="Normal 13 15 3 3" xfId="3820" xr:uid="{00000000-0005-0000-0000-00004C140000}"/>
    <cellStyle name="Normal 13 15 3 3 2" xfId="3821" xr:uid="{00000000-0005-0000-0000-00004D140000}"/>
    <cellStyle name="Normal 13 15 3 4" xfId="3822" xr:uid="{00000000-0005-0000-0000-00004E140000}"/>
    <cellStyle name="Normal 13 15 4" xfId="3823" xr:uid="{00000000-0005-0000-0000-00004F140000}"/>
    <cellStyle name="Normal 13 15 5" xfId="3824" xr:uid="{00000000-0005-0000-0000-000050140000}"/>
    <cellStyle name="Normal 13 15 5 2" xfId="3825" xr:uid="{00000000-0005-0000-0000-000051140000}"/>
    <cellStyle name="Normal 13 15 6" xfId="3826" xr:uid="{00000000-0005-0000-0000-000052140000}"/>
    <cellStyle name="Normal 13 16" xfId="3827" xr:uid="{00000000-0005-0000-0000-000053140000}"/>
    <cellStyle name="Normal 13 16 2" xfId="3828" xr:uid="{00000000-0005-0000-0000-000054140000}"/>
    <cellStyle name="Normal 13 16 2 2" xfId="3829" xr:uid="{00000000-0005-0000-0000-000055140000}"/>
    <cellStyle name="Normal 13 16 2 2 2" xfId="3830" xr:uid="{00000000-0005-0000-0000-000056140000}"/>
    <cellStyle name="Normal 13 16 2 2 2 2" xfId="3831" xr:uid="{00000000-0005-0000-0000-000057140000}"/>
    <cellStyle name="Normal 13 16 2 2 3" xfId="3832" xr:uid="{00000000-0005-0000-0000-000058140000}"/>
    <cellStyle name="Normal 13 16 2 3" xfId="3833" xr:uid="{00000000-0005-0000-0000-000059140000}"/>
    <cellStyle name="Normal 13 16 2 3 2" xfId="3834" xr:uid="{00000000-0005-0000-0000-00005A140000}"/>
    <cellStyle name="Normal 13 16 2 3 2 2" xfId="3835" xr:uid="{00000000-0005-0000-0000-00005B140000}"/>
    <cellStyle name="Normal 13 16 2 3 3" xfId="3836" xr:uid="{00000000-0005-0000-0000-00005C140000}"/>
    <cellStyle name="Normal 13 16 2 4" xfId="3837" xr:uid="{00000000-0005-0000-0000-00005D140000}"/>
    <cellStyle name="Normal 13 16 2 4 2" xfId="3838" xr:uid="{00000000-0005-0000-0000-00005E140000}"/>
    <cellStyle name="Normal 13 16 2 5" xfId="3839" xr:uid="{00000000-0005-0000-0000-00005F140000}"/>
    <cellStyle name="Normal 13 16 3" xfId="3840" xr:uid="{00000000-0005-0000-0000-000060140000}"/>
    <cellStyle name="Normal 13 16 3 2" xfId="3841" xr:uid="{00000000-0005-0000-0000-000061140000}"/>
    <cellStyle name="Normal 13 16 3 2 2" xfId="3842" xr:uid="{00000000-0005-0000-0000-000062140000}"/>
    <cellStyle name="Normal 13 16 3 2 2 2" xfId="3843" xr:uid="{00000000-0005-0000-0000-000063140000}"/>
    <cellStyle name="Normal 13 16 3 2 3" xfId="3844" xr:uid="{00000000-0005-0000-0000-000064140000}"/>
    <cellStyle name="Normal 13 16 3 3" xfId="3845" xr:uid="{00000000-0005-0000-0000-000065140000}"/>
    <cellStyle name="Normal 13 16 3 3 2" xfId="3846" xr:uid="{00000000-0005-0000-0000-000066140000}"/>
    <cellStyle name="Normal 13 16 3 4" xfId="3847" xr:uid="{00000000-0005-0000-0000-000067140000}"/>
    <cellStyle name="Normal 13 16 4" xfId="3848" xr:uid="{00000000-0005-0000-0000-000068140000}"/>
    <cellStyle name="Normal 13 16 5" xfId="3849" xr:uid="{00000000-0005-0000-0000-000069140000}"/>
    <cellStyle name="Normal 13 16 5 2" xfId="3850" xr:uid="{00000000-0005-0000-0000-00006A140000}"/>
    <cellStyle name="Normal 13 16 6" xfId="3851" xr:uid="{00000000-0005-0000-0000-00006B140000}"/>
    <cellStyle name="Normal 13 17" xfId="3852" xr:uid="{00000000-0005-0000-0000-00006C140000}"/>
    <cellStyle name="Normal 13 18" xfId="3853" xr:uid="{00000000-0005-0000-0000-00006D140000}"/>
    <cellStyle name="Normal 13 19" xfId="3854" xr:uid="{00000000-0005-0000-0000-00006E140000}"/>
    <cellStyle name="Normal 13 2" xfId="3855" xr:uid="{00000000-0005-0000-0000-00006F140000}"/>
    <cellStyle name="Normal 13 2 10" xfId="3856" xr:uid="{00000000-0005-0000-0000-000070140000}"/>
    <cellStyle name="Normal 13 2 2" xfId="3857" xr:uid="{00000000-0005-0000-0000-000071140000}"/>
    <cellStyle name="Normal 13 2 2 2" xfId="3858" xr:uid="{00000000-0005-0000-0000-000072140000}"/>
    <cellStyle name="Normal 13 2 2 2 2" xfId="3859" xr:uid="{00000000-0005-0000-0000-000073140000}"/>
    <cellStyle name="Normal 13 2 2 2 2 2" xfId="3860" xr:uid="{00000000-0005-0000-0000-000074140000}"/>
    <cellStyle name="Normal 13 2 2 2 2 2 2" xfId="3861" xr:uid="{00000000-0005-0000-0000-000075140000}"/>
    <cellStyle name="Normal 13 2 2 2 2 3" xfId="3862" xr:uid="{00000000-0005-0000-0000-000076140000}"/>
    <cellStyle name="Normal 13 2 2 2 3" xfId="3863" xr:uid="{00000000-0005-0000-0000-000077140000}"/>
    <cellStyle name="Normal 13 2 2 2 3 2" xfId="3864" xr:uid="{00000000-0005-0000-0000-000078140000}"/>
    <cellStyle name="Normal 13 2 2 2 3 2 2" xfId="3865" xr:uid="{00000000-0005-0000-0000-000079140000}"/>
    <cellStyle name="Normal 13 2 2 2 3 3" xfId="3866" xr:uid="{00000000-0005-0000-0000-00007A140000}"/>
    <cellStyle name="Normal 13 2 2 2 4" xfId="3867" xr:uid="{00000000-0005-0000-0000-00007B140000}"/>
    <cellStyle name="Normal 13 2 2 2 4 2" xfId="3868" xr:uid="{00000000-0005-0000-0000-00007C140000}"/>
    <cellStyle name="Normal 13 2 2 2 5" xfId="3869" xr:uid="{00000000-0005-0000-0000-00007D140000}"/>
    <cellStyle name="Normal 13 2 2 3" xfId="3870" xr:uid="{00000000-0005-0000-0000-00007E140000}"/>
    <cellStyle name="Normal 13 2 2 3 2" xfId="3871" xr:uid="{00000000-0005-0000-0000-00007F140000}"/>
    <cellStyle name="Normal 13 2 2 3 2 2" xfId="3872" xr:uid="{00000000-0005-0000-0000-000080140000}"/>
    <cellStyle name="Normal 13 2 2 3 2 2 2" xfId="3873" xr:uid="{00000000-0005-0000-0000-000081140000}"/>
    <cellStyle name="Normal 13 2 2 3 2 3" xfId="3874" xr:uid="{00000000-0005-0000-0000-000082140000}"/>
    <cellStyle name="Normal 13 2 2 3 3" xfId="3875" xr:uid="{00000000-0005-0000-0000-000083140000}"/>
    <cellStyle name="Normal 13 2 2 3 3 2" xfId="3876" xr:uid="{00000000-0005-0000-0000-000084140000}"/>
    <cellStyle name="Normal 13 2 2 3 4" xfId="3877" xr:uid="{00000000-0005-0000-0000-000085140000}"/>
    <cellStyle name="Normal 13 2 2 4" xfId="3878" xr:uid="{00000000-0005-0000-0000-000086140000}"/>
    <cellStyle name="Normal 13 2 2 5" xfId="3879" xr:uid="{00000000-0005-0000-0000-000087140000}"/>
    <cellStyle name="Normal 13 2 2 5 2" xfId="3880" xr:uid="{00000000-0005-0000-0000-000088140000}"/>
    <cellStyle name="Normal 13 2 2 6" xfId="3881" xr:uid="{00000000-0005-0000-0000-000089140000}"/>
    <cellStyle name="Normal 13 2 3" xfId="3882" xr:uid="{00000000-0005-0000-0000-00008A140000}"/>
    <cellStyle name="Normal 13 2 3 2" xfId="3883" xr:uid="{00000000-0005-0000-0000-00008B140000}"/>
    <cellStyle name="Normal 13 2 3 2 2" xfId="3884" xr:uid="{00000000-0005-0000-0000-00008C140000}"/>
    <cellStyle name="Normal 13 2 3 2 2 2" xfId="3885" xr:uid="{00000000-0005-0000-0000-00008D140000}"/>
    <cellStyle name="Normal 13 2 3 2 2 2 2" xfId="3886" xr:uid="{00000000-0005-0000-0000-00008E140000}"/>
    <cellStyle name="Normal 13 2 3 2 2 3" xfId="3887" xr:uid="{00000000-0005-0000-0000-00008F140000}"/>
    <cellStyle name="Normal 13 2 3 2 3" xfId="3888" xr:uid="{00000000-0005-0000-0000-000090140000}"/>
    <cellStyle name="Normal 13 2 3 2 3 2" xfId="3889" xr:uid="{00000000-0005-0000-0000-000091140000}"/>
    <cellStyle name="Normal 13 2 3 2 3 2 2" xfId="3890" xr:uid="{00000000-0005-0000-0000-000092140000}"/>
    <cellStyle name="Normal 13 2 3 2 3 3" xfId="3891" xr:uid="{00000000-0005-0000-0000-000093140000}"/>
    <cellStyle name="Normal 13 2 3 2 4" xfId="3892" xr:uid="{00000000-0005-0000-0000-000094140000}"/>
    <cellStyle name="Normal 13 2 3 2 4 2" xfId="3893" xr:uid="{00000000-0005-0000-0000-000095140000}"/>
    <cellStyle name="Normal 13 2 3 2 5" xfId="3894" xr:uid="{00000000-0005-0000-0000-000096140000}"/>
    <cellStyle name="Normal 13 2 3 3" xfId="3895" xr:uid="{00000000-0005-0000-0000-000097140000}"/>
    <cellStyle name="Normal 13 2 3 3 2" xfId="3896" xr:uid="{00000000-0005-0000-0000-000098140000}"/>
    <cellStyle name="Normal 13 2 3 3 2 2" xfId="3897" xr:uid="{00000000-0005-0000-0000-000099140000}"/>
    <cellStyle name="Normal 13 2 3 3 2 2 2" xfId="3898" xr:uid="{00000000-0005-0000-0000-00009A140000}"/>
    <cellStyle name="Normal 13 2 3 3 2 3" xfId="3899" xr:uid="{00000000-0005-0000-0000-00009B140000}"/>
    <cellStyle name="Normal 13 2 3 3 3" xfId="3900" xr:uid="{00000000-0005-0000-0000-00009C140000}"/>
    <cellStyle name="Normal 13 2 3 3 3 2" xfId="3901" xr:uid="{00000000-0005-0000-0000-00009D140000}"/>
    <cellStyle name="Normal 13 2 3 3 4" xfId="3902" xr:uid="{00000000-0005-0000-0000-00009E140000}"/>
    <cellStyle name="Normal 13 2 3 4" xfId="3903" xr:uid="{00000000-0005-0000-0000-00009F140000}"/>
    <cellStyle name="Normal 13 2 3 5" xfId="3904" xr:uid="{00000000-0005-0000-0000-0000A0140000}"/>
    <cellStyle name="Normal 13 2 3 5 2" xfId="3905" xr:uid="{00000000-0005-0000-0000-0000A1140000}"/>
    <cellStyle name="Normal 13 2 3 6" xfId="3906" xr:uid="{00000000-0005-0000-0000-0000A2140000}"/>
    <cellStyle name="Normal 13 2 4" xfId="3907" xr:uid="{00000000-0005-0000-0000-0000A3140000}"/>
    <cellStyle name="Normal 13 2 4 2" xfId="3908" xr:uid="{00000000-0005-0000-0000-0000A4140000}"/>
    <cellStyle name="Normal 13 2 4 2 2" xfId="3909" xr:uid="{00000000-0005-0000-0000-0000A5140000}"/>
    <cellStyle name="Normal 13 2 4 2 2 2" xfId="3910" xr:uid="{00000000-0005-0000-0000-0000A6140000}"/>
    <cellStyle name="Normal 13 2 4 2 2 2 2" xfId="3911" xr:uid="{00000000-0005-0000-0000-0000A7140000}"/>
    <cellStyle name="Normal 13 2 4 2 2 3" xfId="3912" xr:uid="{00000000-0005-0000-0000-0000A8140000}"/>
    <cellStyle name="Normal 13 2 4 2 3" xfId="3913" xr:uid="{00000000-0005-0000-0000-0000A9140000}"/>
    <cellStyle name="Normal 13 2 4 2 3 2" xfId="3914" xr:uid="{00000000-0005-0000-0000-0000AA140000}"/>
    <cellStyle name="Normal 13 2 4 2 3 2 2" xfId="3915" xr:uid="{00000000-0005-0000-0000-0000AB140000}"/>
    <cellStyle name="Normal 13 2 4 2 3 3" xfId="3916" xr:uid="{00000000-0005-0000-0000-0000AC140000}"/>
    <cellStyle name="Normal 13 2 4 2 4" xfId="3917" xr:uid="{00000000-0005-0000-0000-0000AD140000}"/>
    <cellStyle name="Normal 13 2 4 2 4 2" xfId="3918" xr:uid="{00000000-0005-0000-0000-0000AE140000}"/>
    <cellStyle name="Normal 13 2 4 2 5" xfId="3919" xr:uid="{00000000-0005-0000-0000-0000AF140000}"/>
    <cellStyle name="Normal 13 2 4 3" xfId="3920" xr:uid="{00000000-0005-0000-0000-0000B0140000}"/>
    <cellStyle name="Normal 13 2 4 3 2" xfId="3921" xr:uid="{00000000-0005-0000-0000-0000B1140000}"/>
    <cellStyle name="Normal 13 2 4 3 2 2" xfId="3922" xr:uid="{00000000-0005-0000-0000-0000B2140000}"/>
    <cellStyle name="Normal 13 2 4 3 2 2 2" xfId="3923" xr:uid="{00000000-0005-0000-0000-0000B3140000}"/>
    <cellStyle name="Normal 13 2 4 3 2 3" xfId="3924" xr:uid="{00000000-0005-0000-0000-0000B4140000}"/>
    <cellStyle name="Normal 13 2 4 3 3" xfId="3925" xr:uid="{00000000-0005-0000-0000-0000B5140000}"/>
    <cellStyle name="Normal 13 2 4 3 3 2" xfId="3926" xr:uid="{00000000-0005-0000-0000-0000B6140000}"/>
    <cellStyle name="Normal 13 2 4 3 4" xfId="3927" xr:uid="{00000000-0005-0000-0000-0000B7140000}"/>
    <cellStyle name="Normal 13 2 4 4" xfId="3928" xr:uid="{00000000-0005-0000-0000-0000B8140000}"/>
    <cellStyle name="Normal 13 2 4 5" xfId="3929" xr:uid="{00000000-0005-0000-0000-0000B9140000}"/>
    <cellStyle name="Normal 13 2 4 5 2" xfId="3930" xr:uid="{00000000-0005-0000-0000-0000BA140000}"/>
    <cellStyle name="Normal 13 2 4 6" xfId="3931" xr:uid="{00000000-0005-0000-0000-0000BB140000}"/>
    <cellStyle name="Normal 13 2 5" xfId="3932" xr:uid="{00000000-0005-0000-0000-0000BC140000}"/>
    <cellStyle name="Normal 13 2 5 2" xfId="3933" xr:uid="{00000000-0005-0000-0000-0000BD140000}"/>
    <cellStyle name="Normal 13 2 5 2 2" xfId="3934" xr:uid="{00000000-0005-0000-0000-0000BE140000}"/>
    <cellStyle name="Normal 13 2 5 2 2 2" xfId="3935" xr:uid="{00000000-0005-0000-0000-0000BF140000}"/>
    <cellStyle name="Normal 13 2 5 2 2 2 2" xfId="3936" xr:uid="{00000000-0005-0000-0000-0000C0140000}"/>
    <cellStyle name="Normal 13 2 5 2 2 3" xfId="3937" xr:uid="{00000000-0005-0000-0000-0000C1140000}"/>
    <cellStyle name="Normal 13 2 5 2 3" xfId="3938" xr:uid="{00000000-0005-0000-0000-0000C2140000}"/>
    <cellStyle name="Normal 13 2 5 2 3 2" xfId="3939" xr:uid="{00000000-0005-0000-0000-0000C3140000}"/>
    <cellStyle name="Normal 13 2 5 2 3 2 2" xfId="3940" xr:uid="{00000000-0005-0000-0000-0000C4140000}"/>
    <cellStyle name="Normal 13 2 5 2 3 3" xfId="3941" xr:uid="{00000000-0005-0000-0000-0000C5140000}"/>
    <cellStyle name="Normal 13 2 5 2 4" xfId="3942" xr:uid="{00000000-0005-0000-0000-0000C6140000}"/>
    <cellStyle name="Normal 13 2 5 2 4 2" xfId="3943" xr:uid="{00000000-0005-0000-0000-0000C7140000}"/>
    <cellStyle name="Normal 13 2 5 2 5" xfId="3944" xr:uid="{00000000-0005-0000-0000-0000C8140000}"/>
    <cellStyle name="Normal 13 2 5 3" xfId="3945" xr:uid="{00000000-0005-0000-0000-0000C9140000}"/>
    <cellStyle name="Normal 13 2 5 3 2" xfId="3946" xr:uid="{00000000-0005-0000-0000-0000CA140000}"/>
    <cellStyle name="Normal 13 2 5 3 2 2" xfId="3947" xr:uid="{00000000-0005-0000-0000-0000CB140000}"/>
    <cellStyle name="Normal 13 2 5 3 2 2 2" xfId="3948" xr:uid="{00000000-0005-0000-0000-0000CC140000}"/>
    <cellStyle name="Normal 13 2 5 3 2 3" xfId="3949" xr:uid="{00000000-0005-0000-0000-0000CD140000}"/>
    <cellStyle name="Normal 13 2 5 3 3" xfId="3950" xr:uid="{00000000-0005-0000-0000-0000CE140000}"/>
    <cellStyle name="Normal 13 2 5 3 3 2" xfId="3951" xr:uid="{00000000-0005-0000-0000-0000CF140000}"/>
    <cellStyle name="Normal 13 2 5 3 4" xfId="3952" xr:uid="{00000000-0005-0000-0000-0000D0140000}"/>
    <cellStyle name="Normal 13 2 5 4" xfId="3953" xr:uid="{00000000-0005-0000-0000-0000D1140000}"/>
    <cellStyle name="Normal 13 2 5 5" xfId="3954" xr:uid="{00000000-0005-0000-0000-0000D2140000}"/>
    <cellStyle name="Normal 13 2 5 5 2" xfId="3955" xr:uid="{00000000-0005-0000-0000-0000D3140000}"/>
    <cellStyle name="Normal 13 2 5 6" xfId="3956" xr:uid="{00000000-0005-0000-0000-0000D4140000}"/>
    <cellStyle name="Normal 13 2 6" xfId="3957" xr:uid="{00000000-0005-0000-0000-0000D5140000}"/>
    <cellStyle name="Normal 13 2 6 2" xfId="3958" xr:uid="{00000000-0005-0000-0000-0000D6140000}"/>
    <cellStyle name="Normal 13 2 6 2 2" xfId="3959" xr:uid="{00000000-0005-0000-0000-0000D7140000}"/>
    <cellStyle name="Normal 13 2 6 2 2 2" xfId="3960" xr:uid="{00000000-0005-0000-0000-0000D8140000}"/>
    <cellStyle name="Normal 13 2 6 2 2 2 2" xfId="3961" xr:uid="{00000000-0005-0000-0000-0000D9140000}"/>
    <cellStyle name="Normal 13 2 6 2 2 3" xfId="3962" xr:uid="{00000000-0005-0000-0000-0000DA140000}"/>
    <cellStyle name="Normal 13 2 6 2 3" xfId="3963" xr:uid="{00000000-0005-0000-0000-0000DB140000}"/>
    <cellStyle name="Normal 13 2 6 2 3 2" xfId="3964" xr:uid="{00000000-0005-0000-0000-0000DC140000}"/>
    <cellStyle name="Normal 13 2 6 2 3 2 2" xfId="3965" xr:uid="{00000000-0005-0000-0000-0000DD140000}"/>
    <cellStyle name="Normal 13 2 6 2 3 3" xfId="3966" xr:uid="{00000000-0005-0000-0000-0000DE140000}"/>
    <cellStyle name="Normal 13 2 6 2 4" xfId="3967" xr:uid="{00000000-0005-0000-0000-0000DF140000}"/>
    <cellStyle name="Normal 13 2 6 2 4 2" xfId="3968" xr:uid="{00000000-0005-0000-0000-0000E0140000}"/>
    <cellStyle name="Normal 13 2 6 2 5" xfId="3969" xr:uid="{00000000-0005-0000-0000-0000E1140000}"/>
    <cellStyle name="Normal 13 2 6 3" xfId="3970" xr:uid="{00000000-0005-0000-0000-0000E2140000}"/>
    <cellStyle name="Normal 13 2 6 3 2" xfId="3971" xr:uid="{00000000-0005-0000-0000-0000E3140000}"/>
    <cellStyle name="Normal 13 2 6 3 2 2" xfId="3972" xr:uid="{00000000-0005-0000-0000-0000E4140000}"/>
    <cellStyle name="Normal 13 2 6 3 2 2 2" xfId="3973" xr:uid="{00000000-0005-0000-0000-0000E5140000}"/>
    <cellStyle name="Normal 13 2 6 3 2 3" xfId="3974" xr:uid="{00000000-0005-0000-0000-0000E6140000}"/>
    <cellStyle name="Normal 13 2 6 3 3" xfId="3975" xr:uid="{00000000-0005-0000-0000-0000E7140000}"/>
    <cellStyle name="Normal 13 2 6 3 3 2" xfId="3976" xr:uid="{00000000-0005-0000-0000-0000E8140000}"/>
    <cellStyle name="Normal 13 2 6 3 4" xfId="3977" xr:uid="{00000000-0005-0000-0000-0000E9140000}"/>
    <cellStyle name="Normal 13 2 6 4" xfId="3978" xr:uid="{00000000-0005-0000-0000-0000EA140000}"/>
    <cellStyle name="Normal 13 2 6 5" xfId="3979" xr:uid="{00000000-0005-0000-0000-0000EB140000}"/>
    <cellStyle name="Normal 13 2 6 5 2" xfId="3980" xr:uid="{00000000-0005-0000-0000-0000EC140000}"/>
    <cellStyle name="Normal 13 2 6 6" xfId="3981" xr:uid="{00000000-0005-0000-0000-0000ED140000}"/>
    <cellStyle name="Normal 13 2 7" xfId="3982" xr:uid="{00000000-0005-0000-0000-0000EE140000}"/>
    <cellStyle name="Normal 13 2 7 2" xfId="3983" xr:uid="{00000000-0005-0000-0000-0000EF140000}"/>
    <cellStyle name="Normal 13 2 7 2 2" xfId="3984" xr:uid="{00000000-0005-0000-0000-0000F0140000}"/>
    <cellStyle name="Normal 13 2 7 2 2 2" xfId="3985" xr:uid="{00000000-0005-0000-0000-0000F1140000}"/>
    <cellStyle name="Normal 13 2 7 2 2 2 2" xfId="3986" xr:uid="{00000000-0005-0000-0000-0000F2140000}"/>
    <cellStyle name="Normal 13 2 7 2 2 3" xfId="3987" xr:uid="{00000000-0005-0000-0000-0000F3140000}"/>
    <cellStyle name="Normal 13 2 7 2 3" xfId="3988" xr:uid="{00000000-0005-0000-0000-0000F4140000}"/>
    <cellStyle name="Normal 13 2 7 2 3 2" xfId="3989" xr:uid="{00000000-0005-0000-0000-0000F5140000}"/>
    <cellStyle name="Normal 13 2 7 2 3 2 2" xfId="3990" xr:uid="{00000000-0005-0000-0000-0000F6140000}"/>
    <cellStyle name="Normal 13 2 7 2 3 3" xfId="3991" xr:uid="{00000000-0005-0000-0000-0000F7140000}"/>
    <cellStyle name="Normal 13 2 7 2 4" xfId="3992" xr:uid="{00000000-0005-0000-0000-0000F8140000}"/>
    <cellStyle name="Normal 13 2 7 2 4 2" xfId="3993" xr:uid="{00000000-0005-0000-0000-0000F9140000}"/>
    <cellStyle name="Normal 13 2 7 2 5" xfId="3994" xr:uid="{00000000-0005-0000-0000-0000FA140000}"/>
    <cellStyle name="Normal 13 2 7 3" xfId="3995" xr:uid="{00000000-0005-0000-0000-0000FB140000}"/>
    <cellStyle name="Normal 13 2 7 3 2" xfId="3996" xr:uid="{00000000-0005-0000-0000-0000FC140000}"/>
    <cellStyle name="Normal 13 2 7 3 2 2" xfId="3997" xr:uid="{00000000-0005-0000-0000-0000FD140000}"/>
    <cellStyle name="Normal 13 2 7 3 2 2 2" xfId="3998" xr:uid="{00000000-0005-0000-0000-0000FE140000}"/>
    <cellStyle name="Normal 13 2 7 3 2 3" xfId="3999" xr:uid="{00000000-0005-0000-0000-0000FF140000}"/>
    <cellStyle name="Normal 13 2 7 3 3" xfId="4000" xr:uid="{00000000-0005-0000-0000-000000150000}"/>
    <cellStyle name="Normal 13 2 7 3 3 2" xfId="4001" xr:uid="{00000000-0005-0000-0000-000001150000}"/>
    <cellStyle name="Normal 13 2 7 3 4" xfId="4002" xr:uid="{00000000-0005-0000-0000-000002150000}"/>
    <cellStyle name="Normal 13 2 7 4" xfId="4003" xr:uid="{00000000-0005-0000-0000-000003150000}"/>
    <cellStyle name="Normal 13 2 7 5" xfId="4004" xr:uid="{00000000-0005-0000-0000-000004150000}"/>
    <cellStyle name="Normal 13 2 7 5 2" xfId="4005" xr:uid="{00000000-0005-0000-0000-000005150000}"/>
    <cellStyle name="Normal 13 2 7 6" xfId="4006" xr:uid="{00000000-0005-0000-0000-000006150000}"/>
    <cellStyle name="Normal 13 2 8" xfId="4007" xr:uid="{00000000-0005-0000-0000-000007150000}"/>
    <cellStyle name="Normal 13 2 8 2" xfId="4008" xr:uid="{00000000-0005-0000-0000-000008150000}"/>
    <cellStyle name="Normal 13 2 8 2 2" xfId="4009" xr:uid="{00000000-0005-0000-0000-000009150000}"/>
    <cellStyle name="Normal 13 2 8 2 2 2" xfId="4010" xr:uid="{00000000-0005-0000-0000-00000A150000}"/>
    <cellStyle name="Normal 13 2 8 2 2 2 2" xfId="4011" xr:uid="{00000000-0005-0000-0000-00000B150000}"/>
    <cellStyle name="Normal 13 2 8 2 2 3" xfId="4012" xr:uid="{00000000-0005-0000-0000-00000C150000}"/>
    <cellStyle name="Normal 13 2 8 2 3" xfId="4013" xr:uid="{00000000-0005-0000-0000-00000D150000}"/>
    <cellStyle name="Normal 13 2 8 2 3 2" xfId="4014" xr:uid="{00000000-0005-0000-0000-00000E150000}"/>
    <cellStyle name="Normal 13 2 8 2 3 2 2" xfId="4015" xr:uid="{00000000-0005-0000-0000-00000F150000}"/>
    <cellStyle name="Normal 13 2 8 2 3 3" xfId="4016" xr:uid="{00000000-0005-0000-0000-000010150000}"/>
    <cellStyle name="Normal 13 2 8 2 4" xfId="4017" xr:uid="{00000000-0005-0000-0000-000011150000}"/>
    <cellStyle name="Normal 13 2 8 2 4 2" xfId="4018" xr:uid="{00000000-0005-0000-0000-000012150000}"/>
    <cellStyle name="Normal 13 2 8 2 5" xfId="4019" xr:uid="{00000000-0005-0000-0000-000013150000}"/>
    <cellStyle name="Normal 13 2 8 3" xfId="4020" xr:uid="{00000000-0005-0000-0000-000014150000}"/>
    <cellStyle name="Normal 13 2 8 3 2" xfId="4021" xr:uid="{00000000-0005-0000-0000-000015150000}"/>
    <cellStyle name="Normal 13 2 8 3 2 2" xfId="4022" xr:uid="{00000000-0005-0000-0000-000016150000}"/>
    <cellStyle name="Normal 13 2 8 3 2 2 2" xfId="4023" xr:uid="{00000000-0005-0000-0000-000017150000}"/>
    <cellStyle name="Normal 13 2 8 3 2 3" xfId="4024" xr:uid="{00000000-0005-0000-0000-000018150000}"/>
    <cellStyle name="Normal 13 2 8 3 3" xfId="4025" xr:uid="{00000000-0005-0000-0000-000019150000}"/>
    <cellStyle name="Normal 13 2 8 3 3 2" xfId="4026" xr:uid="{00000000-0005-0000-0000-00001A150000}"/>
    <cellStyle name="Normal 13 2 8 3 4" xfId="4027" xr:uid="{00000000-0005-0000-0000-00001B150000}"/>
    <cellStyle name="Normal 13 2 8 4" xfId="4028" xr:uid="{00000000-0005-0000-0000-00001C150000}"/>
    <cellStyle name="Normal 13 2 8 5" xfId="4029" xr:uid="{00000000-0005-0000-0000-00001D150000}"/>
    <cellStyle name="Normal 13 2 8 5 2" xfId="4030" xr:uid="{00000000-0005-0000-0000-00001E150000}"/>
    <cellStyle name="Normal 13 2 8 6" xfId="4031" xr:uid="{00000000-0005-0000-0000-00001F150000}"/>
    <cellStyle name="Normal 13 2 9" xfId="4032" xr:uid="{00000000-0005-0000-0000-000020150000}"/>
    <cellStyle name="Normal 13 20" xfId="4033" xr:uid="{00000000-0005-0000-0000-000021150000}"/>
    <cellStyle name="Normal 13 20 2" xfId="18261" xr:uid="{00000000-0005-0000-0000-000022150000}"/>
    <cellStyle name="Normal 13 21" xfId="4034" xr:uid="{00000000-0005-0000-0000-000023150000}"/>
    <cellStyle name="Normal 13 21 2" xfId="18262" xr:uid="{00000000-0005-0000-0000-000024150000}"/>
    <cellStyle name="Normal 13 22" xfId="4035" xr:uid="{00000000-0005-0000-0000-000025150000}"/>
    <cellStyle name="Normal 13 22 2" xfId="18263" xr:uid="{00000000-0005-0000-0000-000026150000}"/>
    <cellStyle name="Normal 13 23" xfId="4036" xr:uid="{00000000-0005-0000-0000-000027150000}"/>
    <cellStyle name="Normal 13 23 2" xfId="18264" xr:uid="{00000000-0005-0000-0000-000028150000}"/>
    <cellStyle name="Normal 13 24" xfId="4037" xr:uid="{00000000-0005-0000-0000-000029150000}"/>
    <cellStyle name="Normal 13 24 2" xfId="18265" xr:uid="{00000000-0005-0000-0000-00002A150000}"/>
    <cellStyle name="Normal 13 25" xfId="4038" xr:uid="{00000000-0005-0000-0000-00002B150000}"/>
    <cellStyle name="Normal 13 25 2" xfId="18266" xr:uid="{00000000-0005-0000-0000-00002C150000}"/>
    <cellStyle name="Normal 13 26" xfId="4039" xr:uid="{00000000-0005-0000-0000-00002D150000}"/>
    <cellStyle name="Normal 13 26 2" xfId="18267" xr:uid="{00000000-0005-0000-0000-00002E150000}"/>
    <cellStyle name="Normal 13 27" xfId="4040" xr:uid="{00000000-0005-0000-0000-00002F150000}"/>
    <cellStyle name="Normal 13 27 2" xfId="18268" xr:uid="{00000000-0005-0000-0000-000030150000}"/>
    <cellStyle name="Normal 13 28" xfId="4041" xr:uid="{00000000-0005-0000-0000-000031150000}"/>
    <cellStyle name="Normal 13 28 2" xfId="18269" xr:uid="{00000000-0005-0000-0000-000032150000}"/>
    <cellStyle name="Normal 13 29" xfId="4042" xr:uid="{00000000-0005-0000-0000-000033150000}"/>
    <cellStyle name="Normal 13 29 2" xfId="18270" xr:uid="{00000000-0005-0000-0000-000034150000}"/>
    <cellStyle name="Normal 13 3" xfId="4043" xr:uid="{00000000-0005-0000-0000-000035150000}"/>
    <cellStyle name="Normal 13 3 2" xfId="4044" xr:uid="{00000000-0005-0000-0000-000036150000}"/>
    <cellStyle name="Normal 13 3 2 2" xfId="4045" xr:uid="{00000000-0005-0000-0000-000037150000}"/>
    <cellStyle name="Normal 13 3 2 2 2" xfId="4046" xr:uid="{00000000-0005-0000-0000-000038150000}"/>
    <cellStyle name="Normal 13 3 2 2 2 2" xfId="4047" xr:uid="{00000000-0005-0000-0000-000039150000}"/>
    <cellStyle name="Normal 13 3 2 2 2 2 2" xfId="4048" xr:uid="{00000000-0005-0000-0000-00003A150000}"/>
    <cellStyle name="Normal 13 3 2 2 2 3" xfId="4049" xr:uid="{00000000-0005-0000-0000-00003B150000}"/>
    <cellStyle name="Normal 13 3 2 2 3" xfId="4050" xr:uid="{00000000-0005-0000-0000-00003C150000}"/>
    <cellStyle name="Normal 13 3 2 2 3 2" xfId="4051" xr:uid="{00000000-0005-0000-0000-00003D150000}"/>
    <cellStyle name="Normal 13 3 2 2 3 2 2" xfId="4052" xr:uid="{00000000-0005-0000-0000-00003E150000}"/>
    <cellStyle name="Normal 13 3 2 2 3 3" xfId="4053" xr:uid="{00000000-0005-0000-0000-00003F150000}"/>
    <cellStyle name="Normal 13 3 2 2 4" xfId="4054" xr:uid="{00000000-0005-0000-0000-000040150000}"/>
    <cellStyle name="Normal 13 3 2 2 4 2" xfId="4055" xr:uid="{00000000-0005-0000-0000-000041150000}"/>
    <cellStyle name="Normal 13 3 2 2 5" xfId="4056" xr:uid="{00000000-0005-0000-0000-000042150000}"/>
    <cellStyle name="Normal 13 3 2 3" xfId="4057" xr:uid="{00000000-0005-0000-0000-000043150000}"/>
    <cellStyle name="Normal 13 3 2 3 2" xfId="4058" xr:uid="{00000000-0005-0000-0000-000044150000}"/>
    <cellStyle name="Normal 13 3 2 3 2 2" xfId="4059" xr:uid="{00000000-0005-0000-0000-000045150000}"/>
    <cellStyle name="Normal 13 3 2 3 3" xfId="4060" xr:uid="{00000000-0005-0000-0000-000046150000}"/>
    <cellStyle name="Normal 13 3 2 4" xfId="4061" xr:uid="{00000000-0005-0000-0000-000047150000}"/>
    <cellStyle name="Normal 13 3 2 4 2" xfId="4062" xr:uid="{00000000-0005-0000-0000-000048150000}"/>
    <cellStyle name="Normal 13 3 2 4 2 2" xfId="4063" xr:uid="{00000000-0005-0000-0000-000049150000}"/>
    <cellStyle name="Normal 13 3 2 4 3" xfId="4064" xr:uid="{00000000-0005-0000-0000-00004A150000}"/>
    <cellStyle name="Normal 13 3 2 5" xfId="4065" xr:uid="{00000000-0005-0000-0000-00004B150000}"/>
    <cellStyle name="Normal 13 3 2 5 2" xfId="4066" xr:uid="{00000000-0005-0000-0000-00004C150000}"/>
    <cellStyle name="Normal 13 3 2 6" xfId="4067" xr:uid="{00000000-0005-0000-0000-00004D150000}"/>
    <cellStyle name="Normal 13 3 3" xfId="4068" xr:uid="{00000000-0005-0000-0000-00004E150000}"/>
    <cellStyle name="Normal 13 3 4" xfId="4069" xr:uid="{00000000-0005-0000-0000-00004F150000}"/>
    <cellStyle name="Normal 13 3 5" xfId="4070" xr:uid="{00000000-0005-0000-0000-000050150000}"/>
    <cellStyle name="Normal 13 3 6" xfId="18271" xr:uid="{00000000-0005-0000-0000-000051150000}"/>
    <cellStyle name="Normal 13 30" xfId="4071" xr:uid="{00000000-0005-0000-0000-000052150000}"/>
    <cellStyle name="Normal 13 30 2" xfId="18272" xr:uid="{00000000-0005-0000-0000-000053150000}"/>
    <cellStyle name="Normal 13 31" xfId="4072" xr:uid="{00000000-0005-0000-0000-000054150000}"/>
    <cellStyle name="Normal 13 31 2" xfId="18273" xr:uid="{00000000-0005-0000-0000-000055150000}"/>
    <cellStyle name="Normal 13 32" xfId="4073" xr:uid="{00000000-0005-0000-0000-000056150000}"/>
    <cellStyle name="Normal 13 32 2" xfId="18274" xr:uid="{00000000-0005-0000-0000-000057150000}"/>
    <cellStyle name="Normal 13 33" xfId="4074" xr:uid="{00000000-0005-0000-0000-000058150000}"/>
    <cellStyle name="Normal 13 33 2" xfId="18275" xr:uid="{00000000-0005-0000-0000-000059150000}"/>
    <cellStyle name="Normal 13 34" xfId="4075" xr:uid="{00000000-0005-0000-0000-00005A150000}"/>
    <cellStyle name="Normal 13 34 2" xfId="18276" xr:uid="{00000000-0005-0000-0000-00005B150000}"/>
    <cellStyle name="Normal 13 35" xfId="4076" xr:uid="{00000000-0005-0000-0000-00005C150000}"/>
    <cellStyle name="Normal 13 35 2" xfId="18277" xr:uid="{00000000-0005-0000-0000-00005D150000}"/>
    <cellStyle name="Normal 13 36" xfId="4077" xr:uid="{00000000-0005-0000-0000-00005E150000}"/>
    <cellStyle name="Normal 13 36 2" xfId="18278" xr:uid="{00000000-0005-0000-0000-00005F150000}"/>
    <cellStyle name="Normal 13 37" xfId="4078" xr:uid="{00000000-0005-0000-0000-000060150000}"/>
    <cellStyle name="Normal 13 37 2" xfId="18279" xr:uid="{00000000-0005-0000-0000-000061150000}"/>
    <cellStyle name="Normal 13 38" xfId="4079" xr:uid="{00000000-0005-0000-0000-000062150000}"/>
    <cellStyle name="Normal 13 38 2" xfId="18280" xr:uid="{00000000-0005-0000-0000-000063150000}"/>
    <cellStyle name="Normal 13 39" xfId="4080" xr:uid="{00000000-0005-0000-0000-000064150000}"/>
    <cellStyle name="Normal 13 39 2" xfId="4081" xr:uid="{00000000-0005-0000-0000-000065150000}"/>
    <cellStyle name="Normal 13 39 2 2" xfId="4082" xr:uid="{00000000-0005-0000-0000-000066150000}"/>
    <cellStyle name="Normal 13 39 2 2 2" xfId="4083" xr:uid="{00000000-0005-0000-0000-000067150000}"/>
    <cellStyle name="Normal 13 39 2 3" xfId="4084" xr:uid="{00000000-0005-0000-0000-000068150000}"/>
    <cellStyle name="Normal 13 39 3" xfId="4085" xr:uid="{00000000-0005-0000-0000-000069150000}"/>
    <cellStyle name="Normal 13 39 3 2" xfId="4086" xr:uid="{00000000-0005-0000-0000-00006A150000}"/>
    <cellStyle name="Normal 13 39 3 2 2" xfId="4087" xr:uid="{00000000-0005-0000-0000-00006B150000}"/>
    <cellStyle name="Normal 13 39 3 3" xfId="4088" xr:uid="{00000000-0005-0000-0000-00006C150000}"/>
    <cellStyle name="Normal 13 39 4" xfId="4089" xr:uid="{00000000-0005-0000-0000-00006D150000}"/>
    <cellStyle name="Normal 13 39 4 2" xfId="4090" xr:uid="{00000000-0005-0000-0000-00006E150000}"/>
    <cellStyle name="Normal 13 39 5" xfId="4091" xr:uid="{00000000-0005-0000-0000-00006F150000}"/>
    <cellStyle name="Normal 13 4" xfId="4092" xr:uid="{00000000-0005-0000-0000-000070150000}"/>
    <cellStyle name="Normal 13 4 2" xfId="4093" xr:uid="{00000000-0005-0000-0000-000071150000}"/>
    <cellStyle name="Normal 13 4 2 2" xfId="4094" xr:uid="{00000000-0005-0000-0000-000072150000}"/>
    <cellStyle name="Normal 13 4 2 2 2" xfId="4095" xr:uid="{00000000-0005-0000-0000-000073150000}"/>
    <cellStyle name="Normal 13 4 2 2 2 2" xfId="4096" xr:uid="{00000000-0005-0000-0000-000074150000}"/>
    <cellStyle name="Normal 13 4 2 2 2 2 2" xfId="4097" xr:uid="{00000000-0005-0000-0000-000075150000}"/>
    <cellStyle name="Normal 13 4 2 2 2 3" xfId="4098" xr:uid="{00000000-0005-0000-0000-000076150000}"/>
    <cellStyle name="Normal 13 4 2 2 3" xfId="4099" xr:uid="{00000000-0005-0000-0000-000077150000}"/>
    <cellStyle name="Normal 13 4 2 2 3 2" xfId="4100" xr:uid="{00000000-0005-0000-0000-000078150000}"/>
    <cellStyle name="Normal 13 4 2 2 3 2 2" xfId="4101" xr:uid="{00000000-0005-0000-0000-000079150000}"/>
    <cellStyle name="Normal 13 4 2 2 3 3" xfId="4102" xr:uid="{00000000-0005-0000-0000-00007A150000}"/>
    <cellStyle name="Normal 13 4 2 2 4" xfId="4103" xr:uid="{00000000-0005-0000-0000-00007B150000}"/>
    <cellStyle name="Normal 13 4 2 2 4 2" xfId="4104" xr:uid="{00000000-0005-0000-0000-00007C150000}"/>
    <cellStyle name="Normal 13 4 2 2 5" xfId="4105" xr:uid="{00000000-0005-0000-0000-00007D150000}"/>
    <cellStyle name="Normal 13 4 2 3" xfId="4106" xr:uid="{00000000-0005-0000-0000-00007E150000}"/>
    <cellStyle name="Normal 13 4 2 3 2" xfId="4107" xr:uid="{00000000-0005-0000-0000-00007F150000}"/>
    <cellStyle name="Normal 13 4 2 3 2 2" xfId="4108" xr:uid="{00000000-0005-0000-0000-000080150000}"/>
    <cellStyle name="Normal 13 4 2 3 3" xfId="4109" xr:uid="{00000000-0005-0000-0000-000081150000}"/>
    <cellStyle name="Normal 13 4 2 4" xfId="4110" xr:uid="{00000000-0005-0000-0000-000082150000}"/>
    <cellStyle name="Normal 13 4 2 4 2" xfId="4111" xr:uid="{00000000-0005-0000-0000-000083150000}"/>
    <cellStyle name="Normal 13 4 2 4 2 2" xfId="4112" xr:uid="{00000000-0005-0000-0000-000084150000}"/>
    <cellStyle name="Normal 13 4 2 4 3" xfId="4113" xr:uid="{00000000-0005-0000-0000-000085150000}"/>
    <cellStyle name="Normal 13 4 2 5" xfId="4114" xr:uid="{00000000-0005-0000-0000-000086150000}"/>
    <cellStyle name="Normal 13 4 2 5 2" xfId="4115" xr:uid="{00000000-0005-0000-0000-000087150000}"/>
    <cellStyle name="Normal 13 4 2 6" xfId="4116" xr:uid="{00000000-0005-0000-0000-000088150000}"/>
    <cellStyle name="Normal 13 4 3" xfId="4117" xr:uid="{00000000-0005-0000-0000-000089150000}"/>
    <cellStyle name="Normal 13 4 3 2" xfId="4118" xr:uid="{00000000-0005-0000-0000-00008A150000}"/>
    <cellStyle name="Normal 13 4 3 2 2" xfId="4119" xr:uid="{00000000-0005-0000-0000-00008B150000}"/>
    <cellStyle name="Normal 13 4 3 2 2 2" xfId="4120" xr:uid="{00000000-0005-0000-0000-00008C150000}"/>
    <cellStyle name="Normal 13 4 3 2 3" xfId="4121" xr:uid="{00000000-0005-0000-0000-00008D150000}"/>
    <cellStyle name="Normal 13 4 3 3" xfId="4122" xr:uid="{00000000-0005-0000-0000-00008E150000}"/>
    <cellStyle name="Normal 13 4 3 3 2" xfId="4123" xr:uid="{00000000-0005-0000-0000-00008F150000}"/>
    <cellStyle name="Normal 13 4 3 3 2 2" xfId="4124" xr:uid="{00000000-0005-0000-0000-000090150000}"/>
    <cellStyle name="Normal 13 4 3 3 3" xfId="4125" xr:uid="{00000000-0005-0000-0000-000091150000}"/>
    <cellStyle name="Normal 13 4 3 4" xfId="4126" xr:uid="{00000000-0005-0000-0000-000092150000}"/>
    <cellStyle name="Normal 13 4 3 4 2" xfId="4127" xr:uid="{00000000-0005-0000-0000-000093150000}"/>
    <cellStyle name="Normal 13 4 3 5" xfId="4128" xr:uid="{00000000-0005-0000-0000-000094150000}"/>
    <cellStyle name="Normal 13 4 4" xfId="4129" xr:uid="{00000000-0005-0000-0000-000095150000}"/>
    <cellStyle name="Normal 13 4 4 2" xfId="4130" xr:uid="{00000000-0005-0000-0000-000096150000}"/>
    <cellStyle name="Normal 13 4 4 2 2" xfId="4131" xr:uid="{00000000-0005-0000-0000-000097150000}"/>
    <cellStyle name="Normal 13 4 4 2 2 2" xfId="4132" xr:uid="{00000000-0005-0000-0000-000098150000}"/>
    <cellStyle name="Normal 13 4 4 2 3" xfId="4133" xr:uid="{00000000-0005-0000-0000-000099150000}"/>
    <cellStyle name="Normal 13 4 4 3" xfId="4134" xr:uid="{00000000-0005-0000-0000-00009A150000}"/>
    <cellStyle name="Normal 13 4 4 3 2" xfId="4135" xr:uid="{00000000-0005-0000-0000-00009B150000}"/>
    <cellStyle name="Normal 13 4 4 4" xfId="4136" xr:uid="{00000000-0005-0000-0000-00009C150000}"/>
    <cellStyle name="Normal 13 4 5" xfId="4137" xr:uid="{00000000-0005-0000-0000-00009D150000}"/>
    <cellStyle name="Normal 13 4 6" xfId="4138" xr:uid="{00000000-0005-0000-0000-00009E150000}"/>
    <cellStyle name="Normal 13 4 6 2" xfId="4139" xr:uid="{00000000-0005-0000-0000-00009F150000}"/>
    <cellStyle name="Normal 13 4 7" xfId="4140" xr:uid="{00000000-0005-0000-0000-0000A0150000}"/>
    <cellStyle name="Normal 13 4 8" xfId="18281" xr:uid="{00000000-0005-0000-0000-0000A1150000}"/>
    <cellStyle name="Normal 13 40" xfId="4141" xr:uid="{00000000-0005-0000-0000-0000A2150000}"/>
    <cellStyle name="Normal 13 40 2" xfId="4142" xr:uid="{00000000-0005-0000-0000-0000A3150000}"/>
    <cellStyle name="Normal 13 40 2 2" xfId="4143" xr:uid="{00000000-0005-0000-0000-0000A4150000}"/>
    <cellStyle name="Normal 13 40 2 2 2" xfId="4144" xr:uid="{00000000-0005-0000-0000-0000A5150000}"/>
    <cellStyle name="Normal 13 40 2 3" xfId="4145" xr:uid="{00000000-0005-0000-0000-0000A6150000}"/>
    <cellStyle name="Normal 13 40 3" xfId="4146" xr:uid="{00000000-0005-0000-0000-0000A7150000}"/>
    <cellStyle name="Normal 13 40 3 2" xfId="4147" xr:uid="{00000000-0005-0000-0000-0000A8150000}"/>
    <cellStyle name="Normal 13 40 4" xfId="4148" xr:uid="{00000000-0005-0000-0000-0000A9150000}"/>
    <cellStyle name="Normal 13 41" xfId="4149" xr:uid="{00000000-0005-0000-0000-0000AA150000}"/>
    <cellStyle name="Normal 13 41 2" xfId="4150" xr:uid="{00000000-0005-0000-0000-0000AB150000}"/>
    <cellStyle name="Normal 13 5" xfId="4151" xr:uid="{00000000-0005-0000-0000-0000AC150000}"/>
    <cellStyle name="Normal 13 5 2" xfId="18282" xr:uid="{00000000-0005-0000-0000-0000AD150000}"/>
    <cellStyle name="Normal 13 6" xfId="4152" xr:uid="{00000000-0005-0000-0000-0000AE150000}"/>
    <cellStyle name="Normal 13 6 2" xfId="18283" xr:uid="{00000000-0005-0000-0000-0000AF150000}"/>
    <cellStyle name="Normal 13 7" xfId="4153" xr:uid="{00000000-0005-0000-0000-0000B0150000}"/>
    <cellStyle name="Normal 13 7 2" xfId="18284" xr:uid="{00000000-0005-0000-0000-0000B1150000}"/>
    <cellStyle name="Normal 13 8" xfId="4154" xr:uid="{00000000-0005-0000-0000-0000B2150000}"/>
    <cellStyle name="Normal 13 8 2" xfId="18285" xr:uid="{00000000-0005-0000-0000-0000B3150000}"/>
    <cellStyle name="Normal 13 9" xfId="4155" xr:uid="{00000000-0005-0000-0000-0000B4150000}"/>
    <cellStyle name="Normal 13 9 2" xfId="4156" xr:uid="{00000000-0005-0000-0000-0000B5150000}"/>
    <cellStyle name="Normal 13 9 2 2" xfId="4157" xr:uid="{00000000-0005-0000-0000-0000B6150000}"/>
    <cellStyle name="Normal 13 9 2 2 2" xfId="4158" xr:uid="{00000000-0005-0000-0000-0000B7150000}"/>
    <cellStyle name="Normal 13 9 2 2 2 2" xfId="4159" xr:uid="{00000000-0005-0000-0000-0000B8150000}"/>
    <cellStyle name="Normal 13 9 2 2 3" xfId="4160" xr:uid="{00000000-0005-0000-0000-0000B9150000}"/>
    <cellStyle name="Normal 13 9 2 3" xfId="4161" xr:uid="{00000000-0005-0000-0000-0000BA150000}"/>
    <cellStyle name="Normal 13 9 2 3 2" xfId="4162" xr:uid="{00000000-0005-0000-0000-0000BB150000}"/>
    <cellStyle name="Normal 13 9 2 3 2 2" xfId="4163" xr:uid="{00000000-0005-0000-0000-0000BC150000}"/>
    <cellStyle name="Normal 13 9 2 3 3" xfId="4164" xr:uid="{00000000-0005-0000-0000-0000BD150000}"/>
    <cellStyle name="Normal 13 9 2 4" xfId="4165" xr:uid="{00000000-0005-0000-0000-0000BE150000}"/>
    <cellStyle name="Normal 13 9 2 4 2" xfId="4166" xr:uid="{00000000-0005-0000-0000-0000BF150000}"/>
    <cellStyle name="Normal 13 9 2 5" xfId="4167" xr:uid="{00000000-0005-0000-0000-0000C0150000}"/>
    <cellStyle name="Normal 13 9 3" xfId="4168" xr:uid="{00000000-0005-0000-0000-0000C1150000}"/>
    <cellStyle name="Normal 13 9 3 2" xfId="4169" xr:uid="{00000000-0005-0000-0000-0000C2150000}"/>
    <cellStyle name="Normal 13 9 3 2 2" xfId="4170" xr:uid="{00000000-0005-0000-0000-0000C3150000}"/>
    <cellStyle name="Normal 13 9 3 2 2 2" xfId="4171" xr:uid="{00000000-0005-0000-0000-0000C4150000}"/>
    <cellStyle name="Normal 13 9 3 2 3" xfId="4172" xr:uid="{00000000-0005-0000-0000-0000C5150000}"/>
    <cellStyle name="Normal 13 9 3 3" xfId="4173" xr:uid="{00000000-0005-0000-0000-0000C6150000}"/>
    <cellStyle name="Normal 13 9 3 3 2" xfId="4174" xr:uid="{00000000-0005-0000-0000-0000C7150000}"/>
    <cellStyle name="Normal 13 9 3 4" xfId="4175" xr:uid="{00000000-0005-0000-0000-0000C8150000}"/>
    <cellStyle name="Normal 13 9 4" xfId="4176" xr:uid="{00000000-0005-0000-0000-0000C9150000}"/>
    <cellStyle name="Normal 13 9 5" xfId="4177" xr:uid="{00000000-0005-0000-0000-0000CA150000}"/>
    <cellStyle name="Normal 13 9 5 2" xfId="4178" xr:uid="{00000000-0005-0000-0000-0000CB150000}"/>
    <cellStyle name="Normal 13 9 6" xfId="4179" xr:uid="{00000000-0005-0000-0000-0000CC150000}"/>
    <cellStyle name="Normal 13 9 7" xfId="18286" xr:uid="{00000000-0005-0000-0000-0000CD150000}"/>
    <cellStyle name="Normal 14" xfId="4180" xr:uid="{00000000-0005-0000-0000-0000CE150000}"/>
    <cellStyle name="Normal 14 10" xfId="4181" xr:uid="{00000000-0005-0000-0000-0000CF150000}"/>
    <cellStyle name="Normal 14 10 2" xfId="4182" xr:uid="{00000000-0005-0000-0000-0000D0150000}"/>
    <cellStyle name="Normal 14 10 2 2" xfId="4183" xr:uid="{00000000-0005-0000-0000-0000D1150000}"/>
    <cellStyle name="Normal 14 10 2 2 2" xfId="4184" xr:uid="{00000000-0005-0000-0000-0000D2150000}"/>
    <cellStyle name="Normal 14 10 2 2 2 2" xfId="4185" xr:uid="{00000000-0005-0000-0000-0000D3150000}"/>
    <cellStyle name="Normal 14 10 2 2 3" xfId="4186" xr:uid="{00000000-0005-0000-0000-0000D4150000}"/>
    <cellStyle name="Normal 14 10 2 3" xfId="4187" xr:uid="{00000000-0005-0000-0000-0000D5150000}"/>
    <cellStyle name="Normal 14 10 2 3 2" xfId="4188" xr:uid="{00000000-0005-0000-0000-0000D6150000}"/>
    <cellStyle name="Normal 14 10 2 3 2 2" xfId="4189" xr:uid="{00000000-0005-0000-0000-0000D7150000}"/>
    <cellStyle name="Normal 14 10 2 3 3" xfId="4190" xr:uid="{00000000-0005-0000-0000-0000D8150000}"/>
    <cellStyle name="Normal 14 10 2 4" xfId="4191" xr:uid="{00000000-0005-0000-0000-0000D9150000}"/>
    <cellStyle name="Normal 14 10 2 4 2" xfId="4192" xr:uid="{00000000-0005-0000-0000-0000DA150000}"/>
    <cellStyle name="Normal 14 10 2 5" xfId="4193" xr:uid="{00000000-0005-0000-0000-0000DB150000}"/>
    <cellStyle name="Normal 14 10 3" xfId="4194" xr:uid="{00000000-0005-0000-0000-0000DC150000}"/>
    <cellStyle name="Normal 14 10 3 2" xfId="4195" xr:uid="{00000000-0005-0000-0000-0000DD150000}"/>
    <cellStyle name="Normal 14 10 3 2 2" xfId="4196" xr:uid="{00000000-0005-0000-0000-0000DE150000}"/>
    <cellStyle name="Normal 14 10 3 2 2 2" xfId="4197" xr:uid="{00000000-0005-0000-0000-0000DF150000}"/>
    <cellStyle name="Normal 14 10 3 2 3" xfId="4198" xr:uid="{00000000-0005-0000-0000-0000E0150000}"/>
    <cellStyle name="Normal 14 10 3 3" xfId="4199" xr:uid="{00000000-0005-0000-0000-0000E1150000}"/>
    <cellStyle name="Normal 14 10 3 3 2" xfId="4200" xr:uid="{00000000-0005-0000-0000-0000E2150000}"/>
    <cellStyle name="Normal 14 10 3 4" xfId="4201" xr:uid="{00000000-0005-0000-0000-0000E3150000}"/>
    <cellStyle name="Normal 14 10 4" xfId="4202" xr:uid="{00000000-0005-0000-0000-0000E4150000}"/>
    <cellStyle name="Normal 14 10 5" xfId="4203" xr:uid="{00000000-0005-0000-0000-0000E5150000}"/>
    <cellStyle name="Normal 14 10 5 2" xfId="4204" xr:uid="{00000000-0005-0000-0000-0000E6150000}"/>
    <cellStyle name="Normal 14 10 6" xfId="4205" xr:uid="{00000000-0005-0000-0000-0000E7150000}"/>
    <cellStyle name="Normal 14 10 7" xfId="18288" xr:uid="{00000000-0005-0000-0000-0000E8150000}"/>
    <cellStyle name="Normal 14 11" xfId="4206" xr:uid="{00000000-0005-0000-0000-0000E9150000}"/>
    <cellStyle name="Normal 14 11 2" xfId="4207" xr:uid="{00000000-0005-0000-0000-0000EA150000}"/>
    <cellStyle name="Normal 14 11 2 2" xfId="4208" xr:uid="{00000000-0005-0000-0000-0000EB150000}"/>
    <cellStyle name="Normal 14 11 2 2 2" xfId="4209" xr:uid="{00000000-0005-0000-0000-0000EC150000}"/>
    <cellStyle name="Normal 14 11 2 2 2 2" xfId="4210" xr:uid="{00000000-0005-0000-0000-0000ED150000}"/>
    <cellStyle name="Normal 14 11 2 2 3" xfId="4211" xr:uid="{00000000-0005-0000-0000-0000EE150000}"/>
    <cellStyle name="Normal 14 11 2 3" xfId="4212" xr:uid="{00000000-0005-0000-0000-0000EF150000}"/>
    <cellStyle name="Normal 14 11 2 3 2" xfId="4213" xr:uid="{00000000-0005-0000-0000-0000F0150000}"/>
    <cellStyle name="Normal 14 11 2 3 2 2" xfId="4214" xr:uid="{00000000-0005-0000-0000-0000F1150000}"/>
    <cellStyle name="Normal 14 11 2 3 3" xfId="4215" xr:uid="{00000000-0005-0000-0000-0000F2150000}"/>
    <cellStyle name="Normal 14 11 2 4" xfId="4216" xr:uid="{00000000-0005-0000-0000-0000F3150000}"/>
    <cellStyle name="Normal 14 11 2 4 2" xfId="4217" xr:uid="{00000000-0005-0000-0000-0000F4150000}"/>
    <cellStyle name="Normal 14 11 2 5" xfId="4218" xr:uid="{00000000-0005-0000-0000-0000F5150000}"/>
    <cellStyle name="Normal 14 11 3" xfId="4219" xr:uid="{00000000-0005-0000-0000-0000F6150000}"/>
    <cellStyle name="Normal 14 11 3 2" xfId="4220" xr:uid="{00000000-0005-0000-0000-0000F7150000}"/>
    <cellStyle name="Normal 14 11 3 2 2" xfId="4221" xr:uid="{00000000-0005-0000-0000-0000F8150000}"/>
    <cellStyle name="Normal 14 11 3 2 2 2" xfId="4222" xr:uid="{00000000-0005-0000-0000-0000F9150000}"/>
    <cellStyle name="Normal 14 11 3 2 3" xfId="4223" xr:uid="{00000000-0005-0000-0000-0000FA150000}"/>
    <cellStyle name="Normal 14 11 3 3" xfId="4224" xr:uid="{00000000-0005-0000-0000-0000FB150000}"/>
    <cellStyle name="Normal 14 11 3 3 2" xfId="4225" xr:uid="{00000000-0005-0000-0000-0000FC150000}"/>
    <cellStyle name="Normal 14 11 3 4" xfId="4226" xr:uid="{00000000-0005-0000-0000-0000FD150000}"/>
    <cellStyle name="Normal 14 11 4" xfId="4227" xr:uid="{00000000-0005-0000-0000-0000FE150000}"/>
    <cellStyle name="Normal 14 11 5" xfId="4228" xr:uid="{00000000-0005-0000-0000-0000FF150000}"/>
    <cellStyle name="Normal 14 11 5 2" xfId="4229" xr:uid="{00000000-0005-0000-0000-000000160000}"/>
    <cellStyle name="Normal 14 11 6" xfId="4230" xr:uid="{00000000-0005-0000-0000-000001160000}"/>
    <cellStyle name="Normal 14 11 7" xfId="18289" xr:uid="{00000000-0005-0000-0000-000002160000}"/>
    <cellStyle name="Normal 14 12" xfId="4231" xr:uid="{00000000-0005-0000-0000-000003160000}"/>
    <cellStyle name="Normal 14 12 2" xfId="4232" xr:uid="{00000000-0005-0000-0000-000004160000}"/>
    <cellStyle name="Normal 14 12 2 2" xfId="4233" xr:uid="{00000000-0005-0000-0000-000005160000}"/>
    <cellStyle name="Normal 14 12 2 2 2" xfId="4234" xr:uid="{00000000-0005-0000-0000-000006160000}"/>
    <cellStyle name="Normal 14 12 2 2 2 2" xfId="4235" xr:uid="{00000000-0005-0000-0000-000007160000}"/>
    <cellStyle name="Normal 14 12 2 2 3" xfId="4236" xr:uid="{00000000-0005-0000-0000-000008160000}"/>
    <cellStyle name="Normal 14 12 2 3" xfId="4237" xr:uid="{00000000-0005-0000-0000-000009160000}"/>
    <cellStyle name="Normal 14 12 2 3 2" xfId="4238" xr:uid="{00000000-0005-0000-0000-00000A160000}"/>
    <cellStyle name="Normal 14 12 2 3 2 2" xfId="4239" xr:uid="{00000000-0005-0000-0000-00000B160000}"/>
    <cellStyle name="Normal 14 12 2 3 3" xfId="4240" xr:uid="{00000000-0005-0000-0000-00000C160000}"/>
    <cellStyle name="Normal 14 12 2 4" xfId="4241" xr:uid="{00000000-0005-0000-0000-00000D160000}"/>
    <cellStyle name="Normal 14 12 2 4 2" xfId="4242" xr:uid="{00000000-0005-0000-0000-00000E160000}"/>
    <cellStyle name="Normal 14 12 2 5" xfId="4243" xr:uid="{00000000-0005-0000-0000-00000F160000}"/>
    <cellStyle name="Normal 14 12 3" xfId="4244" xr:uid="{00000000-0005-0000-0000-000010160000}"/>
    <cellStyle name="Normal 14 12 3 2" xfId="4245" xr:uid="{00000000-0005-0000-0000-000011160000}"/>
    <cellStyle name="Normal 14 12 3 2 2" xfId="4246" xr:uid="{00000000-0005-0000-0000-000012160000}"/>
    <cellStyle name="Normal 14 12 3 2 2 2" xfId="4247" xr:uid="{00000000-0005-0000-0000-000013160000}"/>
    <cellStyle name="Normal 14 12 3 2 3" xfId="4248" xr:uid="{00000000-0005-0000-0000-000014160000}"/>
    <cellStyle name="Normal 14 12 3 3" xfId="4249" xr:uid="{00000000-0005-0000-0000-000015160000}"/>
    <cellStyle name="Normal 14 12 3 3 2" xfId="4250" xr:uid="{00000000-0005-0000-0000-000016160000}"/>
    <cellStyle name="Normal 14 12 3 4" xfId="4251" xr:uid="{00000000-0005-0000-0000-000017160000}"/>
    <cellStyle name="Normal 14 12 4" xfId="4252" xr:uid="{00000000-0005-0000-0000-000018160000}"/>
    <cellStyle name="Normal 14 12 5" xfId="4253" xr:uid="{00000000-0005-0000-0000-000019160000}"/>
    <cellStyle name="Normal 14 12 5 2" xfId="4254" xr:uid="{00000000-0005-0000-0000-00001A160000}"/>
    <cellStyle name="Normal 14 12 6" xfId="4255" xr:uid="{00000000-0005-0000-0000-00001B160000}"/>
    <cellStyle name="Normal 14 12 7" xfId="18290" xr:uid="{00000000-0005-0000-0000-00001C160000}"/>
    <cellStyle name="Normal 14 13" xfId="4256" xr:uid="{00000000-0005-0000-0000-00001D160000}"/>
    <cellStyle name="Normal 14 13 2" xfId="4257" xr:uid="{00000000-0005-0000-0000-00001E160000}"/>
    <cellStyle name="Normal 14 13 2 2" xfId="4258" xr:uid="{00000000-0005-0000-0000-00001F160000}"/>
    <cellStyle name="Normal 14 13 2 2 2" xfId="4259" xr:uid="{00000000-0005-0000-0000-000020160000}"/>
    <cellStyle name="Normal 14 13 2 2 2 2" xfId="4260" xr:uid="{00000000-0005-0000-0000-000021160000}"/>
    <cellStyle name="Normal 14 13 2 2 3" xfId="4261" xr:uid="{00000000-0005-0000-0000-000022160000}"/>
    <cellStyle name="Normal 14 13 2 3" xfId="4262" xr:uid="{00000000-0005-0000-0000-000023160000}"/>
    <cellStyle name="Normal 14 13 2 3 2" xfId="4263" xr:uid="{00000000-0005-0000-0000-000024160000}"/>
    <cellStyle name="Normal 14 13 2 3 2 2" xfId="4264" xr:uid="{00000000-0005-0000-0000-000025160000}"/>
    <cellStyle name="Normal 14 13 2 3 3" xfId="4265" xr:uid="{00000000-0005-0000-0000-000026160000}"/>
    <cellStyle name="Normal 14 13 2 4" xfId="4266" xr:uid="{00000000-0005-0000-0000-000027160000}"/>
    <cellStyle name="Normal 14 13 2 4 2" xfId="4267" xr:uid="{00000000-0005-0000-0000-000028160000}"/>
    <cellStyle name="Normal 14 13 2 5" xfId="4268" xr:uid="{00000000-0005-0000-0000-000029160000}"/>
    <cellStyle name="Normal 14 13 3" xfId="4269" xr:uid="{00000000-0005-0000-0000-00002A160000}"/>
    <cellStyle name="Normal 14 13 3 2" xfId="4270" xr:uid="{00000000-0005-0000-0000-00002B160000}"/>
    <cellStyle name="Normal 14 13 3 2 2" xfId="4271" xr:uid="{00000000-0005-0000-0000-00002C160000}"/>
    <cellStyle name="Normal 14 13 3 2 2 2" xfId="4272" xr:uid="{00000000-0005-0000-0000-00002D160000}"/>
    <cellStyle name="Normal 14 13 3 2 3" xfId="4273" xr:uid="{00000000-0005-0000-0000-00002E160000}"/>
    <cellStyle name="Normal 14 13 3 3" xfId="4274" xr:uid="{00000000-0005-0000-0000-00002F160000}"/>
    <cellStyle name="Normal 14 13 3 3 2" xfId="4275" xr:uid="{00000000-0005-0000-0000-000030160000}"/>
    <cellStyle name="Normal 14 13 3 4" xfId="4276" xr:uid="{00000000-0005-0000-0000-000031160000}"/>
    <cellStyle name="Normal 14 13 4" xfId="4277" xr:uid="{00000000-0005-0000-0000-000032160000}"/>
    <cellStyle name="Normal 14 13 5" xfId="4278" xr:uid="{00000000-0005-0000-0000-000033160000}"/>
    <cellStyle name="Normal 14 13 5 2" xfId="4279" xr:uid="{00000000-0005-0000-0000-000034160000}"/>
    <cellStyle name="Normal 14 13 6" xfId="4280" xr:uid="{00000000-0005-0000-0000-000035160000}"/>
    <cellStyle name="Normal 14 13 7" xfId="18291" xr:uid="{00000000-0005-0000-0000-000036160000}"/>
    <cellStyle name="Normal 14 14" xfId="4281" xr:uid="{00000000-0005-0000-0000-000037160000}"/>
    <cellStyle name="Normal 14 14 2" xfId="4282" xr:uid="{00000000-0005-0000-0000-000038160000}"/>
    <cellStyle name="Normal 14 14 2 2" xfId="4283" xr:uid="{00000000-0005-0000-0000-000039160000}"/>
    <cellStyle name="Normal 14 14 2 2 2" xfId="4284" xr:uid="{00000000-0005-0000-0000-00003A160000}"/>
    <cellStyle name="Normal 14 14 2 2 2 2" xfId="4285" xr:uid="{00000000-0005-0000-0000-00003B160000}"/>
    <cellStyle name="Normal 14 14 2 2 3" xfId="4286" xr:uid="{00000000-0005-0000-0000-00003C160000}"/>
    <cellStyle name="Normal 14 14 2 3" xfId="4287" xr:uid="{00000000-0005-0000-0000-00003D160000}"/>
    <cellStyle name="Normal 14 14 2 3 2" xfId="4288" xr:uid="{00000000-0005-0000-0000-00003E160000}"/>
    <cellStyle name="Normal 14 14 2 3 2 2" xfId="4289" xr:uid="{00000000-0005-0000-0000-00003F160000}"/>
    <cellStyle name="Normal 14 14 2 3 3" xfId="4290" xr:uid="{00000000-0005-0000-0000-000040160000}"/>
    <cellStyle name="Normal 14 14 2 4" xfId="4291" xr:uid="{00000000-0005-0000-0000-000041160000}"/>
    <cellStyle name="Normal 14 14 2 4 2" xfId="4292" xr:uid="{00000000-0005-0000-0000-000042160000}"/>
    <cellStyle name="Normal 14 14 2 5" xfId="4293" xr:uid="{00000000-0005-0000-0000-000043160000}"/>
    <cellStyle name="Normal 14 14 3" xfId="4294" xr:uid="{00000000-0005-0000-0000-000044160000}"/>
    <cellStyle name="Normal 14 14 3 2" xfId="4295" xr:uid="{00000000-0005-0000-0000-000045160000}"/>
    <cellStyle name="Normal 14 14 3 2 2" xfId="4296" xr:uid="{00000000-0005-0000-0000-000046160000}"/>
    <cellStyle name="Normal 14 14 3 2 2 2" xfId="4297" xr:uid="{00000000-0005-0000-0000-000047160000}"/>
    <cellStyle name="Normal 14 14 3 2 3" xfId="4298" xr:uid="{00000000-0005-0000-0000-000048160000}"/>
    <cellStyle name="Normal 14 14 3 3" xfId="4299" xr:uid="{00000000-0005-0000-0000-000049160000}"/>
    <cellStyle name="Normal 14 14 3 3 2" xfId="4300" xr:uid="{00000000-0005-0000-0000-00004A160000}"/>
    <cellStyle name="Normal 14 14 3 4" xfId="4301" xr:uid="{00000000-0005-0000-0000-00004B160000}"/>
    <cellStyle name="Normal 14 14 4" xfId="4302" xr:uid="{00000000-0005-0000-0000-00004C160000}"/>
    <cellStyle name="Normal 14 14 5" xfId="4303" xr:uid="{00000000-0005-0000-0000-00004D160000}"/>
    <cellStyle name="Normal 14 14 5 2" xfId="4304" xr:uid="{00000000-0005-0000-0000-00004E160000}"/>
    <cellStyle name="Normal 14 14 6" xfId="4305" xr:uid="{00000000-0005-0000-0000-00004F160000}"/>
    <cellStyle name="Normal 14 14 7" xfId="18292" xr:uid="{00000000-0005-0000-0000-000050160000}"/>
    <cellStyle name="Normal 14 15" xfId="4306" xr:uid="{00000000-0005-0000-0000-000051160000}"/>
    <cellStyle name="Normal 14 15 2" xfId="4307" xr:uid="{00000000-0005-0000-0000-000052160000}"/>
    <cellStyle name="Normal 14 15 2 2" xfId="4308" xr:uid="{00000000-0005-0000-0000-000053160000}"/>
    <cellStyle name="Normal 14 15 2 2 2" xfId="4309" xr:uid="{00000000-0005-0000-0000-000054160000}"/>
    <cellStyle name="Normal 14 15 2 2 2 2" xfId="4310" xr:uid="{00000000-0005-0000-0000-000055160000}"/>
    <cellStyle name="Normal 14 15 2 2 3" xfId="4311" xr:uid="{00000000-0005-0000-0000-000056160000}"/>
    <cellStyle name="Normal 14 15 2 3" xfId="4312" xr:uid="{00000000-0005-0000-0000-000057160000}"/>
    <cellStyle name="Normal 14 15 2 3 2" xfId="4313" xr:uid="{00000000-0005-0000-0000-000058160000}"/>
    <cellStyle name="Normal 14 15 2 3 2 2" xfId="4314" xr:uid="{00000000-0005-0000-0000-000059160000}"/>
    <cellStyle name="Normal 14 15 2 3 3" xfId="4315" xr:uid="{00000000-0005-0000-0000-00005A160000}"/>
    <cellStyle name="Normal 14 15 2 4" xfId="4316" xr:uid="{00000000-0005-0000-0000-00005B160000}"/>
    <cellStyle name="Normal 14 15 2 4 2" xfId="4317" xr:uid="{00000000-0005-0000-0000-00005C160000}"/>
    <cellStyle name="Normal 14 15 2 5" xfId="4318" xr:uid="{00000000-0005-0000-0000-00005D160000}"/>
    <cellStyle name="Normal 14 15 3" xfId="4319" xr:uid="{00000000-0005-0000-0000-00005E160000}"/>
    <cellStyle name="Normal 14 15 3 2" xfId="4320" xr:uid="{00000000-0005-0000-0000-00005F160000}"/>
    <cellStyle name="Normal 14 15 3 2 2" xfId="4321" xr:uid="{00000000-0005-0000-0000-000060160000}"/>
    <cellStyle name="Normal 14 15 3 2 2 2" xfId="4322" xr:uid="{00000000-0005-0000-0000-000061160000}"/>
    <cellStyle name="Normal 14 15 3 2 3" xfId="4323" xr:uid="{00000000-0005-0000-0000-000062160000}"/>
    <cellStyle name="Normal 14 15 3 3" xfId="4324" xr:uid="{00000000-0005-0000-0000-000063160000}"/>
    <cellStyle name="Normal 14 15 3 3 2" xfId="4325" xr:uid="{00000000-0005-0000-0000-000064160000}"/>
    <cellStyle name="Normal 14 15 3 4" xfId="4326" xr:uid="{00000000-0005-0000-0000-000065160000}"/>
    <cellStyle name="Normal 14 15 4" xfId="4327" xr:uid="{00000000-0005-0000-0000-000066160000}"/>
    <cellStyle name="Normal 14 15 5" xfId="4328" xr:uid="{00000000-0005-0000-0000-000067160000}"/>
    <cellStyle name="Normal 14 15 5 2" xfId="4329" xr:uid="{00000000-0005-0000-0000-000068160000}"/>
    <cellStyle name="Normal 14 15 6" xfId="4330" xr:uid="{00000000-0005-0000-0000-000069160000}"/>
    <cellStyle name="Normal 14 15 7" xfId="18293" xr:uid="{00000000-0005-0000-0000-00006A160000}"/>
    <cellStyle name="Normal 14 16" xfId="4331" xr:uid="{00000000-0005-0000-0000-00006B160000}"/>
    <cellStyle name="Normal 14 17" xfId="4332" xr:uid="{00000000-0005-0000-0000-00006C160000}"/>
    <cellStyle name="Normal 14 17 2" xfId="4333" xr:uid="{00000000-0005-0000-0000-00006D160000}"/>
    <cellStyle name="Normal 14 17 2 2" xfId="4334" xr:uid="{00000000-0005-0000-0000-00006E160000}"/>
    <cellStyle name="Normal 14 17 2 2 2" xfId="4335" xr:uid="{00000000-0005-0000-0000-00006F160000}"/>
    <cellStyle name="Normal 14 17 2 3" xfId="4336" xr:uid="{00000000-0005-0000-0000-000070160000}"/>
    <cellStyle name="Normal 14 17 3" xfId="4337" xr:uid="{00000000-0005-0000-0000-000071160000}"/>
    <cellStyle name="Normal 14 17 3 2" xfId="4338" xr:uid="{00000000-0005-0000-0000-000072160000}"/>
    <cellStyle name="Normal 14 17 3 2 2" xfId="4339" xr:uid="{00000000-0005-0000-0000-000073160000}"/>
    <cellStyle name="Normal 14 17 3 3" xfId="4340" xr:uid="{00000000-0005-0000-0000-000074160000}"/>
    <cellStyle name="Normal 14 17 4" xfId="4341" xr:uid="{00000000-0005-0000-0000-000075160000}"/>
    <cellStyle name="Normal 14 17 4 2" xfId="4342" xr:uid="{00000000-0005-0000-0000-000076160000}"/>
    <cellStyle name="Normal 14 17 5" xfId="4343" xr:uid="{00000000-0005-0000-0000-000077160000}"/>
    <cellStyle name="Normal 14 18" xfId="4344" xr:uid="{00000000-0005-0000-0000-000078160000}"/>
    <cellStyle name="Normal 14 18 2" xfId="4345" xr:uid="{00000000-0005-0000-0000-000079160000}"/>
    <cellStyle name="Normal 14 18 2 2" xfId="4346" xr:uid="{00000000-0005-0000-0000-00007A160000}"/>
    <cellStyle name="Normal 14 18 2 2 2" xfId="4347" xr:uid="{00000000-0005-0000-0000-00007B160000}"/>
    <cellStyle name="Normal 14 18 2 3" xfId="4348" xr:uid="{00000000-0005-0000-0000-00007C160000}"/>
    <cellStyle name="Normal 14 18 3" xfId="4349" xr:uid="{00000000-0005-0000-0000-00007D160000}"/>
    <cellStyle name="Normal 14 18 3 2" xfId="4350" xr:uid="{00000000-0005-0000-0000-00007E160000}"/>
    <cellStyle name="Normal 14 18 4" xfId="4351" xr:uid="{00000000-0005-0000-0000-00007F160000}"/>
    <cellStyle name="Normal 14 19" xfId="4352" xr:uid="{00000000-0005-0000-0000-000080160000}"/>
    <cellStyle name="Normal 14 19 2" xfId="4353" xr:uid="{00000000-0005-0000-0000-000081160000}"/>
    <cellStyle name="Normal 14 2" xfId="4354" xr:uid="{00000000-0005-0000-0000-000082160000}"/>
    <cellStyle name="Normal 14 2 10" xfId="4355" xr:uid="{00000000-0005-0000-0000-000083160000}"/>
    <cellStyle name="Normal 14 2 11" xfId="18294" xr:uid="{00000000-0005-0000-0000-000084160000}"/>
    <cellStyle name="Normal 14 2 2" xfId="4356" xr:uid="{00000000-0005-0000-0000-000085160000}"/>
    <cellStyle name="Normal 14 2 2 2" xfId="18295" xr:uid="{00000000-0005-0000-0000-000086160000}"/>
    <cellStyle name="Normal 14 2 3" xfId="4357" xr:uid="{00000000-0005-0000-0000-000087160000}"/>
    <cellStyle name="Normal 14 2 3 2" xfId="18296" xr:uid="{00000000-0005-0000-0000-000088160000}"/>
    <cellStyle name="Normal 14 2 4" xfId="4358" xr:uid="{00000000-0005-0000-0000-000089160000}"/>
    <cellStyle name="Normal 14 2 4 2" xfId="18297" xr:uid="{00000000-0005-0000-0000-00008A160000}"/>
    <cellStyle name="Normal 14 2 5" xfId="4359" xr:uid="{00000000-0005-0000-0000-00008B160000}"/>
    <cellStyle name="Normal 14 2 5 2" xfId="18298" xr:uid="{00000000-0005-0000-0000-00008C160000}"/>
    <cellStyle name="Normal 14 2 6" xfId="4360" xr:uid="{00000000-0005-0000-0000-00008D160000}"/>
    <cellStyle name="Normal 14 2 6 2" xfId="18299" xr:uid="{00000000-0005-0000-0000-00008E160000}"/>
    <cellStyle name="Normal 14 2 7" xfId="4361" xr:uid="{00000000-0005-0000-0000-00008F160000}"/>
    <cellStyle name="Normal 14 2 7 2" xfId="18300" xr:uid="{00000000-0005-0000-0000-000090160000}"/>
    <cellStyle name="Normal 14 2 8" xfId="4362" xr:uid="{00000000-0005-0000-0000-000091160000}"/>
    <cellStyle name="Normal 14 2 8 2" xfId="4363" xr:uid="{00000000-0005-0000-0000-000092160000}"/>
    <cellStyle name="Normal 14 2 8 2 2" xfId="4364" xr:uid="{00000000-0005-0000-0000-000093160000}"/>
    <cellStyle name="Normal 14 2 8 2 2 2" xfId="4365" xr:uid="{00000000-0005-0000-0000-000094160000}"/>
    <cellStyle name="Normal 14 2 8 2 2 2 2" xfId="4366" xr:uid="{00000000-0005-0000-0000-000095160000}"/>
    <cellStyle name="Normal 14 2 8 2 2 3" xfId="4367" xr:uid="{00000000-0005-0000-0000-000096160000}"/>
    <cellStyle name="Normal 14 2 8 2 3" xfId="4368" xr:uid="{00000000-0005-0000-0000-000097160000}"/>
    <cellStyle name="Normal 14 2 8 2 3 2" xfId="4369" xr:uid="{00000000-0005-0000-0000-000098160000}"/>
    <cellStyle name="Normal 14 2 8 2 3 2 2" xfId="4370" xr:uid="{00000000-0005-0000-0000-000099160000}"/>
    <cellStyle name="Normal 14 2 8 2 3 3" xfId="4371" xr:uid="{00000000-0005-0000-0000-00009A160000}"/>
    <cellStyle name="Normal 14 2 8 2 4" xfId="4372" xr:uid="{00000000-0005-0000-0000-00009B160000}"/>
    <cellStyle name="Normal 14 2 8 2 4 2" xfId="4373" xr:uid="{00000000-0005-0000-0000-00009C160000}"/>
    <cellStyle name="Normal 14 2 8 2 5" xfId="4374" xr:uid="{00000000-0005-0000-0000-00009D160000}"/>
    <cellStyle name="Normal 14 2 8 3" xfId="4375" xr:uid="{00000000-0005-0000-0000-00009E160000}"/>
    <cellStyle name="Normal 14 2 8 3 2" xfId="4376" xr:uid="{00000000-0005-0000-0000-00009F160000}"/>
    <cellStyle name="Normal 14 2 8 3 2 2" xfId="4377" xr:uid="{00000000-0005-0000-0000-0000A0160000}"/>
    <cellStyle name="Normal 14 2 8 3 3" xfId="4378" xr:uid="{00000000-0005-0000-0000-0000A1160000}"/>
    <cellStyle name="Normal 14 2 8 4" xfId="4379" xr:uid="{00000000-0005-0000-0000-0000A2160000}"/>
    <cellStyle name="Normal 14 2 8 4 2" xfId="4380" xr:uid="{00000000-0005-0000-0000-0000A3160000}"/>
    <cellStyle name="Normal 14 2 8 4 2 2" xfId="4381" xr:uid="{00000000-0005-0000-0000-0000A4160000}"/>
    <cellStyle name="Normal 14 2 8 4 3" xfId="4382" xr:uid="{00000000-0005-0000-0000-0000A5160000}"/>
    <cellStyle name="Normal 14 2 8 5" xfId="4383" xr:uid="{00000000-0005-0000-0000-0000A6160000}"/>
    <cellStyle name="Normal 14 2 8 5 2" xfId="4384" xr:uid="{00000000-0005-0000-0000-0000A7160000}"/>
    <cellStyle name="Normal 14 2 8 6" xfId="4385" xr:uid="{00000000-0005-0000-0000-0000A8160000}"/>
    <cellStyle name="Normal 14 2 9" xfId="4386" xr:uid="{00000000-0005-0000-0000-0000A9160000}"/>
    <cellStyle name="Normal 14 20" xfId="18287" xr:uid="{00000000-0005-0000-0000-0000AA160000}"/>
    <cellStyle name="Normal 14 3" xfId="4387" xr:uid="{00000000-0005-0000-0000-0000AB160000}"/>
    <cellStyle name="Normal 14 3 2" xfId="18301" xr:uid="{00000000-0005-0000-0000-0000AC160000}"/>
    <cellStyle name="Normal 14 4" xfId="4388" xr:uid="{00000000-0005-0000-0000-0000AD160000}"/>
    <cellStyle name="Normal 14 4 2" xfId="4389" xr:uid="{00000000-0005-0000-0000-0000AE160000}"/>
    <cellStyle name="Normal 14 4 2 2" xfId="4390" xr:uid="{00000000-0005-0000-0000-0000AF160000}"/>
    <cellStyle name="Normal 14 4 2 2 2" xfId="4391" xr:uid="{00000000-0005-0000-0000-0000B0160000}"/>
    <cellStyle name="Normal 14 4 2 2 2 2" xfId="4392" xr:uid="{00000000-0005-0000-0000-0000B1160000}"/>
    <cellStyle name="Normal 14 4 2 2 3" xfId="4393" xr:uid="{00000000-0005-0000-0000-0000B2160000}"/>
    <cellStyle name="Normal 14 4 2 3" xfId="4394" xr:uid="{00000000-0005-0000-0000-0000B3160000}"/>
    <cellStyle name="Normal 14 4 2 3 2" xfId="4395" xr:uid="{00000000-0005-0000-0000-0000B4160000}"/>
    <cellStyle name="Normal 14 4 2 3 2 2" xfId="4396" xr:uid="{00000000-0005-0000-0000-0000B5160000}"/>
    <cellStyle name="Normal 14 4 2 3 3" xfId="4397" xr:uid="{00000000-0005-0000-0000-0000B6160000}"/>
    <cellStyle name="Normal 14 4 2 4" xfId="4398" xr:uid="{00000000-0005-0000-0000-0000B7160000}"/>
    <cellStyle name="Normal 14 4 2 4 2" xfId="4399" xr:uid="{00000000-0005-0000-0000-0000B8160000}"/>
    <cellStyle name="Normal 14 4 2 5" xfId="4400" xr:uid="{00000000-0005-0000-0000-0000B9160000}"/>
    <cellStyle name="Normal 14 4 3" xfId="4401" xr:uid="{00000000-0005-0000-0000-0000BA160000}"/>
    <cellStyle name="Normal 14 4 3 2" xfId="4402" xr:uid="{00000000-0005-0000-0000-0000BB160000}"/>
    <cellStyle name="Normal 14 4 3 2 2" xfId="4403" xr:uid="{00000000-0005-0000-0000-0000BC160000}"/>
    <cellStyle name="Normal 14 4 3 2 2 2" xfId="4404" xr:uid="{00000000-0005-0000-0000-0000BD160000}"/>
    <cellStyle name="Normal 14 4 3 2 3" xfId="4405" xr:uid="{00000000-0005-0000-0000-0000BE160000}"/>
    <cellStyle name="Normal 14 4 3 3" xfId="4406" xr:uid="{00000000-0005-0000-0000-0000BF160000}"/>
    <cellStyle name="Normal 14 4 3 3 2" xfId="4407" xr:uid="{00000000-0005-0000-0000-0000C0160000}"/>
    <cellStyle name="Normal 14 4 3 4" xfId="4408" xr:uid="{00000000-0005-0000-0000-0000C1160000}"/>
    <cellStyle name="Normal 14 4 4" xfId="4409" xr:uid="{00000000-0005-0000-0000-0000C2160000}"/>
    <cellStyle name="Normal 14 4 5" xfId="4410" xr:uid="{00000000-0005-0000-0000-0000C3160000}"/>
    <cellStyle name="Normal 14 4 5 2" xfId="4411" xr:uid="{00000000-0005-0000-0000-0000C4160000}"/>
    <cellStyle name="Normal 14 4 6" xfId="4412" xr:uid="{00000000-0005-0000-0000-0000C5160000}"/>
    <cellStyle name="Normal 14 4 7" xfId="18302" xr:uid="{00000000-0005-0000-0000-0000C6160000}"/>
    <cellStyle name="Normal 14 5" xfId="4413" xr:uid="{00000000-0005-0000-0000-0000C7160000}"/>
    <cellStyle name="Normal 14 5 2" xfId="4414" xr:uid="{00000000-0005-0000-0000-0000C8160000}"/>
    <cellStyle name="Normal 14 5 2 2" xfId="4415" xr:uid="{00000000-0005-0000-0000-0000C9160000}"/>
    <cellStyle name="Normal 14 5 2 2 2" xfId="4416" xr:uid="{00000000-0005-0000-0000-0000CA160000}"/>
    <cellStyle name="Normal 14 5 2 2 2 2" xfId="4417" xr:uid="{00000000-0005-0000-0000-0000CB160000}"/>
    <cellStyle name="Normal 14 5 2 2 3" xfId="4418" xr:uid="{00000000-0005-0000-0000-0000CC160000}"/>
    <cellStyle name="Normal 14 5 2 3" xfId="4419" xr:uid="{00000000-0005-0000-0000-0000CD160000}"/>
    <cellStyle name="Normal 14 5 2 3 2" xfId="4420" xr:uid="{00000000-0005-0000-0000-0000CE160000}"/>
    <cellStyle name="Normal 14 5 2 3 2 2" xfId="4421" xr:uid="{00000000-0005-0000-0000-0000CF160000}"/>
    <cellStyle name="Normal 14 5 2 3 3" xfId="4422" xr:uid="{00000000-0005-0000-0000-0000D0160000}"/>
    <cellStyle name="Normal 14 5 2 4" xfId="4423" xr:uid="{00000000-0005-0000-0000-0000D1160000}"/>
    <cellStyle name="Normal 14 5 2 4 2" xfId="4424" xr:uid="{00000000-0005-0000-0000-0000D2160000}"/>
    <cellStyle name="Normal 14 5 2 5" xfId="4425" xr:uid="{00000000-0005-0000-0000-0000D3160000}"/>
    <cellStyle name="Normal 14 5 3" xfId="4426" xr:uid="{00000000-0005-0000-0000-0000D4160000}"/>
    <cellStyle name="Normal 14 5 3 2" xfId="4427" xr:uid="{00000000-0005-0000-0000-0000D5160000}"/>
    <cellStyle name="Normal 14 5 3 2 2" xfId="4428" xr:uid="{00000000-0005-0000-0000-0000D6160000}"/>
    <cellStyle name="Normal 14 5 3 2 2 2" xfId="4429" xr:uid="{00000000-0005-0000-0000-0000D7160000}"/>
    <cellStyle name="Normal 14 5 3 2 3" xfId="4430" xr:uid="{00000000-0005-0000-0000-0000D8160000}"/>
    <cellStyle name="Normal 14 5 3 3" xfId="4431" xr:uid="{00000000-0005-0000-0000-0000D9160000}"/>
    <cellStyle name="Normal 14 5 3 3 2" xfId="4432" xr:uid="{00000000-0005-0000-0000-0000DA160000}"/>
    <cellStyle name="Normal 14 5 3 4" xfId="4433" xr:uid="{00000000-0005-0000-0000-0000DB160000}"/>
    <cellStyle name="Normal 14 5 4" xfId="4434" xr:uid="{00000000-0005-0000-0000-0000DC160000}"/>
    <cellStyle name="Normal 14 5 5" xfId="4435" xr:uid="{00000000-0005-0000-0000-0000DD160000}"/>
    <cellStyle name="Normal 14 5 5 2" xfId="4436" xr:uid="{00000000-0005-0000-0000-0000DE160000}"/>
    <cellStyle name="Normal 14 5 6" xfId="4437" xr:uid="{00000000-0005-0000-0000-0000DF160000}"/>
    <cellStyle name="Normal 14 5 7" xfId="18303" xr:uid="{00000000-0005-0000-0000-0000E0160000}"/>
    <cellStyle name="Normal 14 6" xfId="4438" xr:uid="{00000000-0005-0000-0000-0000E1160000}"/>
    <cellStyle name="Normal 14 6 2" xfId="18304" xr:uid="{00000000-0005-0000-0000-0000E2160000}"/>
    <cellStyle name="Normal 14 7" xfId="4439" xr:uid="{00000000-0005-0000-0000-0000E3160000}"/>
    <cellStyle name="Normal 14 7 2" xfId="18305" xr:uid="{00000000-0005-0000-0000-0000E4160000}"/>
    <cellStyle name="Normal 14 8" xfId="4440" xr:uid="{00000000-0005-0000-0000-0000E5160000}"/>
    <cellStyle name="Normal 14 8 2" xfId="18306" xr:uid="{00000000-0005-0000-0000-0000E6160000}"/>
    <cellStyle name="Normal 14 9" xfId="4441" xr:uid="{00000000-0005-0000-0000-0000E7160000}"/>
    <cellStyle name="Normal 14 9 2" xfId="18307" xr:uid="{00000000-0005-0000-0000-0000E8160000}"/>
    <cellStyle name="Normal 15" xfId="4442" xr:uid="{00000000-0005-0000-0000-0000E9160000}"/>
    <cellStyle name="Normal 15 2" xfId="4443" xr:uid="{00000000-0005-0000-0000-0000EA160000}"/>
    <cellStyle name="Normal 15 2 2" xfId="4444" xr:uid="{00000000-0005-0000-0000-0000EB160000}"/>
    <cellStyle name="Normal 15 2 3" xfId="4445" xr:uid="{00000000-0005-0000-0000-0000EC160000}"/>
    <cellStyle name="Normal 15 2 4" xfId="18309" xr:uid="{00000000-0005-0000-0000-0000ED160000}"/>
    <cellStyle name="Normal 15 3" xfId="4446" xr:uid="{00000000-0005-0000-0000-0000EE160000}"/>
    <cellStyle name="Normal 15 3 2" xfId="18310" xr:uid="{00000000-0005-0000-0000-0000EF160000}"/>
    <cellStyle name="Normal 15 4" xfId="4447" xr:uid="{00000000-0005-0000-0000-0000F0160000}"/>
    <cellStyle name="Normal 15 4 2" xfId="18311" xr:uid="{00000000-0005-0000-0000-0000F1160000}"/>
    <cellStyle name="Normal 15 5" xfId="4448" xr:uid="{00000000-0005-0000-0000-0000F2160000}"/>
    <cellStyle name="Normal 15 5 2" xfId="18312" xr:uid="{00000000-0005-0000-0000-0000F3160000}"/>
    <cellStyle name="Normal 15 6" xfId="4449" xr:uid="{00000000-0005-0000-0000-0000F4160000}"/>
    <cellStyle name="Normal 15 6 2" xfId="18313" xr:uid="{00000000-0005-0000-0000-0000F5160000}"/>
    <cellStyle name="Normal 15 7" xfId="4450" xr:uid="{00000000-0005-0000-0000-0000F6160000}"/>
    <cellStyle name="Normal 15 8" xfId="18308" xr:uid="{00000000-0005-0000-0000-0000F7160000}"/>
    <cellStyle name="Normal 16" xfId="4451" xr:uid="{00000000-0005-0000-0000-0000F8160000}"/>
    <cellStyle name="Normal 16 2" xfId="4452" xr:uid="{00000000-0005-0000-0000-0000F9160000}"/>
    <cellStyle name="Normal 16 2 2" xfId="4453" xr:uid="{00000000-0005-0000-0000-0000FA160000}"/>
    <cellStyle name="Normal 16 2 3" xfId="4454" xr:uid="{00000000-0005-0000-0000-0000FB160000}"/>
    <cellStyle name="Normal 16 2 4" xfId="18315" xr:uid="{00000000-0005-0000-0000-0000FC160000}"/>
    <cellStyle name="Normal 16 3" xfId="4455" xr:uid="{00000000-0005-0000-0000-0000FD160000}"/>
    <cellStyle name="Normal 16 3 2" xfId="18316" xr:uid="{00000000-0005-0000-0000-0000FE160000}"/>
    <cellStyle name="Normal 16 4" xfId="4456" xr:uid="{00000000-0005-0000-0000-0000FF160000}"/>
    <cellStyle name="Normal 16 4 2" xfId="18317" xr:uid="{00000000-0005-0000-0000-000000170000}"/>
    <cellStyle name="Normal 16 5" xfId="4457" xr:uid="{00000000-0005-0000-0000-000001170000}"/>
    <cellStyle name="Normal 16 5 2" xfId="18318" xr:uid="{00000000-0005-0000-0000-000002170000}"/>
    <cellStyle name="Normal 16 6" xfId="4458" xr:uid="{00000000-0005-0000-0000-000003170000}"/>
    <cellStyle name="Normal 16 6 2" xfId="18319" xr:uid="{00000000-0005-0000-0000-000004170000}"/>
    <cellStyle name="Normal 16 7" xfId="4459" xr:uid="{00000000-0005-0000-0000-000005170000}"/>
    <cellStyle name="Normal 16 7 2" xfId="4460" xr:uid="{00000000-0005-0000-0000-000006170000}"/>
    <cellStyle name="Normal 16 7 2 2" xfId="4461" xr:uid="{00000000-0005-0000-0000-000007170000}"/>
    <cellStyle name="Normal 16 7 2 2 2" xfId="4462" xr:uid="{00000000-0005-0000-0000-000008170000}"/>
    <cellStyle name="Normal 16 7 2 2 2 2" xfId="4463" xr:uid="{00000000-0005-0000-0000-000009170000}"/>
    <cellStyle name="Normal 16 7 2 2 3" xfId="4464" xr:uid="{00000000-0005-0000-0000-00000A170000}"/>
    <cellStyle name="Normal 16 7 2 3" xfId="4465" xr:uid="{00000000-0005-0000-0000-00000B170000}"/>
    <cellStyle name="Normal 16 7 2 3 2" xfId="4466" xr:uid="{00000000-0005-0000-0000-00000C170000}"/>
    <cellStyle name="Normal 16 7 2 3 2 2" xfId="4467" xr:uid="{00000000-0005-0000-0000-00000D170000}"/>
    <cellStyle name="Normal 16 7 2 3 3" xfId="4468" xr:uid="{00000000-0005-0000-0000-00000E170000}"/>
    <cellStyle name="Normal 16 7 2 4" xfId="4469" xr:uid="{00000000-0005-0000-0000-00000F170000}"/>
    <cellStyle name="Normal 16 7 2 4 2" xfId="4470" xr:uid="{00000000-0005-0000-0000-000010170000}"/>
    <cellStyle name="Normal 16 7 2 5" xfId="4471" xr:uid="{00000000-0005-0000-0000-000011170000}"/>
    <cellStyle name="Normal 16 7 3" xfId="4472" xr:uid="{00000000-0005-0000-0000-000012170000}"/>
    <cellStyle name="Normal 16 7 3 2" xfId="4473" xr:uid="{00000000-0005-0000-0000-000013170000}"/>
    <cellStyle name="Normal 16 7 3 2 2" xfId="4474" xr:uid="{00000000-0005-0000-0000-000014170000}"/>
    <cellStyle name="Normal 16 7 3 3" xfId="4475" xr:uid="{00000000-0005-0000-0000-000015170000}"/>
    <cellStyle name="Normal 16 7 4" xfId="4476" xr:uid="{00000000-0005-0000-0000-000016170000}"/>
    <cellStyle name="Normal 16 7 4 2" xfId="4477" xr:uid="{00000000-0005-0000-0000-000017170000}"/>
    <cellStyle name="Normal 16 7 4 2 2" xfId="4478" xr:uid="{00000000-0005-0000-0000-000018170000}"/>
    <cellStyle name="Normal 16 7 4 3" xfId="4479" xr:uid="{00000000-0005-0000-0000-000019170000}"/>
    <cellStyle name="Normal 16 7 5" xfId="4480" xr:uid="{00000000-0005-0000-0000-00001A170000}"/>
    <cellStyle name="Normal 16 7 5 2" xfId="4481" xr:uid="{00000000-0005-0000-0000-00001B170000}"/>
    <cellStyle name="Normal 16 7 6" xfId="4482" xr:uid="{00000000-0005-0000-0000-00001C170000}"/>
    <cellStyle name="Normal 16 8" xfId="4483" xr:uid="{00000000-0005-0000-0000-00001D170000}"/>
    <cellStyle name="Normal 16 9" xfId="18314" xr:uid="{00000000-0005-0000-0000-00001E170000}"/>
    <cellStyle name="Normal 17" xfId="4484" xr:uid="{00000000-0005-0000-0000-00001F170000}"/>
    <cellStyle name="Normal 17 10" xfId="4485" xr:uid="{00000000-0005-0000-0000-000020170000}"/>
    <cellStyle name="Normal 17 10 2" xfId="18321" xr:uid="{00000000-0005-0000-0000-000021170000}"/>
    <cellStyle name="Normal 17 11" xfId="4486" xr:uid="{00000000-0005-0000-0000-000022170000}"/>
    <cellStyle name="Normal 17 11 2" xfId="18322" xr:uid="{00000000-0005-0000-0000-000023170000}"/>
    <cellStyle name="Normal 17 12" xfId="4487" xr:uid="{00000000-0005-0000-0000-000024170000}"/>
    <cellStyle name="Normal 17 12 2" xfId="18323" xr:uid="{00000000-0005-0000-0000-000025170000}"/>
    <cellStyle name="Normal 17 13" xfId="4488" xr:uid="{00000000-0005-0000-0000-000026170000}"/>
    <cellStyle name="Normal 17 13 2" xfId="18324" xr:uid="{00000000-0005-0000-0000-000027170000}"/>
    <cellStyle name="Normal 17 14" xfId="4489" xr:uid="{00000000-0005-0000-0000-000028170000}"/>
    <cellStyle name="Normal 17 14 2" xfId="4490" xr:uid="{00000000-0005-0000-0000-000029170000}"/>
    <cellStyle name="Normal 17 14 2 2" xfId="4491" xr:uid="{00000000-0005-0000-0000-00002A170000}"/>
    <cellStyle name="Normal 17 14 2 2 2" xfId="4492" xr:uid="{00000000-0005-0000-0000-00002B170000}"/>
    <cellStyle name="Normal 17 14 2 2 2 2" xfId="4493" xr:uid="{00000000-0005-0000-0000-00002C170000}"/>
    <cellStyle name="Normal 17 14 2 2 3" xfId="4494" xr:uid="{00000000-0005-0000-0000-00002D170000}"/>
    <cellStyle name="Normal 17 14 2 3" xfId="4495" xr:uid="{00000000-0005-0000-0000-00002E170000}"/>
    <cellStyle name="Normal 17 14 2 3 2" xfId="4496" xr:uid="{00000000-0005-0000-0000-00002F170000}"/>
    <cellStyle name="Normal 17 14 2 3 2 2" xfId="4497" xr:uid="{00000000-0005-0000-0000-000030170000}"/>
    <cellStyle name="Normal 17 14 2 3 3" xfId="4498" xr:uid="{00000000-0005-0000-0000-000031170000}"/>
    <cellStyle name="Normal 17 14 2 4" xfId="4499" xr:uid="{00000000-0005-0000-0000-000032170000}"/>
    <cellStyle name="Normal 17 14 2 4 2" xfId="4500" xr:uid="{00000000-0005-0000-0000-000033170000}"/>
    <cellStyle name="Normal 17 14 2 5" xfId="4501" xr:uid="{00000000-0005-0000-0000-000034170000}"/>
    <cellStyle name="Normal 17 14 3" xfId="4502" xr:uid="{00000000-0005-0000-0000-000035170000}"/>
    <cellStyle name="Normal 17 14 3 2" xfId="4503" xr:uid="{00000000-0005-0000-0000-000036170000}"/>
    <cellStyle name="Normal 17 14 3 2 2" xfId="4504" xr:uid="{00000000-0005-0000-0000-000037170000}"/>
    <cellStyle name="Normal 17 14 3 3" xfId="4505" xr:uid="{00000000-0005-0000-0000-000038170000}"/>
    <cellStyle name="Normal 17 14 4" xfId="4506" xr:uid="{00000000-0005-0000-0000-000039170000}"/>
    <cellStyle name="Normal 17 14 4 2" xfId="4507" xr:uid="{00000000-0005-0000-0000-00003A170000}"/>
    <cellStyle name="Normal 17 14 4 2 2" xfId="4508" xr:uid="{00000000-0005-0000-0000-00003B170000}"/>
    <cellStyle name="Normal 17 14 4 3" xfId="4509" xr:uid="{00000000-0005-0000-0000-00003C170000}"/>
    <cellStyle name="Normal 17 14 5" xfId="4510" xr:uid="{00000000-0005-0000-0000-00003D170000}"/>
    <cellStyle name="Normal 17 14 5 2" xfId="4511" xr:uid="{00000000-0005-0000-0000-00003E170000}"/>
    <cellStyle name="Normal 17 14 6" xfId="4512" xr:uid="{00000000-0005-0000-0000-00003F170000}"/>
    <cellStyle name="Normal 17 15" xfId="4513" xr:uid="{00000000-0005-0000-0000-000040170000}"/>
    <cellStyle name="Normal 17 16" xfId="18320" xr:uid="{00000000-0005-0000-0000-000041170000}"/>
    <cellStyle name="Normal 17 2" xfId="4514" xr:uid="{00000000-0005-0000-0000-000042170000}"/>
    <cellStyle name="Normal 17 2 2" xfId="4515" xr:uid="{00000000-0005-0000-0000-000043170000}"/>
    <cellStyle name="Normal 17 2 3" xfId="4516" xr:uid="{00000000-0005-0000-0000-000044170000}"/>
    <cellStyle name="Normal 17 2 4" xfId="18325" xr:uid="{00000000-0005-0000-0000-000045170000}"/>
    <cellStyle name="Normal 17 3" xfId="4517" xr:uid="{00000000-0005-0000-0000-000046170000}"/>
    <cellStyle name="Normal 17 3 2" xfId="18326" xr:uid="{00000000-0005-0000-0000-000047170000}"/>
    <cellStyle name="Normal 17 4" xfId="4518" xr:uid="{00000000-0005-0000-0000-000048170000}"/>
    <cellStyle name="Normal 17 4 2" xfId="18327" xr:uid="{00000000-0005-0000-0000-000049170000}"/>
    <cellStyle name="Normal 17 5" xfId="4519" xr:uid="{00000000-0005-0000-0000-00004A170000}"/>
    <cellStyle name="Normal 17 5 2" xfId="18328" xr:uid="{00000000-0005-0000-0000-00004B170000}"/>
    <cellStyle name="Normal 17 6" xfId="4520" xr:uid="{00000000-0005-0000-0000-00004C170000}"/>
    <cellStyle name="Normal 17 6 2" xfId="18329" xr:uid="{00000000-0005-0000-0000-00004D170000}"/>
    <cellStyle name="Normal 17 7" xfId="4521" xr:uid="{00000000-0005-0000-0000-00004E170000}"/>
    <cellStyle name="Normal 17 7 2" xfId="18330" xr:uid="{00000000-0005-0000-0000-00004F170000}"/>
    <cellStyle name="Normal 17 8" xfId="4522" xr:uid="{00000000-0005-0000-0000-000050170000}"/>
    <cellStyle name="Normal 17 8 2" xfId="18331" xr:uid="{00000000-0005-0000-0000-000051170000}"/>
    <cellStyle name="Normal 17 9" xfId="4523" xr:uid="{00000000-0005-0000-0000-000052170000}"/>
    <cellStyle name="Normal 17 9 2" xfId="18332" xr:uid="{00000000-0005-0000-0000-000053170000}"/>
    <cellStyle name="Normal 18" xfId="4524" xr:uid="{00000000-0005-0000-0000-000054170000}"/>
    <cellStyle name="Normal 18 2" xfId="4525" xr:uid="{00000000-0005-0000-0000-000055170000}"/>
    <cellStyle name="Normal 18 3" xfId="4526" xr:uid="{00000000-0005-0000-0000-000056170000}"/>
    <cellStyle name="Normal 18 3 2" xfId="4527" xr:uid="{00000000-0005-0000-0000-000057170000}"/>
    <cellStyle name="Normal 18 3 2 2" xfId="4528" xr:uid="{00000000-0005-0000-0000-000058170000}"/>
    <cellStyle name="Normal 18 3 2 2 2" xfId="4529" xr:uid="{00000000-0005-0000-0000-000059170000}"/>
    <cellStyle name="Normal 18 3 2 2 2 2" xfId="4530" xr:uid="{00000000-0005-0000-0000-00005A170000}"/>
    <cellStyle name="Normal 18 3 2 2 3" xfId="4531" xr:uid="{00000000-0005-0000-0000-00005B170000}"/>
    <cellStyle name="Normal 18 3 2 3" xfId="4532" xr:uid="{00000000-0005-0000-0000-00005C170000}"/>
    <cellStyle name="Normal 18 3 2 3 2" xfId="4533" xr:uid="{00000000-0005-0000-0000-00005D170000}"/>
    <cellStyle name="Normal 18 3 2 3 2 2" xfId="4534" xr:uid="{00000000-0005-0000-0000-00005E170000}"/>
    <cellStyle name="Normal 18 3 2 3 3" xfId="4535" xr:uid="{00000000-0005-0000-0000-00005F170000}"/>
    <cellStyle name="Normal 18 3 2 4" xfId="4536" xr:uid="{00000000-0005-0000-0000-000060170000}"/>
    <cellStyle name="Normal 18 3 2 4 2" xfId="4537" xr:uid="{00000000-0005-0000-0000-000061170000}"/>
    <cellStyle name="Normal 18 3 2 5" xfId="4538" xr:uid="{00000000-0005-0000-0000-000062170000}"/>
    <cellStyle name="Normal 18 3 3" xfId="4539" xr:uid="{00000000-0005-0000-0000-000063170000}"/>
    <cellStyle name="Normal 18 3 3 2" xfId="4540" xr:uid="{00000000-0005-0000-0000-000064170000}"/>
    <cellStyle name="Normal 18 3 3 2 2" xfId="4541" xr:uid="{00000000-0005-0000-0000-000065170000}"/>
    <cellStyle name="Normal 18 3 3 3" xfId="4542" xr:uid="{00000000-0005-0000-0000-000066170000}"/>
    <cellStyle name="Normal 18 3 4" xfId="4543" xr:uid="{00000000-0005-0000-0000-000067170000}"/>
    <cellStyle name="Normal 18 3 4 2" xfId="4544" xr:uid="{00000000-0005-0000-0000-000068170000}"/>
    <cellStyle name="Normal 18 3 4 2 2" xfId="4545" xr:uid="{00000000-0005-0000-0000-000069170000}"/>
    <cellStyle name="Normal 18 3 4 3" xfId="4546" xr:uid="{00000000-0005-0000-0000-00006A170000}"/>
    <cellStyle name="Normal 18 3 5" xfId="4547" xr:uid="{00000000-0005-0000-0000-00006B170000}"/>
    <cellStyle name="Normal 18 3 5 2" xfId="4548" xr:uid="{00000000-0005-0000-0000-00006C170000}"/>
    <cellStyle name="Normal 18 3 6" xfId="4549" xr:uid="{00000000-0005-0000-0000-00006D170000}"/>
    <cellStyle name="Normal 18 4" xfId="4550" xr:uid="{00000000-0005-0000-0000-00006E170000}"/>
    <cellStyle name="Normal 18 5" xfId="4551" xr:uid="{00000000-0005-0000-0000-00006F170000}"/>
    <cellStyle name="Normal 18 6" xfId="18333" xr:uid="{00000000-0005-0000-0000-000070170000}"/>
    <cellStyle name="Normal 19" xfId="4552" xr:uid="{00000000-0005-0000-0000-000071170000}"/>
    <cellStyle name="Normal 19 2" xfId="4553" xr:uid="{00000000-0005-0000-0000-000072170000}"/>
    <cellStyle name="Normal 19 3" xfId="18050" xr:uid="{00000000-0005-0000-0000-000073170000}"/>
    <cellStyle name="Normal 2" xfId="4554" xr:uid="{00000000-0005-0000-0000-000074170000}"/>
    <cellStyle name="Normal 2 10" xfId="4555" xr:uid="{00000000-0005-0000-0000-000075170000}"/>
    <cellStyle name="Normal 2 10 2" xfId="4556" xr:uid="{00000000-0005-0000-0000-000076170000}"/>
    <cellStyle name="Normal 2 10 3" xfId="4557" xr:uid="{00000000-0005-0000-0000-000077170000}"/>
    <cellStyle name="Normal 2 10 3 2" xfId="4558" xr:uid="{00000000-0005-0000-0000-000078170000}"/>
    <cellStyle name="Normal 2 10 3 2 2" xfId="4559" xr:uid="{00000000-0005-0000-0000-000079170000}"/>
    <cellStyle name="Normal 2 10 3 2 2 2" xfId="4560" xr:uid="{00000000-0005-0000-0000-00007A170000}"/>
    <cellStyle name="Normal 2 10 3 2 3" xfId="4561" xr:uid="{00000000-0005-0000-0000-00007B170000}"/>
    <cellStyle name="Normal 2 10 3 3" xfId="4562" xr:uid="{00000000-0005-0000-0000-00007C170000}"/>
    <cellStyle name="Normal 2 10 3 3 2" xfId="4563" xr:uid="{00000000-0005-0000-0000-00007D170000}"/>
    <cellStyle name="Normal 2 10 3 3 2 2" xfId="4564" xr:uid="{00000000-0005-0000-0000-00007E170000}"/>
    <cellStyle name="Normal 2 10 3 3 3" xfId="4565" xr:uid="{00000000-0005-0000-0000-00007F170000}"/>
    <cellStyle name="Normal 2 10 3 4" xfId="4566" xr:uid="{00000000-0005-0000-0000-000080170000}"/>
    <cellStyle name="Normal 2 10 3 4 2" xfId="4567" xr:uid="{00000000-0005-0000-0000-000081170000}"/>
    <cellStyle name="Normal 2 10 3 5" xfId="4568" xr:uid="{00000000-0005-0000-0000-000082170000}"/>
    <cellStyle name="Normal 2 10 4" xfId="4569" xr:uid="{00000000-0005-0000-0000-000083170000}"/>
    <cellStyle name="Normal 2 10 4 2" xfId="4570" xr:uid="{00000000-0005-0000-0000-000084170000}"/>
    <cellStyle name="Normal 2 10 4 2 2" xfId="4571" xr:uid="{00000000-0005-0000-0000-000085170000}"/>
    <cellStyle name="Normal 2 10 4 2 2 2" xfId="4572" xr:uid="{00000000-0005-0000-0000-000086170000}"/>
    <cellStyle name="Normal 2 10 4 2 3" xfId="4573" xr:uid="{00000000-0005-0000-0000-000087170000}"/>
    <cellStyle name="Normal 2 10 4 3" xfId="4574" xr:uid="{00000000-0005-0000-0000-000088170000}"/>
    <cellStyle name="Normal 2 10 4 3 2" xfId="4575" xr:uid="{00000000-0005-0000-0000-000089170000}"/>
    <cellStyle name="Normal 2 10 4 4" xfId="4576" xr:uid="{00000000-0005-0000-0000-00008A170000}"/>
    <cellStyle name="Normal 2 10 5" xfId="4577" xr:uid="{00000000-0005-0000-0000-00008B170000}"/>
    <cellStyle name="Normal 2 10 5 2" xfId="4578" xr:uid="{00000000-0005-0000-0000-00008C170000}"/>
    <cellStyle name="Normal 2 10 6" xfId="18335" xr:uid="{00000000-0005-0000-0000-00008D170000}"/>
    <cellStyle name="Normal 2 11" xfId="4579" xr:uid="{00000000-0005-0000-0000-00008E170000}"/>
    <cellStyle name="Normal 2 11 2" xfId="18336" xr:uid="{00000000-0005-0000-0000-00008F170000}"/>
    <cellStyle name="Normal 2 12" xfId="4580" xr:uid="{00000000-0005-0000-0000-000090170000}"/>
    <cellStyle name="Normal 2 12 2" xfId="18337" xr:uid="{00000000-0005-0000-0000-000091170000}"/>
    <cellStyle name="Normal 2 13" xfId="4581" xr:uid="{00000000-0005-0000-0000-000092170000}"/>
    <cellStyle name="Normal 2 13 2" xfId="18338" xr:uid="{00000000-0005-0000-0000-000093170000}"/>
    <cellStyle name="Normal 2 14" xfId="4582" xr:uid="{00000000-0005-0000-0000-000094170000}"/>
    <cellStyle name="Normal 2 14 2" xfId="18339" xr:uid="{00000000-0005-0000-0000-000095170000}"/>
    <cellStyle name="Normal 2 15" xfId="4583" xr:uid="{00000000-0005-0000-0000-000096170000}"/>
    <cellStyle name="Normal 2 15 2" xfId="18340" xr:uid="{00000000-0005-0000-0000-000097170000}"/>
    <cellStyle name="Normal 2 16" xfId="4584" xr:uid="{00000000-0005-0000-0000-000098170000}"/>
    <cellStyle name="Normal 2 16 2" xfId="18341" xr:uid="{00000000-0005-0000-0000-000099170000}"/>
    <cellStyle name="Normal 2 17" xfId="4585" xr:uid="{00000000-0005-0000-0000-00009A170000}"/>
    <cellStyle name="Normal 2 17 2" xfId="18342" xr:uid="{00000000-0005-0000-0000-00009B170000}"/>
    <cellStyle name="Normal 2 18" xfId="4586" xr:uid="{00000000-0005-0000-0000-00009C170000}"/>
    <cellStyle name="Normal 2 18 2" xfId="4587" xr:uid="{00000000-0005-0000-0000-00009D170000}"/>
    <cellStyle name="Normal 2 18 2 2" xfId="4588" xr:uid="{00000000-0005-0000-0000-00009E170000}"/>
    <cellStyle name="Normal 2 18 2 2 2" xfId="4589" xr:uid="{00000000-0005-0000-0000-00009F170000}"/>
    <cellStyle name="Normal 2 18 2 2 2 2" xfId="4590" xr:uid="{00000000-0005-0000-0000-0000A0170000}"/>
    <cellStyle name="Normal 2 18 2 2 2 2 2" xfId="4591" xr:uid="{00000000-0005-0000-0000-0000A1170000}"/>
    <cellStyle name="Normal 2 18 2 2 2 3" xfId="4592" xr:uid="{00000000-0005-0000-0000-0000A2170000}"/>
    <cellStyle name="Normal 2 18 2 2 3" xfId="4593" xr:uid="{00000000-0005-0000-0000-0000A3170000}"/>
    <cellStyle name="Normal 2 18 2 2 3 2" xfId="4594" xr:uid="{00000000-0005-0000-0000-0000A4170000}"/>
    <cellStyle name="Normal 2 18 2 2 3 2 2" xfId="4595" xr:uid="{00000000-0005-0000-0000-0000A5170000}"/>
    <cellStyle name="Normal 2 18 2 2 3 3" xfId="4596" xr:uid="{00000000-0005-0000-0000-0000A6170000}"/>
    <cellStyle name="Normal 2 18 2 2 4" xfId="4597" xr:uid="{00000000-0005-0000-0000-0000A7170000}"/>
    <cellStyle name="Normal 2 18 2 2 4 2" xfId="4598" xr:uid="{00000000-0005-0000-0000-0000A8170000}"/>
    <cellStyle name="Normal 2 18 2 2 5" xfId="4599" xr:uid="{00000000-0005-0000-0000-0000A9170000}"/>
    <cellStyle name="Normal 2 18 2 3" xfId="4600" xr:uid="{00000000-0005-0000-0000-0000AA170000}"/>
    <cellStyle name="Normal 2 18 2 3 2" xfId="4601" xr:uid="{00000000-0005-0000-0000-0000AB170000}"/>
    <cellStyle name="Normal 2 18 2 3 2 2" xfId="4602" xr:uid="{00000000-0005-0000-0000-0000AC170000}"/>
    <cellStyle name="Normal 2 18 2 3 3" xfId="4603" xr:uid="{00000000-0005-0000-0000-0000AD170000}"/>
    <cellStyle name="Normal 2 18 2 4" xfId="4604" xr:uid="{00000000-0005-0000-0000-0000AE170000}"/>
    <cellStyle name="Normal 2 18 2 4 2" xfId="4605" xr:uid="{00000000-0005-0000-0000-0000AF170000}"/>
    <cellStyle name="Normal 2 18 2 4 2 2" xfId="4606" xr:uid="{00000000-0005-0000-0000-0000B0170000}"/>
    <cellStyle name="Normal 2 18 2 4 3" xfId="4607" xr:uid="{00000000-0005-0000-0000-0000B1170000}"/>
    <cellStyle name="Normal 2 18 2 5" xfId="4608" xr:uid="{00000000-0005-0000-0000-0000B2170000}"/>
    <cellStyle name="Normal 2 18 2 5 2" xfId="4609" xr:uid="{00000000-0005-0000-0000-0000B3170000}"/>
    <cellStyle name="Normal 2 18 2 6" xfId="4610" xr:uid="{00000000-0005-0000-0000-0000B4170000}"/>
    <cellStyle name="Normal 2 18 3" xfId="4611" xr:uid="{00000000-0005-0000-0000-0000B5170000}"/>
    <cellStyle name="Normal 2 18 3 2" xfId="4612" xr:uid="{00000000-0005-0000-0000-0000B6170000}"/>
    <cellStyle name="Normal 2 18 4" xfId="4613" xr:uid="{00000000-0005-0000-0000-0000B7170000}"/>
    <cellStyle name="Normal 2 19" xfId="4614" xr:uid="{00000000-0005-0000-0000-0000B8170000}"/>
    <cellStyle name="Normal 2 19 2" xfId="4615" xr:uid="{00000000-0005-0000-0000-0000B9170000}"/>
    <cellStyle name="Normal 2 2" xfId="4616" xr:uid="{00000000-0005-0000-0000-0000BA170000}"/>
    <cellStyle name="Normal 2 2 10" xfId="4617" xr:uid="{00000000-0005-0000-0000-0000BB170000}"/>
    <cellStyle name="Normal 2 2 10 2" xfId="4618" xr:uid="{00000000-0005-0000-0000-0000BC170000}"/>
    <cellStyle name="Normal 2 2 10 2 2" xfId="4619" xr:uid="{00000000-0005-0000-0000-0000BD170000}"/>
    <cellStyle name="Normal 2 2 10 2 2 2" xfId="4620" xr:uid="{00000000-0005-0000-0000-0000BE170000}"/>
    <cellStyle name="Normal 2 2 10 2 2 2 2" xfId="4621" xr:uid="{00000000-0005-0000-0000-0000BF170000}"/>
    <cellStyle name="Normal 2 2 10 2 2 3" xfId="4622" xr:uid="{00000000-0005-0000-0000-0000C0170000}"/>
    <cellStyle name="Normal 2 2 10 2 3" xfId="4623" xr:uid="{00000000-0005-0000-0000-0000C1170000}"/>
    <cellStyle name="Normal 2 2 10 2 3 2" xfId="4624" xr:uid="{00000000-0005-0000-0000-0000C2170000}"/>
    <cellStyle name="Normal 2 2 10 2 3 2 2" xfId="4625" xr:uid="{00000000-0005-0000-0000-0000C3170000}"/>
    <cellStyle name="Normal 2 2 10 2 3 3" xfId="4626" xr:uid="{00000000-0005-0000-0000-0000C4170000}"/>
    <cellStyle name="Normal 2 2 10 2 4" xfId="4627" xr:uid="{00000000-0005-0000-0000-0000C5170000}"/>
    <cellStyle name="Normal 2 2 10 2 4 2" xfId="4628" xr:uid="{00000000-0005-0000-0000-0000C6170000}"/>
    <cellStyle name="Normal 2 2 10 2 5" xfId="4629" xr:uid="{00000000-0005-0000-0000-0000C7170000}"/>
    <cellStyle name="Normal 2 2 10 3" xfId="4630" xr:uid="{00000000-0005-0000-0000-0000C8170000}"/>
    <cellStyle name="Normal 2 2 10 3 2" xfId="4631" xr:uid="{00000000-0005-0000-0000-0000C9170000}"/>
    <cellStyle name="Normal 2 2 10 3 2 2" xfId="4632" xr:uid="{00000000-0005-0000-0000-0000CA170000}"/>
    <cellStyle name="Normal 2 2 10 3 2 2 2" xfId="4633" xr:uid="{00000000-0005-0000-0000-0000CB170000}"/>
    <cellStyle name="Normal 2 2 10 3 2 3" xfId="4634" xr:uid="{00000000-0005-0000-0000-0000CC170000}"/>
    <cellStyle name="Normal 2 2 10 3 3" xfId="4635" xr:uid="{00000000-0005-0000-0000-0000CD170000}"/>
    <cellStyle name="Normal 2 2 10 3 3 2" xfId="4636" xr:uid="{00000000-0005-0000-0000-0000CE170000}"/>
    <cellStyle name="Normal 2 2 10 3 4" xfId="4637" xr:uid="{00000000-0005-0000-0000-0000CF170000}"/>
    <cellStyle name="Normal 2 2 10 4" xfId="4638" xr:uid="{00000000-0005-0000-0000-0000D0170000}"/>
    <cellStyle name="Normal 2 2 10 5" xfId="4639" xr:uid="{00000000-0005-0000-0000-0000D1170000}"/>
    <cellStyle name="Normal 2 2 10 5 2" xfId="4640" xr:uid="{00000000-0005-0000-0000-0000D2170000}"/>
    <cellStyle name="Normal 2 2 10 6" xfId="4641" xr:uid="{00000000-0005-0000-0000-0000D3170000}"/>
    <cellStyle name="Normal 2 2 10 7" xfId="18344" xr:uid="{00000000-0005-0000-0000-0000D4170000}"/>
    <cellStyle name="Normal 2 2 11" xfId="4642" xr:uid="{00000000-0005-0000-0000-0000D5170000}"/>
    <cellStyle name="Normal 2 2 11 2" xfId="4643" xr:uid="{00000000-0005-0000-0000-0000D6170000}"/>
    <cellStyle name="Normal 2 2 11 2 2" xfId="4644" xr:uid="{00000000-0005-0000-0000-0000D7170000}"/>
    <cellStyle name="Normal 2 2 11 2 2 2" xfId="4645" xr:uid="{00000000-0005-0000-0000-0000D8170000}"/>
    <cellStyle name="Normal 2 2 11 2 2 2 2" xfId="4646" xr:uid="{00000000-0005-0000-0000-0000D9170000}"/>
    <cellStyle name="Normal 2 2 11 2 2 3" xfId="4647" xr:uid="{00000000-0005-0000-0000-0000DA170000}"/>
    <cellStyle name="Normal 2 2 11 2 3" xfId="4648" xr:uid="{00000000-0005-0000-0000-0000DB170000}"/>
    <cellStyle name="Normal 2 2 11 2 3 2" xfId="4649" xr:uid="{00000000-0005-0000-0000-0000DC170000}"/>
    <cellStyle name="Normal 2 2 11 2 3 2 2" xfId="4650" xr:uid="{00000000-0005-0000-0000-0000DD170000}"/>
    <cellStyle name="Normal 2 2 11 2 3 3" xfId="4651" xr:uid="{00000000-0005-0000-0000-0000DE170000}"/>
    <cellStyle name="Normal 2 2 11 2 4" xfId="4652" xr:uid="{00000000-0005-0000-0000-0000DF170000}"/>
    <cellStyle name="Normal 2 2 11 2 4 2" xfId="4653" xr:uid="{00000000-0005-0000-0000-0000E0170000}"/>
    <cellStyle name="Normal 2 2 11 2 5" xfId="4654" xr:uid="{00000000-0005-0000-0000-0000E1170000}"/>
    <cellStyle name="Normal 2 2 11 3" xfId="4655" xr:uid="{00000000-0005-0000-0000-0000E2170000}"/>
    <cellStyle name="Normal 2 2 11 3 2" xfId="4656" xr:uid="{00000000-0005-0000-0000-0000E3170000}"/>
    <cellStyle name="Normal 2 2 11 3 2 2" xfId="4657" xr:uid="{00000000-0005-0000-0000-0000E4170000}"/>
    <cellStyle name="Normal 2 2 11 3 2 2 2" xfId="4658" xr:uid="{00000000-0005-0000-0000-0000E5170000}"/>
    <cellStyle name="Normal 2 2 11 3 2 3" xfId="4659" xr:uid="{00000000-0005-0000-0000-0000E6170000}"/>
    <cellStyle name="Normal 2 2 11 3 3" xfId="4660" xr:uid="{00000000-0005-0000-0000-0000E7170000}"/>
    <cellStyle name="Normal 2 2 11 3 3 2" xfId="4661" xr:uid="{00000000-0005-0000-0000-0000E8170000}"/>
    <cellStyle name="Normal 2 2 11 3 4" xfId="4662" xr:uid="{00000000-0005-0000-0000-0000E9170000}"/>
    <cellStyle name="Normal 2 2 11 4" xfId="4663" xr:uid="{00000000-0005-0000-0000-0000EA170000}"/>
    <cellStyle name="Normal 2 2 11 5" xfId="4664" xr:uid="{00000000-0005-0000-0000-0000EB170000}"/>
    <cellStyle name="Normal 2 2 11 5 2" xfId="4665" xr:uid="{00000000-0005-0000-0000-0000EC170000}"/>
    <cellStyle name="Normal 2 2 11 6" xfId="4666" xr:uid="{00000000-0005-0000-0000-0000ED170000}"/>
    <cellStyle name="Normal 2 2 11 7" xfId="18345" xr:uid="{00000000-0005-0000-0000-0000EE170000}"/>
    <cellStyle name="Normal 2 2 12" xfId="4667" xr:uid="{00000000-0005-0000-0000-0000EF170000}"/>
    <cellStyle name="Normal 2 2 12 2" xfId="4668" xr:uid="{00000000-0005-0000-0000-0000F0170000}"/>
    <cellStyle name="Normal 2 2 12 2 2" xfId="4669" xr:uid="{00000000-0005-0000-0000-0000F1170000}"/>
    <cellStyle name="Normal 2 2 12 2 2 2" xfId="4670" xr:uid="{00000000-0005-0000-0000-0000F2170000}"/>
    <cellStyle name="Normal 2 2 12 2 2 2 2" xfId="4671" xr:uid="{00000000-0005-0000-0000-0000F3170000}"/>
    <cellStyle name="Normal 2 2 12 2 2 3" xfId="4672" xr:uid="{00000000-0005-0000-0000-0000F4170000}"/>
    <cellStyle name="Normal 2 2 12 2 3" xfId="4673" xr:uid="{00000000-0005-0000-0000-0000F5170000}"/>
    <cellStyle name="Normal 2 2 12 2 3 2" xfId="4674" xr:uid="{00000000-0005-0000-0000-0000F6170000}"/>
    <cellStyle name="Normal 2 2 12 2 3 2 2" xfId="4675" xr:uid="{00000000-0005-0000-0000-0000F7170000}"/>
    <cellStyle name="Normal 2 2 12 2 3 3" xfId="4676" xr:uid="{00000000-0005-0000-0000-0000F8170000}"/>
    <cellStyle name="Normal 2 2 12 2 4" xfId="4677" xr:uid="{00000000-0005-0000-0000-0000F9170000}"/>
    <cellStyle name="Normal 2 2 12 2 4 2" xfId="4678" xr:uid="{00000000-0005-0000-0000-0000FA170000}"/>
    <cellStyle name="Normal 2 2 12 2 5" xfId="4679" xr:uid="{00000000-0005-0000-0000-0000FB170000}"/>
    <cellStyle name="Normal 2 2 12 3" xfId="4680" xr:uid="{00000000-0005-0000-0000-0000FC170000}"/>
    <cellStyle name="Normal 2 2 12 3 2" xfId="4681" xr:uid="{00000000-0005-0000-0000-0000FD170000}"/>
    <cellStyle name="Normal 2 2 12 3 2 2" xfId="4682" xr:uid="{00000000-0005-0000-0000-0000FE170000}"/>
    <cellStyle name="Normal 2 2 12 3 2 2 2" xfId="4683" xr:uid="{00000000-0005-0000-0000-0000FF170000}"/>
    <cellStyle name="Normal 2 2 12 3 2 3" xfId="4684" xr:uid="{00000000-0005-0000-0000-000000180000}"/>
    <cellStyle name="Normal 2 2 12 3 3" xfId="4685" xr:uid="{00000000-0005-0000-0000-000001180000}"/>
    <cellStyle name="Normal 2 2 12 3 3 2" xfId="4686" xr:uid="{00000000-0005-0000-0000-000002180000}"/>
    <cellStyle name="Normal 2 2 12 3 4" xfId="4687" xr:uid="{00000000-0005-0000-0000-000003180000}"/>
    <cellStyle name="Normal 2 2 12 4" xfId="4688" xr:uid="{00000000-0005-0000-0000-000004180000}"/>
    <cellStyle name="Normal 2 2 12 5" xfId="4689" xr:uid="{00000000-0005-0000-0000-000005180000}"/>
    <cellStyle name="Normal 2 2 12 5 2" xfId="4690" xr:uid="{00000000-0005-0000-0000-000006180000}"/>
    <cellStyle name="Normal 2 2 12 6" xfId="4691" xr:uid="{00000000-0005-0000-0000-000007180000}"/>
    <cellStyle name="Normal 2 2 12 7" xfId="18346" xr:uid="{00000000-0005-0000-0000-000008180000}"/>
    <cellStyle name="Normal 2 2 13" xfId="4692" xr:uid="{00000000-0005-0000-0000-000009180000}"/>
    <cellStyle name="Normal 2 2 13 2" xfId="4693" xr:uid="{00000000-0005-0000-0000-00000A180000}"/>
    <cellStyle name="Normal 2 2 13 2 2" xfId="4694" xr:uid="{00000000-0005-0000-0000-00000B180000}"/>
    <cellStyle name="Normal 2 2 13 2 2 2" xfId="4695" xr:uid="{00000000-0005-0000-0000-00000C180000}"/>
    <cellStyle name="Normal 2 2 13 2 2 2 2" xfId="4696" xr:uid="{00000000-0005-0000-0000-00000D180000}"/>
    <cellStyle name="Normal 2 2 13 2 2 3" xfId="4697" xr:uid="{00000000-0005-0000-0000-00000E180000}"/>
    <cellStyle name="Normal 2 2 13 2 3" xfId="4698" xr:uid="{00000000-0005-0000-0000-00000F180000}"/>
    <cellStyle name="Normal 2 2 13 2 3 2" xfId="4699" xr:uid="{00000000-0005-0000-0000-000010180000}"/>
    <cellStyle name="Normal 2 2 13 2 3 2 2" xfId="4700" xr:uid="{00000000-0005-0000-0000-000011180000}"/>
    <cellStyle name="Normal 2 2 13 2 3 3" xfId="4701" xr:uid="{00000000-0005-0000-0000-000012180000}"/>
    <cellStyle name="Normal 2 2 13 2 4" xfId="4702" xr:uid="{00000000-0005-0000-0000-000013180000}"/>
    <cellStyle name="Normal 2 2 13 2 4 2" xfId="4703" xr:uid="{00000000-0005-0000-0000-000014180000}"/>
    <cellStyle name="Normal 2 2 13 2 5" xfId="4704" xr:uid="{00000000-0005-0000-0000-000015180000}"/>
    <cellStyle name="Normal 2 2 13 3" xfId="4705" xr:uid="{00000000-0005-0000-0000-000016180000}"/>
    <cellStyle name="Normal 2 2 13 3 2" xfId="4706" xr:uid="{00000000-0005-0000-0000-000017180000}"/>
    <cellStyle name="Normal 2 2 13 3 2 2" xfId="4707" xr:uid="{00000000-0005-0000-0000-000018180000}"/>
    <cellStyle name="Normal 2 2 13 3 2 2 2" xfId="4708" xr:uid="{00000000-0005-0000-0000-000019180000}"/>
    <cellStyle name="Normal 2 2 13 3 2 3" xfId="4709" xr:uid="{00000000-0005-0000-0000-00001A180000}"/>
    <cellStyle name="Normal 2 2 13 3 3" xfId="4710" xr:uid="{00000000-0005-0000-0000-00001B180000}"/>
    <cellStyle name="Normal 2 2 13 3 3 2" xfId="4711" xr:uid="{00000000-0005-0000-0000-00001C180000}"/>
    <cellStyle name="Normal 2 2 13 3 4" xfId="4712" xr:uid="{00000000-0005-0000-0000-00001D180000}"/>
    <cellStyle name="Normal 2 2 13 4" xfId="4713" xr:uid="{00000000-0005-0000-0000-00001E180000}"/>
    <cellStyle name="Normal 2 2 13 5" xfId="4714" xr:uid="{00000000-0005-0000-0000-00001F180000}"/>
    <cellStyle name="Normal 2 2 13 5 2" xfId="4715" xr:uid="{00000000-0005-0000-0000-000020180000}"/>
    <cellStyle name="Normal 2 2 13 6" xfId="4716" xr:uid="{00000000-0005-0000-0000-000021180000}"/>
    <cellStyle name="Normal 2 2 13 7" xfId="18347" xr:uid="{00000000-0005-0000-0000-000022180000}"/>
    <cellStyle name="Normal 2 2 14" xfId="4717" xr:uid="{00000000-0005-0000-0000-000023180000}"/>
    <cellStyle name="Normal 2 2 14 2" xfId="4718" xr:uid="{00000000-0005-0000-0000-000024180000}"/>
    <cellStyle name="Normal 2 2 14 3" xfId="4719" xr:uid="{00000000-0005-0000-0000-000025180000}"/>
    <cellStyle name="Normal 2 2 14 3 2" xfId="4720" xr:uid="{00000000-0005-0000-0000-000026180000}"/>
    <cellStyle name="Normal 2 2 14 3 2 2" xfId="4721" xr:uid="{00000000-0005-0000-0000-000027180000}"/>
    <cellStyle name="Normal 2 2 14 3 3" xfId="4722" xr:uid="{00000000-0005-0000-0000-000028180000}"/>
    <cellStyle name="Normal 2 2 15" xfId="4723" xr:uid="{00000000-0005-0000-0000-000029180000}"/>
    <cellStyle name="Normal 2 2 15 2" xfId="4724" xr:uid="{00000000-0005-0000-0000-00002A180000}"/>
    <cellStyle name="Normal 2 2 15 2 2" xfId="4725" xr:uid="{00000000-0005-0000-0000-00002B180000}"/>
    <cellStyle name="Normal 2 2 15 2 2 2" xfId="4726" xr:uid="{00000000-0005-0000-0000-00002C180000}"/>
    <cellStyle name="Normal 2 2 15 2 2 2 2" xfId="4727" xr:uid="{00000000-0005-0000-0000-00002D180000}"/>
    <cellStyle name="Normal 2 2 15 2 2 3" xfId="4728" xr:uid="{00000000-0005-0000-0000-00002E180000}"/>
    <cellStyle name="Normal 2 2 15 2 3" xfId="4729" xr:uid="{00000000-0005-0000-0000-00002F180000}"/>
    <cellStyle name="Normal 2 2 15 2 3 2" xfId="4730" xr:uid="{00000000-0005-0000-0000-000030180000}"/>
    <cellStyle name="Normal 2 2 15 2 3 2 2" xfId="4731" xr:uid="{00000000-0005-0000-0000-000031180000}"/>
    <cellStyle name="Normal 2 2 15 2 3 3" xfId="4732" xr:uid="{00000000-0005-0000-0000-000032180000}"/>
    <cellStyle name="Normal 2 2 15 2 4" xfId="4733" xr:uid="{00000000-0005-0000-0000-000033180000}"/>
    <cellStyle name="Normal 2 2 15 2 4 2" xfId="4734" xr:uid="{00000000-0005-0000-0000-000034180000}"/>
    <cellStyle name="Normal 2 2 15 2 5" xfId="4735" xr:uid="{00000000-0005-0000-0000-000035180000}"/>
    <cellStyle name="Normal 2 2 15 3" xfId="4736" xr:uid="{00000000-0005-0000-0000-000036180000}"/>
    <cellStyle name="Normal 2 2 15 3 2" xfId="4737" xr:uid="{00000000-0005-0000-0000-000037180000}"/>
    <cellStyle name="Normal 2 2 15 3 2 2" xfId="4738" xr:uid="{00000000-0005-0000-0000-000038180000}"/>
    <cellStyle name="Normal 2 2 15 3 3" xfId="4739" xr:uid="{00000000-0005-0000-0000-000039180000}"/>
    <cellStyle name="Normal 2 2 15 4" xfId="4740" xr:uid="{00000000-0005-0000-0000-00003A180000}"/>
    <cellStyle name="Normal 2 2 15 4 2" xfId="4741" xr:uid="{00000000-0005-0000-0000-00003B180000}"/>
    <cellStyle name="Normal 2 2 15 4 2 2" xfId="4742" xr:uid="{00000000-0005-0000-0000-00003C180000}"/>
    <cellStyle name="Normal 2 2 15 4 3" xfId="4743" xr:uid="{00000000-0005-0000-0000-00003D180000}"/>
    <cellStyle name="Normal 2 2 15 5" xfId="4744" xr:uid="{00000000-0005-0000-0000-00003E180000}"/>
    <cellStyle name="Normal 2 2 15 5 2" xfId="4745" xr:uid="{00000000-0005-0000-0000-00003F180000}"/>
    <cellStyle name="Normal 2 2 15 6" xfId="4746" xr:uid="{00000000-0005-0000-0000-000040180000}"/>
    <cellStyle name="Normal 2 2 16" xfId="4747" xr:uid="{00000000-0005-0000-0000-000041180000}"/>
    <cellStyle name="Normal 2 2 17" xfId="18343" xr:uid="{00000000-0005-0000-0000-000042180000}"/>
    <cellStyle name="Normal 2 2 2" xfId="4748" xr:uid="{00000000-0005-0000-0000-000043180000}"/>
    <cellStyle name="Normal 2 2 2 2" xfId="4749" xr:uid="{00000000-0005-0000-0000-000044180000}"/>
    <cellStyle name="Normal 2 2 2 2 2" xfId="4750" xr:uid="{00000000-0005-0000-0000-000045180000}"/>
    <cellStyle name="Normal 2 2 2 3" xfId="4751" xr:uid="{00000000-0005-0000-0000-000046180000}"/>
    <cellStyle name="Normal 2 2 2 3 2" xfId="4752" xr:uid="{00000000-0005-0000-0000-000047180000}"/>
    <cellStyle name="Normal 2 2 2 4" xfId="4753" xr:uid="{00000000-0005-0000-0000-000048180000}"/>
    <cellStyle name="Normal 2 2 2 5" xfId="4754" xr:uid="{00000000-0005-0000-0000-000049180000}"/>
    <cellStyle name="Normal 2 2 2 5 2" xfId="4755" xr:uid="{00000000-0005-0000-0000-00004A180000}"/>
    <cellStyle name="Normal 2 2 2 5 2 2" xfId="4756" xr:uid="{00000000-0005-0000-0000-00004B180000}"/>
    <cellStyle name="Normal 2 2 2 5 2 2 2" xfId="4757" xr:uid="{00000000-0005-0000-0000-00004C180000}"/>
    <cellStyle name="Normal 2 2 2 5 2 2 2 2" xfId="4758" xr:uid="{00000000-0005-0000-0000-00004D180000}"/>
    <cellStyle name="Normal 2 2 2 5 2 2 3" xfId="4759" xr:uid="{00000000-0005-0000-0000-00004E180000}"/>
    <cellStyle name="Normal 2 2 2 5 2 3" xfId="4760" xr:uid="{00000000-0005-0000-0000-00004F180000}"/>
    <cellStyle name="Normal 2 2 2 5 2 3 2" xfId="4761" xr:uid="{00000000-0005-0000-0000-000050180000}"/>
    <cellStyle name="Normal 2 2 2 5 2 3 2 2" xfId="4762" xr:uid="{00000000-0005-0000-0000-000051180000}"/>
    <cellStyle name="Normal 2 2 2 5 2 3 3" xfId="4763" xr:uid="{00000000-0005-0000-0000-000052180000}"/>
    <cellStyle name="Normal 2 2 2 5 2 4" xfId="4764" xr:uid="{00000000-0005-0000-0000-000053180000}"/>
    <cellStyle name="Normal 2 2 2 5 2 4 2" xfId="4765" xr:uid="{00000000-0005-0000-0000-000054180000}"/>
    <cellStyle name="Normal 2 2 2 5 2 5" xfId="4766" xr:uid="{00000000-0005-0000-0000-000055180000}"/>
    <cellStyle name="Normal 2 2 2 5 3" xfId="4767" xr:uid="{00000000-0005-0000-0000-000056180000}"/>
    <cellStyle name="Normal 2 2 2 5 3 2" xfId="4768" xr:uid="{00000000-0005-0000-0000-000057180000}"/>
    <cellStyle name="Normal 2 2 2 5 3 2 2" xfId="4769" xr:uid="{00000000-0005-0000-0000-000058180000}"/>
    <cellStyle name="Normal 2 2 2 5 3 3" xfId="4770" xr:uid="{00000000-0005-0000-0000-000059180000}"/>
    <cellStyle name="Normal 2 2 2 5 4" xfId="4771" xr:uid="{00000000-0005-0000-0000-00005A180000}"/>
    <cellStyle name="Normal 2 2 2 5 4 2" xfId="4772" xr:uid="{00000000-0005-0000-0000-00005B180000}"/>
    <cellStyle name="Normal 2 2 2 5 4 2 2" xfId="4773" xr:uid="{00000000-0005-0000-0000-00005C180000}"/>
    <cellStyle name="Normal 2 2 2 5 4 3" xfId="4774" xr:uid="{00000000-0005-0000-0000-00005D180000}"/>
    <cellStyle name="Normal 2 2 2 5 5" xfId="4775" xr:uid="{00000000-0005-0000-0000-00005E180000}"/>
    <cellStyle name="Normal 2 2 2 5 5 2" xfId="4776" xr:uid="{00000000-0005-0000-0000-00005F180000}"/>
    <cellStyle name="Normal 2 2 2 5 6" xfId="4777" xr:uid="{00000000-0005-0000-0000-000060180000}"/>
    <cellStyle name="Normal 2 2 2 6" xfId="4778" xr:uid="{00000000-0005-0000-0000-000061180000}"/>
    <cellStyle name="Normal 2 2 2 6 2" xfId="4779" xr:uid="{00000000-0005-0000-0000-000062180000}"/>
    <cellStyle name="Normal 2 2 2 6 2 2" xfId="4780" xr:uid="{00000000-0005-0000-0000-000063180000}"/>
    <cellStyle name="Normal 2 2 2 6 2 2 2" xfId="4781" xr:uid="{00000000-0005-0000-0000-000064180000}"/>
    <cellStyle name="Normal 2 2 2 6 2 2 2 2" xfId="4782" xr:uid="{00000000-0005-0000-0000-000065180000}"/>
    <cellStyle name="Normal 2 2 2 6 2 2 3" xfId="4783" xr:uid="{00000000-0005-0000-0000-000066180000}"/>
    <cellStyle name="Normal 2 2 2 6 2 3" xfId="4784" xr:uid="{00000000-0005-0000-0000-000067180000}"/>
    <cellStyle name="Normal 2 2 2 6 2 3 2" xfId="4785" xr:uid="{00000000-0005-0000-0000-000068180000}"/>
    <cellStyle name="Normal 2 2 2 6 2 3 2 2" xfId="4786" xr:uid="{00000000-0005-0000-0000-000069180000}"/>
    <cellStyle name="Normal 2 2 2 6 2 3 3" xfId="4787" xr:uid="{00000000-0005-0000-0000-00006A180000}"/>
    <cellStyle name="Normal 2 2 2 6 2 4" xfId="4788" xr:uid="{00000000-0005-0000-0000-00006B180000}"/>
    <cellStyle name="Normal 2 2 2 6 2 4 2" xfId="4789" xr:uid="{00000000-0005-0000-0000-00006C180000}"/>
    <cellStyle name="Normal 2 2 2 6 2 5" xfId="4790" xr:uid="{00000000-0005-0000-0000-00006D180000}"/>
    <cellStyle name="Normal 2 2 2 6 3" xfId="4791" xr:uid="{00000000-0005-0000-0000-00006E180000}"/>
    <cellStyle name="Normal 2 2 2 6 3 2" xfId="4792" xr:uid="{00000000-0005-0000-0000-00006F180000}"/>
    <cellStyle name="Normal 2 2 2 6 3 2 2" xfId="4793" xr:uid="{00000000-0005-0000-0000-000070180000}"/>
    <cellStyle name="Normal 2 2 2 6 3 3" xfId="4794" xr:uid="{00000000-0005-0000-0000-000071180000}"/>
    <cellStyle name="Normal 2 2 2 6 4" xfId="4795" xr:uid="{00000000-0005-0000-0000-000072180000}"/>
    <cellStyle name="Normal 2 2 2 6 4 2" xfId="4796" xr:uid="{00000000-0005-0000-0000-000073180000}"/>
    <cellStyle name="Normal 2 2 2 6 4 2 2" xfId="4797" xr:uid="{00000000-0005-0000-0000-000074180000}"/>
    <cellStyle name="Normal 2 2 2 6 4 3" xfId="4798" xr:uid="{00000000-0005-0000-0000-000075180000}"/>
    <cellStyle name="Normal 2 2 2 6 5" xfId="4799" xr:uid="{00000000-0005-0000-0000-000076180000}"/>
    <cellStyle name="Normal 2 2 2 6 5 2" xfId="4800" xr:uid="{00000000-0005-0000-0000-000077180000}"/>
    <cellStyle name="Normal 2 2 2 6 6" xfId="4801" xr:uid="{00000000-0005-0000-0000-000078180000}"/>
    <cellStyle name="Normal 2 2 2 7" xfId="4802" xr:uid="{00000000-0005-0000-0000-000079180000}"/>
    <cellStyle name="Normal 2 2 2 8" xfId="4803" xr:uid="{00000000-0005-0000-0000-00007A180000}"/>
    <cellStyle name="Normal 2 2 2 9" xfId="18348" xr:uid="{00000000-0005-0000-0000-00007B180000}"/>
    <cellStyle name="Normal 2 2 3" xfId="4804" xr:uid="{00000000-0005-0000-0000-00007C180000}"/>
    <cellStyle name="Normal 2 2 3 2" xfId="4805" xr:uid="{00000000-0005-0000-0000-00007D180000}"/>
    <cellStyle name="Normal 2 2 3 2 2" xfId="4806" xr:uid="{00000000-0005-0000-0000-00007E180000}"/>
    <cellStyle name="Normal 2 2 3 2 2 2" xfId="4807" xr:uid="{00000000-0005-0000-0000-00007F180000}"/>
    <cellStyle name="Normal 2 2 3 2 2 2 2" xfId="4808" xr:uid="{00000000-0005-0000-0000-000080180000}"/>
    <cellStyle name="Normal 2 2 3 2 2 2 2 2" xfId="4809" xr:uid="{00000000-0005-0000-0000-000081180000}"/>
    <cellStyle name="Normal 2 2 3 2 2 2 3" xfId="4810" xr:uid="{00000000-0005-0000-0000-000082180000}"/>
    <cellStyle name="Normal 2 2 3 2 2 3" xfId="4811" xr:uid="{00000000-0005-0000-0000-000083180000}"/>
    <cellStyle name="Normal 2 2 3 2 2 3 2" xfId="4812" xr:uid="{00000000-0005-0000-0000-000084180000}"/>
    <cellStyle name="Normal 2 2 3 2 2 3 2 2" xfId="4813" xr:uid="{00000000-0005-0000-0000-000085180000}"/>
    <cellStyle name="Normal 2 2 3 2 2 3 3" xfId="4814" xr:uid="{00000000-0005-0000-0000-000086180000}"/>
    <cellStyle name="Normal 2 2 3 2 2 4" xfId="4815" xr:uid="{00000000-0005-0000-0000-000087180000}"/>
    <cellStyle name="Normal 2 2 3 2 2 4 2" xfId="4816" xr:uid="{00000000-0005-0000-0000-000088180000}"/>
    <cellStyle name="Normal 2 2 3 2 2 5" xfId="4817" xr:uid="{00000000-0005-0000-0000-000089180000}"/>
    <cellStyle name="Normal 2 2 3 2 3" xfId="4818" xr:uid="{00000000-0005-0000-0000-00008A180000}"/>
    <cellStyle name="Normal 2 2 3 2 3 2" xfId="4819" xr:uid="{00000000-0005-0000-0000-00008B180000}"/>
    <cellStyle name="Normal 2 2 3 2 3 2 2" xfId="4820" xr:uid="{00000000-0005-0000-0000-00008C180000}"/>
    <cellStyle name="Normal 2 2 3 2 3 3" xfId="4821" xr:uid="{00000000-0005-0000-0000-00008D180000}"/>
    <cellStyle name="Normal 2 2 3 2 4" xfId="4822" xr:uid="{00000000-0005-0000-0000-00008E180000}"/>
    <cellStyle name="Normal 2 2 3 2 4 2" xfId="4823" xr:uid="{00000000-0005-0000-0000-00008F180000}"/>
    <cellStyle name="Normal 2 2 3 2 4 2 2" xfId="4824" xr:uid="{00000000-0005-0000-0000-000090180000}"/>
    <cellStyle name="Normal 2 2 3 2 4 3" xfId="4825" xr:uid="{00000000-0005-0000-0000-000091180000}"/>
    <cellStyle name="Normal 2 2 3 2 5" xfId="4826" xr:uid="{00000000-0005-0000-0000-000092180000}"/>
    <cellStyle name="Normal 2 2 3 2 5 2" xfId="4827" xr:uid="{00000000-0005-0000-0000-000093180000}"/>
    <cellStyle name="Normal 2 2 3 2 6" xfId="4828" xr:uid="{00000000-0005-0000-0000-000094180000}"/>
    <cellStyle name="Normal 2 2 3 3" xfId="4829" xr:uid="{00000000-0005-0000-0000-000095180000}"/>
    <cellStyle name="Normal 2 2 3 4" xfId="4830" xr:uid="{00000000-0005-0000-0000-000096180000}"/>
    <cellStyle name="Normal 2 2 3 5" xfId="18349" xr:uid="{00000000-0005-0000-0000-000097180000}"/>
    <cellStyle name="Normal 2 2 4" xfId="4831" xr:uid="{00000000-0005-0000-0000-000098180000}"/>
    <cellStyle name="Normal 2 2 4 2" xfId="4832" xr:uid="{00000000-0005-0000-0000-000099180000}"/>
    <cellStyle name="Normal 2 2 4 2 2" xfId="4833" xr:uid="{00000000-0005-0000-0000-00009A180000}"/>
    <cellStyle name="Normal 2 2 4 3" xfId="4834" xr:uid="{00000000-0005-0000-0000-00009B180000}"/>
    <cellStyle name="Normal 2 2 4 3 2" xfId="4835" xr:uid="{00000000-0005-0000-0000-00009C180000}"/>
    <cellStyle name="Normal 2 2 4 3 2 2" xfId="4836" xr:uid="{00000000-0005-0000-0000-00009D180000}"/>
    <cellStyle name="Normal 2 2 4 3 2 2 2" xfId="4837" xr:uid="{00000000-0005-0000-0000-00009E180000}"/>
    <cellStyle name="Normal 2 2 4 3 2 2 2 2" xfId="4838" xr:uid="{00000000-0005-0000-0000-00009F180000}"/>
    <cellStyle name="Normal 2 2 4 3 2 2 3" xfId="4839" xr:uid="{00000000-0005-0000-0000-0000A0180000}"/>
    <cellStyle name="Normal 2 2 4 3 2 3" xfId="4840" xr:uid="{00000000-0005-0000-0000-0000A1180000}"/>
    <cellStyle name="Normal 2 2 4 3 2 3 2" xfId="4841" xr:uid="{00000000-0005-0000-0000-0000A2180000}"/>
    <cellStyle name="Normal 2 2 4 3 2 3 2 2" xfId="4842" xr:uid="{00000000-0005-0000-0000-0000A3180000}"/>
    <cellStyle name="Normal 2 2 4 3 2 3 3" xfId="4843" xr:uid="{00000000-0005-0000-0000-0000A4180000}"/>
    <cellStyle name="Normal 2 2 4 3 2 4" xfId="4844" xr:uid="{00000000-0005-0000-0000-0000A5180000}"/>
    <cellStyle name="Normal 2 2 4 3 2 4 2" xfId="4845" xr:uid="{00000000-0005-0000-0000-0000A6180000}"/>
    <cellStyle name="Normal 2 2 4 3 2 5" xfId="4846" xr:uid="{00000000-0005-0000-0000-0000A7180000}"/>
    <cellStyle name="Normal 2 2 4 3 3" xfId="4847" xr:uid="{00000000-0005-0000-0000-0000A8180000}"/>
    <cellStyle name="Normal 2 2 4 3 3 2" xfId="4848" xr:uid="{00000000-0005-0000-0000-0000A9180000}"/>
    <cellStyle name="Normal 2 2 4 3 3 2 2" xfId="4849" xr:uid="{00000000-0005-0000-0000-0000AA180000}"/>
    <cellStyle name="Normal 2 2 4 3 3 3" xfId="4850" xr:uid="{00000000-0005-0000-0000-0000AB180000}"/>
    <cellStyle name="Normal 2 2 4 3 4" xfId="4851" xr:uid="{00000000-0005-0000-0000-0000AC180000}"/>
    <cellStyle name="Normal 2 2 4 3 4 2" xfId="4852" xr:uid="{00000000-0005-0000-0000-0000AD180000}"/>
    <cellStyle name="Normal 2 2 4 3 4 2 2" xfId="4853" xr:uid="{00000000-0005-0000-0000-0000AE180000}"/>
    <cellStyle name="Normal 2 2 4 3 4 3" xfId="4854" xr:uid="{00000000-0005-0000-0000-0000AF180000}"/>
    <cellStyle name="Normal 2 2 4 3 5" xfId="4855" xr:uid="{00000000-0005-0000-0000-0000B0180000}"/>
    <cellStyle name="Normal 2 2 4 3 5 2" xfId="4856" xr:uid="{00000000-0005-0000-0000-0000B1180000}"/>
    <cellStyle name="Normal 2 2 4 3 6" xfId="4857" xr:uid="{00000000-0005-0000-0000-0000B2180000}"/>
    <cellStyle name="Normal 2 2 4 4" xfId="4858" xr:uid="{00000000-0005-0000-0000-0000B3180000}"/>
    <cellStyle name="Normal 2 2 4 5" xfId="4859" xr:uid="{00000000-0005-0000-0000-0000B4180000}"/>
    <cellStyle name="Normal 2 2 4 6" xfId="4860" xr:uid="{00000000-0005-0000-0000-0000B5180000}"/>
    <cellStyle name="Normal 2 2 4 7" xfId="18350" xr:uid="{00000000-0005-0000-0000-0000B6180000}"/>
    <cellStyle name="Normal 2 2 5" xfId="4861" xr:uid="{00000000-0005-0000-0000-0000B7180000}"/>
    <cellStyle name="Normal 2 2 5 2" xfId="4862" xr:uid="{00000000-0005-0000-0000-0000B8180000}"/>
    <cellStyle name="Normal 2 2 5 2 2" xfId="4863" xr:uid="{00000000-0005-0000-0000-0000B9180000}"/>
    <cellStyle name="Normal 2 2 5 2 2 2" xfId="4864" xr:uid="{00000000-0005-0000-0000-0000BA180000}"/>
    <cellStyle name="Normal 2 2 5 2 2 2 2" xfId="4865" xr:uid="{00000000-0005-0000-0000-0000BB180000}"/>
    <cellStyle name="Normal 2 2 5 2 2 2 2 2" xfId="4866" xr:uid="{00000000-0005-0000-0000-0000BC180000}"/>
    <cellStyle name="Normal 2 2 5 2 2 2 3" xfId="4867" xr:uid="{00000000-0005-0000-0000-0000BD180000}"/>
    <cellStyle name="Normal 2 2 5 2 2 3" xfId="4868" xr:uid="{00000000-0005-0000-0000-0000BE180000}"/>
    <cellStyle name="Normal 2 2 5 2 2 3 2" xfId="4869" xr:uid="{00000000-0005-0000-0000-0000BF180000}"/>
    <cellStyle name="Normal 2 2 5 2 2 3 2 2" xfId="4870" xr:uid="{00000000-0005-0000-0000-0000C0180000}"/>
    <cellStyle name="Normal 2 2 5 2 2 3 3" xfId="4871" xr:uid="{00000000-0005-0000-0000-0000C1180000}"/>
    <cellStyle name="Normal 2 2 5 2 2 4" xfId="4872" xr:uid="{00000000-0005-0000-0000-0000C2180000}"/>
    <cellStyle name="Normal 2 2 5 2 2 4 2" xfId="4873" xr:uid="{00000000-0005-0000-0000-0000C3180000}"/>
    <cellStyle name="Normal 2 2 5 2 2 5" xfId="4874" xr:uid="{00000000-0005-0000-0000-0000C4180000}"/>
    <cellStyle name="Normal 2 2 5 2 3" xfId="4875" xr:uid="{00000000-0005-0000-0000-0000C5180000}"/>
    <cellStyle name="Normal 2 2 5 2 3 2" xfId="4876" xr:uid="{00000000-0005-0000-0000-0000C6180000}"/>
    <cellStyle name="Normal 2 2 5 2 3 2 2" xfId="4877" xr:uid="{00000000-0005-0000-0000-0000C7180000}"/>
    <cellStyle name="Normal 2 2 5 2 3 3" xfId="4878" xr:uid="{00000000-0005-0000-0000-0000C8180000}"/>
    <cellStyle name="Normal 2 2 5 2 4" xfId="4879" xr:uid="{00000000-0005-0000-0000-0000C9180000}"/>
    <cellStyle name="Normal 2 2 5 2 4 2" xfId="4880" xr:uid="{00000000-0005-0000-0000-0000CA180000}"/>
    <cellStyle name="Normal 2 2 5 2 4 2 2" xfId="4881" xr:uid="{00000000-0005-0000-0000-0000CB180000}"/>
    <cellStyle name="Normal 2 2 5 2 4 3" xfId="4882" xr:uid="{00000000-0005-0000-0000-0000CC180000}"/>
    <cellStyle name="Normal 2 2 5 2 5" xfId="4883" xr:uid="{00000000-0005-0000-0000-0000CD180000}"/>
    <cellStyle name="Normal 2 2 5 2 5 2" xfId="4884" xr:uid="{00000000-0005-0000-0000-0000CE180000}"/>
    <cellStyle name="Normal 2 2 5 2 6" xfId="4885" xr:uid="{00000000-0005-0000-0000-0000CF180000}"/>
    <cellStyle name="Normal 2 2 5 3" xfId="4886" xr:uid="{00000000-0005-0000-0000-0000D0180000}"/>
    <cellStyle name="Normal 2 2 5 3 2" xfId="4887" xr:uid="{00000000-0005-0000-0000-0000D1180000}"/>
    <cellStyle name="Normal 2 2 5 3 2 2" xfId="4888" xr:uid="{00000000-0005-0000-0000-0000D2180000}"/>
    <cellStyle name="Normal 2 2 5 3 2 2 2" xfId="4889" xr:uid="{00000000-0005-0000-0000-0000D3180000}"/>
    <cellStyle name="Normal 2 2 5 3 2 2 2 2" xfId="4890" xr:uid="{00000000-0005-0000-0000-0000D4180000}"/>
    <cellStyle name="Normal 2 2 5 3 2 2 3" xfId="4891" xr:uid="{00000000-0005-0000-0000-0000D5180000}"/>
    <cellStyle name="Normal 2 2 5 3 2 3" xfId="4892" xr:uid="{00000000-0005-0000-0000-0000D6180000}"/>
    <cellStyle name="Normal 2 2 5 3 2 3 2" xfId="4893" xr:uid="{00000000-0005-0000-0000-0000D7180000}"/>
    <cellStyle name="Normal 2 2 5 3 2 3 2 2" xfId="4894" xr:uid="{00000000-0005-0000-0000-0000D8180000}"/>
    <cellStyle name="Normal 2 2 5 3 2 3 3" xfId="4895" xr:uid="{00000000-0005-0000-0000-0000D9180000}"/>
    <cellStyle name="Normal 2 2 5 3 2 4" xfId="4896" xr:uid="{00000000-0005-0000-0000-0000DA180000}"/>
    <cellStyle name="Normal 2 2 5 3 2 4 2" xfId="4897" xr:uid="{00000000-0005-0000-0000-0000DB180000}"/>
    <cellStyle name="Normal 2 2 5 3 2 5" xfId="4898" xr:uid="{00000000-0005-0000-0000-0000DC180000}"/>
    <cellStyle name="Normal 2 2 5 3 3" xfId="4899" xr:uid="{00000000-0005-0000-0000-0000DD180000}"/>
    <cellStyle name="Normal 2 2 5 3 3 2" xfId="4900" xr:uid="{00000000-0005-0000-0000-0000DE180000}"/>
    <cellStyle name="Normal 2 2 5 3 3 2 2" xfId="4901" xr:uid="{00000000-0005-0000-0000-0000DF180000}"/>
    <cellStyle name="Normal 2 2 5 3 3 3" xfId="4902" xr:uid="{00000000-0005-0000-0000-0000E0180000}"/>
    <cellStyle name="Normal 2 2 5 3 4" xfId="4903" xr:uid="{00000000-0005-0000-0000-0000E1180000}"/>
    <cellStyle name="Normal 2 2 5 3 4 2" xfId="4904" xr:uid="{00000000-0005-0000-0000-0000E2180000}"/>
    <cellStyle name="Normal 2 2 5 3 4 2 2" xfId="4905" xr:uid="{00000000-0005-0000-0000-0000E3180000}"/>
    <cellStyle name="Normal 2 2 5 3 4 3" xfId="4906" xr:uid="{00000000-0005-0000-0000-0000E4180000}"/>
    <cellStyle name="Normal 2 2 5 3 5" xfId="4907" xr:uid="{00000000-0005-0000-0000-0000E5180000}"/>
    <cellStyle name="Normal 2 2 5 3 5 2" xfId="4908" xr:uid="{00000000-0005-0000-0000-0000E6180000}"/>
    <cellStyle name="Normal 2 2 5 3 6" xfId="4909" xr:uid="{00000000-0005-0000-0000-0000E7180000}"/>
    <cellStyle name="Normal 2 2 5 4" xfId="4910" xr:uid="{00000000-0005-0000-0000-0000E8180000}"/>
    <cellStyle name="Normal 2 2 5 5" xfId="4911" xr:uid="{00000000-0005-0000-0000-0000E9180000}"/>
    <cellStyle name="Normal 2 2 5 6" xfId="4912" xr:uid="{00000000-0005-0000-0000-0000EA180000}"/>
    <cellStyle name="Normal 2 2 5 7" xfId="18351" xr:uid="{00000000-0005-0000-0000-0000EB180000}"/>
    <cellStyle name="Normal 2 2 6" xfId="4913" xr:uid="{00000000-0005-0000-0000-0000EC180000}"/>
    <cellStyle name="Normal 2 2 6 2" xfId="4914" xr:uid="{00000000-0005-0000-0000-0000ED180000}"/>
    <cellStyle name="Normal 2 2 6 2 2" xfId="4915" xr:uid="{00000000-0005-0000-0000-0000EE180000}"/>
    <cellStyle name="Normal 2 2 6 2 2 2" xfId="4916" xr:uid="{00000000-0005-0000-0000-0000EF180000}"/>
    <cellStyle name="Normal 2 2 6 2 2 2 2" xfId="4917" xr:uid="{00000000-0005-0000-0000-0000F0180000}"/>
    <cellStyle name="Normal 2 2 6 2 2 2 2 2" xfId="4918" xr:uid="{00000000-0005-0000-0000-0000F1180000}"/>
    <cellStyle name="Normal 2 2 6 2 2 2 3" xfId="4919" xr:uid="{00000000-0005-0000-0000-0000F2180000}"/>
    <cellStyle name="Normal 2 2 6 2 2 3" xfId="4920" xr:uid="{00000000-0005-0000-0000-0000F3180000}"/>
    <cellStyle name="Normal 2 2 6 2 2 3 2" xfId="4921" xr:uid="{00000000-0005-0000-0000-0000F4180000}"/>
    <cellStyle name="Normal 2 2 6 2 2 3 2 2" xfId="4922" xr:uid="{00000000-0005-0000-0000-0000F5180000}"/>
    <cellStyle name="Normal 2 2 6 2 2 3 3" xfId="4923" xr:uid="{00000000-0005-0000-0000-0000F6180000}"/>
    <cellStyle name="Normal 2 2 6 2 2 4" xfId="4924" xr:uid="{00000000-0005-0000-0000-0000F7180000}"/>
    <cellStyle name="Normal 2 2 6 2 2 4 2" xfId="4925" xr:uid="{00000000-0005-0000-0000-0000F8180000}"/>
    <cellStyle name="Normal 2 2 6 2 2 5" xfId="4926" xr:uid="{00000000-0005-0000-0000-0000F9180000}"/>
    <cellStyle name="Normal 2 2 6 2 3" xfId="4927" xr:uid="{00000000-0005-0000-0000-0000FA180000}"/>
    <cellStyle name="Normal 2 2 6 2 3 2" xfId="4928" xr:uid="{00000000-0005-0000-0000-0000FB180000}"/>
    <cellStyle name="Normal 2 2 6 2 3 2 2" xfId="4929" xr:uid="{00000000-0005-0000-0000-0000FC180000}"/>
    <cellStyle name="Normal 2 2 6 2 3 3" xfId="4930" xr:uid="{00000000-0005-0000-0000-0000FD180000}"/>
    <cellStyle name="Normal 2 2 6 2 4" xfId="4931" xr:uid="{00000000-0005-0000-0000-0000FE180000}"/>
    <cellStyle name="Normal 2 2 6 2 4 2" xfId="4932" xr:uid="{00000000-0005-0000-0000-0000FF180000}"/>
    <cellStyle name="Normal 2 2 6 2 4 2 2" xfId="4933" xr:uid="{00000000-0005-0000-0000-000000190000}"/>
    <cellStyle name="Normal 2 2 6 2 4 3" xfId="4934" xr:uid="{00000000-0005-0000-0000-000001190000}"/>
    <cellStyle name="Normal 2 2 6 2 5" xfId="4935" xr:uid="{00000000-0005-0000-0000-000002190000}"/>
    <cellStyle name="Normal 2 2 6 2 5 2" xfId="4936" xr:uid="{00000000-0005-0000-0000-000003190000}"/>
    <cellStyle name="Normal 2 2 6 2 6" xfId="4937" xr:uid="{00000000-0005-0000-0000-000004190000}"/>
    <cellStyle name="Normal 2 2 6 3" xfId="4938" xr:uid="{00000000-0005-0000-0000-000005190000}"/>
    <cellStyle name="Normal 2 2 6 4" xfId="4939" xr:uid="{00000000-0005-0000-0000-000006190000}"/>
    <cellStyle name="Normal 2 2 6 5" xfId="4940" xr:uid="{00000000-0005-0000-0000-000007190000}"/>
    <cellStyle name="Normal 2 2 6 6" xfId="18352" xr:uid="{00000000-0005-0000-0000-000008190000}"/>
    <cellStyle name="Normal 2 2 7" xfId="4941" xr:uid="{00000000-0005-0000-0000-000009190000}"/>
    <cellStyle name="Normal 2 2 7 2" xfId="4942" xr:uid="{00000000-0005-0000-0000-00000A190000}"/>
    <cellStyle name="Normal 2 2 7 2 2" xfId="4943" xr:uid="{00000000-0005-0000-0000-00000B190000}"/>
    <cellStyle name="Normal 2 2 7 2 2 2" xfId="4944" xr:uid="{00000000-0005-0000-0000-00000C190000}"/>
    <cellStyle name="Normal 2 2 7 2 2 2 2" xfId="4945" xr:uid="{00000000-0005-0000-0000-00000D190000}"/>
    <cellStyle name="Normal 2 2 7 2 2 2 2 2" xfId="4946" xr:uid="{00000000-0005-0000-0000-00000E190000}"/>
    <cellStyle name="Normal 2 2 7 2 2 2 3" xfId="4947" xr:uid="{00000000-0005-0000-0000-00000F190000}"/>
    <cellStyle name="Normal 2 2 7 2 2 3" xfId="4948" xr:uid="{00000000-0005-0000-0000-000010190000}"/>
    <cellStyle name="Normal 2 2 7 2 2 3 2" xfId="4949" xr:uid="{00000000-0005-0000-0000-000011190000}"/>
    <cellStyle name="Normal 2 2 7 2 2 3 2 2" xfId="4950" xr:uid="{00000000-0005-0000-0000-000012190000}"/>
    <cellStyle name="Normal 2 2 7 2 2 3 3" xfId="4951" xr:uid="{00000000-0005-0000-0000-000013190000}"/>
    <cellStyle name="Normal 2 2 7 2 2 4" xfId="4952" xr:uid="{00000000-0005-0000-0000-000014190000}"/>
    <cellStyle name="Normal 2 2 7 2 2 4 2" xfId="4953" xr:uid="{00000000-0005-0000-0000-000015190000}"/>
    <cellStyle name="Normal 2 2 7 2 2 5" xfId="4954" xr:uid="{00000000-0005-0000-0000-000016190000}"/>
    <cellStyle name="Normal 2 2 7 2 3" xfId="4955" xr:uid="{00000000-0005-0000-0000-000017190000}"/>
    <cellStyle name="Normal 2 2 7 2 3 2" xfId="4956" xr:uid="{00000000-0005-0000-0000-000018190000}"/>
    <cellStyle name="Normal 2 2 7 2 3 2 2" xfId="4957" xr:uid="{00000000-0005-0000-0000-000019190000}"/>
    <cellStyle name="Normal 2 2 7 2 3 3" xfId="4958" xr:uid="{00000000-0005-0000-0000-00001A190000}"/>
    <cellStyle name="Normal 2 2 7 2 4" xfId="4959" xr:uid="{00000000-0005-0000-0000-00001B190000}"/>
    <cellStyle name="Normal 2 2 7 2 4 2" xfId="4960" xr:uid="{00000000-0005-0000-0000-00001C190000}"/>
    <cellStyle name="Normal 2 2 7 2 4 2 2" xfId="4961" xr:uid="{00000000-0005-0000-0000-00001D190000}"/>
    <cellStyle name="Normal 2 2 7 2 4 3" xfId="4962" xr:uid="{00000000-0005-0000-0000-00001E190000}"/>
    <cellStyle name="Normal 2 2 7 2 5" xfId="4963" xr:uid="{00000000-0005-0000-0000-00001F190000}"/>
    <cellStyle name="Normal 2 2 7 2 5 2" xfId="4964" xr:uid="{00000000-0005-0000-0000-000020190000}"/>
    <cellStyle name="Normal 2 2 7 2 6" xfId="4965" xr:uid="{00000000-0005-0000-0000-000021190000}"/>
    <cellStyle name="Normal 2 2 7 3" xfId="4966" xr:uid="{00000000-0005-0000-0000-000022190000}"/>
    <cellStyle name="Normal 2 2 7 3 2" xfId="4967" xr:uid="{00000000-0005-0000-0000-000023190000}"/>
    <cellStyle name="Normal 2 2 7 3 2 2" xfId="4968" xr:uid="{00000000-0005-0000-0000-000024190000}"/>
    <cellStyle name="Normal 2 2 7 3 2 2 2" xfId="4969" xr:uid="{00000000-0005-0000-0000-000025190000}"/>
    <cellStyle name="Normal 2 2 7 3 2 3" xfId="4970" xr:uid="{00000000-0005-0000-0000-000026190000}"/>
    <cellStyle name="Normal 2 2 7 3 3" xfId="4971" xr:uid="{00000000-0005-0000-0000-000027190000}"/>
    <cellStyle name="Normal 2 2 7 3 3 2" xfId="4972" xr:uid="{00000000-0005-0000-0000-000028190000}"/>
    <cellStyle name="Normal 2 2 7 3 3 2 2" xfId="4973" xr:uid="{00000000-0005-0000-0000-000029190000}"/>
    <cellStyle name="Normal 2 2 7 3 3 3" xfId="4974" xr:uid="{00000000-0005-0000-0000-00002A190000}"/>
    <cellStyle name="Normal 2 2 7 3 4" xfId="4975" xr:uid="{00000000-0005-0000-0000-00002B190000}"/>
    <cellStyle name="Normal 2 2 7 3 4 2" xfId="4976" xr:uid="{00000000-0005-0000-0000-00002C190000}"/>
    <cellStyle name="Normal 2 2 7 3 5" xfId="4977" xr:uid="{00000000-0005-0000-0000-00002D190000}"/>
    <cellStyle name="Normal 2 2 7 4" xfId="4978" xr:uid="{00000000-0005-0000-0000-00002E190000}"/>
    <cellStyle name="Normal 2 2 7 4 2" xfId="4979" xr:uid="{00000000-0005-0000-0000-00002F190000}"/>
    <cellStyle name="Normal 2 2 7 4 2 2" xfId="4980" xr:uid="{00000000-0005-0000-0000-000030190000}"/>
    <cellStyle name="Normal 2 2 7 4 2 2 2" xfId="4981" xr:uid="{00000000-0005-0000-0000-000031190000}"/>
    <cellStyle name="Normal 2 2 7 4 2 3" xfId="4982" xr:uid="{00000000-0005-0000-0000-000032190000}"/>
    <cellStyle name="Normal 2 2 7 4 3" xfId="4983" xr:uid="{00000000-0005-0000-0000-000033190000}"/>
    <cellStyle name="Normal 2 2 7 4 3 2" xfId="4984" xr:uid="{00000000-0005-0000-0000-000034190000}"/>
    <cellStyle name="Normal 2 2 7 4 4" xfId="4985" xr:uid="{00000000-0005-0000-0000-000035190000}"/>
    <cellStyle name="Normal 2 2 7 5" xfId="4986" xr:uid="{00000000-0005-0000-0000-000036190000}"/>
    <cellStyle name="Normal 2 2 7 6" xfId="4987" xr:uid="{00000000-0005-0000-0000-000037190000}"/>
    <cellStyle name="Normal 2 2 7 6 2" xfId="4988" xr:uid="{00000000-0005-0000-0000-000038190000}"/>
    <cellStyle name="Normal 2 2 7 7" xfId="4989" xr:uid="{00000000-0005-0000-0000-000039190000}"/>
    <cellStyle name="Normal 2 2 7 8" xfId="18353" xr:uid="{00000000-0005-0000-0000-00003A190000}"/>
    <cellStyle name="Normal 2 2 8" xfId="4990" xr:uid="{00000000-0005-0000-0000-00003B190000}"/>
    <cellStyle name="Normal 2 2 8 2" xfId="4991" xr:uid="{00000000-0005-0000-0000-00003C190000}"/>
    <cellStyle name="Normal 2 2 8 2 2" xfId="4992" xr:uid="{00000000-0005-0000-0000-00003D190000}"/>
    <cellStyle name="Normal 2 2 8 2 2 2" xfId="4993" xr:uid="{00000000-0005-0000-0000-00003E190000}"/>
    <cellStyle name="Normal 2 2 8 2 2 2 2" xfId="4994" xr:uid="{00000000-0005-0000-0000-00003F190000}"/>
    <cellStyle name="Normal 2 2 8 2 2 2 2 2" xfId="4995" xr:uid="{00000000-0005-0000-0000-000040190000}"/>
    <cellStyle name="Normal 2 2 8 2 2 2 3" xfId="4996" xr:uid="{00000000-0005-0000-0000-000041190000}"/>
    <cellStyle name="Normal 2 2 8 2 2 3" xfId="4997" xr:uid="{00000000-0005-0000-0000-000042190000}"/>
    <cellStyle name="Normal 2 2 8 2 2 3 2" xfId="4998" xr:uid="{00000000-0005-0000-0000-000043190000}"/>
    <cellStyle name="Normal 2 2 8 2 2 3 2 2" xfId="4999" xr:uid="{00000000-0005-0000-0000-000044190000}"/>
    <cellStyle name="Normal 2 2 8 2 2 3 3" xfId="5000" xr:uid="{00000000-0005-0000-0000-000045190000}"/>
    <cellStyle name="Normal 2 2 8 2 2 4" xfId="5001" xr:uid="{00000000-0005-0000-0000-000046190000}"/>
    <cellStyle name="Normal 2 2 8 2 2 4 2" xfId="5002" xr:uid="{00000000-0005-0000-0000-000047190000}"/>
    <cellStyle name="Normal 2 2 8 2 2 5" xfId="5003" xr:uid="{00000000-0005-0000-0000-000048190000}"/>
    <cellStyle name="Normal 2 2 8 2 3" xfId="5004" xr:uid="{00000000-0005-0000-0000-000049190000}"/>
    <cellStyle name="Normal 2 2 8 2 3 2" xfId="5005" xr:uid="{00000000-0005-0000-0000-00004A190000}"/>
    <cellStyle name="Normal 2 2 8 2 3 2 2" xfId="5006" xr:uid="{00000000-0005-0000-0000-00004B190000}"/>
    <cellStyle name="Normal 2 2 8 2 3 3" xfId="5007" xr:uid="{00000000-0005-0000-0000-00004C190000}"/>
    <cellStyle name="Normal 2 2 8 2 4" xfId="5008" xr:uid="{00000000-0005-0000-0000-00004D190000}"/>
    <cellStyle name="Normal 2 2 8 2 4 2" xfId="5009" xr:uid="{00000000-0005-0000-0000-00004E190000}"/>
    <cellStyle name="Normal 2 2 8 2 4 2 2" xfId="5010" xr:uid="{00000000-0005-0000-0000-00004F190000}"/>
    <cellStyle name="Normal 2 2 8 2 4 3" xfId="5011" xr:uid="{00000000-0005-0000-0000-000050190000}"/>
    <cellStyle name="Normal 2 2 8 2 5" xfId="5012" xr:uid="{00000000-0005-0000-0000-000051190000}"/>
    <cellStyle name="Normal 2 2 8 2 5 2" xfId="5013" xr:uid="{00000000-0005-0000-0000-000052190000}"/>
    <cellStyle name="Normal 2 2 8 2 6" xfId="5014" xr:uid="{00000000-0005-0000-0000-000053190000}"/>
    <cellStyle name="Normal 2 2 8 3" xfId="5015" xr:uid="{00000000-0005-0000-0000-000054190000}"/>
    <cellStyle name="Normal 2 2 8 4" xfId="5016" xr:uid="{00000000-0005-0000-0000-000055190000}"/>
    <cellStyle name="Normal 2 2 8 5" xfId="18354" xr:uid="{00000000-0005-0000-0000-000056190000}"/>
    <cellStyle name="Normal 2 2 9" xfId="5017" xr:uid="{00000000-0005-0000-0000-000057190000}"/>
    <cellStyle name="Normal 2 2 9 2" xfId="5018" xr:uid="{00000000-0005-0000-0000-000058190000}"/>
    <cellStyle name="Normal 2 2 9 2 2" xfId="5019" xr:uid="{00000000-0005-0000-0000-000059190000}"/>
    <cellStyle name="Normal 2 2 9 2 2 2" xfId="5020" xr:uid="{00000000-0005-0000-0000-00005A190000}"/>
    <cellStyle name="Normal 2 2 9 2 2 2 2" xfId="5021" xr:uid="{00000000-0005-0000-0000-00005B190000}"/>
    <cellStyle name="Normal 2 2 9 2 2 3" xfId="5022" xr:uid="{00000000-0005-0000-0000-00005C190000}"/>
    <cellStyle name="Normal 2 2 9 2 3" xfId="5023" xr:uid="{00000000-0005-0000-0000-00005D190000}"/>
    <cellStyle name="Normal 2 2 9 2 3 2" xfId="5024" xr:uid="{00000000-0005-0000-0000-00005E190000}"/>
    <cellStyle name="Normal 2 2 9 2 3 2 2" xfId="5025" xr:uid="{00000000-0005-0000-0000-00005F190000}"/>
    <cellStyle name="Normal 2 2 9 2 3 3" xfId="5026" xr:uid="{00000000-0005-0000-0000-000060190000}"/>
    <cellStyle name="Normal 2 2 9 2 4" xfId="5027" xr:uid="{00000000-0005-0000-0000-000061190000}"/>
    <cellStyle name="Normal 2 2 9 2 4 2" xfId="5028" xr:uid="{00000000-0005-0000-0000-000062190000}"/>
    <cellStyle name="Normal 2 2 9 2 5" xfId="5029" xr:uid="{00000000-0005-0000-0000-000063190000}"/>
    <cellStyle name="Normal 2 2 9 3" xfId="5030" xr:uid="{00000000-0005-0000-0000-000064190000}"/>
    <cellStyle name="Normal 2 2 9 3 2" xfId="5031" xr:uid="{00000000-0005-0000-0000-000065190000}"/>
    <cellStyle name="Normal 2 2 9 3 2 2" xfId="5032" xr:uid="{00000000-0005-0000-0000-000066190000}"/>
    <cellStyle name="Normal 2 2 9 3 2 2 2" xfId="5033" xr:uid="{00000000-0005-0000-0000-000067190000}"/>
    <cellStyle name="Normal 2 2 9 3 2 3" xfId="5034" xr:uid="{00000000-0005-0000-0000-000068190000}"/>
    <cellStyle name="Normal 2 2 9 3 3" xfId="5035" xr:uid="{00000000-0005-0000-0000-000069190000}"/>
    <cellStyle name="Normal 2 2 9 3 3 2" xfId="5036" xr:uid="{00000000-0005-0000-0000-00006A190000}"/>
    <cellStyle name="Normal 2 2 9 3 4" xfId="5037" xr:uid="{00000000-0005-0000-0000-00006B190000}"/>
    <cellStyle name="Normal 2 2 9 4" xfId="5038" xr:uid="{00000000-0005-0000-0000-00006C190000}"/>
    <cellStyle name="Normal 2 2 9 5" xfId="5039" xr:uid="{00000000-0005-0000-0000-00006D190000}"/>
    <cellStyle name="Normal 2 2 9 5 2" xfId="5040" xr:uid="{00000000-0005-0000-0000-00006E190000}"/>
    <cellStyle name="Normal 2 2 9 6" xfId="5041" xr:uid="{00000000-0005-0000-0000-00006F190000}"/>
    <cellStyle name="Normal 2 2 9 7" xfId="18355" xr:uid="{00000000-0005-0000-0000-000070190000}"/>
    <cellStyle name="Normal 2 2_ELC" xfId="5042" xr:uid="{00000000-0005-0000-0000-000071190000}"/>
    <cellStyle name="Normal 2 20" xfId="5043" xr:uid="{00000000-0005-0000-0000-000072190000}"/>
    <cellStyle name="Normal 2 21" xfId="5044" xr:uid="{00000000-0005-0000-0000-000073190000}"/>
    <cellStyle name="Normal 2 22" xfId="5045" xr:uid="{00000000-0005-0000-0000-000074190000}"/>
    <cellStyle name="Normal 2 23" xfId="5046" xr:uid="{00000000-0005-0000-0000-000075190000}"/>
    <cellStyle name="Normal 2 24" xfId="5047" xr:uid="{00000000-0005-0000-0000-000076190000}"/>
    <cellStyle name="Normal 2 25" xfId="5048" xr:uid="{00000000-0005-0000-0000-000077190000}"/>
    <cellStyle name="Normal 2 26" xfId="5049" xr:uid="{00000000-0005-0000-0000-000078190000}"/>
    <cellStyle name="Normal 2 27" xfId="5050" xr:uid="{00000000-0005-0000-0000-000079190000}"/>
    <cellStyle name="Normal 2 28" xfId="5051" xr:uid="{00000000-0005-0000-0000-00007A190000}"/>
    <cellStyle name="Normal 2 29" xfId="5052" xr:uid="{00000000-0005-0000-0000-00007B190000}"/>
    <cellStyle name="Normal 2 3" xfId="5053" xr:uid="{00000000-0005-0000-0000-00007C190000}"/>
    <cellStyle name="Normal 2 3 10" xfId="5054" xr:uid="{00000000-0005-0000-0000-00007D190000}"/>
    <cellStyle name="Normal 2 3 10 2" xfId="5055" xr:uid="{00000000-0005-0000-0000-00007E190000}"/>
    <cellStyle name="Normal 2 3 10 2 2" xfId="5056" xr:uid="{00000000-0005-0000-0000-00007F190000}"/>
    <cellStyle name="Normal 2 3 10 2 2 2" xfId="5057" xr:uid="{00000000-0005-0000-0000-000080190000}"/>
    <cellStyle name="Normal 2 3 10 2 2 2 2" xfId="5058" xr:uid="{00000000-0005-0000-0000-000081190000}"/>
    <cellStyle name="Normal 2 3 10 2 2 3" xfId="5059" xr:uid="{00000000-0005-0000-0000-000082190000}"/>
    <cellStyle name="Normal 2 3 10 2 3" xfId="5060" xr:uid="{00000000-0005-0000-0000-000083190000}"/>
    <cellStyle name="Normal 2 3 10 2 3 2" xfId="5061" xr:uid="{00000000-0005-0000-0000-000084190000}"/>
    <cellStyle name="Normal 2 3 10 2 3 2 2" xfId="5062" xr:uid="{00000000-0005-0000-0000-000085190000}"/>
    <cellStyle name="Normal 2 3 10 2 3 3" xfId="5063" xr:uid="{00000000-0005-0000-0000-000086190000}"/>
    <cellStyle name="Normal 2 3 10 2 4" xfId="5064" xr:uid="{00000000-0005-0000-0000-000087190000}"/>
    <cellStyle name="Normal 2 3 10 2 4 2" xfId="5065" xr:uid="{00000000-0005-0000-0000-000088190000}"/>
    <cellStyle name="Normal 2 3 10 2 5" xfId="5066" xr:uid="{00000000-0005-0000-0000-000089190000}"/>
    <cellStyle name="Normal 2 3 10 3" xfId="5067" xr:uid="{00000000-0005-0000-0000-00008A190000}"/>
    <cellStyle name="Normal 2 3 10 3 2" xfId="5068" xr:uid="{00000000-0005-0000-0000-00008B190000}"/>
    <cellStyle name="Normal 2 3 10 3 2 2" xfId="5069" xr:uid="{00000000-0005-0000-0000-00008C190000}"/>
    <cellStyle name="Normal 2 3 10 3 2 2 2" xfId="5070" xr:uid="{00000000-0005-0000-0000-00008D190000}"/>
    <cellStyle name="Normal 2 3 10 3 2 3" xfId="5071" xr:uid="{00000000-0005-0000-0000-00008E190000}"/>
    <cellStyle name="Normal 2 3 10 3 3" xfId="5072" xr:uid="{00000000-0005-0000-0000-00008F190000}"/>
    <cellStyle name="Normal 2 3 10 3 3 2" xfId="5073" xr:uid="{00000000-0005-0000-0000-000090190000}"/>
    <cellStyle name="Normal 2 3 10 3 4" xfId="5074" xr:uid="{00000000-0005-0000-0000-000091190000}"/>
    <cellStyle name="Normal 2 3 10 4" xfId="5075" xr:uid="{00000000-0005-0000-0000-000092190000}"/>
    <cellStyle name="Normal 2 3 10 5" xfId="5076" xr:uid="{00000000-0005-0000-0000-000093190000}"/>
    <cellStyle name="Normal 2 3 10 5 2" xfId="5077" xr:uid="{00000000-0005-0000-0000-000094190000}"/>
    <cellStyle name="Normal 2 3 10 6" xfId="5078" xr:uid="{00000000-0005-0000-0000-000095190000}"/>
    <cellStyle name="Normal 2 3 10 7" xfId="18357" xr:uid="{00000000-0005-0000-0000-000096190000}"/>
    <cellStyle name="Normal 2 3 11" xfId="5079" xr:uid="{00000000-0005-0000-0000-000097190000}"/>
    <cellStyle name="Normal 2 3 11 2" xfId="5080" xr:uid="{00000000-0005-0000-0000-000098190000}"/>
    <cellStyle name="Normal 2 3 11 2 2" xfId="5081" xr:uid="{00000000-0005-0000-0000-000099190000}"/>
    <cellStyle name="Normal 2 3 11 2 2 2" xfId="5082" xr:uid="{00000000-0005-0000-0000-00009A190000}"/>
    <cellStyle name="Normal 2 3 11 2 2 2 2" xfId="5083" xr:uid="{00000000-0005-0000-0000-00009B190000}"/>
    <cellStyle name="Normal 2 3 11 2 2 3" xfId="5084" xr:uid="{00000000-0005-0000-0000-00009C190000}"/>
    <cellStyle name="Normal 2 3 11 2 3" xfId="5085" xr:uid="{00000000-0005-0000-0000-00009D190000}"/>
    <cellStyle name="Normal 2 3 11 2 3 2" xfId="5086" xr:uid="{00000000-0005-0000-0000-00009E190000}"/>
    <cellStyle name="Normal 2 3 11 2 3 2 2" xfId="5087" xr:uid="{00000000-0005-0000-0000-00009F190000}"/>
    <cellStyle name="Normal 2 3 11 2 3 3" xfId="5088" xr:uid="{00000000-0005-0000-0000-0000A0190000}"/>
    <cellStyle name="Normal 2 3 11 2 4" xfId="5089" xr:uid="{00000000-0005-0000-0000-0000A1190000}"/>
    <cellStyle name="Normal 2 3 11 2 4 2" xfId="5090" xr:uid="{00000000-0005-0000-0000-0000A2190000}"/>
    <cellStyle name="Normal 2 3 11 2 5" xfId="5091" xr:uid="{00000000-0005-0000-0000-0000A3190000}"/>
    <cellStyle name="Normal 2 3 11 3" xfId="5092" xr:uid="{00000000-0005-0000-0000-0000A4190000}"/>
    <cellStyle name="Normal 2 3 11 3 2" xfId="5093" xr:uid="{00000000-0005-0000-0000-0000A5190000}"/>
    <cellStyle name="Normal 2 3 11 3 2 2" xfId="5094" xr:uid="{00000000-0005-0000-0000-0000A6190000}"/>
    <cellStyle name="Normal 2 3 11 3 2 2 2" xfId="5095" xr:uid="{00000000-0005-0000-0000-0000A7190000}"/>
    <cellStyle name="Normal 2 3 11 3 2 3" xfId="5096" xr:uid="{00000000-0005-0000-0000-0000A8190000}"/>
    <cellStyle name="Normal 2 3 11 3 3" xfId="5097" xr:uid="{00000000-0005-0000-0000-0000A9190000}"/>
    <cellStyle name="Normal 2 3 11 3 3 2" xfId="5098" xr:uid="{00000000-0005-0000-0000-0000AA190000}"/>
    <cellStyle name="Normal 2 3 11 3 4" xfId="5099" xr:uid="{00000000-0005-0000-0000-0000AB190000}"/>
    <cellStyle name="Normal 2 3 11 4" xfId="5100" xr:uid="{00000000-0005-0000-0000-0000AC190000}"/>
    <cellStyle name="Normal 2 3 11 5" xfId="5101" xr:uid="{00000000-0005-0000-0000-0000AD190000}"/>
    <cellStyle name="Normal 2 3 11 5 2" xfId="5102" xr:uid="{00000000-0005-0000-0000-0000AE190000}"/>
    <cellStyle name="Normal 2 3 11 6" xfId="5103" xr:uid="{00000000-0005-0000-0000-0000AF190000}"/>
    <cellStyle name="Normal 2 3 11 7" xfId="18358" xr:uid="{00000000-0005-0000-0000-0000B0190000}"/>
    <cellStyle name="Normal 2 3 12" xfId="5104" xr:uid="{00000000-0005-0000-0000-0000B1190000}"/>
    <cellStyle name="Normal 2 3 12 2" xfId="5105" xr:uid="{00000000-0005-0000-0000-0000B2190000}"/>
    <cellStyle name="Normal 2 3 12 2 2" xfId="5106" xr:uid="{00000000-0005-0000-0000-0000B3190000}"/>
    <cellStyle name="Normal 2 3 12 2 2 2" xfId="5107" xr:uid="{00000000-0005-0000-0000-0000B4190000}"/>
    <cellStyle name="Normal 2 3 12 2 2 2 2" xfId="5108" xr:uid="{00000000-0005-0000-0000-0000B5190000}"/>
    <cellStyle name="Normal 2 3 12 2 2 3" xfId="5109" xr:uid="{00000000-0005-0000-0000-0000B6190000}"/>
    <cellStyle name="Normal 2 3 12 2 3" xfId="5110" xr:uid="{00000000-0005-0000-0000-0000B7190000}"/>
    <cellStyle name="Normal 2 3 12 2 3 2" xfId="5111" xr:uid="{00000000-0005-0000-0000-0000B8190000}"/>
    <cellStyle name="Normal 2 3 12 2 3 2 2" xfId="5112" xr:uid="{00000000-0005-0000-0000-0000B9190000}"/>
    <cellStyle name="Normal 2 3 12 2 3 3" xfId="5113" xr:uid="{00000000-0005-0000-0000-0000BA190000}"/>
    <cellStyle name="Normal 2 3 12 2 4" xfId="5114" xr:uid="{00000000-0005-0000-0000-0000BB190000}"/>
    <cellStyle name="Normal 2 3 12 2 4 2" xfId="5115" xr:uid="{00000000-0005-0000-0000-0000BC190000}"/>
    <cellStyle name="Normal 2 3 12 2 5" xfId="5116" xr:uid="{00000000-0005-0000-0000-0000BD190000}"/>
    <cellStyle name="Normal 2 3 12 3" xfId="5117" xr:uid="{00000000-0005-0000-0000-0000BE190000}"/>
    <cellStyle name="Normal 2 3 12 3 2" xfId="5118" xr:uid="{00000000-0005-0000-0000-0000BF190000}"/>
    <cellStyle name="Normal 2 3 12 3 2 2" xfId="5119" xr:uid="{00000000-0005-0000-0000-0000C0190000}"/>
    <cellStyle name="Normal 2 3 12 3 2 2 2" xfId="5120" xr:uid="{00000000-0005-0000-0000-0000C1190000}"/>
    <cellStyle name="Normal 2 3 12 3 2 3" xfId="5121" xr:uid="{00000000-0005-0000-0000-0000C2190000}"/>
    <cellStyle name="Normal 2 3 12 3 3" xfId="5122" xr:uid="{00000000-0005-0000-0000-0000C3190000}"/>
    <cellStyle name="Normal 2 3 12 3 3 2" xfId="5123" xr:uid="{00000000-0005-0000-0000-0000C4190000}"/>
    <cellStyle name="Normal 2 3 12 3 4" xfId="5124" xr:uid="{00000000-0005-0000-0000-0000C5190000}"/>
    <cellStyle name="Normal 2 3 12 4" xfId="5125" xr:uid="{00000000-0005-0000-0000-0000C6190000}"/>
    <cellStyle name="Normal 2 3 12 5" xfId="5126" xr:uid="{00000000-0005-0000-0000-0000C7190000}"/>
    <cellStyle name="Normal 2 3 12 5 2" xfId="5127" xr:uid="{00000000-0005-0000-0000-0000C8190000}"/>
    <cellStyle name="Normal 2 3 12 6" xfId="5128" xr:uid="{00000000-0005-0000-0000-0000C9190000}"/>
    <cellStyle name="Normal 2 3 12 7" xfId="18359" xr:uid="{00000000-0005-0000-0000-0000CA190000}"/>
    <cellStyle name="Normal 2 3 13" xfId="5129" xr:uid="{00000000-0005-0000-0000-0000CB190000}"/>
    <cellStyle name="Normal 2 3 13 2" xfId="5130" xr:uid="{00000000-0005-0000-0000-0000CC190000}"/>
    <cellStyle name="Normal 2 3 13 2 2" xfId="5131" xr:uid="{00000000-0005-0000-0000-0000CD190000}"/>
    <cellStyle name="Normal 2 3 13 2 2 2" xfId="5132" xr:uid="{00000000-0005-0000-0000-0000CE190000}"/>
    <cellStyle name="Normal 2 3 13 2 2 2 2" xfId="5133" xr:uid="{00000000-0005-0000-0000-0000CF190000}"/>
    <cellStyle name="Normal 2 3 13 2 2 3" xfId="5134" xr:uid="{00000000-0005-0000-0000-0000D0190000}"/>
    <cellStyle name="Normal 2 3 13 2 3" xfId="5135" xr:uid="{00000000-0005-0000-0000-0000D1190000}"/>
    <cellStyle name="Normal 2 3 13 2 3 2" xfId="5136" xr:uid="{00000000-0005-0000-0000-0000D2190000}"/>
    <cellStyle name="Normal 2 3 13 2 3 2 2" xfId="5137" xr:uid="{00000000-0005-0000-0000-0000D3190000}"/>
    <cellStyle name="Normal 2 3 13 2 3 3" xfId="5138" xr:uid="{00000000-0005-0000-0000-0000D4190000}"/>
    <cellStyle name="Normal 2 3 13 2 4" xfId="5139" xr:uid="{00000000-0005-0000-0000-0000D5190000}"/>
    <cellStyle name="Normal 2 3 13 2 4 2" xfId="5140" xr:uid="{00000000-0005-0000-0000-0000D6190000}"/>
    <cellStyle name="Normal 2 3 13 2 5" xfId="5141" xr:uid="{00000000-0005-0000-0000-0000D7190000}"/>
    <cellStyle name="Normal 2 3 13 3" xfId="5142" xr:uid="{00000000-0005-0000-0000-0000D8190000}"/>
    <cellStyle name="Normal 2 3 13 3 2" xfId="5143" xr:uid="{00000000-0005-0000-0000-0000D9190000}"/>
    <cellStyle name="Normal 2 3 13 3 2 2" xfId="5144" xr:uid="{00000000-0005-0000-0000-0000DA190000}"/>
    <cellStyle name="Normal 2 3 13 3 2 2 2" xfId="5145" xr:uid="{00000000-0005-0000-0000-0000DB190000}"/>
    <cellStyle name="Normal 2 3 13 3 2 3" xfId="5146" xr:uid="{00000000-0005-0000-0000-0000DC190000}"/>
    <cellStyle name="Normal 2 3 13 3 3" xfId="5147" xr:uid="{00000000-0005-0000-0000-0000DD190000}"/>
    <cellStyle name="Normal 2 3 13 3 3 2" xfId="5148" xr:uid="{00000000-0005-0000-0000-0000DE190000}"/>
    <cellStyle name="Normal 2 3 13 3 4" xfId="5149" xr:uid="{00000000-0005-0000-0000-0000DF190000}"/>
    <cellStyle name="Normal 2 3 13 4" xfId="5150" xr:uid="{00000000-0005-0000-0000-0000E0190000}"/>
    <cellStyle name="Normal 2 3 13 5" xfId="5151" xr:uid="{00000000-0005-0000-0000-0000E1190000}"/>
    <cellStyle name="Normal 2 3 13 5 2" xfId="5152" xr:uid="{00000000-0005-0000-0000-0000E2190000}"/>
    <cellStyle name="Normal 2 3 13 6" xfId="5153" xr:uid="{00000000-0005-0000-0000-0000E3190000}"/>
    <cellStyle name="Normal 2 3 13 7" xfId="18360" xr:uid="{00000000-0005-0000-0000-0000E4190000}"/>
    <cellStyle name="Normal 2 3 14" xfId="5154" xr:uid="{00000000-0005-0000-0000-0000E5190000}"/>
    <cellStyle name="Normal 2 3 15" xfId="18356" xr:uid="{00000000-0005-0000-0000-0000E6190000}"/>
    <cellStyle name="Normal 2 3 2" xfId="5155" xr:uid="{00000000-0005-0000-0000-0000E7190000}"/>
    <cellStyle name="Normal 2 3 2 10" xfId="5156" xr:uid="{00000000-0005-0000-0000-0000E8190000}"/>
    <cellStyle name="Normal 2 3 2 10 2" xfId="5157" xr:uid="{00000000-0005-0000-0000-0000E9190000}"/>
    <cellStyle name="Normal 2 3 2 11" xfId="5158" xr:uid="{00000000-0005-0000-0000-0000EA190000}"/>
    <cellStyle name="Normal 2 3 2 12" xfId="18361" xr:uid="{00000000-0005-0000-0000-0000EB190000}"/>
    <cellStyle name="Normal 2 3 2 2" xfId="5159" xr:uid="{00000000-0005-0000-0000-0000EC190000}"/>
    <cellStyle name="Normal 2 3 2 2 2" xfId="5160" xr:uid="{00000000-0005-0000-0000-0000ED190000}"/>
    <cellStyle name="Normal 2 3 2 2 2 2" xfId="5161" xr:uid="{00000000-0005-0000-0000-0000EE190000}"/>
    <cellStyle name="Normal 2 3 2 2 2 2 2" xfId="5162" xr:uid="{00000000-0005-0000-0000-0000EF190000}"/>
    <cellStyle name="Normal 2 3 2 2 2 2 2 2" xfId="5163" xr:uid="{00000000-0005-0000-0000-0000F0190000}"/>
    <cellStyle name="Normal 2 3 2 2 2 2 2 2 2" xfId="5164" xr:uid="{00000000-0005-0000-0000-0000F1190000}"/>
    <cellStyle name="Normal 2 3 2 2 2 2 2 3" xfId="5165" xr:uid="{00000000-0005-0000-0000-0000F2190000}"/>
    <cellStyle name="Normal 2 3 2 2 2 2 3" xfId="5166" xr:uid="{00000000-0005-0000-0000-0000F3190000}"/>
    <cellStyle name="Normal 2 3 2 2 2 2 3 2" xfId="5167" xr:uid="{00000000-0005-0000-0000-0000F4190000}"/>
    <cellStyle name="Normal 2 3 2 2 2 2 3 2 2" xfId="5168" xr:uid="{00000000-0005-0000-0000-0000F5190000}"/>
    <cellStyle name="Normal 2 3 2 2 2 2 3 3" xfId="5169" xr:uid="{00000000-0005-0000-0000-0000F6190000}"/>
    <cellStyle name="Normal 2 3 2 2 2 2 4" xfId="5170" xr:uid="{00000000-0005-0000-0000-0000F7190000}"/>
    <cellStyle name="Normal 2 3 2 2 2 2 4 2" xfId="5171" xr:uid="{00000000-0005-0000-0000-0000F8190000}"/>
    <cellStyle name="Normal 2 3 2 2 2 2 5" xfId="5172" xr:uid="{00000000-0005-0000-0000-0000F9190000}"/>
    <cellStyle name="Normal 2 3 2 2 2 3" xfId="5173" xr:uid="{00000000-0005-0000-0000-0000FA190000}"/>
    <cellStyle name="Normal 2 3 2 2 2 3 2" xfId="5174" xr:uid="{00000000-0005-0000-0000-0000FB190000}"/>
    <cellStyle name="Normal 2 3 2 2 2 3 2 2" xfId="5175" xr:uid="{00000000-0005-0000-0000-0000FC190000}"/>
    <cellStyle name="Normal 2 3 2 2 2 3 3" xfId="5176" xr:uid="{00000000-0005-0000-0000-0000FD190000}"/>
    <cellStyle name="Normal 2 3 2 2 2 4" xfId="5177" xr:uid="{00000000-0005-0000-0000-0000FE190000}"/>
    <cellStyle name="Normal 2 3 2 2 2 4 2" xfId="5178" xr:uid="{00000000-0005-0000-0000-0000FF190000}"/>
    <cellStyle name="Normal 2 3 2 2 2 4 2 2" xfId="5179" xr:uid="{00000000-0005-0000-0000-0000001A0000}"/>
    <cellStyle name="Normal 2 3 2 2 2 4 3" xfId="5180" xr:uid="{00000000-0005-0000-0000-0000011A0000}"/>
    <cellStyle name="Normal 2 3 2 2 2 5" xfId="5181" xr:uid="{00000000-0005-0000-0000-0000021A0000}"/>
    <cellStyle name="Normal 2 3 2 2 2 5 2" xfId="5182" xr:uid="{00000000-0005-0000-0000-0000031A0000}"/>
    <cellStyle name="Normal 2 3 2 2 2 6" xfId="5183" xr:uid="{00000000-0005-0000-0000-0000041A0000}"/>
    <cellStyle name="Normal 2 3 2 2 3" xfId="5184" xr:uid="{00000000-0005-0000-0000-0000051A0000}"/>
    <cellStyle name="Normal 2 3 2 2 3 2" xfId="5185" xr:uid="{00000000-0005-0000-0000-0000061A0000}"/>
    <cellStyle name="Normal 2 3 2 2 3 2 2" xfId="5186" xr:uid="{00000000-0005-0000-0000-0000071A0000}"/>
    <cellStyle name="Normal 2 3 2 2 3 2 2 2" xfId="5187" xr:uid="{00000000-0005-0000-0000-0000081A0000}"/>
    <cellStyle name="Normal 2 3 2 2 3 2 2 2 2" xfId="5188" xr:uid="{00000000-0005-0000-0000-0000091A0000}"/>
    <cellStyle name="Normal 2 3 2 2 3 2 2 3" xfId="5189" xr:uid="{00000000-0005-0000-0000-00000A1A0000}"/>
    <cellStyle name="Normal 2 3 2 2 3 2 3" xfId="5190" xr:uid="{00000000-0005-0000-0000-00000B1A0000}"/>
    <cellStyle name="Normal 2 3 2 2 3 2 3 2" xfId="5191" xr:uid="{00000000-0005-0000-0000-00000C1A0000}"/>
    <cellStyle name="Normal 2 3 2 2 3 2 3 2 2" xfId="5192" xr:uid="{00000000-0005-0000-0000-00000D1A0000}"/>
    <cellStyle name="Normal 2 3 2 2 3 2 3 3" xfId="5193" xr:uid="{00000000-0005-0000-0000-00000E1A0000}"/>
    <cellStyle name="Normal 2 3 2 2 3 2 4" xfId="5194" xr:uid="{00000000-0005-0000-0000-00000F1A0000}"/>
    <cellStyle name="Normal 2 3 2 2 3 2 4 2" xfId="5195" xr:uid="{00000000-0005-0000-0000-0000101A0000}"/>
    <cellStyle name="Normal 2 3 2 2 3 2 5" xfId="5196" xr:uid="{00000000-0005-0000-0000-0000111A0000}"/>
    <cellStyle name="Normal 2 3 2 2 3 3" xfId="5197" xr:uid="{00000000-0005-0000-0000-0000121A0000}"/>
    <cellStyle name="Normal 2 3 2 2 3 3 2" xfId="5198" xr:uid="{00000000-0005-0000-0000-0000131A0000}"/>
    <cellStyle name="Normal 2 3 2 2 3 3 2 2" xfId="5199" xr:uid="{00000000-0005-0000-0000-0000141A0000}"/>
    <cellStyle name="Normal 2 3 2 2 3 3 3" xfId="5200" xr:uid="{00000000-0005-0000-0000-0000151A0000}"/>
    <cellStyle name="Normal 2 3 2 2 3 4" xfId="5201" xr:uid="{00000000-0005-0000-0000-0000161A0000}"/>
    <cellStyle name="Normal 2 3 2 2 3 4 2" xfId="5202" xr:uid="{00000000-0005-0000-0000-0000171A0000}"/>
    <cellStyle name="Normal 2 3 2 2 3 4 2 2" xfId="5203" xr:uid="{00000000-0005-0000-0000-0000181A0000}"/>
    <cellStyle name="Normal 2 3 2 2 3 4 3" xfId="5204" xr:uid="{00000000-0005-0000-0000-0000191A0000}"/>
    <cellStyle name="Normal 2 3 2 2 3 5" xfId="5205" xr:uid="{00000000-0005-0000-0000-00001A1A0000}"/>
    <cellStyle name="Normal 2 3 2 2 3 5 2" xfId="5206" xr:uid="{00000000-0005-0000-0000-00001B1A0000}"/>
    <cellStyle name="Normal 2 3 2 2 3 6" xfId="5207" xr:uid="{00000000-0005-0000-0000-00001C1A0000}"/>
    <cellStyle name="Normal 2 3 2 2 4" xfId="5208" xr:uid="{00000000-0005-0000-0000-00001D1A0000}"/>
    <cellStyle name="Normal 2 3 2 2 4 2" xfId="5209" xr:uid="{00000000-0005-0000-0000-00001E1A0000}"/>
    <cellStyle name="Normal 2 3 2 2 4 2 2" xfId="5210" xr:uid="{00000000-0005-0000-0000-00001F1A0000}"/>
    <cellStyle name="Normal 2 3 2 2 4 2 2 2" xfId="5211" xr:uid="{00000000-0005-0000-0000-0000201A0000}"/>
    <cellStyle name="Normal 2 3 2 2 4 2 3" xfId="5212" xr:uid="{00000000-0005-0000-0000-0000211A0000}"/>
    <cellStyle name="Normal 2 3 2 2 4 3" xfId="5213" xr:uid="{00000000-0005-0000-0000-0000221A0000}"/>
    <cellStyle name="Normal 2 3 2 2 4 3 2" xfId="5214" xr:uid="{00000000-0005-0000-0000-0000231A0000}"/>
    <cellStyle name="Normal 2 3 2 2 4 3 2 2" xfId="5215" xr:uid="{00000000-0005-0000-0000-0000241A0000}"/>
    <cellStyle name="Normal 2 3 2 2 4 3 3" xfId="5216" xr:uid="{00000000-0005-0000-0000-0000251A0000}"/>
    <cellStyle name="Normal 2 3 2 2 4 4" xfId="5217" xr:uid="{00000000-0005-0000-0000-0000261A0000}"/>
    <cellStyle name="Normal 2 3 2 2 4 4 2" xfId="5218" xr:uid="{00000000-0005-0000-0000-0000271A0000}"/>
    <cellStyle name="Normal 2 3 2 2 4 5" xfId="5219" xr:uid="{00000000-0005-0000-0000-0000281A0000}"/>
    <cellStyle name="Normal 2 3 2 2 5" xfId="5220" xr:uid="{00000000-0005-0000-0000-0000291A0000}"/>
    <cellStyle name="Normal 2 3 2 2 5 2" xfId="5221" xr:uid="{00000000-0005-0000-0000-00002A1A0000}"/>
    <cellStyle name="Normal 2 3 2 2 5 2 2" xfId="5222" xr:uid="{00000000-0005-0000-0000-00002B1A0000}"/>
    <cellStyle name="Normal 2 3 2 2 5 3" xfId="5223" xr:uid="{00000000-0005-0000-0000-00002C1A0000}"/>
    <cellStyle name="Normal 2 3 2 2 6" xfId="5224" xr:uid="{00000000-0005-0000-0000-00002D1A0000}"/>
    <cellStyle name="Normal 2 3 2 2 6 2" xfId="5225" xr:uid="{00000000-0005-0000-0000-00002E1A0000}"/>
    <cellStyle name="Normal 2 3 2 2 6 2 2" xfId="5226" xr:uid="{00000000-0005-0000-0000-00002F1A0000}"/>
    <cellStyle name="Normal 2 3 2 2 6 3" xfId="5227" xr:uid="{00000000-0005-0000-0000-0000301A0000}"/>
    <cellStyle name="Normal 2 3 2 2 7" xfId="5228" xr:uid="{00000000-0005-0000-0000-0000311A0000}"/>
    <cellStyle name="Normal 2 3 2 2 7 2" xfId="5229" xr:uid="{00000000-0005-0000-0000-0000321A0000}"/>
    <cellStyle name="Normal 2 3 2 2 8" xfId="5230" xr:uid="{00000000-0005-0000-0000-0000331A0000}"/>
    <cellStyle name="Normal 2 3 2 3" xfId="5231" xr:uid="{00000000-0005-0000-0000-0000341A0000}"/>
    <cellStyle name="Normal 2 3 2 3 2" xfId="5232" xr:uid="{00000000-0005-0000-0000-0000351A0000}"/>
    <cellStyle name="Normal 2 3 2 3 2 2" xfId="5233" xr:uid="{00000000-0005-0000-0000-0000361A0000}"/>
    <cellStyle name="Normal 2 3 2 3 2 2 2" xfId="5234" xr:uid="{00000000-0005-0000-0000-0000371A0000}"/>
    <cellStyle name="Normal 2 3 2 3 2 2 2 2" xfId="5235" xr:uid="{00000000-0005-0000-0000-0000381A0000}"/>
    <cellStyle name="Normal 2 3 2 3 2 2 3" xfId="5236" xr:uid="{00000000-0005-0000-0000-0000391A0000}"/>
    <cellStyle name="Normal 2 3 2 3 2 3" xfId="5237" xr:uid="{00000000-0005-0000-0000-00003A1A0000}"/>
    <cellStyle name="Normal 2 3 2 3 2 3 2" xfId="5238" xr:uid="{00000000-0005-0000-0000-00003B1A0000}"/>
    <cellStyle name="Normal 2 3 2 3 2 3 2 2" xfId="5239" xr:uid="{00000000-0005-0000-0000-00003C1A0000}"/>
    <cellStyle name="Normal 2 3 2 3 2 3 3" xfId="5240" xr:uid="{00000000-0005-0000-0000-00003D1A0000}"/>
    <cellStyle name="Normal 2 3 2 3 2 4" xfId="5241" xr:uid="{00000000-0005-0000-0000-00003E1A0000}"/>
    <cellStyle name="Normal 2 3 2 3 2 4 2" xfId="5242" xr:uid="{00000000-0005-0000-0000-00003F1A0000}"/>
    <cellStyle name="Normal 2 3 2 3 2 5" xfId="5243" xr:uid="{00000000-0005-0000-0000-0000401A0000}"/>
    <cellStyle name="Normal 2 3 2 3 3" xfId="5244" xr:uid="{00000000-0005-0000-0000-0000411A0000}"/>
    <cellStyle name="Normal 2 3 2 3 3 2" xfId="5245" xr:uid="{00000000-0005-0000-0000-0000421A0000}"/>
    <cellStyle name="Normal 2 3 2 3 3 2 2" xfId="5246" xr:uid="{00000000-0005-0000-0000-0000431A0000}"/>
    <cellStyle name="Normal 2 3 2 3 3 3" xfId="5247" xr:uid="{00000000-0005-0000-0000-0000441A0000}"/>
    <cellStyle name="Normal 2 3 2 3 4" xfId="5248" xr:uid="{00000000-0005-0000-0000-0000451A0000}"/>
    <cellStyle name="Normal 2 3 2 3 4 2" xfId="5249" xr:uid="{00000000-0005-0000-0000-0000461A0000}"/>
    <cellStyle name="Normal 2 3 2 3 4 2 2" xfId="5250" xr:uid="{00000000-0005-0000-0000-0000471A0000}"/>
    <cellStyle name="Normal 2 3 2 3 4 3" xfId="5251" xr:uid="{00000000-0005-0000-0000-0000481A0000}"/>
    <cellStyle name="Normal 2 3 2 3 5" xfId="5252" xr:uid="{00000000-0005-0000-0000-0000491A0000}"/>
    <cellStyle name="Normal 2 3 2 3 5 2" xfId="5253" xr:uid="{00000000-0005-0000-0000-00004A1A0000}"/>
    <cellStyle name="Normal 2 3 2 3 6" xfId="5254" xr:uid="{00000000-0005-0000-0000-00004B1A0000}"/>
    <cellStyle name="Normal 2 3 2 4" xfId="5255" xr:uid="{00000000-0005-0000-0000-00004C1A0000}"/>
    <cellStyle name="Normal 2 3 2 4 2" xfId="5256" xr:uid="{00000000-0005-0000-0000-00004D1A0000}"/>
    <cellStyle name="Normal 2 3 2 4 2 2" xfId="5257" xr:uid="{00000000-0005-0000-0000-00004E1A0000}"/>
    <cellStyle name="Normal 2 3 2 4 2 2 2" xfId="5258" xr:uid="{00000000-0005-0000-0000-00004F1A0000}"/>
    <cellStyle name="Normal 2 3 2 4 2 2 2 2" xfId="5259" xr:uid="{00000000-0005-0000-0000-0000501A0000}"/>
    <cellStyle name="Normal 2 3 2 4 2 2 3" xfId="5260" xr:uid="{00000000-0005-0000-0000-0000511A0000}"/>
    <cellStyle name="Normal 2 3 2 4 2 3" xfId="5261" xr:uid="{00000000-0005-0000-0000-0000521A0000}"/>
    <cellStyle name="Normal 2 3 2 4 2 3 2" xfId="5262" xr:uid="{00000000-0005-0000-0000-0000531A0000}"/>
    <cellStyle name="Normal 2 3 2 4 2 3 2 2" xfId="5263" xr:uid="{00000000-0005-0000-0000-0000541A0000}"/>
    <cellStyle name="Normal 2 3 2 4 2 3 3" xfId="5264" xr:uid="{00000000-0005-0000-0000-0000551A0000}"/>
    <cellStyle name="Normal 2 3 2 4 2 4" xfId="5265" xr:uid="{00000000-0005-0000-0000-0000561A0000}"/>
    <cellStyle name="Normal 2 3 2 4 2 4 2" xfId="5266" xr:uid="{00000000-0005-0000-0000-0000571A0000}"/>
    <cellStyle name="Normal 2 3 2 4 2 5" xfId="5267" xr:uid="{00000000-0005-0000-0000-0000581A0000}"/>
    <cellStyle name="Normal 2 3 2 4 3" xfId="5268" xr:uid="{00000000-0005-0000-0000-0000591A0000}"/>
    <cellStyle name="Normal 2 3 2 4 3 2" xfId="5269" xr:uid="{00000000-0005-0000-0000-00005A1A0000}"/>
    <cellStyle name="Normal 2 3 2 4 3 2 2" xfId="5270" xr:uid="{00000000-0005-0000-0000-00005B1A0000}"/>
    <cellStyle name="Normal 2 3 2 4 3 3" xfId="5271" xr:uid="{00000000-0005-0000-0000-00005C1A0000}"/>
    <cellStyle name="Normal 2 3 2 4 4" xfId="5272" xr:uid="{00000000-0005-0000-0000-00005D1A0000}"/>
    <cellStyle name="Normal 2 3 2 4 4 2" xfId="5273" xr:uid="{00000000-0005-0000-0000-00005E1A0000}"/>
    <cellStyle name="Normal 2 3 2 4 4 2 2" xfId="5274" xr:uid="{00000000-0005-0000-0000-00005F1A0000}"/>
    <cellStyle name="Normal 2 3 2 4 4 3" xfId="5275" xr:uid="{00000000-0005-0000-0000-0000601A0000}"/>
    <cellStyle name="Normal 2 3 2 4 5" xfId="5276" xr:uid="{00000000-0005-0000-0000-0000611A0000}"/>
    <cellStyle name="Normal 2 3 2 4 5 2" xfId="5277" xr:uid="{00000000-0005-0000-0000-0000621A0000}"/>
    <cellStyle name="Normal 2 3 2 4 6" xfId="5278" xr:uid="{00000000-0005-0000-0000-0000631A0000}"/>
    <cellStyle name="Normal 2 3 2 5" xfId="5279" xr:uid="{00000000-0005-0000-0000-0000641A0000}"/>
    <cellStyle name="Normal 2 3 2 5 2" xfId="5280" xr:uid="{00000000-0005-0000-0000-0000651A0000}"/>
    <cellStyle name="Normal 2 3 2 5 2 2" xfId="5281" xr:uid="{00000000-0005-0000-0000-0000661A0000}"/>
    <cellStyle name="Normal 2 3 2 5 2 2 2" xfId="5282" xr:uid="{00000000-0005-0000-0000-0000671A0000}"/>
    <cellStyle name="Normal 2 3 2 5 2 2 2 2" xfId="5283" xr:uid="{00000000-0005-0000-0000-0000681A0000}"/>
    <cellStyle name="Normal 2 3 2 5 2 2 3" xfId="5284" xr:uid="{00000000-0005-0000-0000-0000691A0000}"/>
    <cellStyle name="Normal 2 3 2 5 2 3" xfId="5285" xr:uid="{00000000-0005-0000-0000-00006A1A0000}"/>
    <cellStyle name="Normal 2 3 2 5 2 3 2" xfId="5286" xr:uid="{00000000-0005-0000-0000-00006B1A0000}"/>
    <cellStyle name="Normal 2 3 2 5 2 3 2 2" xfId="5287" xr:uid="{00000000-0005-0000-0000-00006C1A0000}"/>
    <cellStyle name="Normal 2 3 2 5 2 3 3" xfId="5288" xr:uid="{00000000-0005-0000-0000-00006D1A0000}"/>
    <cellStyle name="Normal 2 3 2 5 2 4" xfId="5289" xr:uid="{00000000-0005-0000-0000-00006E1A0000}"/>
    <cellStyle name="Normal 2 3 2 5 2 4 2" xfId="5290" xr:uid="{00000000-0005-0000-0000-00006F1A0000}"/>
    <cellStyle name="Normal 2 3 2 5 2 5" xfId="5291" xr:uid="{00000000-0005-0000-0000-0000701A0000}"/>
    <cellStyle name="Normal 2 3 2 5 3" xfId="5292" xr:uid="{00000000-0005-0000-0000-0000711A0000}"/>
    <cellStyle name="Normal 2 3 2 5 3 2" xfId="5293" xr:uid="{00000000-0005-0000-0000-0000721A0000}"/>
    <cellStyle name="Normal 2 3 2 5 3 2 2" xfId="5294" xr:uid="{00000000-0005-0000-0000-0000731A0000}"/>
    <cellStyle name="Normal 2 3 2 5 3 3" xfId="5295" xr:uid="{00000000-0005-0000-0000-0000741A0000}"/>
    <cellStyle name="Normal 2 3 2 5 4" xfId="5296" xr:uid="{00000000-0005-0000-0000-0000751A0000}"/>
    <cellStyle name="Normal 2 3 2 5 4 2" xfId="5297" xr:uid="{00000000-0005-0000-0000-0000761A0000}"/>
    <cellStyle name="Normal 2 3 2 5 4 2 2" xfId="5298" xr:uid="{00000000-0005-0000-0000-0000771A0000}"/>
    <cellStyle name="Normal 2 3 2 5 4 3" xfId="5299" xr:uid="{00000000-0005-0000-0000-0000781A0000}"/>
    <cellStyle name="Normal 2 3 2 5 5" xfId="5300" xr:uid="{00000000-0005-0000-0000-0000791A0000}"/>
    <cellStyle name="Normal 2 3 2 5 5 2" xfId="5301" xr:uid="{00000000-0005-0000-0000-00007A1A0000}"/>
    <cellStyle name="Normal 2 3 2 5 6" xfId="5302" xr:uid="{00000000-0005-0000-0000-00007B1A0000}"/>
    <cellStyle name="Normal 2 3 2 6" xfId="5303" xr:uid="{00000000-0005-0000-0000-00007C1A0000}"/>
    <cellStyle name="Normal 2 3 2 6 2" xfId="5304" xr:uid="{00000000-0005-0000-0000-00007D1A0000}"/>
    <cellStyle name="Normal 2 3 2 6 2 2" xfId="5305" xr:uid="{00000000-0005-0000-0000-00007E1A0000}"/>
    <cellStyle name="Normal 2 3 2 6 2 2 2" xfId="5306" xr:uid="{00000000-0005-0000-0000-00007F1A0000}"/>
    <cellStyle name="Normal 2 3 2 6 2 2 2 2" xfId="5307" xr:uid="{00000000-0005-0000-0000-0000801A0000}"/>
    <cellStyle name="Normal 2 3 2 6 2 2 3" xfId="5308" xr:uid="{00000000-0005-0000-0000-0000811A0000}"/>
    <cellStyle name="Normal 2 3 2 6 2 3" xfId="5309" xr:uid="{00000000-0005-0000-0000-0000821A0000}"/>
    <cellStyle name="Normal 2 3 2 6 2 3 2" xfId="5310" xr:uid="{00000000-0005-0000-0000-0000831A0000}"/>
    <cellStyle name="Normal 2 3 2 6 2 3 2 2" xfId="5311" xr:uid="{00000000-0005-0000-0000-0000841A0000}"/>
    <cellStyle name="Normal 2 3 2 6 2 3 3" xfId="5312" xr:uid="{00000000-0005-0000-0000-0000851A0000}"/>
    <cellStyle name="Normal 2 3 2 6 2 4" xfId="5313" xr:uid="{00000000-0005-0000-0000-0000861A0000}"/>
    <cellStyle name="Normal 2 3 2 6 2 4 2" xfId="5314" xr:uid="{00000000-0005-0000-0000-0000871A0000}"/>
    <cellStyle name="Normal 2 3 2 6 2 5" xfId="5315" xr:uid="{00000000-0005-0000-0000-0000881A0000}"/>
    <cellStyle name="Normal 2 3 2 6 3" xfId="5316" xr:uid="{00000000-0005-0000-0000-0000891A0000}"/>
    <cellStyle name="Normal 2 3 2 6 3 2" xfId="5317" xr:uid="{00000000-0005-0000-0000-00008A1A0000}"/>
    <cellStyle name="Normal 2 3 2 6 3 2 2" xfId="5318" xr:uid="{00000000-0005-0000-0000-00008B1A0000}"/>
    <cellStyle name="Normal 2 3 2 6 3 3" xfId="5319" xr:uid="{00000000-0005-0000-0000-00008C1A0000}"/>
    <cellStyle name="Normal 2 3 2 6 4" xfId="5320" xr:uid="{00000000-0005-0000-0000-00008D1A0000}"/>
    <cellStyle name="Normal 2 3 2 6 4 2" xfId="5321" xr:uid="{00000000-0005-0000-0000-00008E1A0000}"/>
    <cellStyle name="Normal 2 3 2 6 4 2 2" xfId="5322" xr:uid="{00000000-0005-0000-0000-00008F1A0000}"/>
    <cellStyle name="Normal 2 3 2 6 4 3" xfId="5323" xr:uid="{00000000-0005-0000-0000-0000901A0000}"/>
    <cellStyle name="Normal 2 3 2 6 5" xfId="5324" xr:uid="{00000000-0005-0000-0000-0000911A0000}"/>
    <cellStyle name="Normal 2 3 2 6 5 2" xfId="5325" xr:uid="{00000000-0005-0000-0000-0000921A0000}"/>
    <cellStyle name="Normal 2 3 2 6 6" xfId="5326" xr:uid="{00000000-0005-0000-0000-0000931A0000}"/>
    <cellStyle name="Normal 2 3 2 7" xfId="5327" xr:uid="{00000000-0005-0000-0000-0000941A0000}"/>
    <cellStyle name="Normal 2 3 2 7 2" xfId="5328" xr:uid="{00000000-0005-0000-0000-0000951A0000}"/>
    <cellStyle name="Normal 2 3 2 7 2 2" xfId="5329" xr:uid="{00000000-0005-0000-0000-0000961A0000}"/>
    <cellStyle name="Normal 2 3 2 7 2 2 2" xfId="5330" xr:uid="{00000000-0005-0000-0000-0000971A0000}"/>
    <cellStyle name="Normal 2 3 2 7 2 3" xfId="5331" xr:uid="{00000000-0005-0000-0000-0000981A0000}"/>
    <cellStyle name="Normal 2 3 2 7 3" xfId="5332" xr:uid="{00000000-0005-0000-0000-0000991A0000}"/>
    <cellStyle name="Normal 2 3 2 7 3 2" xfId="5333" xr:uid="{00000000-0005-0000-0000-00009A1A0000}"/>
    <cellStyle name="Normal 2 3 2 7 3 2 2" xfId="5334" xr:uid="{00000000-0005-0000-0000-00009B1A0000}"/>
    <cellStyle name="Normal 2 3 2 7 3 3" xfId="5335" xr:uid="{00000000-0005-0000-0000-00009C1A0000}"/>
    <cellStyle name="Normal 2 3 2 7 4" xfId="5336" xr:uid="{00000000-0005-0000-0000-00009D1A0000}"/>
    <cellStyle name="Normal 2 3 2 7 4 2" xfId="5337" xr:uid="{00000000-0005-0000-0000-00009E1A0000}"/>
    <cellStyle name="Normal 2 3 2 7 5" xfId="5338" xr:uid="{00000000-0005-0000-0000-00009F1A0000}"/>
    <cellStyle name="Normal 2 3 2 8" xfId="5339" xr:uid="{00000000-0005-0000-0000-0000A01A0000}"/>
    <cellStyle name="Normal 2 3 2 8 2" xfId="5340" xr:uid="{00000000-0005-0000-0000-0000A11A0000}"/>
    <cellStyle name="Normal 2 3 2 8 2 2" xfId="5341" xr:uid="{00000000-0005-0000-0000-0000A21A0000}"/>
    <cellStyle name="Normal 2 3 2 8 2 2 2" xfId="5342" xr:uid="{00000000-0005-0000-0000-0000A31A0000}"/>
    <cellStyle name="Normal 2 3 2 8 2 3" xfId="5343" xr:uid="{00000000-0005-0000-0000-0000A41A0000}"/>
    <cellStyle name="Normal 2 3 2 8 3" xfId="5344" xr:uid="{00000000-0005-0000-0000-0000A51A0000}"/>
    <cellStyle name="Normal 2 3 2 8 3 2" xfId="5345" xr:uid="{00000000-0005-0000-0000-0000A61A0000}"/>
    <cellStyle name="Normal 2 3 2 8 4" xfId="5346" xr:uid="{00000000-0005-0000-0000-0000A71A0000}"/>
    <cellStyle name="Normal 2 3 2 9" xfId="5347" xr:uid="{00000000-0005-0000-0000-0000A81A0000}"/>
    <cellStyle name="Normal 2 3 3" xfId="5348" xr:uid="{00000000-0005-0000-0000-0000A91A0000}"/>
    <cellStyle name="Normal 2 3 3 2" xfId="5349" xr:uid="{00000000-0005-0000-0000-0000AA1A0000}"/>
    <cellStyle name="Normal 2 3 3 2 2" xfId="5350" xr:uid="{00000000-0005-0000-0000-0000AB1A0000}"/>
    <cellStyle name="Normal 2 3 3 2 2 2" xfId="5351" xr:uid="{00000000-0005-0000-0000-0000AC1A0000}"/>
    <cellStyle name="Normal 2 3 3 2 2 2 2" xfId="5352" xr:uid="{00000000-0005-0000-0000-0000AD1A0000}"/>
    <cellStyle name="Normal 2 3 3 2 2 2 2 2" xfId="5353" xr:uid="{00000000-0005-0000-0000-0000AE1A0000}"/>
    <cellStyle name="Normal 2 3 3 2 2 2 3" xfId="5354" xr:uid="{00000000-0005-0000-0000-0000AF1A0000}"/>
    <cellStyle name="Normal 2 3 3 2 2 3" xfId="5355" xr:uid="{00000000-0005-0000-0000-0000B01A0000}"/>
    <cellStyle name="Normal 2 3 3 2 2 3 2" xfId="5356" xr:uid="{00000000-0005-0000-0000-0000B11A0000}"/>
    <cellStyle name="Normal 2 3 3 2 2 3 2 2" xfId="5357" xr:uid="{00000000-0005-0000-0000-0000B21A0000}"/>
    <cellStyle name="Normal 2 3 3 2 2 3 3" xfId="5358" xr:uid="{00000000-0005-0000-0000-0000B31A0000}"/>
    <cellStyle name="Normal 2 3 3 2 2 4" xfId="5359" xr:uid="{00000000-0005-0000-0000-0000B41A0000}"/>
    <cellStyle name="Normal 2 3 3 2 2 4 2" xfId="5360" xr:uid="{00000000-0005-0000-0000-0000B51A0000}"/>
    <cellStyle name="Normal 2 3 3 2 2 5" xfId="5361" xr:uid="{00000000-0005-0000-0000-0000B61A0000}"/>
    <cellStyle name="Normal 2 3 3 2 3" xfId="5362" xr:uid="{00000000-0005-0000-0000-0000B71A0000}"/>
    <cellStyle name="Normal 2 3 3 2 3 2" xfId="5363" xr:uid="{00000000-0005-0000-0000-0000B81A0000}"/>
    <cellStyle name="Normal 2 3 3 2 3 2 2" xfId="5364" xr:uid="{00000000-0005-0000-0000-0000B91A0000}"/>
    <cellStyle name="Normal 2 3 3 2 3 3" xfId="5365" xr:uid="{00000000-0005-0000-0000-0000BA1A0000}"/>
    <cellStyle name="Normal 2 3 3 2 4" xfId="5366" xr:uid="{00000000-0005-0000-0000-0000BB1A0000}"/>
    <cellStyle name="Normal 2 3 3 2 4 2" xfId="5367" xr:uid="{00000000-0005-0000-0000-0000BC1A0000}"/>
    <cellStyle name="Normal 2 3 3 2 4 2 2" xfId="5368" xr:uid="{00000000-0005-0000-0000-0000BD1A0000}"/>
    <cellStyle name="Normal 2 3 3 2 4 3" xfId="5369" xr:uid="{00000000-0005-0000-0000-0000BE1A0000}"/>
    <cellStyle name="Normal 2 3 3 2 5" xfId="5370" xr:uid="{00000000-0005-0000-0000-0000BF1A0000}"/>
    <cellStyle name="Normal 2 3 3 2 5 2" xfId="5371" xr:uid="{00000000-0005-0000-0000-0000C01A0000}"/>
    <cellStyle name="Normal 2 3 3 2 6" xfId="5372" xr:uid="{00000000-0005-0000-0000-0000C11A0000}"/>
    <cellStyle name="Normal 2 3 3 3" xfId="5373" xr:uid="{00000000-0005-0000-0000-0000C21A0000}"/>
    <cellStyle name="Normal 2 3 3 4" xfId="5374" xr:uid="{00000000-0005-0000-0000-0000C31A0000}"/>
    <cellStyle name="Normal 2 3 3 5" xfId="5375" xr:uid="{00000000-0005-0000-0000-0000C41A0000}"/>
    <cellStyle name="Normal 2 3 3 6" xfId="18362" xr:uid="{00000000-0005-0000-0000-0000C51A0000}"/>
    <cellStyle name="Normal 2 3 4" xfId="5376" xr:uid="{00000000-0005-0000-0000-0000C61A0000}"/>
    <cellStyle name="Normal 2 3 4 10" xfId="5377" xr:uid="{00000000-0005-0000-0000-0000C71A0000}"/>
    <cellStyle name="Normal 2 3 4 11" xfId="18363" xr:uid="{00000000-0005-0000-0000-0000C81A0000}"/>
    <cellStyle name="Normal 2 3 4 2" xfId="5378" xr:uid="{00000000-0005-0000-0000-0000C91A0000}"/>
    <cellStyle name="Normal 2 3 4 2 2" xfId="5379" xr:uid="{00000000-0005-0000-0000-0000CA1A0000}"/>
    <cellStyle name="Normal 2 3 4 2 2 2" xfId="5380" xr:uid="{00000000-0005-0000-0000-0000CB1A0000}"/>
    <cellStyle name="Normal 2 3 4 2 2 2 2" xfId="5381" xr:uid="{00000000-0005-0000-0000-0000CC1A0000}"/>
    <cellStyle name="Normal 2 3 4 2 2 2 2 2" xfId="5382" xr:uid="{00000000-0005-0000-0000-0000CD1A0000}"/>
    <cellStyle name="Normal 2 3 4 2 2 2 2 2 2" xfId="5383" xr:uid="{00000000-0005-0000-0000-0000CE1A0000}"/>
    <cellStyle name="Normal 2 3 4 2 2 2 2 3" xfId="5384" xr:uid="{00000000-0005-0000-0000-0000CF1A0000}"/>
    <cellStyle name="Normal 2 3 4 2 2 2 3" xfId="5385" xr:uid="{00000000-0005-0000-0000-0000D01A0000}"/>
    <cellStyle name="Normal 2 3 4 2 2 2 3 2" xfId="5386" xr:uid="{00000000-0005-0000-0000-0000D11A0000}"/>
    <cellStyle name="Normal 2 3 4 2 2 2 3 2 2" xfId="5387" xr:uid="{00000000-0005-0000-0000-0000D21A0000}"/>
    <cellStyle name="Normal 2 3 4 2 2 2 3 3" xfId="5388" xr:uid="{00000000-0005-0000-0000-0000D31A0000}"/>
    <cellStyle name="Normal 2 3 4 2 2 2 4" xfId="5389" xr:uid="{00000000-0005-0000-0000-0000D41A0000}"/>
    <cellStyle name="Normal 2 3 4 2 2 2 4 2" xfId="5390" xr:uid="{00000000-0005-0000-0000-0000D51A0000}"/>
    <cellStyle name="Normal 2 3 4 2 2 2 5" xfId="5391" xr:uid="{00000000-0005-0000-0000-0000D61A0000}"/>
    <cellStyle name="Normal 2 3 4 2 2 3" xfId="5392" xr:uid="{00000000-0005-0000-0000-0000D71A0000}"/>
    <cellStyle name="Normal 2 3 4 2 2 3 2" xfId="5393" xr:uid="{00000000-0005-0000-0000-0000D81A0000}"/>
    <cellStyle name="Normal 2 3 4 2 2 3 2 2" xfId="5394" xr:uid="{00000000-0005-0000-0000-0000D91A0000}"/>
    <cellStyle name="Normal 2 3 4 2 2 3 3" xfId="5395" xr:uid="{00000000-0005-0000-0000-0000DA1A0000}"/>
    <cellStyle name="Normal 2 3 4 2 2 4" xfId="5396" xr:uid="{00000000-0005-0000-0000-0000DB1A0000}"/>
    <cellStyle name="Normal 2 3 4 2 2 4 2" xfId="5397" xr:uid="{00000000-0005-0000-0000-0000DC1A0000}"/>
    <cellStyle name="Normal 2 3 4 2 2 4 2 2" xfId="5398" xr:uid="{00000000-0005-0000-0000-0000DD1A0000}"/>
    <cellStyle name="Normal 2 3 4 2 2 4 3" xfId="5399" xr:uid="{00000000-0005-0000-0000-0000DE1A0000}"/>
    <cellStyle name="Normal 2 3 4 2 2 5" xfId="5400" xr:uid="{00000000-0005-0000-0000-0000DF1A0000}"/>
    <cellStyle name="Normal 2 3 4 2 2 5 2" xfId="5401" xr:uid="{00000000-0005-0000-0000-0000E01A0000}"/>
    <cellStyle name="Normal 2 3 4 2 2 6" xfId="5402" xr:uid="{00000000-0005-0000-0000-0000E11A0000}"/>
    <cellStyle name="Normal 2 3 4 2 3" xfId="5403" xr:uid="{00000000-0005-0000-0000-0000E21A0000}"/>
    <cellStyle name="Normal 2 3 4 2 3 2" xfId="5404" xr:uid="{00000000-0005-0000-0000-0000E31A0000}"/>
    <cellStyle name="Normal 2 3 4 2 3 2 2" xfId="5405" xr:uid="{00000000-0005-0000-0000-0000E41A0000}"/>
    <cellStyle name="Normal 2 3 4 2 3 2 2 2" xfId="5406" xr:uid="{00000000-0005-0000-0000-0000E51A0000}"/>
    <cellStyle name="Normal 2 3 4 2 3 2 3" xfId="5407" xr:uid="{00000000-0005-0000-0000-0000E61A0000}"/>
    <cellStyle name="Normal 2 3 4 2 3 3" xfId="5408" xr:uid="{00000000-0005-0000-0000-0000E71A0000}"/>
    <cellStyle name="Normal 2 3 4 2 3 3 2" xfId="5409" xr:uid="{00000000-0005-0000-0000-0000E81A0000}"/>
    <cellStyle name="Normal 2 3 4 2 3 3 2 2" xfId="5410" xr:uid="{00000000-0005-0000-0000-0000E91A0000}"/>
    <cellStyle name="Normal 2 3 4 2 3 3 3" xfId="5411" xr:uid="{00000000-0005-0000-0000-0000EA1A0000}"/>
    <cellStyle name="Normal 2 3 4 2 3 4" xfId="5412" xr:uid="{00000000-0005-0000-0000-0000EB1A0000}"/>
    <cellStyle name="Normal 2 3 4 2 3 4 2" xfId="5413" xr:uid="{00000000-0005-0000-0000-0000EC1A0000}"/>
    <cellStyle name="Normal 2 3 4 2 3 5" xfId="5414" xr:uid="{00000000-0005-0000-0000-0000ED1A0000}"/>
    <cellStyle name="Normal 2 3 4 2 4" xfId="5415" xr:uid="{00000000-0005-0000-0000-0000EE1A0000}"/>
    <cellStyle name="Normal 2 3 4 2 4 2" xfId="5416" xr:uid="{00000000-0005-0000-0000-0000EF1A0000}"/>
    <cellStyle name="Normal 2 3 4 2 4 2 2" xfId="5417" xr:uid="{00000000-0005-0000-0000-0000F01A0000}"/>
    <cellStyle name="Normal 2 3 4 2 4 3" xfId="5418" xr:uid="{00000000-0005-0000-0000-0000F11A0000}"/>
    <cellStyle name="Normal 2 3 4 2 5" xfId="5419" xr:uid="{00000000-0005-0000-0000-0000F21A0000}"/>
    <cellStyle name="Normal 2 3 4 2 5 2" xfId="5420" xr:uid="{00000000-0005-0000-0000-0000F31A0000}"/>
    <cellStyle name="Normal 2 3 4 2 5 2 2" xfId="5421" xr:uid="{00000000-0005-0000-0000-0000F41A0000}"/>
    <cellStyle name="Normal 2 3 4 2 5 3" xfId="5422" xr:uid="{00000000-0005-0000-0000-0000F51A0000}"/>
    <cellStyle name="Normal 2 3 4 2 6" xfId="5423" xr:uid="{00000000-0005-0000-0000-0000F61A0000}"/>
    <cellStyle name="Normal 2 3 4 2 6 2" xfId="5424" xr:uid="{00000000-0005-0000-0000-0000F71A0000}"/>
    <cellStyle name="Normal 2 3 4 2 7" xfId="5425" xr:uid="{00000000-0005-0000-0000-0000F81A0000}"/>
    <cellStyle name="Normal 2 3 4 3" xfId="5426" xr:uid="{00000000-0005-0000-0000-0000F91A0000}"/>
    <cellStyle name="Normal 2 3 4 3 2" xfId="5427" xr:uid="{00000000-0005-0000-0000-0000FA1A0000}"/>
    <cellStyle name="Normal 2 3 4 3 2 2" xfId="5428" xr:uid="{00000000-0005-0000-0000-0000FB1A0000}"/>
    <cellStyle name="Normal 2 3 4 3 2 2 2" xfId="5429" xr:uid="{00000000-0005-0000-0000-0000FC1A0000}"/>
    <cellStyle name="Normal 2 3 4 3 2 2 2 2" xfId="5430" xr:uid="{00000000-0005-0000-0000-0000FD1A0000}"/>
    <cellStyle name="Normal 2 3 4 3 2 2 3" xfId="5431" xr:uid="{00000000-0005-0000-0000-0000FE1A0000}"/>
    <cellStyle name="Normal 2 3 4 3 2 3" xfId="5432" xr:uid="{00000000-0005-0000-0000-0000FF1A0000}"/>
    <cellStyle name="Normal 2 3 4 3 2 3 2" xfId="5433" xr:uid="{00000000-0005-0000-0000-0000001B0000}"/>
    <cellStyle name="Normal 2 3 4 3 2 3 2 2" xfId="5434" xr:uid="{00000000-0005-0000-0000-0000011B0000}"/>
    <cellStyle name="Normal 2 3 4 3 2 3 3" xfId="5435" xr:uid="{00000000-0005-0000-0000-0000021B0000}"/>
    <cellStyle name="Normal 2 3 4 3 2 4" xfId="5436" xr:uid="{00000000-0005-0000-0000-0000031B0000}"/>
    <cellStyle name="Normal 2 3 4 3 2 4 2" xfId="5437" xr:uid="{00000000-0005-0000-0000-0000041B0000}"/>
    <cellStyle name="Normal 2 3 4 3 2 5" xfId="5438" xr:uid="{00000000-0005-0000-0000-0000051B0000}"/>
    <cellStyle name="Normal 2 3 4 3 3" xfId="5439" xr:uid="{00000000-0005-0000-0000-0000061B0000}"/>
    <cellStyle name="Normal 2 3 4 3 3 2" xfId="5440" xr:uid="{00000000-0005-0000-0000-0000071B0000}"/>
    <cellStyle name="Normal 2 3 4 3 3 2 2" xfId="5441" xr:uid="{00000000-0005-0000-0000-0000081B0000}"/>
    <cellStyle name="Normal 2 3 4 3 3 3" xfId="5442" xr:uid="{00000000-0005-0000-0000-0000091B0000}"/>
    <cellStyle name="Normal 2 3 4 3 4" xfId="5443" xr:uid="{00000000-0005-0000-0000-00000A1B0000}"/>
    <cellStyle name="Normal 2 3 4 3 4 2" xfId="5444" xr:uid="{00000000-0005-0000-0000-00000B1B0000}"/>
    <cellStyle name="Normal 2 3 4 3 4 2 2" xfId="5445" xr:uid="{00000000-0005-0000-0000-00000C1B0000}"/>
    <cellStyle name="Normal 2 3 4 3 4 3" xfId="5446" xr:uid="{00000000-0005-0000-0000-00000D1B0000}"/>
    <cellStyle name="Normal 2 3 4 3 5" xfId="5447" xr:uid="{00000000-0005-0000-0000-00000E1B0000}"/>
    <cellStyle name="Normal 2 3 4 3 5 2" xfId="5448" xr:uid="{00000000-0005-0000-0000-00000F1B0000}"/>
    <cellStyle name="Normal 2 3 4 3 6" xfId="5449" xr:uid="{00000000-0005-0000-0000-0000101B0000}"/>
    <cellStyle name="Normal 2 3 4 4" xfId="5450" xr:uid="{00000000-0005-0000-0000-0000111B0000}"/>
    <cellStyle name="Normal 2 3 4 4 2" xfId="5451" xr:uid="{00000000-0005-0000-0000-0000121B0000}"/>
    <cellStyle name="Normal 2 3 4 4 2 2" xfId="5452" xr:uid="{00000000-0005-0000-0000-0000131B0000}"/>
    <cellStyle name="Normal 2 3 4 4 2 2 2" xfId="5453" xr:uid="{00000000-0005-0000-0000-0000141B0000}"/>
    <cellStyle name="Normal 2 3 4 4 2 2 2 2" xfId="5454" xr:uid="{00000000-0005-0000-0000-0000151B0000}"/>
    <cellStyle name="Normal 2 3 4 4 2 2 3" xfId="5455" xr:uid="{00000000-0005-0000-0000-0000161B0000}"/>
    <cellStyle name="Normal 2 3 4 4 2 3" xfId="5456" xr:uid="{00000000-0005-0000-0000-0000171B0000}"/>
    <cellStyle name="Normal 2 3 4 4 2 3 2" xfId="5457" xr:uid="{00000000-0005-0000-0000-0000181B0000}"/>
    <cellStyle name="Normal 2 3 4 4 2 3 2 2" xfId="5458" xr:uid="{00000000-0005-0000-0000-0000191B0000}"/>
    <cellStyle name="Normal 2 3 4 4 2 3 3" xfId="5459" xr:uid="{00000000-0005-0000-0000-00001A1B0000}"/>
    <cellStyle name="Normal 2 3 4 4 2 4" xfId="5460" xr:uid="{00000000-0005-0000-0000-00001B1B0000}"/>
    <cellStyle name="Normal 2 3 4 4 2 4 2" xfId="5461" xr:uid="{00000000-0005-0000-0000-00001C1B0000}"/>
    <cellStyle name="Normal 2 3 4 4 2 5" xfId="5462" xr:uid="{00000000-0005-0000-0000-00001D1B0000}"/>
    <cellStyle name="Normal 2 3 4 4 3" xfId="5463" xr:uid="{00000000-0005-0000-0000-00001E1B0000}"/>
    <cellStyle name="Normal 2 3 4 4 3 2" xfId="5464" xr:uid="{00000000-0005-0000-0000-00001F1B0000}"/>
    <cellStyle name="Normal 2 3 4 4 3 2 2" xfId="5465" xr:uid="{00000000-0005-0000-0000-0000201B0000}"/>
    <cellStyle name="Normal 2 3 4 4 3 3" xfId="5466" xr:uid="{00000000-0005-0000-0000-0000211B0000}"/>
    <cellStyle name="Normal 2 3 4 4 4" xfId="5467" xr:uid="{00000000-0005-0000-0000-0000221B0000}"/>
    <cellStyle name="Normal 2 3 4 4 4 2" xfId="5468" xr:uid="{00000000-0005-0000-0000-0000231B0000}"/>
    <cellStyle name="Normal 2 3 4 4 4 2 2" xfId="5469" xr:uid="{00000000-0005-0000-0000-0000241B0000}"/>
    <cellStyle name="Normal 2 3 4 4 4 3" xfId="5470" xr:uid="{00000000-0005-0000-0000-0000251B0000}"/>
    <cellStyle name="Normal 2 3 4 4 5" xfId="5471" xr:uid="{00000000-0005-0000-0000-0000261B0000}"/>
    <cellStyle name="Normal 2 3 4 4 5 2" xfId="5472" xr:uid="{00000000-0005-0000-0000-0000271B0000}"/>
    <cellStyle name="Normal 2 3 4 4 6" xfId="5473" xr:uid="{00000000-0005-0000-0000-0000281B0000}"/>
    <cellStyle name="Normal 2 3 4 5" xfId="5474" xr:uid="{00000000-0005-0000-0000-0000291B0000}"/>
    <cellStyle name="Normal 2 3 4 5 2" xfId="5475" xr:uid="{00000000-0005-0000-0000-00002A1B0000}"/>
    <cellStyle name="Normal 2 3 4 5 2 2" xfId="5476" xr:uid="{00000000-0005-0000-0000-00002B1B0000}"/>
    <cellStyle name="Normal 2 3 4 5 2 2 2" xfId="5477" xr:uid="{00000000-0005-0000-0000-00002C1B0000}"/>
    <cellStyle name="Normal 2 3 4 5 2 2 2 2" xfId="5478" xr:uid="{00000000-0005-0000-0000-00002D1B0000}"/>
    <cellStyle name="Normal 2 3 4 5 2 2 3" xfId="5479" xr:uid="{00000000-0005-0000-0000-00002E1B0000}"/>
    <cellStyle name="Normal 2 3 4 5 2 3" xfId="5480" xr:uid="{00000000-0005-0000-0000-00002F1B0000}"/>
    <cellStyle name="Normal 2 3 4 5 2 3 2" xfId="5481" xr:uid="{00000000-0005-0000-0000-0000301B0000}"/>
    <cellStyle name="Normal 2 3 4 5 2 3 2 2" xfId="5482" xr:uid="{00000000-0005-0000-0000-0000311B0000}"/>
    <cellStyle name="Normal 2 3 4 5 2 3 3" xfId="5483" xr:uid="{00000000-0005-0000-0000-0000321B0000}"/>
    <cellStyle name="Normal 2 3 4 5 2 4" xfId="5484" xr:uid="{00000000-0005-0000-0000-0000331B0000}"/>
    <cellStyle name="Normal 2 3 4 5 2 4 2" xfId="5485" xr:uid="{00000000-0005-0000-0000-0000341B0000}"/>
    <cellStyle name="Normal 2 3 4 5 2 5" xfId="5486" xr:uid="{00000000-0005-0000-0000-0000351B0000}"/>
    <cellStyle name="Normal 2 3 4 5 3" xfId="5487" xr:uid="{00000000-0005-0000-0000-0000361B0000}"/>
    <cellStyle name="Normal 2 3 4 5 3 2" xfId="5488" xr:uid="{00000000-0005-0000-0000-0000371B0000}"/>
    <cellStyle name="Normal 2 3 4 5 3 2 2" xfId="5489" xr:uid="{00000000-0005-0000-0000-0000381B0000}"/>
    <cellStyle name="Normal 2 3 4 5 3 3" xfId="5490" xr:uid="{00000000-0005-0000-0000-0000391B0000}"/>
    <cellStyle name="Normal 2 3 4 5 4" xfId="5491" xr:uid="{00000000-0005-0000-0000-00003A1B0000}"/>
    <cellStyle name="Normal 2 3 4 5 4 2" xfId="5492" xr:uid="{00000000-0005-0000-0000-00003B1B0000}"/>
    <cellStyle name="Normal 2 3 4 5 4 2 2" xfId="5493" xr:uid="{00000000-0005-0000-0000-00003C1B0000}"/>
    <cellStyle name="Normal 2 3 4 5 4 3" xfId="5494" xr:uid="{00000000-0005-0000-0000-00003D1B0000}"/>
    <cellStyle name="Normal 2 3 4 5 5" xfId="5495" xr:uid="{00000000-0005-0000-0000-00003E1B0000}"/>
    <cellStyle name="Normal 2 3 4 5 5 2" xfId="5496" xr:uid="{00000000-0005-0000-0000-00003F1B0000}"/>
    <cellStyle name="Normal 2 3 4 5 6" xfId="5497" xr:uid="{00000000-0005-0000-0000-0000401B0000}"/>
    <cellStyle name="Normal 2 3 4 6" xfId="5498" xr:uid="{00000000-0005-0000-0000-0000411B0000}"/>
    <cellStyle name="Normal 2 3 4 6 2" xfId="5499" xr:uid="{00000000-0005-0000-0000-0000421B0000}"/>
    <cellStyle name="Normal 2 3 4 6 2 2" xfId="5500" xr:uid="{00000000-0005-0000-0000-0000431B0000}"/>
    <cellStyle name="Normal 2 3 4 6 2 2 2" xfId="5501" xr:uid="{00000000-0005-0000-0000-0000441B0000}"/>
    <cellStyle name="Normal 2 3 4 6 2 3" xfId="5502" xr:uid="{00000000-0005-0000-0000-0000451B0000}"/>
    <cellStyle name="Normal 2 3 4 6 3" xfId="5503" xr:uid="{00000000-0005-0000-0000-0000461B0000}"/>
    <cellStyle name="Normal 2 3 4 6 3 2" xfId="5504" xr:uid="{00000000-0005-0000-0000-0000471B0000}"/>
    <cellStyle name="Normal 2 3 4 6 3 2 2" xfId="5505" xr:uid="{00000000-0005-0000-0000-0000481B0000}"/>
    <cellStyle name="Normal 2 3 4 6 3 3" xfId="5506" xr:uid="{00000000-0005-0000-0000-0000491B0000}"/>
    <cellStyle name="Normal 2 3 4 6 4" xfId="5507" xr:uid="{00000000-0005-0000-0000-00004A1B0000}"/>
    <cellStyle name="Normal 2 3 4 6 4 2" xfId="5508" xr:uid="{00000000-0005-0000-0000-00004B1B0000}"/>
    <cellStyle name="Normal 2 3 4 6 5" xfId="5509" xr:uid="{00000000-0005-0000-0000-00004C1B0000}"/>
    <cellStyle name="Normal 2 3 4 7" xfId="5510" xr:uid="{00000000-0005-0000-0000-00004D1B0000}"/>
    <cellStyle name="Normal 2 3 4 7 2" xfId="5511" xr:uid="{00000000-0005-0000-0000-00004E1B0000}"/>
    <cellStyle name="Normal 2 3 4 7 2 2" xfId="5512" xr:uid="{00000000-0005-0000-0000-00004F1B0000}"/>
    <cellStyle name="Normal 2 3 4 7 2 2 2" xfId="5513" xr:uid="{00000000-0005-0000-0000-0000501B0000}"/>
    <cellStyle name="Normal 2 3 4 7 2 3" xfId="5514" xr:uid="{00000000-0005-0000-0000-0000511B0000}"/>
    <cellStyle name="Normal 2 3 4 7 3" xfId="5515" xr:uid="{00000000-0005-0000-0000-0000521B0000}"/>
    <cellStyle name="Normal 2 3 4 7 3 2" xfId="5516" xr:uid="{00000000-0005-0000-0000-0000531B0000}"/>
    <cellStyle name="Normal 2 3 4 7 4" xfId="5517" xr:uid="{00000000-0005-0000-0000-0000541B0000}"/>
    <cellStyle name="Normal 2 3 4 8" xfId="5518" xr:uid="{00000000-0005-0000-0000-0000551B0000}"/>
    <cellStyle name="Normal 2 3 4 9" xfId="5519" xr:uid="{00000000-0005-0000-0000-0000561B0000}"/>
    <cellStyle name="Normal 2 3 4 9 2" xfId="5520" xr:uid="{00000000-0005-0000-0000-0000571B0000}"/>
    <cellStyle name="Normal 2 3 5" xfId="5521" xr:uid="{00000000-0005-0000-0000-0000581B0000}"/>
    <cellStyle name="Normal 2 3 5 2" xfId="5522" xr:uid="{00000000-0005-0000-0000-0000591B0000}"/>
    <cellStyle name="Normal 2 3 5 2 2" xfId="5523" xr:uid="{00000000-0005-0000-0000-00005A1B0000}"/>
    <cellStyle name="Normal 2 3 5 2 2 2" xfId="5524" xr:uid="{00000000-0005-0000-0000-00005B1B0000}"/>
    <cellStyle name="Normal 2 3 5 2 2 2 2" xfId="5525" xr:uid="{00000000-0005-0000-0000-00005C1B0000}"/>
    <cellStyle name="Normal 2 3 5 2 2 2 2 2" xfId="5526" xr:uid="{00000000-0005-0000-0000-00005D1B0000}"/>
    <cellStyle name="Normal 2 3 5 2 2 2 3" xfId="5527" xr:uid="{00000000-0005-0000-0000-00005E1B0000}"/>
    <cellStyle name="Normal 2 3 5 2 2 3" xfId="5528" xr:uid="{00000000-0005-0000-0000-00005F1B0000}"/>
    <cellStyle name="Normal 2 3 5 2 2 3 2" xfId="5529" xr:uid="{00000000-0005-0000-0000-0000601B0000}"/>
    <cellStyle name="Normal 2 3 5 2 2 3 2 2" xfId="5530" xr:uid="{00000000-0005-0000-0000-0000611B0000}"/>
    <cellStyle name="Normal 2 3 5 2 2 3 3" xfId="5531" xr:uid="{00000000-0005-0000-0000-0000621B0000}"/>
    <cellStyle name="Normal 2 3 5 2 2 4" xfId="5532" xr:uid="{00000000-0005-0000-0000-0000631B0000}"/>
    <cellStyle name="Normal 2 3 5 2 2 4 2" xfId="5533" xr:uid="{00000000-0005-0000-0000-0000641B0000}"/>
    <cellStyle name="Normal 2 3 5 2 2 5" xfId="5534" xr:uid="{00000000-0005-0000-0000-0000651B0000}"/>
    <cellStyle name="Normal 2 3 5 2 3" xfId="5535" xr:uid="{00000000-0005-0000-0000-0000661B0000}"/>
    <cellStyle name="Normal 2 3 5 2 3 2" xfId="5536" xr:uid="{00000000-0005-0000-0000-0000671B0000}"/>
    <cellStyle name="Normal 2 3 5 2 3 2 2" xfId="5537" xr:uid="{00000000-0005-0000-0000-0000681B0000}"/>
    <cellStyle name="Normal 2 3 5 2 3 3" xfId="5538" xr:uid="{00000000-0005-0000-0000-0000691B0000}"/>
    <cellStyle name="Normal 2 3 5 2 4" xfId="5539" xr:uid="{00000000-0005-0000-0000-00006A1B0000}"/>
    <cellStyle name="Normal 2 3 5 2 4 2" xfId="5540" xr:uid="{00000000-0005-0000-0000-00006B1B0000}"/>
    <cellStyle name="Normal 2 3 5 2 4 2 2" xfId="5541" xr:uid="{00000000-0005-0000-0000-00006C1B0000}"/>
    <cellStyle name="Normal 2 3 5 2 4 3" xfId="5542" xr:uid="{00000000-0005-0000-0000-00006D1B0000}"/>
    <cellStyle name="Normal 2 3 5 2 5" xfId="5543" xr:uid="{00000000-0005-0000-0000-00006E1B0000}"/>
    <cellStyle name="Normal 2 3 5 2 5 2" xfId="5544" xr:uid="{00000000-0005-0000-0000-00006F1B0000}"/>
    <cellStyle name="Normal 2 3 5 2 6" xfId="5545" xr:uid="{00000000-0005-0000-0000-0000701B0000}"/>
    <cellStyle name="Normal 2 3 5 3" xfId="5546" xr:uid="{00000000-0005-0000-0000-0000711B0000}"/>
    <cellStyle name="Normal 2 3 5 3 2" xfId="5547" xr:uid="{00000000-0005-0000-0000-0000721B0000}"/>
    <cellStyle name="Normal 2 3 5 3 2 2" xfId="5548" xr:uid="{00000000-0005-0000-0000-0000731B0000}"/>
    <cellStyle name="Normal 2 3 5 3 2 2 2" xfId="5549" xr:uid="{00000000-0005-0000-0000-0000741B0000}"/>
    <cellStyle name="Normal 2 3 5 3 2 2 2 2" xfId="5550" xr:uid="{00000000-0005-0000-0000-0000751B0000}"/>
    <cellStyle name="Normal 2 3 5 3 2 2 3" xfId="5551" xr:uid="{00000000-0005-0000-0000-0000761B0000}"/>
    <cellStyle name="Normal 2 3 5 3 2 3" xfId="5552" xr:uid="{00000000-0005-0000-0000-0000771B0000}"/>
    <cellStyle name="Normal 2 3 5 3 2 3 2" xfId="5553" xr:uid="{00000000-0005-0000-0000-0000781B0000}"/>
    <cellStyle name="Normal 2 3 5 3 2 3 2 2" xfId="5554" xr:uid="{00000000-0005-0000-0000-0000791B0000}"/>
    <cellStyle name="Normal 2 3 5 3 2 3 3" xfId="5555" xr:uid="{00000000-0005-0000-0000-00007A1B0000}"/>
    <cellStyle name="Normal 2 3 5 3 2 4" xfId="5556" xr:uid="{00000000-0005-0000-0000-00007B1B0000}"/>
    <cellStyle name="Normal 2 3 5 3 2 4 2" xfId="5557" xr:uid="{00000000-0005-0000-0000-00007C1B0000}"/>
    <cellStyle name="Normal 2 3 5 3 2 5" xfId="5558" xr:uid="{00000000-0005-0000-0000-00007D1B0000}"/>
    <cellStyle name="Normal 2 3 5 3 3" xfId="5559" xr:uid="{00000000-0005-0000-0000-00007E1B0000}"/>
    <cellStyle name="Normal 2 3 5 3 3 2" xfId="5560" xr:uid="{00000000-0005-0000-0000-00007F1B0000}"/>
    <cellStyle name="Normal 2 3 5 3 3 2 2" xfId="5561" xr:uid="{00000000-0005-0000-0000-0000801B0000}"/>
    <cellStyle name="Normal 2 3 5 3 3 3" xfId="5562" xr:uid="{00000000-0005-0000-0000-0000811B0000}"/>
    <cellStyle name="Normal 2 3 5 3 4" xfId="5563" xr:uid="{00000000-0005-0000-0000-0000821B0000}"/>
    <cellStyle name="Normal 2 3 5 3 4 2" xfId="5564" xr:uid="{00000000-0005-0000-0000-0000831B0000}"/>
    <cellStyle name="Normal 2 3 5 3 4 2 2" xfId="5565" xr:uid="{00000000-0005-0000-0000-0000841B0000}"/>
    <cellStyle name="Normal 2 3 5 3 4 3" xfId="5566" xr:uid="{00000000-0005-0000-0000-0000851B0000}"/>
    <cellStyle name="Normal 2 3 5 3 5" xfId="5567" xr:uid="{00000000-0005-0000-0000-0000861B0000}"/>
    <cellStyle name="Normal 2 3 5 3 5 2" xfId="5568" xr:uid="{00000000-0005-0000-0000-0000871B0000}"/>
    <cellStyle name="Normal 2 3 5 3 6" xfId="5569" xr:uid="{00000000-0005-0000-0000-0000881B0000}"/>
    <cellStyle name="Normal 2 3 5 4" xfId="5570" xr:uid="{00000000-0005-0000-0000-0000891B0000}"/>
    <cellStyle name="Normal 2 3 5 4 2" xfId="5571" xr:uid="{00000000-0005-0000-0000-00008A1B0000}"/>
    <cellStyle name="Normal 2 3 5 4 2 2" xfId="5572" xr:uid="{00000000-0005-0000-0000-00008B1B0000}"/>
    <cellStyle name="Normal 2 3 5 4 2 2 2" xfId="5573" xr:uid="{00000000-0005-0000-0000-00008C1B0000}"/>
    <cellStyle name="Normal 2 3 5 4 2 3" xfId="5574" xr:uid="{00000000-0005-0000-0000-00008D1B0000}"/>
    <cellStyle name="Normal 2 3 5 4 3" xfId="5575" xr:uid="{00000000-0005-0000-0000-00008E1B0000}"/>
    <cellStyle name="Normal 2 3 5 4 3 2" xfId="5576" xr:uid="{00000000-0005-0000-0000-00008F1B0000}"/>
    <cellStyle name="Normal 2 3 5 4 3 2 2" xfId="5577" xr:uid="{00000000-0005-0000-0000-0000901B0000}"/>
    <cellStyle name="Normal 2 3 5 4 3 3" xfId="5578" xr:uid="{00000000-0005-0000-0000-0000911B0000}"/>
    <cellStyle name="Normal 2 3 5 4 4" xfId="5579" xr:uid="{00000000-0005-0000-0000-0000921B0000}"/>
    <cellStyle name="Normal 2 3 5 4 4 2" xfId="5580" xr:uid="{00000000-0005-0000-0000-0000931B0000}"/>
    <cellStyle name="Normal 2 3 5 4 5" xfId="5581" xr:uid="{00000000-0005-0000-0000-0000941B0000}"/>
    <cellStyle name="Normal 2 3 5 5" xfId="5582" xr:uid="{00000000-0005-0000-0000-0000951B0000}"/>
    <cellStyle name="Normal 2 3 5 5 2" xfId="5583" xr:uid="{00000000-0005-0000-0000-0000961B0000}"/>
    <cellStyle name="Normal 2 3 5 5 2 2" xfId="5584" xr:uid="{00000000-0005-0000-0000-0000971B0000}"/>
    <cellStyle name="Normal 2 3 5 5 2 2 2" xfId="5585" xr:uid="{00000000-0005-0000-0000-0000981B0000}"/>
    <cellStyle name="Normal 2 3 5 5 2 3" xfId="5586" xr:uid="{00000000-0005-0000-0000-0000991B0000}"/>
    <cellStyle name="Normal 2 3 5 5 3" xfId="5587" xr:uid="{00000000-0005-0000-0000-00009A1B0000}"/>
    <cellStyle name="Normal 2 3 5 5 3 2" xfId="5588" xr:uid="{00000000-0005-0000-0000-00009B1B0000}"/>
    <cellStyle name="Normal 2 3 5 5 4" xfId="5589" xr:uid="{00000000-0005-0000-0000-00009C1B0000}"/>
    <cellStyle name="Normal 2 3 5 6" xfId="5590" xr:uid="{00000000-0005-0000-0000-00009D1B0000}"/>
    <cellStyle name="Normal 2 3 5 7" xfId="5591" xr:uid="{00000000-0005-0000-0000-00009E1B0000}"/>
    <cellStyle name="Normal 2 3 5 7 2" xfId="5592" xr:uid="{00000000-0005-0000-0000-00009F1B0000}"/>
    <cellStyle name="Normal 2 3 5 8" xfId="5593" xr:uid="{00000000-0005-0000-0000-0000A01B0000}"/>
    <cellStyle name="Normal 2 3 5 9" xfId="18364" xr:uid="{00000000-0005-0000-0000-0000A11B0000}"/>
    <cellStyle name="Normal 2 3 6" xfId="5594" xr:uid="{00000000-0005-0000-0000-0000A21B0000}"/>
    <cellStyle name="Normal 2 3 6 2" xfId="5595" xr:uid="{00000000-0005-0000-0000-0000A31B0000}"/>
    <cellStyle name="Normal 2 3 6 3" xfId="5596" xr:uid="{00000000-0005-0000-0000-0000A41B0000}"/>
    <cellStyle name="Normal 2 3 6 3 2" xfId="5597" xr:uid="{00000000-0005-0000-0000-0000A51B0000}"/>
    <cellStyle name="Normal 2 3 6 3 2 2" xfId="5598" xr:uid="{00000000-0005-0000-0000-0000A61B0000}"/>
    <cellStyle name="Normal 2 3 6 3 2 2 2" xfId="5599" xr:uid="{00000000-0005-0000-0000-0000A71B0000}"/>
    <cellStyle name="Normal 2 3 6 3 2 2 2 2" xfId="5600" xr:uid="{00000000-0005-0000-0000-0000A81B0000}"/>
    <cellStyle name="Normal 2 3 6 3 2 2 3" xfId="5601" xr:uid="{00000000-0005-0000-0000-0000A91B0000}"/>
    <cellStyle name="Normal 2 3 6 3 2 3" xfId="5602" xr:uid="{00000000-0005-0000-0000-0000AA1B0000}"/>
    <cellStyle name="Normal 2 3 6 3 2 3 2" xfId="5603" xr:uid="{00000000-0005-0000-0000-0000AB1B0000}"/>
    <cellStyle name="Normal 2 3 6 3 2 3 2 2" xfId="5604" xr:uid="{00000000-0005-0000-0000-0000AC1B0000}"/>
    <cellStyle name="Normal 2 3 6 3 2 3 3" xfId="5605" xr:uid="{00000000-0005-0000-0000-0000AD1B0000}"/>
    <cellStyle name="Normal 2 3 6 3 2 4" xfId="5606" xr:uid="{00000000-0005-0000-0000-0000AE1B0000}"/>
    <cellStyle name="Normal 2 3 6 3 2 4 2" xfId="5607" xr:uid="{00000000-0005-0000-0000-0000AF1B0000}"/>
    <cellStyle name="Normal 2 3 6 3 2 5" xfId="5608" xr:uid="{00000000-0005-0000-0000-0000B01B0000}"/>
    <cellStyle name="Normal 2 3 6 3 3" xfId="5609" xr:uid="{00000000-0005-0000-0000-0000B11B0000}"/>
    <cellStyle name="Normal 2 3 6 3 3 2" xfId="5610" xr:uid="{00000000-0005-0000-0000-0000B21B0000}"/>
    <cellStyle name="Normal 2 3 6 3 3 2 2" xfId="5611" xr:uid="{00000000-0005-0000-0000-0000B31B0000}"/>
    <cellStyle name="Normal 2 3 6 3 3 3" xfId="5612" xr:uid="{00000000-0005-0000-0000-0000B41B0000}"/>
    <cellStyle name="Normal 2 3 6 3 4" xfId="5613" xr:uid="{00000000-0005-0000-0000-0000B51B0000}"/>
    <cellStyle name="Normal 2 3 6 3 4 2" xfId="5614" xr:uid="{00000000-0005-0000-0000-0000B61B0000}"/>
    <cellStyle name="Normal 2 3 6 3 4 2 2" xfId="5615" xr:uid="{00000000-0005-0000-0000-0000B71B0000}"/>
    <cellStyle name="Normal 2 3 6 3 4 3" xfId="5616" xr:uid="{00000000-0005-0000-0000-0000B81B0000}"/>
    <cellStyle name="Normal 2 3 6 3 5" xfId="5617" xr:uid="{00000000-0005-0000-0000-0000B91B0000}"/>
    <cellStyle name="Normal 2 3 6 3 5 2" xfId="5618" xr:uid="{00000000-0005-0000-0000-0000BA1B0000}"/>
    <cellStyle name="Normal 2 3 6 3 6" xfId="5619" xr:uid="{00000000-0005-0000-0000-0000BB1B0000}"/>
    <cellStyle name="Normal 2 3 6 4" xfId="5620" xr:uid="{00000000-0005-0000-0000-0000BC1B0000}"/>
    <cellStyle name="Normal 2 3 6 4 2" xfId="5621" xr:uid="{00000000-0005-0000-0000-0000BD1B0000}"/>
    <cellStyle name="Normal 2 3 6 4 2 2" xfId="5622" xr:uid="{00000000-0005-0000-0000-0000BE1B0000}"/>
    <cellStyle name="Normal 2 3 6 4 2 2 2" xfId="5623" xr:uid="{00000000-0005-0000-0000-0000BF1B0000}"/>
    <cellStyle name="Normal 2 3 6 4 2 3" xfId="5624" xr:uid="{00000000-0005-0000-0000-0000C01B0000}"/>
    <cellStyle name="Normal 2 3 6 4 3" xfId="5625" xr:uid="{00000000-0005-0000-0000-0000C11B0000}"/>
    <cellStyle name="Normal 2 3 6 4 3 2" xfId="5626" xr:uid="{00000000-0005-0000-0000-0000C21B0000}"/>
    <cellStyle name="Normal 2 3 6 4 3 2 2" xfId="5627" xr:uid="{00000000-0005-0000-0000-0000C31B0000}"/>
    <cellStyle name="Normal 2 3 6 4 3 3" xfId="5628" xr:uid="{00000000-0005-0000-0000-0000C41B0000}"/>
    <cellStyle name="Normal 2 3 6 4 4" xfId="5629" xr:uid="{00000000-0005-0000-0000-0000C51B0000}"/>
    <cellStyle name="Normal 2 3 6 4 4 2" xfId="5630" xr:uid="{00000000-0005-0000-0000-0000C61B0000}"/>
    <cellStyle name="Normal 2 3 6 4 5" xfId="5631" xr:uid="{00000000-0005-0000-0000-0000C71B0000}"/>
    <cellStyle name="Normal 2 3 6 5" xfId="5632" xr:uid="{00000000-0005-0000-0000-0000C81B0000}"/>
    <cellStyle name="Normal 2 3 6 5 2" xfId="5633" xr:uid="{00000000-0005-0000-0000-0000C91B0000}"/>
    <cellStyle name="Normal 2 3 6 5 2 2" xfId="5634" xr:uid="{00000000-0005-0000-0000-0000CA1B0000}"/>
    <cellStyle name="Normal 2 3 6 5 2 2 2" xfId="5635" xr:uid="{00000000-0005-0000-0000-0000CB1B0000}"/>
    <cellStyle name="Normal 2 3 6 5 2 3" xfId="5636" xr:uid="{00000000-0005-0000-0000-0000CC1B0000}"/>
    <cellStyle name="Normal 2 3 6 5 3" xfId="5637" xr:uid="{00000000-0005-0000-0000-0000CD1B0000}"/>
    <cellStyle name="Normal 2 3 6 5 3 2" xfId="5638" xr:uid="{00000000-0005-0000-0000-0000CE1B0000}"/>
    <cellStyle name="Normal 2 3 6 5 4" xfId="5639" xr:uid="{00000000-0005-0000-0000-0000CF1B0000}"/>
    <cellStyle name="Normal 2 3 6 6" xfId="5640" xr:uid="{00000000-0005-0000-0000-0000D01B0000}"/>
    <cellStyle name="Normal 2 3 6 6 2" xfId="5641" xr:uid="{00000000-0005-0000-0000-0000D11B0000}"/>
    <cellStyle name="Normal 2 3 6 7" xfId="5642" xr:uid="{00000000-0005-0000-0000-0000D21B0000}"/>
    <cellStyle name="Normal 2 3 6 8" xfId="18365" xr:uid="{00000000-0005-0000-0000-0000D31B0000}"/>
    <cellStyle name="Normal 2 3 7" xfId="5643" xr:uid="{00000000-0005-0000-0000-0000D41B0000}"/>
    <cellStyle name="Normal 2 3 7 2" xfId="5644" xr:uid="{00000000-0005-0000-0000-0000D51B0000}"/>
    <cellStyle name="Normal 2 3 7 2 2" xfId="5645" xr:uid="{00000000-0005-0000-0000-0000D61B0000}"/>
    <cellStyle name="Normal 2 3 7 2 2 2" xfId="5646" xr:uid="{00000000-0005-0000-0000-0000D71B0000}"/>
    <cellStyle name="Normal 2 3 7 2 2 2 2" xfId="5647" xr:uid="{00000000-0005-0000-0000-0000D81B0000}"/>
    <cellStyle name="Normal 2 3 7 2 2 3" xfId="5648" xr:uid="{00000000-0005-0000-0000-0000D91B0000}"/>
    <cellStyle name="Normal 2 3 7 2 3" xfId="5649" xr:uid="{00000000-0005-0000-0000-0000DA1B0000}"/>
    <cellStyle name="Normal 2 3 7 2 3 2" xfId="5650" xr:uid="{00000000-0005-0000-0000-0000DB1B0000}"/>
    <cellStyle name="Normal 2 3 7 2 3 2 2" xfId="5651" xr:uid="{00000000-0005-0000-0000-0000DC1B0000}"/>
    <cellStyle name="Normal 2 3 7 2 3 3" xfId="5652" xr:uid="{00000000-0005-0000-0000-0000DD1B0000}"/>
    <cellStyle name="Normal 2 3 7 2 4" xfId="5653" xr:uid="{00000000-0005-0000-0000-0000DE1B0000}"/>
    <cellStyle name="Normal 2 3 7 2 4 2" xfId="5654" xr:uid="{00000000-0005-0000-0000-0000DF1B0000}"/>
    <cellStyle name="Normal 2 3 7 2 5" xfId="5655" xr:uid="{00000000-0005-0000-0000-0000E01B0000}"/>
    <cellStyle name="Normal 2 3 7 3" xfId="5656" xr:uid="{00000000-0005-0000-0000-0000E11B0000}"/>
    <cellStyle name="Normal 2 3 7 3 2" xfId="5657" xr:uid="{00000000-0005-0000-0000-0000E21B0000}"/>
    <cellStyle name="Normal 2 3 7 3 2 2" xfId="5658" xr:uid="{00000000-0005-0000-0000-0000E31B0000}"/>
    <cellStyle name="Normal 2 3 7 3 2 2 2" xfId="5659" xr:uid="{00000000-0005-0000-0000-0000E41B0000}"/>
    <cellStyle name="Normal 2 3 7 3 2 3" xfId="5660" xr:uid="{00000000-0005-0000-0000-0000E51B0000}"/>
    <cellStyle name="Normal 2 3 7 3 3" xfId="5661" xr:uid="{00000000-0005-0000-0000-0000E61B0000}"/>
    <cellStyle name="Normal 2 3 7 3 3 2" xfId="5662" xr:uid="{00000000-0005-0000-0000-0000E71B0000}"/>
    <cellStyle name="Normal 2 3 7 3 4" xfId="5663" xr:uid="{00000000-0005-0000-0000-0000E81B0000}"/>
    <cellStyle name="Normal 2 3 7 4" xfId="5664" xr:uid="{00000000-0005-0000-0000-0000E91B0000}"/>
    <cellStyle name="Normal 2 3 7 5" xfId="5665" xr:uid="{00000000-0005-0000-0000-0000EA1B0000}"/>
    <cellStyle name="Normal 2 3 7 5 2" xfId="5666" xr:uid="{00000000-0005-0000-0000-0000EB1B0000}"/>
    <cellStyle name="Normal 2 3 7 6" xfId="5667" xr:uid="{00000000-0005-0000-0000-0000EC1B0000}"/>
    <cellStyle name="Normal 2 3 7 7" xfId="18366" xr:uid="{00000000-0005-0000-0000-0000ED1B0000}"/>
    <cellStyle name="Normal 2 3 8" xfId="5668" xr:uid="{00000000-0005-0000-0000-0000EE1B0000}"/>
    <cellStyle name="Normal 2 3 8 2" xfId="5669" xr:uid="{00000000-0005-0000-0000-0000EF1B0000}"/>
    <cellStyle name="Normal 2 3 8 2 2" xfId="5670" xr:uid="{00000000-0005-0000-0000-0000F01B0000}"/>
    <cellStyle name="Normal 2 3 8 2 2 2" xfId="5671" xr:uid="{00000000-0005-0000-0000-0000F11B0000}"/>
    <cellStyle name="Normal 2 3 8 2 2 2 2" xfId="5672" xr:uid="{00000000-0005-0000-0000-0000F21B0000}"/>
    <cellStyle name="Normal 2 3 8 2 2 3" xfId="5673" xr:uid="{00000000-0005-0000-0000-0000F31B0000}"/>
    <cellStyle name="Normal 2 3 8 2 3" xfId="5674" xr:uid="{00000000-0005-0000-0000-0000F41B0000}"/>
    <cellStyle name="Normal 2 3 8 2 3 2" xfId="5675" xr:uid="{00000000-0005-0000-0000-0000F51B0000}"/>
    <cellStyle name="Normal 2 3 8 2 3 2 2" xfId="5676" xr:uid="{00000000-0005-0000-0000-0000F61B0000}"/>
    <cellStyle name="Normal 2 3 8 2 3 3" xfId="5677" xr:uid="{00000000-0005-0000-0000-0000F71B0000}"/>
    <cellStyle name="Normal 2 3 8 2 4" xfId="5678" xr:uid="{00000000-0005-0000-0000-0000F81B0000}"/>
    <cellStyle name="Normal 2 3 8 2 4 2" xfId="5679" xr:uid="{00000000-0005-0000-0000-0000F91B0000}"/>
    <cellStyle name="Normal 2 3 8 2 5" xfId="5680" xr:uid="{00000000-0005-0000-0000-0000FA1B0000}"/>
    <cellStyle name="Normal 2 3 8 3" xfId="5681" xr:uid="{00000000-0005-0000-0000-0000FB1B0000}"/>
    <cellStyle name="Normal 2 3 8 3 2" xfId="5682" xr:uid="{00000000-0005-0000-0000-0000FC1B0000}"/>
    <cellStyle name="Normal 2 3 8 3 2 2" xfId="5683" xr:uid="{00000000-0005-0000-0000-0000FD1B0000}"/>
    <cellStyle name="Normal 2 3 8 3 2 2 2" xfId="5684" xr:uid="{00000000-0005-0000-0000-0000FE1B0000}"/>
    <cellStyle name="Normal 2 3 8 3 2 3" xfId="5685" xr:uid="{00000000-0005-0000-0000-0000FF1B0000}"/>
    <cellStyle name="Normal 2 3 8 3 3" xfId="5686" xr:uid="{00000000-0005-0000-0000-0000001C0000}"/>
    <cellStyle name="Normal 2 3 8 3 3 2" xfId="5687" xr:uid="{00000000-0005-0000-0000-0000011C0000}"/>
    <cellStyle name="Normal 2 3 8 3 4" xfId="5688" xr:uid="{00000000-0005-0000-0000-0000021C0000}"/>
    <cellStyle name="Normal 2 3 8 4" xfId="5689" xr:uid="{00000000-0005-0000-0000-0000031C0000}"/>
    <cellStyle name="Normal 2 3 8 5" xfId="5690" xr:uid="{00000000-0005-0000-0000-0000041C0000}"/>
    <cellStyle name="Normal 2 3 8 5 2" xfId="5691" xr:uid="{00000000-0005-0000-0000-0000051C0000}"/>
    <cellStyle name="Normal 2 3 8 6" xfId="5692" xr:uid="{00000000-0005-0000-0000-0000061C0000}"/>
    <cellStyle name="Normal 2 3 8 7" xfId="18367" xr:uid="{00000000-0005-0000-0000-0000071C0000}"/>
    <cellStyle name="Normal 2 3 9" xfId="5693" xr:uid="{00000000-0005-0000-0000-0000081C0000}"/>
    <cellStyle name="Normal 2 3 9 2" xfId="5694" xr:uid="{00000000-0005-0000-0000-0000091C0000}"/>
    <cellStyle name="Normal 2 3 9 2 2" xfId="5695" xr:uid="{00000000-0005-0000-0000-00000A1C0000}"/>
    <cellStyle name="Normal 2 3 9 2 2 2" xfId="5696" xr:uid="{00000000-0005-0000-0000-00000B1C0000}"/>
    <cellStyle name="Normal 2 3 9 2 2 2 2" xfId="5697" xr:uid="{00000000-0005-0000-0000-00000C1C0000}"/>
    <cellStyle name="Normal 2 3 9 2 2 3" xfId="5698" xr:uid="{00000000-0005-0000-0000-00000D1C0000}"/>
    <cellStyle name="Normal 2 3 9 2 3" xfId="5699" xr:uid="{00000000-0005-0000-0000-00000E1C0000}"/>
    <cellStyle name="Normal 2 3 9 2 3 2" xfId="5700" xr:uid="{00000000-0005-0000-0000-00000F1C0000}"/>
    <cellStyle name="Normal 2 3 9 2 3 2 2" xfId="5701" xr:uid="{00000000-0005-0000-0000-0000101C0000}"/>
    <cellStyle name="Normal 2 3 9 2 3 3" xfId="5702" xr:uid="{00000000-0005-0000-0000-0000111C0000}"/>
    <cellStyle name="Normal 2 3 9 2 4" xfId="5703" xr:uid="{00000000-0005-0000-0000-0000121C0000}"/>
    <cellStyle name="Normal 2 3 9 2 4 2" xfId="5704" xr:uid="{00000000-0005-0000-0000-0000131C0000}"/>
    <cellStyle name="Normal 2 3 9 2 5" xfId="5705" xr:uid="{00000000-0005-0000-0000-0000141C0000}"/>
    <cellStyle name="Normal 2 3 9 3" xfId="5706" xr:uid="{00000000-0005-0000-0000-0000151C0000}"/>
    <cellStyle name="Normal 2 3 9 3 2" xfId="5707" xr:uid="{00000000-0005-0000-0000-0000161C0000}"/>
    <cellStyle name="Normal 2 3 9 3 2 2" xfId="5708" xr:uid="{00000000-0005-0000-0000-0000171C0000}"/>
    <cellStyle name="Normal 2 3 9 3 2 2 2" xfId="5709" xr:uid="{00000000-0005-0000-0000-0000181C0000}"/>
    <cellStyle name="Normal 2 3 9 3 2 3" xfId="5710" xr:uid="{00000000-0005-0000-0000-0000191C0000}"/>
    <cellStyle name="Normal 2 3 9 3 3" xfId="5711" xr:uid="{00000000-0005-0000-0000-00001A1C0000}"/>
    <cellStyle name="Normal 2 3 9 3 3 2" xfId="5712" xr:uid="{00000000-0005-0000-0000-00001B1C0000}"/>
    <cellStyle name="Normal 2 3 9 3 4" xfId="5713" xr:uid="{00000000-0005-0000-0000-00001C1C0000}"/>
    <cellStyle name="Normal 2 3 9 4" xfId="5714" xr:uid="{00000000-0005-0000-0000-00001D1C0000}"/>
    <cellStyle name="Normal 2 3 9 5" xfId="5715" xr:uid="{00000000-0005-0000-0000-00001E1C0000}"/>
    <cellStyle name="Normal 2 3 9 5 2" xfId="5716" xr:uid="{00000000-0005-0000-0000-00001F1C0000}"/>
    <cellStyle name="Normal 2 3 9 6" xfId="5717" xr:uid="{00000000-0005-0000-0000-0000201C0000}"/>
    <cellStyle name="Normal 2 3 9 7" xfId="18368" xr:uid="{00000000-0005-0000-0000-0000211C0000}"/>
    <cellStyle name="Normal 2 30" xfId="5718" xr:uid="{00000000-0005-0000-0000-0000221C0000}"/>
    <cellStyle name="Normal 2 31" xfId="5719" xr:uid="{00000000-0005-0000-0000-0000231C0000}"/>
    <cellStyle name="Normal 2 32" xfId="5720" xr:uid="{00000000-0005-0000-0000-0000241C0000}"/>
    <cellStyle name="Normal 2 33" xfId="5721" xr:uid="{00000000-0005-0000-0000-0000251C0000}"/>
    <cellStyle name="Normal 2 34" xfId="5722" xr:uid="{00000000-0005-0000-0000-0000261C0000}"/>
    <cellStyle name="Normal 2 35" xfId="5723" xr:uid="{00000000-0005-0000-0000-0000271C0000}"/>
    <cellStyle name="Normal 2 36" xfId="5724" xr:uid="{00000000-0005-0000-0000-0000281C0000}"/>
    <cellStyle name="Normal 2 37" xfId="5725" xr:uid="{00000000-0005-0000-0000-0000291C0000}"/>
    <cellStyle name="Normal 2 38" xfId="5726" xr:uid="{00000000-0005-0000-0000-00002A1C0000}"/>
    <cellStyle name="Normal 2 39" xfId="5727" xr:uid="{00000000-0005-0000-0000-00002B1C0000}"/>
    <cellStyle name="Normal 2 4" xfId="5728" xr:uid="{00000000-0005-0000-0000-00002C1C0000}"/>
    <cellStyle name="Normal 2 4 10" xfId="5729" xr:uid="{00000000-0005-0000-0000-00002D1C0000}"/>
    <cellStyle name="Normal 2 4 10 2" xfId="5730" xr:uid="{00000000-0005-0000-0000-00002E1C0000}"/>
    <cellStyle name="Normal 2 4 10 2 2" xfId="5731" xr:uid="{00000000-0005-0000-0000-00002F1C0000}"/>
    <cellStyle name="Normal 2 4 10 2 2 2" xfId="5732" xr:uid="{00000000-0005-0000-0000-0000301C0000}"/>
    <cellStyle name="Normal 2 4 10 2 2 2 2" xfId="5733" xr:uid="{00000000-0005-0000-0000-0000311C0000}"/>
    <cellStyle name="Normal 2 4 10 2 2 3" xfId="5734" xr:uid="{00000000-0005-0000-0000-0000321C0000}"/>
    <cellStyle name="Normal 2 4 10 2 3" xfId="5735" xr:uid="{00000000-0005-0000-0000-0000331C0000}"/>
    <cellStyle name="Normal 2 4 10 2 3 2" xfId="5736" xr:uid="{00000000-0005-0000-0000-0000341C0000}"/>
    <cellStyle name="Normal 2 4 10 2 3 2 2" xfId="5737" xr:uid="{00000000-0005-0000-0000-0000351C0000}"/>
    <cellStyle name="Normal 2 4 10 2 3 3" xfId="5738" xr:uid="{00000000-0005-0000-0000-0000361C0000}"/>
    <cellStyle name="Normal 2 4 10 2 4" xfId="5739" xr:uid="{00000000-0005-0000-0000-0000371C0000}"/>
    <cellStyle name="Normal 2 4 10 2 4 2" xfId="5740" xr:uid="{00000000-0005-0000-0000-0000381C0000}"/>
    <cellStyle name="Normal 2 4 10 2 5" xfId="5741" xr:uid="{00000000-0005-0000-0000-0000391C0000}"/>
    <cellStyle name="Normal 2 4 10 3" xfId="5742" xr:uid="{00000000-0005-0000-0000-00003A1C0000}"/>
    <cellStyle name="Normal 2 4 10 3 2" xfId="5743" xr:uid="{00000000-0005-0000-0000-00003B1C0000}"/>
    <cellStyle name="Normal 2 4 10 3 2 2" xfId="5744" xr:uid="{00000000-0005-0000-0000-00003C1C0000}"/>
    <cellStyle name="Normal 2 4 10 3 2 2 2" xfId="5745" xr:uid="{00000000-0005-0000-0000-00003D1C0000}"/>
    <cellStyle name="Normal 2 4 10 3 2 3" xfId="5746" xr:uid="{00000000-0005-0000-0000-00003E1C0000}"/>
    <cellStyle name="Normal 2 4 10 3 3" xfId="5747" xr:uid="{00000000-0005-0000-0000-00003F1C0000}"/>
    <cellStyle name="Normal 2 4 10 3 3 2" xfId="5748" xr:uid="{00000000-0005-0000-0000-0000401C0000}"/>
    <cellStyle name="Normal 2 4 10 3 4" xfId="5749" xr:uid="{00000000-0005-0000-0000-0000411C0000}"/>
    <cellStyle name="Normal 2 4 10 4" xfId="5750" xr:uid="{00000000-0005-0000-0000-0000421C0000}"/>
    <cellStyle name="Normal 2 4 10 5" xfId="5751" xr:uid="{00000000-0005-0000-0000-0000431C0000}"/>
    <cellStyle name="Normal 2 4 10 5 2" xfId="5752" xr:uid="{00000000-0005-0000-0000-0000441C0000}"/>
    <cellStyle name="Normal 2 4 10 6" xfId="5753" xr:uid="{00000000-0005-0000-0000-0000451C0000}"/>
    <cellStyle name="Normal 2 4 10 7" xfId="18370" xr:uid="{00000000-0005-0000-0000-0000461C0000}"/>
    <cellStyle name="Normal 2 4 11" xfId="5754" xr:uid="{00000000-0005-0000-0000-0000471C0000}"/>
    <cellStyle name="Normal 2 4 11 2" xfId="5755" xr:uid="{00000000-0005-0000-0000-0000481C0000}"/>
    <cellStyle name="Normal 2 4 11 2 2" xfId="5756" xr:uid="{00000000-0005-0000-0000-0000491C0000}"/>
    <cellStyle name="Normal 2 4 11 2 2 2" xfId="5757" xr:uid="{00000000-0005-0000-0000-00004A1C0000}"/>
    <cellStyle name="Normal 2 4 11 2 2 2 2" xfId="5758" xr:uid="{00000000-0005-0000-0000-00004B1C0000}"/>
    <cellStyle name="Normal 2 4 11 2 2 3" xfId="5759" xr:uid="{00000000-0005-0000-0000-00004C1C0000}"/>
    <cellStyle name="Normal 2 4 11 2 3" xfId="5760" xr:uid="{00000000-0005-0000-0000-00004D1C0000}"/>
    <cellStyle name="Normal 2 4 11 2 3 2" xfId="5761" xr:uid="{00000000-0005-0000-0000-00004E1C0000}"/>
    <cellStyle name="Normal 2 4 11 2 3 2 2" xfId="5762" xr:uid="{00000000-0005-0000-0000-00004F1C0000}"/>
    <cellStyle name="Normal 2 4 11 2 3 3" xfId="5763" xr:uid="{00000000-0005-0000-0000-0000501C0000}"/>
    <cellStyle name="Normal 2 4 11 2 4" xfId="5764" xr:uid="{00000000-0005-0000-0000-0000511C0000}"/>
    <cellStyle name="Normal 2 4 11 2 4 2" xfId="5765" xr:uid="{00000000-0005-0000-0000-0000521C0000}"/>
    <cellStyle name="Normal 2 4 11 2 5" xfId="5766" xr:uid="{00000000-0005-0000-0000-0000531C0000}"/>
    <cellStyle name="Normal 2 4 11 3" xfId="5767" xr:uid="{00000000-0005-0000-0000-0000541C0000}"/>
    <cellStyle name="Normal 2 4 11 3 2" xfId="5768" xr:uid="{00000000-0005-0000-0000-0000551C0000}"/>
    <cellStyle name="Normal 2 4 11 3 2 2" xfId="5769" xr:uid="{00000000-0005-0000-0000-0000561C0000}"/>
    <cellStyle name="Normal 2 4 11 3 2 2 2" xfId="5770" xr:uid="{00000000-0005-0000-0000-0000571C0000}"/>
    <cellStyle name="Normal 2 4 11 3 2 3" xfId="5771" xr:uid="{00000000-0005-0000-0000-0000581C0000}"/>
    <cellStyle name="Normal 2 4 11 3 3" xfId="5772" xr:uid="{00000000-0005-0000-0000-0000591C0000}"/>
    <cellStyle name="Normal 2 4 11 3 3 2" xfId="5773" xr:uid="{00000000-0005-0000-0000-00005A1C0000}"/>
    <cellStyle name="Normal 2 4 11 3 4" xfId="5774" xr:uid="{00000000-0005-0000-0000-00005B1C0000}"/>
    <cellStyle name="Normal 2 4 11 4" xfId="5775" xr:uid="{00000000-0005-0000-0000-00005C1C0000}"/>
    <cellStyle name="Normal 2 4 11 5" xfId="5776" xr:uid="{00000000-0005-0000-0000-00005D1C0000}"/>
    <cellStyle name="Normal 2 4 11 5 2" xfId="5777" xr:uid="{00000000-0005-0000-0000-00005E1C0000}"/>
    <cellStyle name="Normal 2 4 11 6" xfId="5778" xr:uid="{00000000-0005-0000-0000-00005F1C0000}"/>
    <cellStyle name="Normal 2 4 11 7" xfId="18371" xr:uid="{00000000-0005-0000-0000-0000601C0000}"/>
    <cellStyle name="Normal 2 4 12" xfId="5779" xr:uid="{00000000-0005-0000-0000-0000611C0000}"/>
    <cellStyle name="Normal 2 4 12 2" xfId="5780" xr:uid="{00000000-0005-0000-0000-0000621C0000}"/>
    <cellStyle name="Normal 2 4 12 2 2" xfId="5781" xr:uid="{00000000-0005-0000-0000-0000631C0000}"/>
    <cellStyle name="Normal 2 4 12 2 2 2" xfId="5782" xr:uid="{00000000-0005-0000-0000-0000641C0000}"/>
    <cellStyle name="Normal 2 4 12 2 2 2 2" xfId="5783" xr:uid="{00000000-0005-0000-0000-0000651C0000}"/>
    <cellStyle name="Normal 2 4 12 2 2 3" xfId="5784" xr:uid="{00000000-0005-0000-0000-0000661C0000}"/>
    <cellStyle name="Normal 2 4 12 2 3" xfId="5785" xr:uid="{00000000-0005-0000-0000-0000671C0000}"/>
    <cellStyle name="Normal 2 4 12 2 3 2" xfId="5786" xr:uid="{00000000-0005-0000-0000-0000681C0000}"/>
    <cellStyle name="Normal 2 4 12 2 3 2 2" xfId="5787" xr:uid="{00000000-0005-0000-0000-0000691C0000}"/>
    <cellStyle name="Normal 2 4 12 2 3 3" xfId="5788" xr:uid="{00000000-0005-0000-0000-00006A1C0000}"/>
    <cellStyle name="Normal 2 4 12 2 4" xfId="5789" xr:uid="{00000000-0005-0000-0000-00006B1C0000}"/>
    <cellStyle name="Normal 2 4 12 2 4 2" xfId="5790" xr:uid="{00000000-0005-0000-0000-00006C1C0000}"/>
    <cellStyle name="Normal 2 4 12 2 5" xfId="5791" xr:uid="{00000000-0005-0000-0000-00006D1C0000}"/>
    <cellStyle name="Normal 2 4 12 3" xfId="5792" xr:uid="{00000000-0005-0000-0000-00006E1C0000}"/>
    <cellStyle name="Normal 2 4 12 3 2" xfId="5793" xr:uid="{00000000-0005-0000-0000-00006F1C0000}"/>
    <cellStyle name="Normal 2 4 12 3 2 2" xfId="5794" xr:uid="{00000000-0005-0000-0000-0000701C0000}"/>
    <cellStyle name="Normal 2 4 12 3 2 2 2" xfId="5795" xr:uid="{00000000-0005-0000-0000-0000711C0000}"/>
    <cellStyle name="Normal 2 4 12 3 2 3" xfId="5796" xr:uid="{00000000-0005-0000-0000-0000721C0000}"/>
    <cellStyle name="Normal 2 4 12 3 3" xfId="5797" xr:uid="{00000000-0005-0000-0000-0000731C0000}"/>
    <cellStyle name="Normal 2 4 12 3 3 2" xfId="5798" xr:uid="{00000000-0005-0000-0000-0000741C0000}"/>
    <cellStyle name="Normal 2 4 12 3 4" xfId="5799" xr:uid="{00000000-0005-0000-0000-0000751C0000}"/>
    <cellStyle name="Normal 2 4 12 4" xfId="5800" xr:uid="{00000000-0005-0000-0000-0000761C0000}"/>
    <cellStyle name="Normal 2 4 12 5" xfId="5801" xr:uid="{00000000-0005-0000-0000-0000771C0000}"/>
    <cellStyle name="Normal 2 4 12 5 2" xfId="5802" xr:uid="{00000000-0005-0000-0000-0000781C0000}"/>
    <cellStyle name="Normal 2 4 12 6" xfId="5803" xr:uid="{00000000-0005-0000-0000-0000791C0000}"/>
    <cellStyle name="Normal 2 4 12 7" xfId="18372" xr:uid="{00000000-0005-0000-0000-00007A1C0000}"/>
    <cellStyle name="Normal 2 4 13" xfId="5804" xr:uid="{00000000-0005-0000-0000-00007B1C0000}"/>
    <cellStyle name="Normal 2 4 13 2" xfId="5805" xr:uid="{00000000-0005-0000-0000-00007C1C0000}"/>
    <cellStyle name="Normal 2 4 13 2 2" xfId="5806" xr:uid="{00000000-0005-0000-0000-00007D1C0000}"/>
    <cellStyle name="Normal 2 4 13 2 2 2" xfId="5807" xr:uid="{00000000-0005-0000-0000-00007E1C0000}"/>
    <cellStyle name="Normal 2 4 13 2 2 2 2" xfId="5808" xr:uid="{00000000-0005-0000-0000-00007F1C0000}"/>
    <cellStyle name="Normal 2 4 13 2 2 3" xfId="5809" xr:uid="{00000000-0005-0000-0000-0000801C0000}"/>
    <cellStyle name="Normal 2 4 13 2 3" xfId="5810" xr:uid="{00000000-0005-0000-0000-0000811C0000}"/>
    <cellStyle name="Normal 2 4 13 2 3 2" xfId="5811" xr:uid="{00000000-0005-0000-0000-0000821C0000}"/>
    <cellStyle name="Normal 2 4 13 2 3 2 2" xfId="5812" xr:uid="{00000000-0005-0000-0000-0000831C0000}"/>
    <cellStyle name="Normal 2 4 13 2 3 3" xfId="5813" xr:uid="{00000000-0005-0000-0000-0000841C0000}"/>
    <cellStyle name="Normal 2 4 13 2 4" xfId="5814" xr:uid="{00000000-0005-0000-0000-0000851C0000}"/>
    <cellStyle name="Normal 2 4 13 2 4 2" xfId="5815" xr:uid="{00000000-0005-0000-0000-0000861C0000}"/>
    <cellStyle name="Normal 2 4 13 2 5" xfId="5816" xr:uid="{00000000-0005-0000-0000-0000871C0000}"/>
    <cellStyle name="Normal 2 4 13 3" xfId="5817" xr:uid="{00000000-0005-0000-0000-0000881C0000}"/>
    <cellStyle name="Normal 2 4 13 3 2" xfId="5818" xr:uid="{00000000-0005-0000-0000-0000891C0000}"/>
    <cellStyle name="Normal 2 4 13 3 2 2" xfId="5819" xr:uid="{00000000-0005-0000-0000-00008A1C0000}"/>
    <cellStyle name="Normal 2 4 13 3 2 2 2" xfId="5820" xr:uid="{00000000-0005-0000-0000-00008B1C0000}"/>
    <cellStyle name="Normal 2 4 13 3 2 3" xfId="5821" xr:uid="{00000000-0005-0000-0000-00008C1C0000}"/>
    <cellStyle name="Normal 2 4 13 3 3" xfId="5822" xr:uid="{00000000-0005-0000-0000-00008D1C0000}"/>
    <cellStyle name="Normal 2 4 13 3 3 2" xfId="5823" xr:uid="{00000000-0005-0000-0000-00008E1C0000}"/>
    <cellStyle name="Normal 2 4 13 3 4" xfId="5824" xr:uid="{00000000-0005-0000-0000-00008F1C0000}"/>
    <cellStyle name="Normal 2 4 13 4" xfId="5825" xr:uid="{00000000-0005-0000-0000-0000901C0000}"/>
    <cellStyle name="Normal 2 4 13 5" xfId="5826" xr:uid="{00000000-0005-0000-0000-0000911C0000}"/>
    <cellStyle name="Normal 2 4 13 5 2" xfId="5827" xr:uid="{00000000-0005-0000-0000-0000921C0000}"/>
    <cellStyle name="Normal 2 4 13 6" xfId="5828" xr:uid="{00000000-0005-0000-0000-0000931C0000}"/>
    <cellStyle name="Normal 2 4 13 7" xfId="18373" xr:uid="{00000000-0005-0000-0000-0000941C0000}"/>
    <cellStyle name="Normal 2 4 14" xfId="5829" xr:uid="{00000000-0005-0000-0000-0000951C0000}"/>
    <cellStyle name="Normal 2 4 15" xfId="18369" xr:uid="{00000000-0005-0000-0000-0000961C0000}"/>
    <cellStyle name="Normal 2 4 2" xfId="5830" xr:uid="{00000000-0005-0000-0000-0000971C0000}"/>
    <cellStyle name="Normal 2 4 2 2" xfId="5831" xr:uid="{00000000-0005-0000-0000-0000981C0000}"/>
    <cellStyle name="Normal 2 4 2 2 2" xfId="5832" xr:uid="{00000000-0005-0000-0000-0000991C0000}"/>
    <cellStyle name="Normal 2 4 2 2 2 2" xfId="5833" xr:uid="{00000000-0005-0000-0000-00009A1C0000}"/>
    <cellStyle name="Normal 2 4 2 2 2 2 2" xfId="5834" xr:uid="{00000000-0005-0000-0000-00009B1C0000}"/>
    <cellStyle name="Normal 2 4 2 2 2 2 2 2" xfId="5835" xr:uid="{00000000-0005-0000-0000-00009C1C0000}"/>
    <cellStyle name="Normal 2 4 2 2 2 2 3" xfId="5836" xr:uid="{00000000-0005-0000-0000-00009D1C0000}"/>
    <cellStyle name="Normal 2 4 2 2 2 3" xfId="5837" xr:uid="{00000000-0005-0000-0000-00009E1C0000}"/>
    <cellStyle name="Normal 2 4 2 2 2 3 2" xfId="5838" xr:uid="{00000000-0005-0000-0000-00009F1C0000}"/>
    <cellStyle name="Normal 2 4 2 2 2 3 2 2" xfId="5839" xr:uid="{00000000-0005-0000-0000-0000A01C0000}"/>
    <cellStyle name="Normal 2 4 2 2 2 3 3" xfId="5840" xr:uid="{00000000-0005-0000-0000-0000A11C0000}"/>
    <cellStyle name="Normal 2 4 2 2 2 4" xfId="5841" xr:uid="{00000000-0005-0000-0000-0000A21C0000}"/>
    <cellStyle name="Normal 2 4 2 2 2 4 2" xfId="5842" xr:uid="{00000000-0005-0000-0000-0000A31C0000}"/>
    <cellStyle name="Normal 2 4 2 2 2 5" xfId="5843" xr:uid="{00000000-0005-0000-0000-0000A41C0000}"/>
    <cellStyle name="Normal 2 4 2 2 3" xfId="5844" xr:uid="{00000000-0005-0000-0000-0000A51C0000}"/>
    <cellStyle name="Normal 2 4 2 2 3 2" xfId="5845" xr:uid="{00000000-0005-0000-0000-0000A61C0000}"/>
    <cellStyle name="Normal 2 4 2 2 3 2 2" xfId="5846" xr:uid="{00000000-0005-0000-0000-0000A71C0000}"/>
    <cellStyle name="Normal 2 4 2 2 3 3" xfId="5847" xr:uid="{00000000-0005-0000-0000-0000A81C0000}"/>
    <cellStyle name="Normal 2 4 2 2 4" xfId="5848" xr:uid="{00000000-0005-0000-0000-0000A91C0000}"/>
    <cellStyle name="Normal 2 4 2 2 4 2" xfId="5849" xr:uid="{00000000-0005-0000-0000-0000AA1C0000}"/>
    <cellStyle name="Normal 2 4 2 2 4 2 2" xfId="5850" xr:uid="{00000000-0005-0000-0000-0000AB1C0000}"/>
    <cellStyle name="Normal 2 4 2 2 4 3" xfId="5851" xr:uid="{00000000-0005-0000-0000-0000AC1C0000}"/>
    <cellStyle name="Normal 2 4 2 2 5" xfId="5852" xr:uid="{00000000-0005-0000-0000-0000AD1C0000}"/>
    <cellStyle name="Normal 2 4 2 2 5 2" xfId="5853" xr:uid="{00000000-0005-0000-0000-0000AE1C0000}"/>
    <cellStyle name="Normal 2 4 2 2 6" xfId="5854" xr:uid="{00000000-0005-0000-0000-0000AF1C0000}"/>
    <cellStyle name="Normal 2 4 2 3" xfId="5855" xr:uid="{00000000-0005-0000-0000-0000B01C0000}"/>
    <cellStyle name="Normal 2 4 2 4" xfId="5856" xr:uid="{00000000-0005-0000-0000-0000B11C0000}"/>
    <cellStyle name="Normal 2 4 2 5" xfId="18374" xr:uid="{00000000-0005-0000-0000-0000B21C0000}"/>
    <cellStyle name="Normal 2 4 3" xfId="5857" xr:uid="{00000000-0005-0000-0000-0000B31C0000}"/>
    <cellStyle name="Normal 2 4 3 2" xfId="5858" xr:uid="{00000000-0005-0000-0000-0000B41C0000}"/>
    <cellStyle name="Normal 2 4 3 2 2" xfId="5859" xr:uid="{00000000-0005-0000-0000-0000B51C0000}"/>
    <cellStyle name="Normal 2 4 3 2 2 2" xfId="5860" xr:uid="{00000000-0005-0000-0000-0000B61C0000}"/>
    <cellStyle name="Normal 2 4 3 2 2 2 2" xfId="5861" xr:uid="{00000000-0005-0000-0000-0000B71C0000}"/>
    <cellStyle name="Normal 2 4 3 2 2 2 2 2" xfId="5862" xr:uid="{00000000-0005-0000-0000-0000B81C0000}"/>
    <cellStyle name="Normal 2 4 3 2 2 2 3" xfId="5863" xr:uid="{00000000-0005-0000-0000-0000B91C0000}"/>
    <cellStyle name="Normal 2 4 3 2 2 3" xfId="5864" xr:uid="{00000000-0005-0000-0000-0000BA1C0000}"/>
    <cellStyle name="Normal 2 4 3 2 2 3 2" xfId="5865" xr:uid="{00000000-0005-0000-0000-0000BB1C0000}"/>
    <cellStyle name="Normal 2 4 3 2 2 3 2 2" xfId="5866" xr:uid="{00000000-0005-0000-0000-0000BC1C0000}"/>
    <cellStyle name="Normal 2 4 3 2 2 3 3" xfId="5867" xr:uid="{00000000-0005-0000-0000-0000BD1C0000}"/>
    <cellStyle name="Normal 2 4 3 2 2 4" xfId="5868" xr:uid="{00000000-0005-0000-0000-0000BE1C0000}"/>
    <cellStyle name="Normal 2 4 3 2 2 4 2" xfId="5869" xr:uid="{00000000-0005-0000-0000-0000BF1C0000}"/>
    <cellStyle name="Normal 2 4 3 2 2 5" xfId="5870" xr:uid="{00000000-0005-0000-0000-0000C01C0000}"/>
    <cellStyle name="Normal 2 4 3 2 3" xfId="5871" xr:uid="{00000000-0005-0000-0000-0000C11C0000}"/>
    <cellStyle name="Normal 2 4 3 2 3 2" xfId="5872" xr:uid="{00000000-0005-0000-0000-0000C21C0000}"/>
    <cellStyle name="Normal 2 4 3 2 3 2 2" xfId="5873" xr:uid="{00000000-0005-0000-0000-0000C31C0000}"/>
    <cellStyle name="Normal 2 4 3 2 3 3" xfId="5874" xr:uid="{00000000-0005-0000-0000-0000C41C0000}"/>
    <cellStyle name="Normal 2 4 3 2 4" xfId="5875" xr:uid="{00000000-0005-0000-0000-0000C51C0000}"/>
    <cellStyle name="Normal 2 4 3 2 4 2" xfId="5876" xr:uid="{00000000-0005-0000-0000-0000C61C0000}"/>
    <cellStyle name="Normal 2 4 3 2 4 2 2" xfId="5877" xr:uid="{00000000-0005-0000-0000-0000C71C0000}"/>
    <cellStyle name="Normal 2 4 3 2 4 3" xfId="5878" xr:uid="{00000000-0005-0000-0000-0000C81C0000}"/>
    <cellStyle name="Normal 2 4 3 2 5" xfId="5879" xr:uid="{00000000-0005-0000-0000-0000C91C0000}"/>
    <cellStyle name="Normal 2 4 3 2 5 2" xfId="5880" xr:uid="{00000000-0005-0000-0000-0000CA1C0000}"/>
    <cellStyle name="Normal 2 4 3 2 6" xfId="5881" xr:uid="{00000000-0005-0000-0000-0000CB1C0000}"/>
    <cellStyle name="Normal 2 4 3 3" xfId="5882" xr:uid="{00000000-0005-0000-0000-0000CC1C0000}"/>
    <cellStyle name="Normal 2 4 3 4" xfId="5883" xr:uid="{00000000-0005-0000-0000-0000CD1C0000}"/>
    <cellStyle name="Normal 2 4 3 5" xfId="5884" xr:uid="{00000000-0005-0000-0000-0000CE1C0000}"/>
    <cellStyle name="Normal 2 4 3 6" xfId="18375" xr:uid="{00000000-0005-0000-0000-0000CF1C0000}"/>
    <cellStyle name="Normal 2 4 4" xfId="5885" xr:uid="{00000000-0005-0000-0000-0000D01C0000}"/>
    <cellStyle name="Normal 2 4 4 2" xfId="5886" xr:uid="{00000000-0005-0000-0000-0000D11C0000}"/>
    <cellStyle name="Normal 2 4 4 2 2" xfId="5887" xr:uid="{00000000-0005-0000-0000-0000D21C0000}"/>
    <cellStyle name="Normal 2 4 4 2 2 2" xfId="5888" xr:uid="{00000000-0005-0000-0000-0000D31C0000}"/>
    <cellStyle name="Normal 2 4 4 2 2 2 2" xfId="5889" xr:uid="{00000000-0005-0000-0000-0000D41C0000}"/>
    <cellStyle name="Normal 2 4 4 2 2 2 2 2" xfId="5890" xr:uid="{00000000-0005-0000-0000-0000D51C0000}"/>
    <cellStyle name="Normal 2 4 4 2 2 2 3" xfId="5891" xr:uid="{00000000-0005-0000-0000-0000D61C0000}"/>
    <cellStyle name="Normal 2 4 4 2 2 3" xfId="5892" xr:uid="{00000000-0005-0000-0000-0000D71C0000}"/>
    <cellStyle name="Normal 2 4 4 2 2 3 2" xfId="5893" xr:uid="{00000000-0005-0000-0000-0000D81C0000}"/>
    <cellStyle name="Normal 2 4 4 2 2 3 2 2" xfId="5894" xr:uid="{00000000-0005-0000-0000-0000D91C0000}"/>
    <cellStyle name="Normal 2 4 4 2 2 3 3" xfId="5895" xr:uid="{00000000-0005-0000-0000-0000DA1C0000}"/>
    <cellStyle name="Normal 2 4 4 2 2 4" xfId="5896" xr:uid="{00000000-0005-0000-0000-0000DB1C0000}"/>
    <cellStyle name="Normal 2 4 4 2 2 4 2" xfId="5897" xr:uid="{00000000-0005-0000-0000-0000DC1C0000}"/>
    <cellStyle name="Normal 2 4 4 2 2 5" xfId="5898" xr:uid="{00000000-0005-0000-0000-0000DD1C0000}"/>
    <cellStyle name="Normal 2 4 4 2 3" xfId="5899" xr:uid="{00000000-0005-0000-0000-0000DE1C0000}"/>
    <cellStyle name="Normal 2 4 4 2 3 2" xfId="5900" xr:uid="{00000000-0005-0000-0000-0000DF1C0000}"/>
    <cellStyle name="Normal 2 4 4 2 3 2 2" xfId="5901" xr:uid="{00000000-0005-0000-0000-0000E01C0000}"/>
    <cellStyle name="Normal 2 4 4 2 3 3" xfId="5902" xr:uid="{00000000-0005-0000-0000-0000E11C0000}"/>
    <cellStyle name="Normal 2 4 4 2 4" xfId="5903" xr:uid="{00000000-0005-0000-0000-0000E21C0000}"/>
    <cellStyle name="Normal 2 4 4 2 4 2" xfId="5904" xr:uid="{00000000-0005-0000-0000-0000E31C0000}"/>
    <cellStyle name="Normal 2 4 4 2 4 2 2" xfId="5905" xr:uid="{00000000-0005-0000-0000-0000E41C0000}"/>
    <cellStyle name="Normal 2 4 4 2 4 3" xfId="5906" xr:uid="{00000000-0005-0000-0000-0000E51C0000}"/>
    <cellStyle name="Normal 2 4 4 2 5" xfId="5907" xr:uid="{00000000-0005-0000-0000-0000E61C0000}"/>
    <cellStyle name="Normal 2 4 4 2 5 2" xfId="5908" xr:uid="{00000000-0005-0000-0000-0000E71C0000}"/>
    <cellStyle name="Normal 2 4 4 2 6" xfId="5909" xr:uid="{00000000-0005-0000-0000-0000E81C0000}"/>
    <cellStyle name="Normal 2 4 4 3" xfId="5910" xr:uid="{00000000-0005-0000-0000-0000E91C0000}"/>
    <cellStyle name="Normal 2 4 4 4" xfId="5911" xr:uid="{00000000-0005-0000-0000-0000EA1C0000}"/>
    <cellStyle name="Normal 2 4 4 5" xfId="5912" xr:uid="{00000000-0005-0000-0000-0000EB1C0000}"/>
    <cellStyle name="Normal 2 4 4 6" xfId="18376" xr:uid="{00000000-0005-0000-0000-0000EC1C0000}"/>
    <cellStyle name="Normal 2 4 5" xfId="5913" xr:uid="{00000000-0005-0000-0000-0000ED1C0000}"/>
    <cellStyle name="Normal 2 4 5 2" xfId="5914" xr:uid="{00000000-0005-0000-0000-0000EE1C0000}"/>
    <cellStyle name="Normal 2 4 5 2 2" xfId="5915" xr:uid="{00000000-0005-0000-0000-0000EF1C0000}"/>
    <cellStyle name="Normal 2 4 5 2 2 2" xfId="5916" xr:uid="{00000000-0005-0000-0000-0000F01C0000}"/>
    <cellStyle name="Normal 2 4 5 2 2 2 2" xfId="5917" xr:uid="{00000000-0005-0000-0000-0000F11C0000}"/>
    <cellStyle name="Normal 2 4 5 2 2 2 2 2" xfId="5918" xr:uid="{00000000-0005-0000-0000-0000F21C0000}"/>
    <cellStyle name="Normal 2 4 5 2 2 2 3" xfId="5919" xr:uid="{00000000-0005-0000-0000-0000F31C0000}"/>
    <cellStyle name="Normal 2 4 5 2 2 3" xfId="5920" xr:uid="{00000000-0005-0000-0000-0000F41C0000}"/>
    <cellStyle name="Normal 2 4 5 2 2 3 2" xfId="5921" xr:uid="{00000000-0005-0000-0000-0000F51C0000}"/>
    <cellStyle name="Normal 2 4 5 2 2 3 2 2" xfId="5922" xr:uid="{00000000-0005-0000-0000-0000F61C0000}"/>
    <cellStyle name="Normal 2 4 5 2 2 3 3" xfId="5923" xr:uid="{00000000-0005-0000-0000-0000F71C0000}"/>
    <cellStyle name="Normal 2 4 5 2 2 4" xfId="5924" xr:uid="{00000000-0005-0000-0000-0000F81C0000}"/>
    <cellStyle name="Normal 2 4 5 2 2 4 2" xfId="5925" xr:uid="{00000000-0005-0000-0000-0000F91C0000}"/>
    <cellStyle name="Normal 2 4 5 2 2 5" xfId="5926" xr:uid="{00000000-0005-0000-0000-0000FA1C0000}"/>
    <cellStyle name="Normal 2 4 5 2 3" xfId="5927" xr:uid="{00000000-0005-0000-0000-0000FB1C0000}"/>
    <cellStyle name="Normal 2 4 5 2 3 2" xfId="5928" xr:uid="{00000000-0005-0000-0000-0000FC1C0000}"/>
    <cellStyle name="Normal 2 4 5 2 3 2 2" xfId="5929" xr:uid="{00000000-0005-0000-0000-0000FD1C0000}"/>
    <cellStyle name="Normal 2 4 5 2 3 3" xfId="5930" xr:uid="{00000000-0005-0000-0000-0000FE1C0000}"/>
    <cellStyle name="Normal 2 4 5 2 4" xfId="5931" xr:uid="{00000000-0005-0000-0000-0000FF1C0000}"/>
    <cellStyle name="Normal 2 4 5 2 4 2" xfId="5932" xr:uid="{00000000-0005-0000-0000-0000001D0000}"/>
    <cellStyle name="Normal 2 4 5 2 4 2 2" xfId="5933" xr:uid="{00000000-0005-0000-0000-0000011D0000}"/>
    <cellStyle name="Normal 2 4 5 2 4 3" xfId="5934" xr:uid="{00000000-0005-0000-0000-0000021D0000}"/>
    <cellStyle name="Normal 2 4 5 2 5" xfId="5935" xr:uid="{00000000-0005-0000-0000-0000031D0000}"/>
    <cellStyle name="Normal 2 4 5 2 5 2" xfId="5936" xr:uid="{00000000-0005-0000-0000-0000041D0000}"/>
    <cellStyle name="Normal 2 4 5 2 6" xfId="5937" xr:uid="{00000000-0005-0000-0000-0000051D0000}"/>
    <cellStyle name="Normal 2 4 5 3" xfId="5938" xr:uid="{00000000-0005-0000-0000-0000061D0000}"/>
    <cellStyle name="Normal 2 4 5 3 2" xfId="5939" xr:uid="{00000000-0005-0000-0000-0000071D0000}"/>
    <cellStyle name="Normal 2 4 5 3 2 2" xfId="5940" xr:uid="{00000000-0005-0000-0000-0000081D0000}"/>
    <cellStyle name="Normal 2 4 5 3 2 2 2" xfId="5941" xr:uid="{00000000-0005-0000-0000-0000091D0000}"/>
    <cellStyle name="Normal 2 4 5 3 2 3" xfId="5942" xr:uid="{00000000-0005-0000-0000-00000A1D0000}"/>
    <cellStyle name="Normal 2 4 5 3 3" xfId="5943" xr:uid="{00000000-0005-0000-0000-00000B1D0000}"/>
    <cellStyle name="Normal 2 4 5 3 3 2" xfId="5944" xr:uid="{00000000-0005-0000-0000-00000C1D0000}"/>
    <cellStyle name="Normal 2 4 5 3 3 2 2" xfId="5945" xr:uid="{00000000-0005-0000-0000-00000D1D0000}"/>
    <cellStyle name="Normal 2 4 5 3 3 3" xfId="5946" xr:uid="{00000000-0005-0000-0000-00000E1D0000}"/>
    <cellStyle name="Normal 2 4 5 3 4" xfId="5947" xr:uid="{00000000-0005-0000-0000-00000F1D0000}"/>
    <cellStyle name="Normal 2 4 5 3 4 2" xfId="5948" xr:uid="{00000000-0005-0000-0000-0000101D0000}"/>
    <cellStyle name="Normal 2 4 5 3 5" xfId="5949" xr:uid="{00000000-0005-0000-0000-0000111D0000}"/>
    <cellStyle name="Normal 2 4 5 4" xfId="5950" xr:uid="{00000000-0005-0000-0000-0000121D0000}"/>
    <cellStyle name="Normal 2 4 5 4 2" xfId="5951" xr:uid="{00000000-0005-0000-0000-0000131D0000}"/>
    <cellStyle name="Normal 2 4 5 4 2 2" xfId="5952" xr:uid="{00000000-0005-0000-0000-0000141D0000}"/>
    <cellStyle name="Normal 2 4 5 4 2 2 2" xfId="5953" xr:uid="{00000000-0005-0000-0000-0000151D0000}"/>
    <cellStyle name="Normal 2 4 5 4 2 3" xfId="5954" xr:uid="{00000000-0005-0000-0000-0000161D0000}"/>
    <cellStyle name="Normal 2 4 5 4 3" xfId="5955" xr:uid="{00000000-0005-0000-0000-0000171D0000}"/>
    <cellStyle name="Normal 2 4 5 4 3 2" xfId="5956" xr:uid="{00000000-0005-0000-0000-0000181D0000}"/>
    <cellStyle name="Normal 2 4 5 4 4" xfId="5957" xr:uid="{00000000-0005-0000-0000-0000191D0000}"/>
    <cellStyle name="Normal 2 4 5 5" xfId="5958" xr:uid="{00000000-0005-0000-0000-00001A1D0000}"/>
    <cellStyle name="Normal 2 4 5 6" xfId="5959" xr:uid="{00000000-0005-0000-0000-00001B1D0000}"/>
    <cellStyle name="Normal 2 4 5 6 2" xfId="5960" xr:uid="{00000000-0005-0000-0000-00001C1D0000}"/>
    <cellStyle name="Normal 2 4 5 7" xfId="5961" xr:uid="{00000000-0005-0000-0000-00001D1D0000}"/>
    <cellStyle name="Normal 2 4 5 8" xfId="18377" xr:uid="{00000000-0005-0000-0000-00001E1D0000}"/>
    <cellStyle name="Normal 2 4 6" xfId="5962" xr:uid="{00000000-0005-0000-0000-00001F1D0000}"/>
    <cellStyle name="Normal 2 4 6 2" xfId="5963" xr:uid="{00000000-0005-0000-0000-0000201D0000}"/>
    <cellStyle name="Normal 2 4 6 2 2" xfId="5964" xr:uid="{00000000-0005-0000-0000-0000211D0000}"/>
    <cellStyle name="Normal 2 4 6 2 2 2" xfId="5965" xr:uid="{00000000-0005-0000-0000-0000221D0000}"/>
    <cellStyle name="Normal 2 4 6 2 2 2 2" xfId="5966" xr:uid="{00000000-0005-0000-0000-0000231D0000}"/>
    <cellStyle name="Normal 2 4 6 2 2 3" xfId="5967" xr:uid="{00000000-0005-0000-0000-0000241D0000}"/>
    <cellStyle name="Normal 2 4 6 2 3" xfId="5968" xr:uid="{00000000-0005-0000-0000-0000251D0000}"/>
    <cellStyle name="Normal 2 4 6 2 3 2" xfId="5969" xr:uid="{00000000-0005-0000-0000-0000261D0000}"/>
    <cellStyle name="Normal 2 4 6 2 3 2 2" xfId="5970" xr:uid="{00000000-0005-0000-0000-0000271D0000}"/>
    <cellStyle name="Normal 2 4 6 2 3 3" xfId="5971" xr:uid="{00000000-0005-0000-0000-0000281D0000}"/>
    <cellStyle name="Normal 2 4 6 2 4" xfId="5972" xr:uid="{00000000-0005-0000-0000-0000291D0000}"/>
    <cellStyle name="Normal 2 4 6 2 4 2" xfId="5973" xr:uid="{00000000-0005-0000-0000-00002A1D0000}"/>
    <cellStyle name="Normal 2 4 6 2 5" xfId="5974" xr:uid="{00000000-0005-0000-0000-00002B1D0000}"/>
    <cellStyle name="Normal 2 4 6 3" xfId="5975" xr:uid="{00000000-0005-0000-0000-00002C1D0000}"/>
    <cellStyle name="Normal 2 4 6 3 2" xfId="5976" xr:uid="{00000000-0005-0000-0000-00002D1D0000}"/>
    <cellStyle name="Normal 2 4 6 3 2 2" xfId="5977" xr:uid="{00000000-0005-0000-0000-00002E1D0000}"/>
    <cellStyle name="Normal 2 4 6 3 2 2 2" xfId="5978" xr:uid="{00000000-0005-0000-0000-00002F1D0000}"/>
    <cellStyle name="Normal 2 4 6 3 2 3" xfId="5979" xr:uid="{00000000-0005-0000-0000-0000301D0000}"/>
    <cellStyle name="Normal 2 4 6 3 3" xfId="5980" xr:uid="{00000000-0005-0000-0000-0000311D0000}"/>
    <cellStyle name="Normal 2 4 6 3 3 2" xfId="5981" xr:uid="{00000000-0005-0000-0000-0000321D0000}"/>
    <cellStyle name="Normal 2 4 6 3 4" xfId="5982" xr:uid="{00000000-0005-0000-0000-0000331D0000}"/>
    <cellStyle name="Normal 2 4 6 4" xfId="5983" xr:uid="{00000000-0005-0000-0000-0000341D0000}"/>
    <cellStyle name="Normal 2 4 6 5" xfId="5984" xr:uid="{00000000-0005-0000-0000-0000351D0000}"/>
    <cellStyle name="Normal 2 4 6 5 2" xfId="5985" xr:uid="{00000000-0005-0000-0000-0000361D0000}"/>
    <cellStyle name="Normal 2 4 6 6" xfId="5986" xr:uid="{00000000-0005-0000-0000-0000371D0000}"/>
    <cellStyle name="Normal 2 4 6 7" xfId="18378" xr:uid="{00000000-0005-0000-0000-0000381D0000}"/>
    <cellStyle name="Normal 2 4 7" xfId="5987" xr:uid="{00000000-0005-0000-0000-0000391D0000}"/>
    <cellStyle name="Normal 2 4 7 2" xfId="5988" xr:uid="{00000000-0005-0000-0000-00003A1D0000}"/>
    <cellStyle name="Normal 2 4 7 2 2" xfId="5989" xr:uid="{00000000-0005-0000-0000-00003B1D0000}"/>
    <cellStyle name="Normal 2 4 7 2 2 2" xfId="5990" xr:uid="{00000000-0005-0000-0000-00003C1D0000}"/>
    <cellStyle name="Normal 2 4 7 2 2 2 2" xfId="5991" xr:uid="{00000000-0005-0000-0000-00003D1D0000}"/>
    <cellStyle name="Normal 2 4 7 2 2 3" xfId="5992" xr:uid="{00000000-0005-0000-0000-00003E1D0000}"/>
    <cellStyle name="Normal 2 4 7 2 3" xfId="5993" xr:uid="{00000000-0005-0000-0000-00003F1D0000}"/>
    <cellStyle name="Normal 2 4 7 2 3 2" xfId="5994" xr:uid="{00000000-0005-0000-0000-0000401D0000}"/>
    <cellStyle name="Normal 2 4 7 2 3 2 2" xfId="5995" xr:uid="{00000000-0005-0000-0000-0000411D0000}"/>
    <cellStyle name="Normal 2 4 7 2 3 3" xfId="5996" xr:uid="{00000000-0005-0000-0000-0000421D0000}"/>
    <cellStyle name="Normal 2 4 7 2 4" xfId="5997" xr:uid="{00000000-0005-0000-0000-0000431D0000}"/>
    <cellStyle name="Normal 2 4 7 2 4 2" xfId="5998" xr:uid="{00000000-0005-0000-0000-0000441D0000}"/>
    <cellStyle name="Normal 2 4 7 2 5" xfId="5999" xr:uid="{00000000-0005-0000-0000-0000451D0000}"/>
    <cellStyle name="Normal 2 4 7 3" xfId="6000" xr:uid="{00000000-0005-0000-0000-0000461D0000}"/>
    <cellStyle name="Normal 2 4 7 3 2" xfId="6001" xr:uid="{00000000-0005-0000-0000-0000471D0000}"/>
    <cellStyle name="Normal 2 4 7 3 2 2" xfId="6002" xr:uid="{00000000-0005-0000-0000-0000481D0000}"/>
    <cellStyle name="Normal 2 4 7 3 2 2 2" xfId="6003" xr:uid="{00000000-0005-0000-0000-0000491D0000}"/>
    <cellStyle name="Normal 2 4 7 3 2 3" xfId="6004" xr:uid="{00000000-0005-0000-0000-00004A1D0000}"/>
    <cellStyle name="Normal 2 4 7 3 3" xfId="6005" xr:uid="{00000000-0005-0000-0000-00004B1D0000}"/>
    <cellStyle name="Normal 2 4 7 3 3 2" xfId="6006" xr:uid="{00000000-0005-0000-0000-00004C1D0000}"/>
    <cellStyle name="Normal 2 4 7 3 4" xfId="6007" xr:uid="{00000000-0005-0000-0000-00004D1D0000}"/>
    <cellStyle name="Normal 2 4 7 4" xfId="6008" xr:uid="{00000000-0005-0000-0000-00004E1D0000}"/>
    <cellStyle name="Normal 2 4 7 5" xfId="6009" xr:uid="{00000000-0005-0000-0000-00004F1D0000}"/>
    <cellStyle name="Normal 2 4 7 5 2" xfId="6010" xr:uid="{00000000-0005-0000-0000-0000501D0000}"/>
    <cellStyle name="Normal 2 4 7 6" xfId="6011" xr:uid="{00000000-0005-0000-0000-0000511D0000}"/>
    <cellStyle name="Normal 2 4 7 7" xfId="18379" xr:uid="{00000000-0005-0000-0000-0000521D0000}"/>
    <cellStyle name="Normal 2 4 8" xfId="6012" xr:uid="{00000000-0005-0000-0000-0000531D0000}"/>
    <cellStyle name="Normal 2 4 8 2" xfId="6013" xr:uid="{00000000-0005-0000-0000-0000541D0000}"/>
    <cellStyle name="Normal 2 4 8 2 2" xfId="6014" xr:uid="{00000000-0005-0000-0000-0000551D0000}"/>
    <cellStyle name="Normal 2 4 8 2 2 2" xfId="6015" xr:uid="{00000000-0005-0000-0000-0000561D0000}"/>
    <cellStyle name="Normal 2 4 8 2 2 2 2" xfId="6016" xr:uid="{00000000-0005-0000-0000-0000571D0000}"/>
    <cellStyle name="Normal 2 4 8 2 2 3" xfId="6017" xr:uid="{00000000-0005-0000-0000-0000581D0000}"/>
    <cellStyle name="Normal 2 4 8 2 3" xfId="6018" xr:uid="{00000000-0005-0000-0000-0000591D0000}"/>
    <cellStyle name="Normal 2 4 8 2 3 2" xfId="6019" xr:uid="{00000000-0005-0000-0000-00005A1D0000}"/>
    <cellStyle name="Normal 2 4 8 2 3 2 2" xfId="6020" xr:uid="{00000000-0005-0000-0000-00005B1D0000}"/>
    <cellStyle name="Normal 2 4 8 2 3 3" xfId="6021" xr:uid="{00000000-0005-0000-0000-00005C1D0000}"/>
    <cellStyle name="Normal 2 4 8 2 4" xfId="6022" xr:uid="{00000000-0005-0000-0000-00005D1D0000}"/>
    <cellStyle name="Normal 2 4 8 2 4 2" xfId="6023" xr:uid="{00000000-0005-0000-0000-00005E1D0000}"/>
    <cellStyle name="Normal 2 4 8 2 5" xfId="6024" xr:uid="{00000000-0005-0000-0000-00005F1D0000}"/>
    <cellStyle name="Normal 2 4 8 3" xfId="6025" xr:uid="{00000000-0005-0000-0000-0000601D0000}"/>
    <cellStyle name="Normal 2 4 8 3 2" xfId="6026" xr:uid="{00000000-0005-0000-0000-0000611D0000}"/>
    <cellStyle name="Normal 2 4 8 3 2 2" xfId="6027" xr:uid="{00000000-0005-0000-0000-0000621D0000}"/>
    <cellStyle name="Normal 2 4 8 3 2 2 2" xfId="6028" xr:uid="{00000000-0005-0000-0000-0000631D0000}"/>
    <cellStyle name="Normal 2 4 8 3 2 3" xfId="6029" xr:uid="{00000000-0005-0000-0000-0000641D0000}"/>
    <cellStyle name="Normal 2 4 8 3 3" xfId="6030" xr:uid="{00000000-0005-0000-0000-0000651D0000}"/>
    <cellStyle name="Normal 2 4 8 3 3 2" xfId="6031" xr:uid="{00000000-0005-0000-0000-0000661D0000}"/>
    <cellStyle name="Normal 2 4 8 3 4" xfId="6032" xr:uid="{00000000-0005-0000-0000-0000671D0000}"/>
    <cellStyle name="Normal 2 4 8 4" xfId="6033" xr:uid="{00000000-0005-0000-0000-0000681D0000}"/>
    <cellStyle name="Normal 2 4 8 5" xfId="6034" xr:uid="{00000000-0005-0000-0000-0000691D0000}"/>
    <cellStyle name="Normal 2 4 8 5 2" xfId="6035" xr:uid="{00000000-0005-0000-0000-00006A1D0000}"/>
    <cellStyle name="Normal 2 4 8 6" xfId="6036" xr:uid="{00000000-0005-0000-0000-00006B1D0000}"/>
    <cellStyle name="Normal 2 4 8 7" xfId="18380" xr:uid="{00000000-0005-0000-0000-00006C1D0000}"/>
    <cellStyle name="Normal 2 4 9" xfId="6037" xr:uid="{00000000-0005-0000-0000-00006D1D0000}"/>
    <cellStyle name="Normal 2 4 9 2" xfId="6038" xr:uid="{00000000-0005-0000-0000-00006E1D0000}"/>
    <cellStyle name="Normal 2 4 9 2 2" xfId="6039" xr:uid="{00000000-0005-0000-0000-00006F1D0000}"/>
    <cellStyle name="Normal 2 4 9 2 2 2" xfId="6040" xr:uid="{00000000-0005-0000-0000-0000701D0000}"/>
    <cellStyle name="Normal 2 4 9 2 2 2 2" xfId="6041" xr:uid="{00000000-0005-0000-0000-0000711D0000}"/>
    <cellStyle name="Normal 2 4 9 2 2 3" xfId="6042" xr:uid="{00000000-0005-0000-0000-0000721D0000}"/>
    <cellStyle name="Normal 2 4 9 2 3" xfId="6043" xr:uid="{00000000-0005-0000-0000-0000731D0000}"/>
    <cellStyle name="Normal 2 4 9 2 3 2" xfId="6044" xr:uid="{00000000-0005-0000-0000-0000741D0000}"/>
    <cellStyle name="Normal 2 4 9 2 3 2 2" xfId="6045" xr:uid="{00000000-0005-0000-0000-0000751D0000}"/>
    <cellStyle name="Normal 2 4 9 2 3 3" xfId="6046" xr:uid="{00000000-0005-0000-0000-0000761D0000}"/>
    <cellStyle name="Normal 2 4 9 2 4" xfId="6047" xr:uid="{00000000-0005-0000-0000-0000771D0000}"/>
    <cellStyle name="Normal 2 4 9 2 4 2" xfId="6048" xr:uid="{00000000-0005-0000-0000-0000781D0000}"/>
    <cellStyle name="Normal 2 4 9 2 5" xfId="6049" xr:uid="{00000000-0005-0000-0000-0000791D0000}"/>
    <cellStyle name="Normal 2 4 9 3" xfId="6050" xr:uid="{00000000-0005-0000-0000-00007A1D0000}"/>
    <cellStyle name="Normal 2 4 9 3 2" xfId="6051" xr:uid="{00000000-0005-0000-0000-00007B1D0000}"/>
    <cellStyle name="Normal 2 4 9 3 2 2" xfId="6052" xr:uid="{00000000-0005-0000-0000-00007C1D0000}"/>
    <cellStyle name="Normal 2 4 9 3 2 2 2" xfId="6053" xr:uid="{00000000-0005-0000-0000-00007D1D0000}"/>
    <cellStyle name="Normal 2 4 9 3 2 3" xfId="6054" xr:uid="{00000000-0005-0000-0000-00007E1D0000}"/>
    <cellStyle name="Normal 2 4 9 3 3" xfId="6055" xr:uid="{00000000-0005-0000-0000-00007F1D0000}"/>
    <cellStyle name="Normal 2 4 9 3 3 2" xfId="6056" xr:uid="{00000000-0005-0000-0000-0000801D0000}"/>
    <cellStyle name="Normal 2 4 9 3 4" xfId="6057" xr:uid="{00000000-0005-0000-0000-0000811D0000}"/>
    <cellStyle name="Normal 2 4 9 4" xfId="6058" xr:uid="{00000000-0005-0000-0000-0000821D0000}"/>
    <cellStyle name="Normal 2 4 9 5" xfId="6059" xr:uid="{00000000-0005-0000-0000-0000831D0000}"/>
    <cellStyle name="Normal 2 4 9 5 2" xfId="6060" xr:uid="{00000000-0005-0000-0000-0000841D0000}"/>
    <cellStyle name="Normal 2 4 9 6" xfId="6061" xr:uid="{00000000-0005-0000-0000-0000851D0000}"/>
    <cellStyle name="Normal 2 4 9 7" xfId="18381" xr:uid="{00000000-0005-0000-0000-0000861D0000}"/>
    <cellStyle name="Normal 2 40" xfId="6062" xr:uid="{00000000-0005-0000-0000-0000871D0000}"/>
    <cellStyle name="Normal 2 41" xfId="6063" xr:uid="{00000000-0005-0000-0000-0000881D0000}"/>
    <cellStyle name="Normal 2 42" xfId="6064" xr:uid="{00000000-0005-0000-0000-0000891D0000}"/>
    <cellStyle name="Normal 2 43" xfId="6065" xr:uid="{00000000-0005-0000-0000-00008A1D0000}"/>
    <cellStyle name="Normal 2 44" xfId="6066" xr:uid="{00000000-0005-0000-0000-00008B1D0000}"/>
    <cellStyle name="Normal 2 45" xfId="6067" xr:uid="{00000000-0005-0000-0000-00008C1D0000}"/>
    <cellStyle name="Normal 2 45 2" xfId="6068" xr:uid="{00000000-0005-0000-0000-00008D1D0000}"/>
    <cellStyle name="Normal 2 45 2 2" xfId="6069" xr:uid="{00000000-0005-0000-0000-00008E1D0000}"/>
    <cellStyle name="Normal 2 45 2 2 2" xfId="6070" xr:uid="{00000000-0005-0000-0000-00008F1D0000}"/>
    <cellStyle name="Normal 2 45 2 2 2 2" xfId="6071" xr:uid="{00000000-0005-0000-0000-0000901D0000}"/>
    <cellStyle name="Normal 2 45 2 2 3" xfId="6072" xr:uid="{00000000-0005-0000-0000-0000911D0000}"/>
    <cellStyle name="Normal 2 45 2 3" xfId="6073" xr:uid="{00000000-0005-0000-0000-0000921D0000}"/>
    <cellStyle name="Normal 2 45 2 3 2" xfId="6074" xr:uid="{00000000-0005-0000-0000-0000931D0000}"/>
    <cellStyle name="Normal 2 45 2 3 2 2" xfId="6075" xr:uid="{00000000-0005-0000-0000-0000941D0000}"/>
    <cellStyle name="Normal 2 45 2 3 3" xfId="6076" xr:uid="{00000000-0005-0000-0000-0000951D0000}"/>
    <cellStyle name="Normal 2 45 2 4" xfId="6077" xr:uid="{00000000-0005-0000-0000-0000961D0000}"/>
    <cellStyle name="Normal 2 45 2 4 2" xfId="6078" xr:uid="{00000000-0005-0000-0000-0000971D0000}"/>
    <cellStyle name="Normal 2 45 2 5" xfId="6079" xr:uid="{00000000-0005-0000-0000-0000981D0000}"/>
    <cellStyle name="Normal 2 45 3" xfId="6080" xr:uid="{00000000-0005-0000-0000-0000991D0000}"/>
    <cellStyle name="Normal 2 45 3 2" xfId="6081" xr:uid="{00000000-0005-0000-0000-00009A1D0000}"/>
    <cellStyle name="Normal 2 45 3 2 2" xfId="6082" xr:uid="{00000000-0005-0000-0000-00009B1D0000}"/>
    <cellStyle name="Normal 2 45 3 3" xfId="6083" xr:uid="{00000000-0005-0000-0000-00009C1D0000}"/>
    <cellStyle name="Normal 2 45 3 4" xfId="6084" xr:uid="{00000000-0005-0000-0000-00009D1D0000}"/>
    <cellStyle name="Normal 2 45 4" xfId="6085" xr:uid="{00000000-0005-0000-0000-00009E1D0000}"/>
    <cellStyle name="Normal 2 45 4 2" xfId="6086" xr:uid="{00000000-0005-0000-0000-00009F1D0000}"/>
    <cellStyle name="Normal 2 45 4 2 2" xfId="6087" xr:uid="{00000000-0005-0000-0000-0000A01D0000}"/>
    <cellStyle name="Normal 2 45 4 3" xfId="6088" xr:uid="{00000000-0005-0000-0000-0000A11D0000}"/>
    <cellStyle name="Normal 2 45 5" xfId="6089" xr:uid="{00000000-0005-0000-0000-0000A21D0000}"/>
    <cellStyle name="Normal 2 45 5 2" xfId="6090" xr:uid="{00000000-0005-0000-0000-0000A31D0000}"/>
    <cellStyle name="Normal 2 45 6" xfId="6091" xr:uid="{00000000-0005-0000-0000-0000A41D0000}"/>
    <cellStyle name="Normal 2 46" xfId="6092" xr:uid="{00000000-0005-0000-0000-0000A51D0000}"/>
    <cellStyle name="Normal 2 46 2" xfId="6093" xr:uid="{00000000-0005-0000-0000-0000A61D0000}"/>
    <cellStyle name="Normal 2 46 2 2" xfId="6094" xr:uid="{00000000-0005-0000-0000-0000A71D0000}"/>
    <cellStyle name="Normal 2 46 2 2 2" xfId="6095" xr:uid="{00000000-0005-0000-0000-0000A81D0000}"/>
    <cellStyle name="Normal 2 46 2 2 2 2" xfId="6096" xr:uid="{00000000-0005-0000-0000-0000A91D0000}"/>
    <cellStyle name="Normal 2 46 2 2 3" xfId="6097" xr:uid="{00000000-0005-0000-0000-0000AA1D0000}"/>
    <cellStyle name="Normal 2 46 2 3" xfId="6098" xr:uid="{00000000-0005-0000-0000-0000AB1D0000}"/>
    <cellStyle name="Normal 2 46 2 3 2" xfId="6099" xr:uid="{00000000-0005-0000-0000-0000AC1D0000}"/>
    <cellStyle name="Normal 2 46 2 3 2 2" xfId="6100" xr:uid="{00000000-0005-0000-0000-0000AD1D0000}"/>
    <cellStyle name="Normal 2 46 2 3 3" xfId="6101" xr:uid="{00000000-0005-0000-0000-0000AE1D0000}"/>
    <cellStyle name="Normal 2 46 2 4" xfId="6102" xr:uid="{00000000-0005-0000-0000-0000AF1D0000}"/>
    <cellStyle name="Normal 2 46 2 4 2" xfId="6103" xr:uid="{00000000-0005-0000-0000-0000B01D0000}"/>
    <cellStyle name="Normal 2 46 2 5" xfId="6104" xr:uid="{00000000-0005-0000-0000-0000B11D0000}"/>
    <cellStyle name="Normal 2 46 3" xfId="6105" xr:uid="{00000000-0005-0000-0000-0000B21D0000}"/>
    <cellStyle name="Normal 2 46 3 2" xfId="6106" xr:uid="{00000000-0005-0000-0000-0000B31D0000}"/>
    <cellStyle name="Normal 2 46 3 2 2" xfId="6107" xr:uid="{00000000-0005-0000-0000-0000B41D0000}"/>
    <cellStyle name="Normal 2 46 3 3" xfId="6108" xr:uid="{00000000-0005-0000-0000-0000B51D0000}"/>
    <cellStyle name="Normal 2 46 4" xfId="6109" xr:uid="{00000000-0005-0000-0000-0000B61D0000}"/>
    <cellStyle name="Normal 2 46 4 2" xfId="6110" xr:uid="{00000000-0005-0000-0000-0000B71D0000}"/>
    <cellStyle name="Normal 2 46 4 2 2" xfId="6111" xr:uid="{00000000-0005-0000-0000-0000B81D0000}"/>
    <cellStyle name="Normal 2 46 4 3" xfId="6112" xr:uid="{00000000-0005-0000-0000-0000B91D0000}"/>
    <cellStyle name="Normal 2 46 5" xfId="6113" xr:uid="{00000000-0005-0000-0000-0000BA1D0000}"/>
    <cellStyle name="Normal 2 46 5 2" xfId="6114" xr:uid="{00000000-0005-0000-0000-0000BB1D0000}"/>
    <cellStyle name="Normal 2 46 6" xfId="6115" xr:uid="{00000000-0005-0000-0000-0000BC1D0000}"/>
    <cellStyle name="Normal 2 47" xfId="6116" xr:uid="{00000000-0005-0000-0000-0000BD1D0000}"/>
    <cellStyle name="Normal 2 47 2" xfId="6117" xr:uid="{00000000-0005-0000-0000-0000BE1D0000}"/>
    <cellStyle name="Normal 2 47 2 2" xfId="6118" xr:uid="{00000000-0005-0000-0000-0000BF1D0000}"/>
    <cellStyle name="Normal 2 47 2 2 2" xfId="6119" xr:uid="{00000000-0005-0000-0000-0000C01D0000}"/>
    <cellStyle name="Normal 2 47 2 2 2 2" xfId="6120" xr:uid="{00000000-0005-0000-0000-0000C11D0000}"/>
    <cellStyle name="Normal 2 47 2 2 3" xfId="6121" xr:uid="{00000000-0005-0000-0000-0000C21D0000}"/>
    <cellStyle name="Normal 2 47 2 3" xfId="6122" xr:uid="{00000000-0005-0000-0000-0000C31D0000}"/>
    <cellStyle name="Normal 2 47 2 3 2" xfId="6123" xr:uid="{00000000-0005-0000-0000-0000C41D0000}"/>
    <cellStyle name="Normal 2 47 2 3 2 2" xfId="6124" xr:uid="{00000000-0005-0000-0000-0000C51D0000}"/>
    <cellStyle name="Normal 2 47 2 3 3" xfId="6125" xr:uid="{00000000-0005-0000-0000-0000C61D0000}"/>
    <cellStyle name="Normal 2 47 2 4" xfId="6126" xr:uid="{00000000-0005-0000-0000-0000C71D0000}"/>
    <cellStyle name="Normal 2 47 2 4 2" xfId="6127" xr:uid="{00000000-0005-0000-0000-0000C81D0000}"/>
    <cellStyle name="Normal 2 47 2 5" xfId="6128" xr:uid="{00000000-0005-0000-0000-0000C91D0000}"/>
    <cellStyle name="Normal 2 47 3" xfId="6129" xr:uid="{00000000-0005-0000-0000-0000CA1D0000}"/>
    <cellStyle name="Normal 2 47 3 2" xfId="6130" xr:uid="{00000000-0005-0000-0000-0000CB1D0000}"/>
    <cellStyle name="Normal 2 47 3 2 2" xfId="6131" xr:uid="{00000000-0005-0000-0000-0000CC1D0000}"/>
    <cellStyle name="Normal 2 47 3 3" xfId="6132" xr:uid="{00000000-0005-0000-0000-0000CD1D0000}"/>
    <cellStyle name="Normal 2 47 4" xfId="6133" xr:uid="{00000000-0005-0000-0000-0000CE1D0000}"/>
    <cellStyle name="Normal 2 47 4 2" xfId="6134" xr:uid="{00000000-0005-0000-0000-0000CF1D0000}"/>
    <cellStyle name="Normal 2 47 4 2 2" xfId="6135" xr:uid="{00000000-0005-0000-0000-0000D01D0000}"/>
    <cellStyle name="Normal 2 47 4 3" xfId="6136" xr:uid="{00000000-0005-0000-0000-0000D11D0000}"/>
    <cellStyle name="Normal 2 47 5" xfId="6137" xr:uid="{00000000-0005-0000-0000-0000D21D0000}"/>
    <cellStyle name="Normal 2 47 5 2" xfId="6138" xr:uid="{00000000-0005-0000-0000-0000D31D0000}"/>
    <cellStyle name="Normal 2 47 6" xfId="6139" xr:uid="{00000000-0005-0000-0000-0000D41D0000}"/>
    <cellStyle name="Normal 2 48" xfId="6140" xr:uid="{00000000-0005-0000-0000-0000D51D0000}"/>
    <cellStyle name="Normal 2 48 2" xfId="6141" xr:uid="{00000000-0005-0000-0000-0000D61D0000}"/>
    <cellStyle name="Normal 2 48 2 2" xfId="6142" xr:uid="{00000000-0005-0000-0000-0000D71D0000}"/>
    <cellStyle name="Normal 2 48 2 2 2" xfId="6143" xr:uid="{00000000-0005-0000-0000-0000D81D0000}"/>
    <cellStyle name="Normal 2 48 2 2 2 2" xfId="6144" xr:uid="{00000000-0005-0000-0000-0000D91D0000}"/>
    <cellStyle name="Normal 2 48 2 2 3" xfId="6145" xr:uid="{00000000-0005-0000-0000-0000DA1D0000}"/>
    <cellStyle name="Normal 2 48 2 3" xfId="6146" xr:uid="{00000000-0005-0000-0000-0000DB1D0000}"/>
    <cellStyle name="Normal 2 48 2 3 2" xfId="6147" xr:uid="{00000000-0005-0000-0000-0000DC1D0000}"/>
    <cellStyle name="Normal 2 48 2 3 2 2" xfId="6148" xr:uid="{00000000-0005-0000-0000-0000DD1D0000}"/>
    <cellStyle name="Normal 2 48 2 3 3" xfId="6149" xr:uid="{00000000-0005-0000-0000-0000DE1D0000}"/>
    <cellStyle name="Normal 2 48 2 4" xfId="6150" xr:uid="{00000000-0005-0000-0000-0000DF1D0000}"/>
    <cellStyle name="Normal 2 48 2 4 2" xfId="6151" xr:uid="{00000000-0005-0000-0000-0000E01D0000}"/>
    <cellStyle name="Normal 2 48 2 5" xfId="6152" xr:uid="{00000000-0005-0000-0000-0000E11D0000}"/>
    <cellStyle name="Normal 2 48 3" xfId="6153" xr:uid="{00000000-0005-0000-0000-0000E21D0000}"/>
    <cellStyle name="Normal 2 48 3 2" xfId="6154" xr:uid="{00000000-0005-0000-0000-0000E31D0000}"/>
    <cellStyle name="Normal 2 48 3 2 2" xfId="6155" xr:uid="{00000000-0005-0000-0000-0000E41D0000}"/>
    <cellStyle name="Normal 2 48 3 3" xfId="6156" xr:uid="{00000000-0005-0000-0000-0000E51D0000}"/>
    <cellStyle name="Normal 2 48 4" xfId="6157" xr:uid="{00000000-0005-0000-0000-0000E61D0000}"/>
    <cellStyle name="Normal 2 48 4 2" xfId="6158" xr:uid="{00000000-0005-0000-0000-0000E71D0000}"/>
    <cellStyle name="Normal 2 48 4 2 2" xfId="6159" xr:uid="{00000000-0005-0000-0000-0000E81D0000}"/>
    <cellStyle name="Normal 2 48 4 3" xfId="6160" xr:uid="{00000000-0005-0000-0000-0000E91D0000}"/>
    <cellStyle name="Normal 2 48 5" xfId="6161" xr:uid="{00000000-0005-0000-0000-0000EA1D0000}"/>
    <cellStyle name="Normal 2 48 5 2" xfId="6162" xr:uid="{00000000-0005-0000-0000-0000EB1D0000}"/>
    <cellStyle name="Normal 2 48 6" xfId="6163" xr:uid="{00000000-0005-0000-0000-0000EC1D0000}"/>
    <cellStyle name="Normal 2 49" xfId="6164" xr:uid="{00000000-0005-0000-0000-0000ED1D0000}"/>
    <cellStyle name="Normal 2 49 2" xfId="6165" xr:uid="{00000000-0005-0000-0000-0000EE1D0000}"/>
    <cellStyle name="Normal 2 49 2 2" xfId="6166" xr:uid="{00000000-0005-0000-0000-0000EF1D0000}"/>
    <cellStyle name="Normal 2 49 2 2 2" xfId="6167" xr:uid="{00000000-0005-0000-0000-0000F01D0000}"/>
    <cellStyle name="Normal 2 49 2 3" xfId="6168" xr:uid="{00000000-0005-0000-0000-0000F11D0000}"/>
    <cellStyle name="Normal 2 49 3" xfId="6169" xr:uid="{00000000-0005-0000-0000-0000F21D0000}"/>
    <cellStyle name="Normal 2 49 3 2" xfId="6170" xr:uid="{00000000-0005-0000-0000-0000F31D0000}"/>
    <cellStyle name="Normal 2 49 3 2 2" xfId="6171" xr:uid="{00000000-0005-0000-0000-0000F41D0000}"/>
    <cellStyle name="Normal 2 49 3 3" xfId="6172" xr:uid="{00000000-0005-0000-0000-0000F51D0000}"/>
    <cellStyle name="Normal 2 49 4" xfId="6173" xr:uid="{00000000-0005-0000-0000-0000F61D0000}"/>
    <cellStyle name="Normal 2 49 4 2" xfId="6174" xr:uid="{00000000-0005-0000-0000-0000F71D0000}"/>
    <cellStyle name="Normal 2 49 5" xfId="6175" xr:uid="{00000000-0005-0000-0000-0000F81D0000}"/>
    <cellStyle name="Normal 2 5" xfId="6176" xr:uid="{00000000-0005-0000-0000-0000F91D0000}"/>
    <cellStyle name="Normal 2 5 10" xfId="6177" xr:uid="{00000000-0005-0000-0000-0000FA1D0000}"/>
    <cellStyle name="Normal 2 5 11" xfId="6178" xr:uid="{00000000-0005-0000-0000-0000FB1D0000}"/>
    <cellStyle name="Normal 2 5 12" xfId="6179" xr:uid="{00000000-0005-0000-0000-0000FC1D0000}"/>
    <cellStyle name="Normal 2 5 13" xfId="6180" xr:uid="{00000000-0005-0000-0000-0000FD1D0000}"/>
    <cellStyle name="Normal 2 5 14" xfId="6181" xr:uid="{00000000-0005-0000-0000-0000FE1D0000}"/>
    <cellStyle name="Normal 2 5 15" xfId="6182" xr:uid="{00000000-0005-0000-0000-0000FF1D0000}"/>
    <cellStyle name="Normal 2 5 16" xfId="6183" xr:uid="{00000000-0005-0000-0000-0000001E0000}"/>
    <cellStyle name="Normal 2 5 17" xfId="6184" xr:uid="{00000000-0005-0000-0000-0000011E0000}"/>
    <cellStyle name="Normal 2 5 18" xfId="6185" xr:uid="{00000000-0005-0000-0000-0000021E0000}"/>
    <cellStyle name="Normal 2 5 19" xfId="18382" xr:uid="{00000000-0005-0000-0000-0000031E0000}"/>
    <cellStyle name="Normal 2 5 2" xfId="6186" xr:uid="{00000000-0005-0000-0000-0000041E0000}"/>
    <cellStyle name="Normal 2 5 2 10" xfId="6187" xr:uid="{00000000-0005-0000-0000-0000051E0000}"/>
    <cellStyle name="Normal 2 5 2 2" xfId="6188" xr:uid="{00000000-0005-0000-0000-0000061E0000}"/>
    <cellStyle name="Normal 2 5 2 2 2" xfId="6189" xr:uid="{00000000-0005-0000-0000-0000071E0000}"/>
    <cellStyle name="Normal 2 5 2 2 3" xfId="6190" xr:uid="{00000000-0005-0000-0000-0000081E0000}"/>
    <cellStyle name="Normal 2 5 2 2 3 2" xfId="6191" xr:uid="{00000000-0005-0000-0000-0000091E0000}"/>
    <cellStyle name="Normal 2 5 2 2 3 2 2" xfId="6192" xr:uid="{00000000-0005-0000-0000-00000A1E0000}"/>
    <cellStyle name="Normal 2 5 2 2 3 2 2 2" xfId="6193" xr:uid="{00000000-0005-0000-0000-00000B1E0000}"/>
    <cellStyle name="Normal 2 5 2 2 3 2 3" xfId="6194" xr:uid="{00000000-0005-0000-0000-00000C1E0000}"/>
    <cellStyle name="Normal 2 5 2 2 3 3" xfId="6195" xr:uid="{00000000-0005-0000-0000-00000D1E0000}"/>
    <cellStyle name="Normal 2 5 2 2 3 3 2" xfId="6196" xr:uid="{00000000-0005-0000-0000-00000E1E0000}"/>
    <cellStyle name="Normal 2 5 2 2 3 3 2 2" xfId="6197" xr:uid="{00000000-0005-0000-0000-00000F1E0000}"/>
    <cellStyle name="Normal 2 5 2 2 3 3 3" xfId="6198" xr:uid="{00000000-0005-0000-0000-0000101E0000}"/>
    <cellStyle name="Normal 2 5 2 2 3 4" xfId="6199" xr:uid="{00000000-0005-0000-0000-0000111E0000}"/>
    <cellStyle name="Normal 2 5 2 2 3 4 2" xfId="6200" xr:uid="{00000000-0005-0000-0000-0000121E0000}"/>
    <cellStyle name="Normal 2 5 2 2 3 5" xfId="6201" xr:uid="{00000000-0005-0000-0000-0000131E0000}"/>
    <cellStyle name="Normal 2 5 2 2 4" xfId="6202" xr:uid="{00000000-0005-0000-0000-0000141E0000}"/>
    <cellStyle name="Normal 2 5 2 2 4 2" xfId="6203" xr:uid="{00000000-0005-0000-0000-0000151E0000}"/>
    <cellStyle name="Normal 2 5 2 2 4 2 2" xfId="6204" xr:uid="{00000000-0005-0000-0000-0000161E0000}"/>
    <cellStyle name="Normal 2 5 2 2 4 3" xfId="6205" xr:uid="{00000000-0005-0000-0000-0000171E0000}"/>
    <cellStyle name="Normal 2 5 2 2 5" xfId="6206" xr:uid="{00000000-0005-0000-0000-0000181E0000}"/>
    <cellStyle name="Normal 2 5 2 2 5 2" xfId="6207" xr:uid="{00000000-0005-0000-0000-0000191E0000}"/>
    <cellStyle name="Normal 2 5 2 2 5 2 2" xfId="6208" xr:uid="{00000000-0005-0000-0000-00001A1E0000}"/>
    <cellStyle name="Normal 2 5 2 2 5 3" xfId="6209" xr:uid="{00000000-0005-0000-0000-00001B1E0000}"/>
    <cellStyle name="Normal 2 5 2 2 6" xfId="6210" xr:uid="{00000000-0005-0000-0000-00001C1E0000}"/>
    <cellStyle name="Normal 2 5 2 2 6 2" xfId="6211" xr:uid="{00000000-0005-0000-0000-00001D1E0000}"/>
    <cellStyle name="Normal 2 5 2 2 7" xfId="6212" xr:uid="{00000000-0005-0000-0000-00001E1E0000}"/>
    <cellStyle name="Normal 2 5 2 3" xfId="6213" xr:uid="{00000000-0005-0000-0000-00001F1E0000}"/>
    <cellStyle name="Normal 2 5 2 3 2" xfId="6214" xr:uid="{00000000-0005-0000-0000-0000201E0000}"/>
    <cellStyle name="Normal 2 5 2 3 2 2" xfId="6215" xr:uid="{00000000-0005-0000-0000-0000211E0000}"/>
    <cellStyle name="Normal 2 5 2 3 2 2 2" xfId="6216" xr:uid="{00000000-0005-0000-0000-0000221E0000}"/>
    <cellStyle name="Normal 2 5 2 3 2 2 2 2" xfId="6217" xr:uid="{00000000-0005-0000-0000-0000231E0000}"/>
    <cellStyle name="Normal 2 5 2 3 2 2 3" xfId="6218" xr:uid="{00000000-0005-0000-0000-0000241E0000}"/>
    <cellStyle name="Normal 2 5 2 3 2 3" xfId="6219" xr:uid="{00000000-0005-0000-0000-0000251E0000}"/>
    <cellStyle name="Normal 2 5 2 3 2 3 2" xfId="6220" xr:uid="{00000000-0005-0000-0000-0000261E0000}"/>
    <cellStyle name="Normal 2 5 2 3 2 3 2 2" xfId="6221" xr:uid="{00000000-0005-0000-0000-0000271E0000}"/>
    <cellStyle name="Normal 2 5 2 3 2 3 3" xfId="6222" xr:uid="{00000000-0005-0000-0000-0000281E0000}"/>
    <cellStyle name="Normal 2 5 2 3 2 4" xfId="6223" xr:uid="{00000000-0005-0000-0000-0000291E0000}"/>
    <cellStyle name="Normal 2 5 2 3 2 4 2" xfId="6224" xr:uid="{00000000-0005-0000-0000-00002A1E0000}"/>
    <cellStyle name="Normal 2 5 2 3 2 5" xfId="6225" xr:uid="{00000000-0005-0000-0000-00002B1E0000}"/>
    <cellStyle name="Normal 2 5 2 3 3" xfId="6226" xr:uid="{00000000-0005-0000-0000-00002C1E0000}"/>
    <cellStyle name="Normal 2 5 2 3 3 2" xfId="6227" xr:uid="{00000000-0005-0000-0000-00002D1E0000}"/>
    <cellStyle name="Normal 2 5 2 3 3 2 2" xfId="6228" xr:uid="{00000000-0005-0000-0000-00002E1E0000}"/>
    <cellStyle name="Normal 2 5 2 3 3 3" xfId="6229" xr:uid="{00000000-0005-0000-0000-00002F1E0000}"/>
    <cellStyle name="Normal 2 5 2 3 4" xfId="6230" xr:uid="{00000000-0005-0000-0000-0000301E0000}"/>
    <cellStyle name="Normal 2 5 2 3 4 2" xfId="6231" xr:uid="{00000000-0005-0000-0000-0000311E0000}"/>
    <cellStyle name="Normal 2 5 2 3 4 2 2" xfId="6232" xr:uid="{00000000-0005-0000-0000-0000321E0000}"/>
    <cellStyle name="Normal 2 5 2 3 4 3" xfId="6233" xr:uid="{00000000-0005-0000-0000-0000331E0000}"/>
    <cellStyle name="Normal 2 5 2 3 5" xfId="6234" xr:uid="{00000000-0005-0000-0000-0000341E0000}"/>
    <cellStyle name="Normal 2 5 2 3 5 2" xfId="6235" xr:uid="{00000000-0005-0000-0000-0000351E0000}"/>
    <cellStyle name="Normal 2 5 2 3 6" xfId="6236" xr:uid="{00000000-0005-0000-0000-0000361E0000}"/>
    <cellStyle name="Normal 2 5 2 4" xfId="6237" xr:uid="{00000000-0005-0000-0000-0000371E0000}"/>
    <cellStyle name="Normal 2 5 2 4 2" xfId="6238" xr:uid="{00000000-0005-0000-0000-0000381E0000}"/>
    <cellStyle name="Normal 2 5 2 4 2 2" xfId="6239" xr:uid="{00000000-0005-0000-0000-0000391E0000}"/>
    <cellStyle name="Normal 2 5 2 4 2 2 2" xfId="6240" xr:uid="{00000000-0005-0000-0000-00003A1E0000}"/>
    <cellStyle name="Normal 2 5 2 4 2 2 2 2" xfId="6241" xr:uid="{00000000-0005-0000-0000-00003B1E0000}"/>
    <cellStyle name="Normal 2 5 2 4 2 2 3" xfId="6242" xr:uid="{00000000-0005-0000-0000-00003C1E0000}"/>
    <cellStyle name="Normal 2 5 2 4 2 3" xfId="6243" xr:uid="{00000000-0005-0000-0000-00003D1E0000}"/>
    <cellStyle name="Normal 2 5 2 4 2 3 2" xfId="6244" xr:uid="{00000000-0005-0000-0000-00003E1E0000}"/>
    <cellStyle name="Normal 2 5 2 4 2 3 2 2" xfId="6245" xr:uid="{00000000-0005-0000-0000-00003F1E0000}"/>
    <cellStyle name="Normal 2 5 2 4 2 3 3" xfId="6246" xr:uid="{00000000-0005-0000-0000-0000401E0000}"/>
    <cellStyle name="Normal 2 5 2 4 2 4" xfId="6247" xr:uid="{00000000-0005-0000-0000-0000411E0000}"/>
    <cellStyle name="Normal 2 5 2 4 2 4 2" xfId="6248" xr:uid="{00000000-0005-0000-0000-0000421E0000}"/>
    <cellStyle name="Normal 2 5 2 4 2 5" xfId="6249" xr:uid="{00000000-0005-0000-0000-0000431E0000}"/>
    <cellStyle name="Normal 2 5 2 4 3" xfId="6250" xr:uid="{00000000-0005-0000-0000-0000441E0000}"/>
    <cellStyle name="Normal 2 5 2 4 3 2" xfId="6251" xr:uid="{00000000-0005-0000-0000-0000451E0000}"/>
    <cellStyle name="Normal 2 5 2 4 3 2 2" xfId="6252" xr:uid="{00000000-0005-0000-0000-0000461E0000}"/>
    <cellStyle name="Normal 2 5 2 4 3 3" xfId="6253" xr:uid="{00000000-0005-0000-0000-0000471E0000}"/>
    <cellStyle name="Normal 2 5 2 4 4" xfId="6254" xr:uid="{00000000-0005-0000-0000-0000481E0000}"/>
    <cellStyle name="Normal 2 5 2 4 4 2" xfId="6255" xr:uid="{00000000-0005-0000-0000-0000491E0000}"/>
    <cellStyle name="Normal 2 5 2 4 4 2 2" xfId="6256" xr:uid="{00000000-0005-0000-0000-00004A1E0000}"/>
    <cellStyle name="Normal 2 5 2 4 4 3" xfId="6257" xr:uid="{00000000-0005-0000-0000-00004B1E0000}"/>
    <cellStyle name="Normal 2 5 2 4 5" xfId="6258" xr:uid="{00000000-0005-0000-0000-00004C1E0000}"/>
    <cellStyle name="Normal 2 5 2 4 5 2" xfId="6259" xr:uid="{00000000-0005-0000-0000-00004D1E0000}"/>
    <cellStyle name="Normal 2 5 2 4 6" xfId="6260" xr:uid="{00000000-0005-0000-0000-00004E1E0000}"/>
    <cellStyle name="Normal 2 5 2 5" xfId="6261" xr:uid="{00000000-0005-0000-0000-00004F1E0000}"/>
    <cellStyle name="Normal 2 5 2 5 2" xfId="6262" xr:uid="{00000000-0005-0000-0000-0000501E0000}"/>
    <cellStyle name="Normal 2 5 2 5 2 2" xfId="6263" xr:uid="{00000000-0005-0000-0000-0000511E0000}"/>
    <cellStyle name="Normal 2 5 2 5 2 2 2" xfId="6264" xr:uid="{00000000-0005-0000-0000-0000521E0000}"/>
    <cellStyle name="Normal 2 5 2 5 2 2 2 2" xfId="6265" xr:uid="{00000000-0005-0000-0000-0000531E0000}"/>
    <cellStyle name="Normal 2 5 2 5 2 2 3" xfId="6266" xr:uid="{00000000-0005-0000-0000-0000541E0000}"/>
    <cellStyle name="Normal 2 5 2 5 2 3" xfId="6267" xr:uid="{00000000-0005-0000-0000-0000551E0000}"/>
    <cellStyle name="Normal 2 5 2 5 2 3 2" xfId="6268" xr:uid="{00000000-0005-0000-0000-0000561E0000}"/>
    <cellStyle name="Normal 2 5 2 5 2 3 2 2" xfId="6269" xr:uid="{00000000-0005-0000-0000-0000571E0000}"/>
    <cellStyle name="Normal 2 5 2 5 2 3 3" xfId="6270" xr:uid="{00000000-0005-0000-0000-0000581E0000}"/>
    <cellStyle name="Normal 2 5 2 5 2 4" xfId="6271" xr:uid="{00000000-0005-0000-0000-0000591E0000}"/>
    <cellStyle name="Normal 2 5 2 5 2 4 2" xfId="6272" xr:uid="{00000000-0005-0000-0000-00005A1E0000}"/>
    <cellStyle name="Normal 2 5 2 5 2 5" xfId="6273" xr:uid="{00000000-0005-0000-0000-00005B1E0000}"/>
    <cellStyle name="Normal 2 5 2 5 3" xfId="6274" xr:uid="{00000000-0005-0000-0000-00005C1E0000}"/>
    <cellStyle name="Normal 2 5 2 5 3 2" xfId="6275" xr:uid="{00000000-0005-0000-0000-00005D1E0000}"/>
    <cellStyle name="Normal 2 5 2 5 3 2 2" xfId="6276" xr:uid="{00000000-0005-0000-0000-00005E1E0000}"/>
    <cellStyle name="Normal 2 5 2 5 3 3" xfId="6277" xr:uid="{00000000-0005-0000-0000-00005F1E0000}"/>
    <cellStyle name="Normal 2 5 2 5 4" xfId="6278" xr:uid="{00000000-0005-0000-0000-0000601E0000}"/>
    <cellStyle name="Normal 2 5 2 5 4 2" xfId="6279" xr:uid="{00000000-0005-0000-0000-0000611E0000}"/>
    <cellStyle name="Normal 2 5 2 5 4 2 2" xfId="6280" xr:uid="{00000000-0005-0000-0000-0000621E0000}"/>
    <cellStyle name="Normal 2 5 2 5 4 3" xfId="6281" xr:uid="{00000000-0005-0000-0000-0000631E0000}"/>
    <cellStyle name="Normal 2 5 2 5 5" xfId="6282" xr:uid="{00000000-0005-0000-0000-0000641E0000}"/>
    <cellStyle name="Normal 2 5 2 5 5 2" xfId="6283" xr:uid="{00000000-0005-0000-0000-0000651E0000}"/>
    <cellStyle name="Normal 2 5 2 5 6" xfId="6284" xr:uid="{00000000-0005-0000-0000-0000661E0000}"/>
    <cellStyle name="Normal 2 5 2 6" xfId="6285" xr:uid="{00000000-0005-0000-0000-0000671E0000}"/>
    <cellStyle name="Normal 2 5 2 6 2" xfId="6286" xr:uid="{00000000-0005-0000-0000-0000681E0000}"/>
    <cellStyle name="Normal 2 5 2 6 2 2" xfId="6287" xr:uid="{00000000-0005-0000-0000-0000691E0000}"/>
    <cellStyle name="Normal 2 5 2 6 2 2 2" xfId="6288" xr:uid="{00000000-0005-0000-0000-00006A1E0000}"/>
    <cellStyle name="Normal 2 5 2 6 2 3" xfId="6289" xr:uid="{00000000-0005-0000-0000-00006B1E0000}"/>
    <cellStyle name="Normal 2 5 2 6 3" xfId="6290" xr:uid="{00000000-0005-0000-0000-00006C1E0000}"/>
    <cellStyle name="Normal 2 5 2 6 3 2" xfId="6291" xr:uid="{00000000-0005-0000-0000-00006D1E0000}"/>
    <cellStyle name="Normal 2 5 2 6 3 2 2" xfId="6292" xr:uid="{00000000-0005-0000-0000-00006E1E0000}"/>
    <cellStyle name="Normal 2 5 2 6 3 3" xfId="6293" xr:uid="{00000000-0005-0000-0000-00006F1E0000}"/>
    <cellStyle name="Normal 2 5 2 6 4" xfId="6294" xr:uid="{00000000-0005-0000-0000-0000701E0000}"/>
    <cellStyle name="Normal 2 5 2 6 4 2" xfId="6295" xr:uid="{00000000-0005-0000-0000-0000711E0000}"/>
    <cellStyle name="Normal 2 5 2 6 5" xfId="6296" xr:uid="{00000000-0005-0000-0000-0000721E0000}"/>
    <cellStyle name="Normal 2 5 2 7" xfId="6297" xr:uid="{00000000-0005-0000-0000-0000731E0000}"/>
    <cellStyle name="Normal 2 5 2 7 2" xfId="6298" xr:uid="{00000000-0005-0000-0000-0000741E0000}"/>
    <cellStyle name="Normal 2 5 2 7 2 2" xfId="6299" xr:uid="{00000000-0005-0000-0000-0000751E0000}"/>
    <cellStyle name="Normal 2 5 2 7 3" xfId="6300" xr:uid="{00000000-0005-0000-0000-0000761E0000}"/>
    <cellStyle name="Normal 2 5 2 8" xfId="6301" xr:uid="{00000000-0005-0000-0000-0000771E0000}"/>
    <cellStyle name="Normal 2 5 2 8 2" xfId="6302" xr:uid="{00000000-0005-0000-0000-0000781E0000}"/>
    <cellStyle name="Normal 2 5 2 8 2 2" xfId="6303" xr:uid="{00000000-0005-0000-0000-0000791E0000}"/>
    <cellStyle name="Normal 2 5 2 8 3" xfId="6304" xr:uid="{00000000-0005-0000-0000-00007A1E0000}"/>
    <cellStyle name="Normal 2 5 2 9" xfId="6305" xr:uid="{00000000-0005-0000-0000-00007B1E0000}"/>
    <cellStyle name="Normal 2 5 2 9 2" xfId="6306" xr:uid="{00000000-0005-0000-0000-00007C1E0000}"/>
    <cellStyle name="Normal 2 5 3" xfId="6307" xr:uid="{00000000-0005-0000-0000-00007D1E0000}"/>
    <cellStyle name="Normal 2 5 4" xfId="6308" xr:uid="{00000000-0005-0000-0000-00007E1E0000}"/>
    <cellStyle name="Normal 2 5 5" xfId="6309" xr:uid="{00000000-0005-0000-0000-00007F1E0000}"/>
    <cellStyle name="Normal 2 5 6" xfId="6310" xr:uid="{00000000-0005-0000-0000-0000801E0000}"/>
    <cellStyle name="Normal 2 5 7" xfId="6311" xr:uid="{00000000-0005-0000-0000-0000811E0000}"/>
    <cellStyle name="Normal 2 5 8" xfId="6312" xr:uid="{00000000-0005-0000-0000-0000821E0000}"/>
    <cellStyle name="Normal 2 5 9" xfId="6313" xr:uid="{00000000-0005-0000-0000-0000831E0000}"/>
    <cellStyle name="Normal 2 50" xfId="6314" xr:uid="{00000000-0005-0000-0000-0000841E0000}"/>
    <cellStyle name="Normal 2 50 2" xfId="6315" xr:uid="{00000000-0005-0000-0000-0000851E0000}"/>
    <cellStyle name="Normal 2 50 2 2" xfId="6316" xr:uid="{00000000-0005-0000-0000-0000861E0000}"/>
    <cellStyle name="Normal 2 50 3" xfId="6317" xr:uid="{00000000-0005-0000-0000-0000871E0000}"/>
    <cellStyle name="Normal 2 51" xfId="6318" xr:uid="{00000000-0005-0000-0000-0000881E0000}"/>
    <cellStyle name="Normal 2 51 2" xfId="6319" xr:uid="{00000000-0005-0000-0000-0000891E0000}"/>
    <cellStyle name="Normal 2 52" xfId="6320" xr:uid="{00000000-0005-0000-0000-00008A1E0000}"/>
    <cellStyle name="Normal 2 52 2" xfId="6321" xr:uid="{00000000-0005-0000-0000-00008B1E0000}"/>
    <cellStyle name="Normal 2 53" xfId="6322" xr:uid="{00000000-0005-0000-0000-00008C1E0000}"/>
    <cellStyle name="Normal 2 53 2" xfId="6323" xr:uid="{00000000-0005-0000-0000-00008D1E0000}"/>
    <cellStyle name="Normal 2 54" xfId="6324" xr:uid="{00000000-0005-0000-0000-00008E1E0000}"/>
    <cellStyle name="Normal 2 54 2" xfId="6325" xr:uid="{00000000-0005-0000-0000-00008F1E0000}"/>
    <cellStyle name="Normal 2 55" xfId="18334" xr:uid="{00000000-0005-0000-0000-0000901E0000}"/>
    <cellStyle name="Normal 2 56" xfId="19142" xr:uid="{00000000-0005-0000-0000-0000911E0000}"/>
    <cellStyle name="Normal 2 6" xfId="6326" xr:uid="{00000000-0005-0000-0000-0000921E0000}"/>
    <cellStyle name="Normal 2 6 10" xfId="6327" xr:uid="{00000000-0005-0000-0000-0000931E0000}"/>
    <cellStyle name="Normal 2 6 11" xfId="6328" xr:uid="{00000000-0005-0000-0000-0000941E0000}"/>
    <cellStyle name="Normal 2 6 12" xfId="6329" xr:uid="{00000000-0005-0000-0000-0000951E0000}"/>
    <cellStyle name="Normal 2 6 13" xfId="6330" xr:uid="{00000000-0005-0000-0000-0000961E0000}"/>
    <cellStyle name="Normal 2 6 14" xfId="6331" xr:uid="{00000000-0005-0000-0000-0000971E0000}"/>
    <cellStyle name="Normal 2 6 15" xfId="6332" xr:uid="{00000000-0005-0000-0000-0000981E0000}"/>
    <cellStyle name="Normal 2 6 16" xfId="6333" xr:uid="{00000000-0005-0000-0000-0000991E0000}"/>
    <cellStyle name="Normal 2 6 17" xfId="6334" xr:uid="{00000000-0005-0000-0000-00009A1E0000}"/>
    <cellStyle name="Normal 2 6 17 2" xfId="6335" xr:uid="{00000000-0005-0000-0000-00009B1E0000}"/>
    <cellStyle name="Normal 2 6 17 2 2" xfId="6336" xr:uid="{00000000-0005-0000-0000-00009C1E0000}"/>
    <cellStyle name="Normal 2 6 17 2 2 2" xfId="6337" xr:uid="{00000000-0005-0000-0000-00009D1E0000}"/>
    <cellStyle name="Normal 2 6 17 2 2 2 2" xfId="6338" xr:uid="{00000000-0005-0000-0000-00009E1E0000}"/>
    <cellStyle name="Normal 2 6 17 2 2 3" xfId="6339" xr:uid="{00000000-0005-0000-0000-00009F1E0000}"/>
    <cellStyle name="Normal 2 6 17 2 3" xfId="6340" xr:uid="{00000000-0005-0000-0000-0000A01E0000}"/>
    <cellStyle name="Normal 2 6 17 2 3 2" xfId="6341" xr:uid="{00000000-0005-0000-0000-0000A11E0000}"/>
    <cellStyle name="Normal 2 6 17 2 3 2 2" xfId="6342" xr:uid="{00000000-0005-0000-0000-0000A21E0000}"/>
    <cellStyle name="Normal 2 6 17 2 3 3" xfId="6343" xr:uid="{00000000-0005-0000-0000-0000A31E0000}"/>
    <cellStyle name="Normal 2 6 17 2 4" xfId="6344" xr:uid="{00000000-0005-0000-0000-0000A41E0000}"/>
    <cellStyle name="Normal 2 6 17 2 4 2" xfId="6345" xr:uid="{00000000-0005-0000-0000-0000A51E0000}"/>
    <cellStyle name="Normal 2 6 17 2 5" xfId="6346" xr:uid="{00000000-0005-0000-0000-0000A61E0000}"/>
    <cellStyle name="Normal 2 6 17 3" xfId="6347" xr:uid="{00000000-0005-0000-0000-0000A71E0000}"/>
    <cellStyle name="Normal 2 6 17 3 2" xfId="6348" xr:uid="{00000000-0005-0000-0000-0000A81E0000}"/>
    <cellStyle name="Normal 2 6 17 3 2 2" xfId="6349" xr:uid="{00000000-0005-0000-0000-0000A91E0000}"/>
    <cellStyle name="Normal 2 6 17 3 3" xfId="6350" xr:uid="{00000000-0005-0000-0000-0000AA1E0000}"/>
    <cellStyle name="Normal 2 6 17 4" xfId="6351" xr:uid="{00000000-0005-0000-0000-0000AB1E0000}"/>
    <cellStyle name="Normal 2 6 17 4 2" xfId="6352" xr:uid="{00000000-0005-0000-0000-0000AC1E0000}"/>
    <cellStyle name="Normal 2 6 17 4 2 2" xfId="6353" xr:uid="{00000000-0005-0000-0000-0000AD1E0000}"/>
    <cellStyle name="Normal 2 6 17 4 3" xfId="6354" xr:uid="{00000000-0005-0000-0000-0000AE1E0000}"/>
    <cellStyle name="Normal 2 6 17 5" xfId="6355" xr:uid="{00000000-0005-0000-0000-0000AF1E0000}"/>
    <cellStyle name="Normal 2 6 17 5 2" xfId="6356" xr:uid="{00000000-0005-0000-0000-0000B01E0000}"/>
    <cellStyle name="Normal 2 6 17 6" xfId="6357" xr:uid="{00000000-0005-0000-0000-0000B11E0000}"/>
    <cellStyle name="Normal 2 6 18" xfId="6358" xr:uid="{00000000-0005-0000-0000-0000B21E0000}"/>
    <cellStyle name="Normal 2 6 18 2" xfId="6359" xr:uid="{00000000-0005-0000-0000-0000B31E0000}"/>
    <cellStyle name="Normal 2 6 18 2 2" xfId="6360" xr:uid="{00000000-0005-0000-0000-0000B41E0000}"/>
    <cellStyle name="Normal 2 6 18 2 2 2" xfId="6361" xr:uid="{00000000-0005-0000-0000-0000B51E0000}"/>
    <cellStyle name="Normal 2 6 18 2 2 2 2" xfId="6362" xr:uid="{00000000-0005-0000-0000-0000B61E0000}"/>
    <cellStyle name="Normal 2 6 18 2 2 3" xfId="6363" xr:uid="{00000000-0005-0000-0000-0000B71E0000}"/>
    <cellStyle name="Normal 2 6 18 2 3" xfId="6364" xr:uid="{00000000-0005-0000-0000-0000B81E0000}"/>
    <cellStyle name="Normal 2 6 18 2 3 2" xfId="6365" xr:uid="{00000000-0005-0000-0000-0000B91E0000}"/>
    <cellStyle name="Normal 2 6 18 2 3 2 2" xfId="6366" xr:uid="{00000000-0005-0000-0000-0000BA1E0000}"/>
    <cellStyle name="Normal 2 6 18 2 3 3" xfId="6367" xr:uid="{00000000-0005-0000-0000-0000BB1E0000}"/>
    <cellStyle name="Normal 2 6 18 2 4" xfId="6368" xr:uid="{00000000-0005-0000-0000-0000BC1E0000}"/>
    <cellStyle name="Normal 2 6 18 2 4 2" xfId="6369" xr:uid="{00000000-0005-0000-0000-0000BD1E0000}"/>
    <cellStyle name="Normal 2 6 18 2 5" xfId="6370" xr:uid="{00000000-0005-0000-0000-0000BE1E0000}"/>
    <cellStyle name="Normal 2 6 18 3" xfId="6371" xr:uid="{00000000-0005-0000-0000-0000BF1E0000}"/>
    <cellStyle name="Normal 2 6 18 3 2" xfId="6372" xr:uid="{00000000-0005-0000-0000-0000C01E0000}"/>
    <cellStyle name="Normal 2 6 18 3 2 2" xfId="6373" xr:uid="{00000000-0005-0000-0000-0000C11E0000}"/>
    <cellStyle name="Normal 2 6 18 3 3" xfId="6374" xr:uid="{00000000-0005-0000-0000-0000C21E0000}"/>
    <cellStyle name="Normal 2 6 18 4" xfId="6375" xr:uid="{00000000-0005-0000-0000-0000C31E0000}"/>
    <cellStyle name="Normal 2 6 18 4 2" xfId="6376" xr:uid="{00000000-0005-0000-0000-0000C41E0000}"/>
    <cellStyle name="Normal 2 6 18 4 2 2" xfId="6377" xr:uid="{00000000-0005-0000-0000-0000C51E0000}"/>
    <cellStyle name="Normal 2 6 18 4 3" xfId="6378" xr:uid="{00000000-0005-0000-0000-0000C61E0000}"/>
    <cellStyle name="Normal 2 6 18 5" xfId="6379" xr:uid="{00000000-0005-0000-0000-0000C71E0000}"/>
    <cellStyle name="Normal 2 6 18 5 2" xfId="6380" xr:uid="{00000000-0005-0000-0000-0000C81E0000}"/>
    <cellStyle name="Normal 2 6 18 6" xfId="6381" xr:uid="{00000000-0005-0000-0000-0000C91E0000}"/>
    <cellStyle name="Normal 2 6 19" xfId="6382" xr:uid="{00000000-0005-0000-0000-0000CA1E0000}"/>
    <cellStyle name="Normal 2 6 19 2" xfId="6383" xr:uid="{00000000-0005-0000-0000-0000CB1E0000}"/>
    <cellStyle name="Normal 2 6 19 2 2" xfId="6384" xr:uid="{00000000-0005-0000-0000-0000CC1E0000}"/>
    <cellStyle name="Normal 2 6 19 2 2 2" xfId="6385" xr:uid="{00000000-0005-0000-0000-0000CD1E0000}"/>
    <cellStyle name="Normal 2 6 19 2 3" xfId="6386" xr:uid="{00000000-0005-0000-0000-0000CE1E0000}"/>
    <cellStyle name="Normal 2 6 19 3" xfId="6387" xr:uid="{00000000-0005-0000-0000-0000CF1E0000}"/>
    <cellStyle name="Normal 2 6 19 3 2" xfId="6388" xr:uid="{00000000-0005-0000-0000-0000D01E0000}"/>
    <cellStyle name="Normal 2 6 19 3 2 2" xfId="6389" xr:uid="{00000000-0005-0000-0000-0000D11E0000}"/>
    <cellStyle name="Normal 2 6 19 3 3" xfId="6390" xr:uid="{00000000-0005-0000-0000-0000D21E0000}"/>
    <cellStyle name="Normal 2 6 19 4" xfId="6391" xr:uid="{00000000-0005-0000-0000-0000D31E0000}"/>
    <cellStyle name="Normal 2 6 19 4 2" xfId="6392" xr:uid="{00000000-0005-0000-0000-0000D41E0000}"/>
    <cellStyle name="Normal 2 6 19 5" xfId="6393" xr:uid="{00000000-0005-0000-0000-0000D51E0000}"/>
    <cellStyle name="Normal 2 6 2" xfId="6394" xr:uid="{00000000-0005-0000-0000-0000D61E0000}"/>
    <cellStyle name="Normal 2 6 2 2" xfId="6395" xr:uid="{00000000-0005-0000-0000-0000D71E0000}"/>
    <cellStyle name="Normal 2 6 2 3" xfId="6396" xr:uid="{00000000-0005-0000-0000-0000D81E0000}"/>
    <cellStyle name="Normal 2 6 2 3 2" xfId="6397" xr:uid="{00000000-0005-0000-0000-0000D91E0000}"/>
    <cellStyle name="Normal 2 6 2 3 2 2" xfId="6398" xr:uid="{00000000-0005-0000-0000-0000DA1E0000}"/>
    <cellStyle name="Normal 2 6 2 3 2 2 2" xfId="6399" xr:uid="{00000000-0005-0000-0000-0000DB1E0000}"/>
    <cellStyle name="Normal 2 6 2 3 2 2 2 2" xfId="6400" xr:uid="{00000000-0005-0000-0000-0000DC1E0000}"/>
    <cellStyle name="Normal 2 6 2 3 2 2 3" xfId="6401" xr:uid="{00000000-0005-0000-0000-0000DD1E0000}"/>
    <cellStyle name="Normal 2 6 2 3 2 3" xfId="6402" xr:uid="{00000000-0005-0000-0000-0000DE1E0000}"/>
    <cellStyle name="Normal 2 6 2 3 2 3 2" xfId="6403" xr:uid="{00000000-0005-0000-0000-0000DF1E0000}"/>
    <cellStyle name="Normal 2 6 2 3 2 3 2 2" xfId="6404" xr:uid="{00000000-0005-0000-0000-0000E01E0000}"/>
    <cellStyle name="Normal 2 6 2 3 2 3 3" xfId="6405" xr:uid="{00000000-0005-0000-0000-0000E11E0000}"/>
    <cellStyle name="Normal 2 6 2 3 2 4" xfId="6406" xr:uid="{00000000-0005-0000-0000-0000E21E0000}"/>
    <cellStyle name="Normal 2 6 2 3 2 4 2" xfId="6407" xr:uid="{00000000-0005-0000-0000-0000E31E0000}"/>
    <cellStyle name="Normal 2 6 2 3 2 5" xfId="6408" xr:uid="{00000000-0005-0000-0000-0000E41E0000}"/>
    <cellStyle name="Normal 2 6 2 3 3" xfId="6409" xr:uid="{00000000-0005-0000-0000-0000E51E0000}"/>
    <cellStyle name="Normal 2 6 2 3 3 2" xfId="6410" xr:uid="{00000000-0005-0000-0000-0000E61E0000}"/>
    <cellStyle name="Normal 2 6 2 3 3 2 2" xfId="6411" xr:uid="{00000000-0005-0000-0000-0000E71E0000}"/>
    <cellStyle name="Normal 2 6 2 3 3 3" xfId="6412" xr:uid="{00000000-0005-0000-0000-0000E81E0000}"/>
    <cellStyle name="Normal 2 6 2 3 4" xfId="6413" xr:uid="{00000000-0005-0000-0000-0000E91E0000}"/>
    <cellStyle name="Normal 2 6 2 3 4 2" xfId="6414" xr:uid="{00000000-0005-0000-0000-0000EA1E0000}"/>
    <cellStyle name="Normal 2 6 2 3 4 2 2" xfId="6415" xr:uid="{00000000-0005-0000-0000-0000EB1E0000}"/>
    <cellStyle name="Normal 2 6 2 3 4 3" xfId="6416" xr:uid="{00000000-0005-0000-0000-0000EC1E0000}"/>
    <cellStyle name="Normal 2 6 2 3 5" xfId="6417" xr:uid="{00000000-0005-0000-0000-0000ED1E0000}"/>
    <cellStyle name="Normal 2 6 2 3 5 2" xfId="6418" xr:uid="{00000000-0005-0000-0000-0000EE1E0000}"/>
    <cellStyle name="Normal 2 6 2 3 6" xfId="6419" xr:uid="{00000000-0005-0000-0000-0000EF1E0000}"/>
    <cellStyle name="Normal 2 6 2 4" xfId="6420" xr:uid="{00000000-0005-0000-0000-0000F01E0000}"/>
    <cellStyle name="Normal 2 6 2 4 2" xfId="6421" xr:uid="{00000000-0005-0000-0000-0000F11E0000}"/>
    <cellStyle name="Normal 2 6 2 4 2 2" xfId="6422" xr:uid="{00000000-0005-0000-0000-0000F21E0000}"/>
    <cellStyle name="Normal 2 6 2 4 2 2 2" xfId="6423" xr:uid="{00000000-0005-0000-0000-0000F31E0000}"/>
    <cellStyle name="Normal 2 6 2 4 2 2 2 2" xfId="6424" xr:uid="{00000000-0005-0000-0000-0000F41E0000}"/>
    <cellStyle name="Normal 2 6 2 4 2 2 3" xfId="6425" xr:uid="{00000000-0005-0000-0000-0000F51E0000}"/>
    <cellStyle name="Normal 2 6 2 4 2 3" xfId="6426" xr:uid="{00000000-0005-0000-0000-0000F61E0000}"/>
    <cellStyle name="Normal 2 6 2 4 2 3 2" xfId="6427" xr:uid="{00000000-0005-0000-0000-0000F71E0000}"/>
    <cellStyle name="Normal 2 6 2 4 2 3 2 2" xfId="6428" xr:uid="{00000000-0005-0000-0000-0000F81E0000}"/>
    <cellStyle name="Normal 2 6 2 4 2 3 3" xfId="6429" xr:uid="{00000000-0005-0000-0000-0000F91E0000}"/>
    <cellStyle name="Normal 2 6 2 4 2 4" xfId="6430" xr:uid="{00000000-0005-0000-0000-0000FA1E0000}"/>
    <cellStyle name="Normal 2 6 2 4 2 4 2" xfId="6431" xr:uid="{00000000-0005-0000-0000-0000FB1E0000}"/>
    <cellStyle name="Normal 2 6 2 4 2 5" xfId="6432" xr:uid="{00000000-0005-0000-0000-0000FC1E0000}"/>
    <cellStyle name="Normal 2 6 2 4 3" xfId="6433" xr:uid="{00000000-0005-0000-0000-0000FD1E0000}"/>
    <cellStyle name="Normal 2 6 2 4 3 2" xfId="6434" xr:uid="{00000000-0005-0000-0000-0000FE1E0000}"/>
    <cellStyle name="Normal 2 6 2 4 3 2 2" xfId="6435" xr:uid="{00000000-0005-0000-0000-0000FF1E0000}"/>
    <cellStyle name="Normal 2 6 2 4 3 3" xfId="6436" xr:uid="{00000000-0005-0000-0000-0000001F0000}"/>
    <cellStyle name="Normal 2 6 2 4 4" xfId="6437" xr:uid="{00000000-0005-0000-0000-0000011F0000}"/>
    <cellStyle name="Normal 2 6 2 4 4 2" xfId="6438" xr:uid="{00000000-0005-0000-0000-0000021F0000}"/>
    <cellStyle name="Normal 2 6 2 4 4 2 2" xfId="6439" xr:uid="{00000000-0005-0000-0000-0000031F0000}"/>
    <cellStyle name="Normal 2 6 2 4 4 3" xfId="6440" xr:uid="{00000000-0005-0000-0000-0000041F0000}"/>
    <cellStyle name="Normal 2 6 2 4 5" xfId="6441" xr:uid="{00000000-0005-0000-0000-0000051F0000}"/>
    <cellStyle name="Normal 2 6 2 4 5 2" xfId="6442" xr:uid="{00000000-0005-0000-0000-0000061F0000}"/>
    <cellStyle name="Normal 2 6 2 4 6" xfId="6443" xr:uid="{00000000-0005-0000-0000-0000071F0000}"/>
    <cellStyle name="Normal 2 6 2 5" xfId="6444" xr:uid="{00000000-0005-0000-0000-0000081F0000}"/>
    <cellStyle name="Normal 2 6 2 5 2" xfId="6445" xr:uid="{00000000-0005-0000-0000-0000091F0000}"/>
    <cellStyle name="Normal 2 6 2 5 2 2" xfId="6446" xr:uid="{00000000-0005-0000-0000-00000A1F0000}"/>
    <cellStyle name="Normal 2 6 2 5 2 2 2" xfId="6447" xr:uid="{00000000-0005-0000-0000-00000B1F0000}"/>
    <cellStyle name="Normal 2 6 2 5 2 3" xfId="6448" xr:uid="{00000000-0005-0000-0000-00000C1F0000}"/>
    <cellStyle name="Normal 2 6 2 5 3" xfId="6449" xr:uid="{00000000-0005-0000-0000-00000D1F0000}"/>
    <cellStyle name="Normal 2 6 2 5 3 2" xfId="6450" xr:uid="{00000000-0005-0000-0000-00000E1F0000}"/>
    <cellStyle name="Normal 2 6 2 5 3 2 2" xfId="6451" xr:uid="{00000000-0005-0000-0000-00000F1F0000}"/>
    <cellStyle name="Normal 2 6 2 5 3 3" xfId="6452" xr:uid="{00000000-0005-0000-0000-0000101F0000}"/>
    <cellStyle name="Normal 2 6 2 5 4" xfId="6453" xr:uid="{00000000-0005-0000-0000-0000111F0000}"/>
    <cellStyle name="Normal 2 6 2 5 4 2" xfId="6454" xr:uid="{00000000-0005-0000-0000-0000121F0000}"/>
    <cellStyle name="Normal 2 6 2 5 5" xfId="6455" xr:uid="{00000000-0005-0000-0000-0000131F0000}"/>
    <cellStyle name="Normal 2 6 2 6" xfId="6456" xr:uid="{00000000-0005-0000-0000-0000141F0000}"/>
    <cellStyle name="Normal 2 6 2 6 2" xfId="6457" xr:uid="{00000000-0005-0000-0000-0000151F0000}"/>
    <cellStyle name="Normal 2 6 2 6 2 2" xfId="6458" xr:uid="{00000000-0005-0000-0000-0000161F0000}"/>
    <cellStyle name="Normal 2 6 2 6 3" xfId="6459" xr:uid="{00000000-0005-0000-0000-0000171F0000}"/>
    <cellStyle name="Normal 2 6 2 7" xfId="6460" xr:uid="{00000000-0005-0000-0000-0000181F0000}"/>
    <cellStyle name="Normal 2 6 2 7 2" xfId="6461" xr:uid="{00000000-0005-0000-0000-0000191F0000}"/>
    <cellStyle name="Normal 2 6 2 7 2 2" xfId="6462" xr:uid="{00000000-0005-0000-0000-00001A1F0000}"/>
    <cellStyle name="Normal 2 6 2 7 3" xfId="6463" xr:uid="{00000000-0005-0000-0000-00001B1F0000}"/>
    <cellStyle name="Normal 2 6 2 8" xfId="6464" xr:uid="{00000000-0005-0000-0000-00001C1F0000}"/>
    <cellStyle name="Normal 2 6 2 8 2" xfId="6465" xr:uid="{00000000-0005-0000-0000-00001D1F0000}"/>
    <cellStyle name="Normal 2 6 2 9" xfId="6466" xr:uid="{00000000-0005-0000-0000-00001E1F0000}"/>
    <cellStyle name="Normal 2 6 20" xfId="6467" xr:uid="{00000000-0005-0000-0000-00001F1F0000}"/>
    <cellStyle name="Normal 2 6 20 2" xfId="6468" xr:uid="{00000000-0005-0000-0000-0000201F0000}"/>
    <cellStyle name="Normal 2 6 20 2 2" xfId="6469" xr:uid="{00000000-0005-0000-0000-0000211F0000}"/>
    <cellStyle name="Normal 2 6 20 2 2 2" xfId="6470" xr:uid="{00000000-0005-0000-0000-0000221F0000}"/>
    <cellStyle name="Normal 2 6 20 2 3" xfId="6471" xr:uid="{00000000-0005-0000-0000-0000231F0000}"/>
    <cellStyle name="Normal 2 6 20 3" xfId="6472" xr:uid="{00000000-0005-0000-0000-0000241F0000}"/>
    <cellStyle name="Normal 2 6 20 3 2" xfId="6473" xr:uid="{00000000-0005-0000-0000-0000251F0000}"/>
    <cellStyle name="Normal 2 6 20 4" xfId="6474" xr:uid="{00000000-0005-0000-0000-0000261F0000}"/>
    <cellStyle name="Normal 2 6 21" xfId="6475" xr:uid="{00000000-0005-0000-0000-0000271F0000}"/>
    <cellStyle name="Normal 2 6 21 2" xfId="6476" xr:uid="{00000000-0005-0000-0000-0000281F0000}"/>
    <cellStyle name="Normal 2 6 22" xfId="18383" xr:uid="{00000000-0005-0000-0000-0000291F0000}"/>
    <cellStyle name="Normal 2 6 3" xfId="6477" xr:uid="{00000000-0005-0000-0000-00002A1F0000}"/>
    <cellStyle name="Normal 2 6 3 2" xfId="6478" xr:uid="{00000000-0005-0000-0000-00002B1F0000}"/>
    <cellStyle name="Normal 2 6 3 3" xfId="6479" xr:uid="{00000000-0005-0000-0000-00002C1F0000}"/>
    <cellStyle name="Normal 2 6 3 3 2" xfId="6480" xr:uid="{00000000-0005-0000-0000-00002D1F0000}"/>
    <cellStyle name="Normal 2 6 3 3 2 2" xfId="6481" xr:uid="{00000000-0005-0000-0000-00002E1F0000}"/>
    <cellStyle name="Normal 2 6 3 3 2 2 2" xfId="6482" xr:uid="{00000000-0005-0000-0000-00002F1F0000}"/>
    <cellStyle name="Normal 2 6 3 3 2 3" xfId="6483" xr:uid="{00000000-0005-0000-0000-0000301F0000}"/>
    <cellStyle name="Normal 2 6 3 3 3" xfId="6484" xr:uid="{00000000-0005-0000-0000-0000311F0000}"/>
    <cellStyle name="Normal 2 6 3 3 3 2" xfId="6485" xr:uid="{00000000-0005-0000-0000-0000321F0000}"/>
    <cellStyle name="Normal 2 6 3 3 3 2 2" xfId="6486" xr:uid="{00000000-0005-0000-0000-0000331F0000}"/>
    <cellStyle name="Normal 2 6 3 3 3 3" xfId="6487" xr:uid="{00000000-0005-0000-0000-0000341F0000}"/>
    <cellStyle name="Normal 2 6 3 3 4" xfId="6488" xr:uid="{00000000-0005-0000-0000-0000351F0000}"/>
    <cellStyle name="Normal 2 6 3 3 4 2" xfId="6489" xr:uid="{00000000-0005-0000-0000-0000361F0000}"/>
    <cellStyle name="Normal 2 6 3 3 5" xfId="6490" xr:uid="{00000000-0005-0000-0000-0000371F0000}"/>
    <cellStyle name="Normal 2 6 3 4" xfId="6491" xr:uid="{00000000-0005-0000-0000-0000381F0000}"/>
    <cellStyle name="Normal 2 6 3 4 2" xfId="6492" xr:uid="{00000000-0005-0000-0000-0000391F0000}"/>
    <cellStyle name="Normal 2 6 3 4 2 2" xfId="6493" xr:uid="{00000000-0005-0000-0000-00003A1F0000}"/>
    <cellStyle name="Normal 2 6 3 4 3" xfId="6494" xr:uid="{00000000-0005-0000-0000-00003B1F0000}"/>
    <cellStyle name="Normal 2 6 3 5" xfId="6495" xr:uid="{00000000-0005-0000-0000-00003C1F0000}"/>
    <cellStyle name="Normal 2 6 3 5 2" xfId="6496" xr:uid="{00000000-0005-0000-0000-00003D1F0000}"/>
    <cellStyle name="Normal 2 6 3 5 2 2" xfId="6497" xr:uid="{00000000-0005-0000-0000-00003E1F0000}"/>
    <cellStyle name="Normal 2 6 3 5 3" xfId="6498" xr:uid="{00000000-0005-0000-0000-00003F1F0000}"/>
    <cellStyle name="Normal 2 6 3 6" xfId="6499" xr:uid="{00000000-0005-0000-0000-0000401F0000}"/>
    <cellStyle name="Normal 2 6 3 6 2" xfId="6500" xr:uid="{00000000-0005-0000-0000-0000411F0000}"/>
    <cellStyle name="Normal 2 6 3 7" xfId="6501" xr:uid="{00000000-0005-0000-0000-0000421F0000}"/>
    <cellStyle name="Normal 2 6 4" xfId="6502" xr:uid="{00000000-0005-0000-0000-0000431F0000}"/>
    <cellStyle name="Normal 2 6 5" xfId="6503" xr:uid="{00000000-0005-0000-0000-0000441F0000}"/>
    <cellStyle name="Normal 2 6 6" xfId="6504" xr:uid="{00000000-0005-0000-0000-0000451F0000}"/>
    <cellStyle name="Normal 2 6 7" xfId="6505" xr:uid="{00000000-0005-0000-0000-0000461F0000}"/>
    <cellStyle name="Normal 2 6 8" xfId="6506" xr:uid="{00000000-0005-0000-0000-0000471F0000}"/>
    <cellStyle name="Normal 2 6 9" xfId="6507" xr:uid="{00000000-0005-0000-0000-0000481F0000}"/>
    <cellStyle name="Normal 2 7" xfId="6508" xr:uid="{00000000-0005-0000-0000-0000491F0000}"/>
    <cellStyle name="Normal 2 7 2" xfId="6509" xr:uid="{00000000-0005-0000-0000-00004A1F0000}"/>
    <cellStyle name="Normal 2 7 3" xfId="18384" xr:uid="{00000000-0005-0000-0000-00004B1F0000}"/>
    <cellStyle name="Normal 2 8" xfId="6510" xr:uid="{00000000-0005-0000-0000-00004C1F0000}"/>
    <cellStyle name="Normal 2 8 2" xfId="6511" xr:uid="{00000000-0005-0000-0000-00004D1F0000}"/>
    <cellStyle name="Normal 2 8 3" xfId="6512" xr:uid="{00000000-0005-0000-0000-00004E1F0000}"/>
    <cellStyle name="Normal 2 8 4" xfId="6513" xr:uid="{00000000-0005-0000-0000-00004F1F0000}"/>
    <cellStyle name="Normal 2 8 4 2" xfId="6514" xr:uid="{00000000-0005-0000-0000-0000501F0000}"/>
    <cellStyle name="Normal 2 8 5" xfId="18385" xr:uid="{00000000-0005-0000-0000-0000511F0000}"/>
    <cellStyle name="Normal 2 9" xfId="6515" xr:uid="{00000000-0005-0000-0000-0000521F0000}"/>
    <cellStyle name="Normal 2 9 2" xfId="6516" xr:uid="{00000000-0005-0000-0000-0000531F0000}"/>
    <cellStyle name="Normal 2 9 2 2" xfId="6517" xr:uid="{00000000-0005-0000-0000-0000541F0000}"/>
    <cellStyle name="Normal 2 9 2 3" xfId="6518" xr:uid="{00000000-0005-0000-0000-0000551F0000}"/>
    <cellStyle name="Normal 2 9 2 3 2" xfId="6519" xr:uid="{00000000-0005-0000-0000-0000561F0000}"/>
    <cellStyle name="Normal 2 9 2 3 2 2" xfId="6520" xr:uid="{00000000-0005-0000-0000-0000571F0000}"/>
    <cellStyle name="Normal 2 9 2 3 2 2 2" xfId="6521" xr:uid="{00000000-0005-0000-0000-0000581F0000}"/>
    <cellStyle name="Normal 2 9 2 3 2 3" xfId="6522" xr:uid="{00000000-0005-0000-0000-0000591F0000}"/>
    <cellStyle name="Normal 2 9 2 3 3" xfId="6523" xr:uid="{00000000-0005-0000-0000-00005A1F0000}"/>
    <cellStyle name="Normal 2 9 2 3 3 2" xfId="6524" xr:uid="{00000000-0005-0000-0000-00005B1F0000}"/>
    <cellStyle name="Normal 2 9 2 3 3 2 2" xfId="6525" xr:uid="{00000000-0005-0000-0000-00005C1F0000}"/>
    <cellStyle name="Normal 2 9 2 3 3 3" xfId="6526" xr:uid="{00000000-0005-0000-0000-00005D1F0000}"/>
    <cellStyle name="Normal 2 9 2 3 4" xfId="6527" xr:uid="{00000000-0005-0000-0000-00005E1F0000}"/>
    <cellStyle name="Normal 2 9 2 3 4 2" xfId="6528" xr:uid="{00000000-0005-0000-0000-00005F1F0000}"/>
    <cellStyle name="Normal 2 9 2 3 5" xfId="6529" xr:uid="{00000000-0005-0000-0000-0000601F0000}"/>
    <cellStyle name="Normal 2 9 2 4" xfId="6530" xr:uid="{00000000-0005-0000-0000-0000611F0000}"/>
    <cellStyle name="Normal 2 9 2 4 2" xfId="6531" xr:uid="{00000000-0005-0000-0000-0000621F0000}"/>
    <cellStyle name="Normal 2 9 2 4 2 2" xfId="6532" xr:uid="{00000000-0005-0000-0000-0000631F0000}"/>
    <cellStyle name="Normal 2 9 2 4 3" xfId="6533" xr:uid="{00000000-0005-0000-0000-0000641F0000}"/>
    <cellStyle name="Normal 2 9 2 5" xfId="6534" xr:uid="{00000000-0005-0000-0000-0000651F0000}"/>
    <cellStyle name="Normal 2 9 2 5 2" xfId="6535" xr:uid="{00000000-0005-0000-0000-0000661F0000}"/>
    <cellStyle name="Normal 2 9 2 5 2 2" xfId="6536" xr:uid="{00000000-0005-0000-0000-0000671F0000}"/>
    <cellStyle name="Normal 2 9 2 5 3" xfId="6537" xr:uid="{00000000-0005-0000-0000-0000681F0000}"/>
    <cellStyle name="Normal 2 9 2 6" xfId="6538" xr:uid="{00000000-0005-0000-0000-0000691F0000}"/>
    <cellStyle name="Normal 2 9 2 6 2" xfId="6539" xr:uid="{00000000-0005-0000-0000-00006A1F0000}"/>
    <cellStyle name="Normal 2 9 2 7" xfId="6540" xr:uid="{00000000-0005-0000-0000-00006B1F0000}"/>
    <cellStyle name="Normal 2 9 3" xfId="6541" xr:uid="{00000000-0005-0000-0000-00006C1F0000}"/>
    <cellStyle name="Normal 2 9 3 2" xfId="6542" xr:uid="{00000000-0005-0000-0000-00006D1F0000}"/>
    <cellStyle name="Normal 2 9 3 2 2" xfId="6543" xr:uid="{00000000-0005-0000-0000-00006E1F0000}"/>
    <cellStyle name="Normal 2 9 3 2 2 2" xfId="6544" xr:uid="{00000000-0005-0000-0000-00006F1F0000}"/>
    <cellStyle name="Normal 2 9 3 2 2 2 2" xfId="6545" xr:uid="{00000000-0005-0000-0000-0000701F0000}"/>
    <cellStyle name="Normal 2 9 3 2 2 3" xfId="6546" xr:uid="{00000000-0005-0000-0000-0000711F0000}"/>
    <cellStyle name="Normal 2 9 3 2 3" xfId="6547" xr:uid="{00000000-0005-0000-0000-0000721F0000}"/>
    <cellStyle name="Normal 2 9 3 2 3 2" xfId="6548" xr:uid="{00000000-0005-0000-0000-0000731F0000}"/>
    <cellStyle name="Normal 2 9 3 2 3 2 2" xfId="6549" xr:uid="{00000000-0005-0000-0000-0000741F0000}"/>
    <cellStyle name="Normal 2 9 3 2 3 3" xfId="6550" xr:uid="{00000000-0005-0000-0000-0000751F0000}"/>
    <cellStyle name="Normal 2 9 3 2 4" xfId="6551" xr:uid="{00000000-0005-0000-0000-0000761F0000}"/>
    <cellStyle name="Normal 2 9 3 2 4 2" xfId="6552" xr:uid="{00000000-0005-0000-0000-0000771F0000}"/>
    <cellStyle name="Normal 2 9 3 2 5" xfId="6553" xr:uid="{00000000-0005-0000-0000-0000781F0000}"/>
    <cellStyle name="Normal 2 9 3 3" xfId="6554" xr:uid="{00000000-0005-0000-0000-0000791F0000}"/>
    <cellStyle name="Normal 2 9 3 3 2" xfId="6555" xr:uid="{00000000-0005-0000-0000-00007A1F0000}"/>
    <cellStyle name="Normal 2 9 3 3 2 2" xfId="6556" xr:uid="{00000000-0005-0000-0000-00007B1F0000}"/>
    <cellStyle name="Normal 2 9 3 3 3" xfId="6557" xr:uid="{00000000-0005-0000-0000-00007C1F0000}"/>
    <cellStyle name="Normal 2 9 3 4" xfId="6558" xr:uid="{00000000-0005-0000-0000-00007D1F0000}"/>
    <cellStyle name="Normal 2 9 3 4 2" xfId="6559" xr:uid="{00000000-0005-0000-0000-00007E1F0000}"/>
    <cellStyle name="Normal 2 9 3 4 2 2" xfId="6560" xr:uid="{00000000-0005-0000-0000-00007F1F0000}"/>
    <cellStyle name="Normal 2 9 3 4 3" xfId="6561" xr:uid="{00000000-0005-0000-0000-0000801F0000}"/>
    <cellStyle name="Normal 2 9 3 5" xfId="6562" xr:uid="{00000000-0005-0000-0000-0000811F0000}"/>
    <cellStyle name="Normal 2 9 3 5 2" xfId="6563" xr:uid="{00000000-0005-0000-0000-0000821F0000}"/>
    <cellStyle name="Normal 2 9 3 6" xfId="6564" xr:uid="{00000000-0005-0000-0000-0000831F0000}"/>
    <cellStyle name="Normal 2 9 4" xfId="6565" xr:uid="{00000000-0005-0000-0000-0000841F0000}"/>
    <cellStyle name="Normal 2 9 4 2" xfId="6566" xr:uid="{00000000-0005-0000-0000-0000851F0000}"/>
    <cellStyle name="Normal 2 9 4 2 2" xfId="6567" xr:uid="{00000000-0005-0000-0000-0000861F0000}"/>
    <cellStyle name="Normal 2 9 4 2 2 2" xfId="6568" xr:uid="{00000000-0005-0000-0000-0000871F0000}"/>
    <cellStyle name="Normal 2 9 4 2 3" xfId="6569" xr:uid="{00000000-0005-0000-0000-0000881F0000}"/>
    <cellStyle name="Normal 2 9 4 3" xfId="6570" xr:uid="{00000000-0005-0000-0000-0000891F0000}"/>
    <cellStyle name="Normal 2 9 4 3 2" xfId="6571" xr:uid="{00000000-0005-0000-0000-00008A1F0000}"/>
    <cellStyle name="Normal 2 9 4 3 2 2" xfId="6572" xr:uid="{00000000-0005-0000-0000-00008B1F0000}"/>
    <cellStyle name="Normal 2 9 4 3 3" xfId="6573" xr:uid="{00000000-0005-0000-0000-00008C1F0000}"/>
    <cellStyle name="Normal 2 9 4 4" xfId="6574" xr:uid="{00000000-0005-0000-0000-00008D1F0000}"/>
    <cellStyle name="Normal 2 9 4 4 2" xfId="6575" xr:uid="{00000000-0005-0000-0000-00008E1F0000}"/>
    <cellStyle name="Normal 2 9 4 5" xfId="6576" xr:uid="{00000000-0005-0000-0000-00008F1F0000}"/>
    <cellStyle name="Normal 2 9 5" xfId="6577" xr:uid="{00000000-0005-0000-0000-0000901F0000}"/>
    <cellStyle name="Normal 2 9 5 2" xfId="6578" xr:uid="{00000000-0005-0000-0000-0000911F0000}"/>
    <cellStyle name="Normal 2 9 5 2 2" xfId="6579" xr:uid="{00000000-0005-0000-0000-0000921F0000}"/>
    <cellStyle name="Normal 2 9 5 2 2 2" xfId="6580" xr:uid="{00000000-0005-0000-0000-0000931F0000}"/>
    <cellStyle name="Normal 2 9 5 2 3" xfId="6581" xr:uid="{00000000-0005-0000-0000-0000941F0000}"/>
    <cellStyle name="Normal 2 9 5 3" xfId="6582" xr:uid="{00000000-0005-0000-0000-0000951F0000}"/>
    <cellStyle name="Normal 2 9 5 3 2" xfId="6583" xr:uid="{00000000-0005-0000-0000-0000961F0000}"/>
    <cellStyle name="Normal 2 9 5 4" xfId="6584" xr:uid="{00000000-0005-0000-0000-0000971F0000}"/>
    <cellStyle name="Normal 2 9 6" xfId="6585" xr:uid="{00000000-0005-0000-0000-0000981F0000}"/>
    <cellStyle name="Normal 2 9 6 2" xfId="6586" xr:uid="{00000000-0005-0000-0000-0000991F0000}"/>
    <cellStyle name="Normal 2 9 7" xfId="18386" xr:uid="{00000000-0005-0000-0000-00009A1F0000}"/>
    <cellStyle name="Normal 2_ELC" xfId="6587" xr:uid="{00000000-0005-0000-0000-00009B1F0000}"/>
    <cellStyle name="Normal 20" xfId="6588" xr:uid="{00000000-0005-0000-0000-00009C1F0000}"/>
    <cellStyle name="Normal 20 2" xfId="6589" xr:uid="{00000000-0005-0000-0000-00009D1F0000}"/>
    <cellStyle name="Normal 20 3" xfId="6590" xr:uid="{00000000-0005-0000-0000-00009E1F0000}"/>
    <cellStyle name="Normal 20 4" xfId="6591" xr:uid="{00000000-0005-0000-0000-00009F1F0000}"/>
    <cellStyle name="Normal 20 5" xfId="18387" xr:uid="{00000000-0005-0000-0000-0000A01F0000}"/>
    <cellStyle name="Normal 21" xfId="6592" xr:uid="{00000000-0005-0000-0000-0000A11F0000}"/>
    <cellStyle name="Normal 21 2" xfId="6593" xr:uid="{00000000-0005-0000-0000-0000A21F0000}"/>
    <cellStyle name="Normal 21 2 2" xfId="6594" xr:uid="{00000000-0005-0000-0000-0000A31F0000}"/>
    <cellStyle name="Normal 21 3" xfId="6595" xr:uid="{00000000-0005-0000-0000-0000A41F0000}"/>
    <cellStyle name="Normal 21 4" xfId="6596" xr:uid="{00000000-0005-0000-0000-0000A51F0000}"/>
    <cellStyle name="Normal 21 5" xfId="6597" xr:uid="{00000000-0005-0000-0000-0000A61F0000}"/>
    <cellStyle name="Normal 21 5 2" xfId="6598" xr:uid="{00000000-0005-0000-0000-0000A71F0000}"/>
    <cellStyle name="Normal 21 6" xfId="18388" xr:uid="{00000000-0005-0000-0000-0000A81F0000}"/>
    <cellStyle name="Normal 21_Scen_XBase" xfId="6599" xr:uid="{00000000-0005-0000-0000-0000A91F0000}"/>
    <cellStyle name="Normal 22" xfId="6600" xr:uid="{00000000-0005-0000-0000-0000AA1F0000}"/>
    <cellStyle name="Normal 22 2" xfId="6601" xr:uid="{00000000-0005-0000-0000-0000AB1F0000}"/>
    <cellStyle name="Normal 23" xfId="6602" xr:uid="{00000000-0005-0000-0000-0000AC1F0000}"/>
    <cellStyle name="Normal 23 2" xfId="6603" xr:uid="{00000000-0005-0000-0000-0000AD1F0000}"/>
    <cellStyle name="Normal 23 3" xfId="6604" xr:uid="{00000000-0005-0000-0000-0000AE1F0000}"/>
    <cellStyle name="Normal 24" xfId="6605" xr:uid="{00000000-0005-0000-0000-0000AF1F0000}"/>
    <cellStyle name="Normal 24 10" xfId="6606" xr:uid="{00000000-0005-0000-0000-0000B01F0000}"/>
    <cellStyle name="Normal 24 11" xfId="6607" xr:uid="{00000000-0005-0000-0000-0000B11F0000}"/>
    <cellStyle name="Normal 24 12" xfId="6608" xr:uid="{00000000-0005-0000-0000-0000B21F0000}"/>
    <cellStyle name="Normal 24 13" xfId="6609" xr:uid="{00000000-0005-0000-0000-0000B31F0000}"/>
    <cellStyle name="Normal 24 14" xfId="6610" xr:uid="{00000000-0005-0000-0000-0000B41F0000}"/>
    <cellStyle name="Normal 24 15" xfId="6611" xr:uid="{00000000-0005-0000-0000-0000B51F0000}"/>
    <cellStyle name="Normal 24 16" xfId="6612" xr:uid="{00000000-0005-0000-0000-0000B61F0000}"/>
    <cellStyle name="Normal 24 17" xfId="6613" xr:uid="{00000000-0005-0000-0000-0000B71F0000}"/>
    <cellStyle name="Normal 24 18" xfId="6614" xr:uid="{00000000-0005-0000-0000-0000B81F0000}"/>
    <cellStyle name="Normal 24 19" xfId="6615" xr:uid="{00000000-0005-0000-0000-0000B91F0000}"/>
    <cellStyle name="Normal 24 2" xfId="6616" xr:uid="{00000000-0005-0000-0000-0000BA1F0000}"/>
    <cellStyle name="Normal 24 20" xfId="6617" xr:uid="{00000000-0005-0000-0000-0000BB1F0000}"/>
    <cellStyle name="Normal 24 21" xfId="6618" xr:uid="{00000000-0005-0000-0000-0000BC1F0000}"/>
    <cellStyle name="Normal 24 22" xfId="6619" xr:uid="{00000000-0005-0000-0000-0000BD1F0000}"/>
    <cellStyle name="Normal 24 3" xfId="6620" xr:uid="{00000000-0005-0000-0000-0000BE1F0000}"/>
    <cellStyle name="Normal 24 4" xfId="6621" xr:uid="{00000000-0005-0000-0000-0000BF1F0000}"/>
    <cellStyle name="Normal 24 5" xfId="6622" xr:uid="{00000000-0005-0000-0000-0000C01F0000}"/>
    <cellStyle name="Normal 24 6" xfId="6623" xr:uid="{00000000-0005-0000-0000-0000C11F0000}"/>
    <cellStyle name="Normal 24 7" xfId="6624" xr:uid="{00000000-0005-0000-0000-0000C21F0000}"/>
    <cellStyle name="Normal 24 8" xfId="6625" xr:uid="{00000000-0005-0000-0000-0000C31F0000}"/>
    <cellStyle name="Normal 24 9" xfId="6626" xr:uid="{00000000-0005-0000-0000-0000C41F0000}"/>
    <cellStyle name="Normal 25" xfId="6627" xr:uid="{00000000-0005-0000-0000-0000C51F0000}"/>
    <cellStyle name="Normal 25 2" xfId="6628" xr:uid="{00000000-0005-0000-0000-0000C61F0000}"/>
    <cellStyle name="Normal 25 3" xfId="6629" xr:uid="{00000000-0005-0000-0000-0000C71F0000}"/>
    <cellStyle name="Normal 26" xfId="6630" xr:uid="{00000000-0005-0000-0000-0000C81F0000}"/>
    <cellStyle name="Normal 26 2" xfId="6631" xr:uid="{00000000-0005-0000-0000-0000C91F0000}"/>
    <cellStyle name="Normal 26 3" xfId="6632" xr:uid="{00000000-0005-0000-0000-0000CA1F0000}"/>
    <cellStyle name="Normal 26 4" xfId="18389" xr:uid="{00000000-0005-0000-0000-0000CB1F0000}"/>
    <cellStyle name="Normal 27" xfId="6633" xr:uid="{00000000-0005-0000-0000-0000CC1F0000}"/>
    <cellStyle name="Normal 27 2" xfId="6634" xr:uid="{00000000-0005-0000-0000-0000CD1F0000}"/>
    <cellStyle name="Normal 28" xfId="6635" xr:uid="{00000000-0005-0000-0000-0000CE1F0000}"/>
    <cellStyle name="Normal 29" xfId="6636" xr:uid="{00000000-0005-0000-0000-0000CF1F0000}"/>
    <cellStyle name="Normal 3" xfId="6637" xr:uid="{00000000-0005-0000-0000-0000D01F0000}"/>
    <cellStyle name="Normal 3 10" xfId="6638" xr:uid="{00000000-0005-0000-0000-0000D11F0000}"/>
    <cellStyle name="Normal 3 10 2" xfId="18391" xr:uid="{00000000-0005-0000-0000-0000D21F0000}"/>
    <cellStyle name="Normal 3 11" xfId="6639" xr:uid="{00000000-0005-0000-0000-0000D31F0000}"/>
    <cellStyle name="Normal 3 11 2" xfId="18392" xr:uid="{00000000-0005-0000-0000-0000D41F0000}"/>
    <cellStyle name="Normal 3 12" xfId="6640" xr:uid="{00000000-0005-0000-0000-0000D51F0000}"/>
    <cellStyle name="Normal 3 12 2" xfId="18393" xr:uid="{00000000-0005-0000-0000-0000D61F0000}"/>
    <cellStyle name="Normal 3 13" xfId="6641" xr:uid="{00000000-0005-0000-0000-0000D71F0000}"/>
    <cellStyle name="Normal 3 14" xfId="6642" xr:uid="{00000000-0005-0000-0000-0000D81F0000}"/>
    <cellStyle name="Normal 3 15" xfId="6643" xr:uid="{00000000-0005-0000-0000-0000D91F0000}"/>
    <cellStyle name="Normal 3 16" xfId="6644" xr:uid="{00000000-0005-0000-0000-0000DA1F0000}"/>
    <cellStyle name="Normal 3 17" xfId="6645" xr:uid="{00000000-0005-0000-0000-0000DB1F0000}"/>
    <cellStyle name="Normal 3 18" xfId="6646" xr:uid="{00000000-0005-0000-0000-0000DC1F0000}"/>
    <cellStyle name="Normal 3 19" xfId="6647" xr:uid="{00000000-0005-0000-0000-0000DD1F0000}"/>
    <cellStyle name="Normal 3 2" xfId="6648" xr:uid="{00000000-0005-0000-0000-0000DE1F0000}"/>
    <cellStyle name="Normal 3 2 10" xfId="6649" xr:uid="{00000000-0005-0000-0000-0000DF1F0000}"/>
    <cellStyle name="Normal 3 2 11" xfId="6650" xr:uid="{00000000-0005-0000-0000-0000E01F0000}"/>
    <cellStyle name="Normal 3 2 11 2" xfId="6651" xr:uid="{00000000-0005-0000-0000-0000E11F0000}"/>
    <cellStyle name="Normal 3 2 11 2 2" xfId="6652" xr:uid="{00000000-0005-0000-0000-0000E21F0000}"/>
    <cellStyle name="Normal 3 2 11 2 2 2" xfId="6653" xr:uid="{00000000-0005-0000-0000-0000E31F0000}"/>
    <cellStyle name="Normal 3 2 11 2 2 2 2" xfId="6654" xr:uid="{00000000-0005-0000-0000-0000E41F0000}"/>
    <cellStyle name="Normal 3 2 11 2 2 3" xfId="6655" xr:uid="{00000000-0005-0000-0000-0000E51F0000}"/>
    <cellStyle name="Normal 3 2 11 2 3" xfId="6656" xr:uid="{00000000-0005-0000-0000-0000E61F0000}"/>
    <cellStyle name="Normal 3 2 11 2 3 2" xfId="6657" xr:uid="{00000000-0005-0000-0000-0000E71F0000}"/>
    <cellStyle name="Normal 3 2 11 2 3 2 2" xfId="6658" xr:uid="{00000000-0005-0000-0000-0000E81F0000}"/>
    <cellStyle name="Normal 3 2 11 2 3 3" xfId="6659" xr:uid="{00000000-0005-0000-0000-0000E91F0000}"/>
    <cellStyle name="Normal 3 2 11 2 4" xfId="6660" xr:uid="{00000000-0005-0000-0000-0000EA1F0000}"/>
    <cellStyle name="Normal 3 2 11 2 4 2" xfId="6661" xr:uid="{00000000-0005-0000-0000-0000EB1F0000}"/>
    <cellStyle name="Normal 3 2 11 2 5" xfId="6662" xr:uid="{00000000-0005-0000-0000-0000EC1F0000}"/>
    <cellStyle name="Normal 3 2 11 3" xfId="6663" xr:uid="{00000000-0005-0000-0000-0000ED1F0000}"/>
    <cellStyle name="Normal 3 2 11 3 2" xfId="6664" xr:uid="{00000000-0005-0000-0000-0000EE1F0000}"/>
    <cellStyle name="Normal 3 2 11 3 2 2" xfId="6665" xr:uid="{00000000-0005-0000-0000-0000EF1F0000}"/>
    <cellStyle name="Normal 3 2 11 3 3" xfId="6666" xr:uid="{00000000-0005-0000-0000-0000F01F0000}"/>
    <cellStyle name="Normal 3 2 11 4" xfId="6667" xr:uid="{00000000-0005-0000-0000-0000F11F0000}"/>
    <cellStyle name="Normal 3 2 11 4 2" xfId="6668" xr:uid="{00000000-0005-0000-0000-0000F21F0000}"/>
    <cellStyle name="Normal 3 2 11 4 2 2" xfId="6669" xr:uid="{00000000-0005-0000-0000-0000F31F0000}"/>
    <cellStyle name="Normal 3 2 11 4 3" xfId="6670" xr:uid="{00000000-0005-0000-0000-0000F41F0000}"/>
    <cellStyle name="Normal 3 2 11 5" xfId="6671" xr:uid="{00000000-0005-0000-0000-0000F51F0000}"/>
    <cellStyle name="Normal 3 2 11 5 2" xfId="6672" xr:uid="{00000000-0005-0000-0000-0000F61F0000}"/>
    <cellStyle name="Normal 3 2 11 6" xfId="6673" xr:uid="{00000000-0005-0000-0000-0000F71F0000}"/>
    <cellStyle name="Normal 3 2 12" xfId="6674" xr:uid="{00000000-0005-0000-0000-0000F81F0000}"/>
    <cellStyle name="Normal 3 2 13" xfId="6675" xr:uid="{00000000-0005-0000-0000-0000F91F0000}"/>
    <cellStyle name="Normal 3 2 14" xfId="18394" xr:uid="{00000000-0005-0000-0000-0000FA1F0000}"/>
    <cellStyle name="Normal 3 2 2" xfId="6676" xr:uid="{00000000-0005-0000-0000-0000FB1F0000}"/>
    <cellStyle name="Normal 3 2 2 2" xfId="6677" xr:uid="{00000000-0005-0000-0000-0000FC1F0000}"/>
    <cellStyle name="Normal 3 2 2 2 2" xfId="6678" xr:uid="{00000000-0005-0000-0000-0000FD1F0000}"/>
    <cellStyle name="Normal 3 2 2 3" xfId="6679" xr:uid="{00000000-0005-0000-0000-0000FE1F0000}"/>
    <cellStyle name="Normal 3 2 2 4" xfId="6680" xr:uid="{00000000-0005-0000-0000-0000FF1F0000}"/>
    <cellStyle name="Normal 3 2 2 4 2" xfId="6681" xr:uid="{00000000-0005-0000-0000-000000200000}"/>
    <cellStyle name="Normal 3 2 2 4 2 2" xfId="6682" xr:uid="{00000000-0005-0000-0000-000001200000}"/>
    <cellStyle name="Normal 3 2 2 4 2 2 2" xfId="6683" xr:uid="{00000000-0005-0000-0000-000002200000}"/>
    <cellStyle name="Normal 3 2 2 4 2 2 2 2" xfId="6684" xr:uid="{00000000-0005-0000-0000-000003200000}"/>
    <cellStyle name="Normal 3 2 2 4 2 2 3" xfId="6685" xr:uid="{00000000-0005-0000-0000-000004200000}"/>
    <cellStyle name="Normal 3 2 2 4 2 3" xfId="6686" xr:uid="{00000000-0005-0000-0000-000005200000}"/>
    <cellStyle name="Normal 3 2 2 4 2 3 2" xfId="6687" xr:uid="{00000000-0005-0000-0000-000006200000}"/>
    <cellStyle name="Normal 3 2 2 4 2 3 2 2" xfId="6688" xr:uid="{00000000-0005-0000-0000-000007200000}"/>
    <cellStyle name="Normal 3 2 2 4 2 3 3" xfId="6689" xr:uid="{00000000-0005-0000-0000-000008200000}"/>
    <cellStyle name="Normal 3 2 2 4 2 4" xfId="6690" xr:uid="{00000000-0005-0000-0000-000009200000}"/>
    <cellStyle name="Normal 3 2 2 4 2 4 2" xfId="6691" xr:uid="{00000000-0005-0000-0000-00000A200000}"/>
    <cellStyle name="Normal 3 2 2 4 2 5" xfId="6692" xr:uid="{00000000-0005-0000-0000-00000B200000}"/>
    <cellStyle name="Normal 3 2 2 4 3" xfId="6693" xr:uid="{00000000-0005-0000-0000-00000C200000}"/>
    <cellStyle name="Normal 3 2 2 4 3 2" xfId="6694" xr:uid="{00000000-0005-0000-0000-00000D200000}"/>
    <cellStyle name="Normal 3 2 2 4 3 2 2" xfId="6695" xr:uid="{00000000-0005-0000-0000-00000E200000}"/>
    <cellStyle name="Normal 3 2 2 4 3 3" xfId="6696" xr:uid="{00000000-0005-0000-0000-00000F200000}"/>
    <cellStyle name="Normal 3 2 2 4 4" xfId="6697" xr:uid="{00000000-0005-0000-0000-000010200000}"/>
    <cellStyle name="Normal 3 2 2 4 4 2" xfId="6698" xr:uid="{00000000-0005-0000-0000-000011200000}"/>
    <cellStyle name="Normal 3 2 2 4 4 2 2" xfId="6699" xr:uid="{00000000-0005-0000-0000-000012200000}"/>
    <cellStyle name="Normal 3 2 2 4 4 3" xfId="6700" xr:uid="{00000000-0005-0000-0000-000013200000}"/>
    <cellStyle name="Normal 3 2 2 4 5" xfId="6701" xr:uid="{00000000-0005-0000-0000-000014200000}"/>
    <cellStyle name="Normal 3 2 2 4 5 2" xfId="6702" xr:uid="{00000000-0005-0000-0000-000015200000}"/>
    <cellStyle name="Normal 3 2 2 4 6" xfId="6703" xr:uid="{00000000-0005-0000-0000-000016200000}"/>
    <cellStyle name="Normal 3 2 2 5" xfId="18395" xr:uid="{00000000-0005-0000-0000-000017200000}"/>
    <cellStyle name="Normal 3 2 3" xfId="6704" xr:uid="{00000000-0005-0000-0000-000018200000}"/>
    <cellStyle name="Normal 3 2 3 2" xfId="6705" xr:uid="{00000000-0005-0000-0000-000019200000}"/>
    <cellStyle name="Normal 3 2 3 3" xfId="6706" xr:uid="{00000000-0005-0000-0000-00001A200000}"/>
    <cellStyle name="Normal 3 2 3 3 2" xfId="6707" xr:uid="{00000000-0005-0000-0000-00001B200000}"/>
    <cellStyle name="Normal 3 2 3 3 2 2" xfId="6708" xr:uid="{00000000-0005-0000-0000-00001C200000}"/>
    <cellStyle name="Normal 3 2 3 3 2 2 2" xfId="6709" xr:uid="{00000000-0005-0000-0000-00001D200000}"/>
    <cellStyle name="Normal 3 2 3 3 2 3" xfId="6710" xr:uid="{00000000-0005-0000-0000-00001E200000}"/>
    <cellStyle name="Normal 3 2 3 3 3" xfId="6711" xr:uid="{00000000-0005-0000-0000-00001F200000}"/>
    <cellStyle name="Normal 3 2 3 3 3 2" xfId="6712" xr:uid="{00000000-0005-0000-0000-000020200000}"/>
    <cellStyle name="Normal 3 2 3 3 3 2 2" xfId="6713" xr:uid="{00000000-0005-0000-0000-000021200000}"/>
    <cellStyle name="Normal 3 2 3 3 3 3" xfId="6714" xr:uid="{00000000-0005-0000-0000-000022200000}"/>
    <cellStyle name="Normal 3 2 3 3 4" xfId="6715" xr:uid="{00000000-0005-0000-0000-000023200000}"/>
    <cellStyle name="Normal 3 2 3 3 4 2" xfId="6716" xr:uid="{00000000-0005-0000-0000-000024200000}"/>
    <cellStyle name="Normal 3 2 3 3 5" xfId="6717" xr:uid="{00000000-0005-0000-0000-000025200000}"/>
    <cellStyle name="Normal 3 2 3 4" xfId="6718" xr:uid="{00000000-0005-0000-0000-000026200000}"/>
    <cellStyle name="Normal 3 2 3 4 2" xfId="6719" xr:uid="{00000000-0005-0000-0000-000027200000}"/>
    <cellStyle name="Normal 3 2 3 4 2 2" xfId="6720" xr:uid="{00000000-0005-0000-0000-000028200000}"/>
    <cellStyle name="Normal 3 2 3 4 2 2 2" xfId="6721" xr:uid="{00000000-0005-0000-0000-000029200000}"/>
    <cellStyle name="Normal 3 2 3 4 2 3" xfId="6722" xr:uid="{00000000-0005-0000-0000-00002A200000}"/>
    <cellStyle name="Normal 3 2 3 4 3" xfId="6723" xr:uid="{00000000-0005-0000-0000-00002B200000}"/>
    <cellStyle name="Normal 3 2 3 4 3 2" xfId="6724" xr:uid="{00000000-0005-0000-0000-00002C200000}"/>
    <cellStyle name="Normal 3 2 3 4 4" xfId="6725" xr:uid="{00000000-0005-0000-0000-00002D200000}"/>
    <cellStyle name="Normal 3 2 3 5" xfId="6726" xr:uid="{00000000-0005-0000-0000-00002E200000}"/>
    <cellStyle name="Normal 3 2 3 5 2" xfId="6727" xr:uid="{00000000-0005-0000-0000-00002F200000}"/>
    <cellStyle name="Normal 3 2 3 6" xfId="18396" xr:uid="{00000000-0005-0000-0000-000030200000}"/>
    <cellStyle name="Normal 3 2 4" xfId="6728" xr:uid="{00000000-0005-0000-0000-000031200000}"/>
    <cellStyle name="Normal 3 2 4 2" xfId="6729" xr:uid="{00000000-0005-0000-0000-000032200000}"/>
    <cellStyle name="Normal 3 2 4 3" xfId="6730" xr:uid="{00000000-0005-0000-0000-000033200000}"/>
    <cellStyle name="Normal 3 2 4 4" xfId="18397" xr:uid="{00000000-0005-0000-0000-000034200000}"/>
    <cellStyle name="Normal 3 2 5" xfId="6731" xr:uid="{00000000-0005-0000-0000-000035200000}"/>
    <cellStyle name="Normal 3 2 5 2" xfId="18398" xr:uid="{00000000-0005-0000-0000-000036200000}"/>
    <cellStyle name="Normal 3 2 6" xfId="6732" xr:uid="{00000000-0005-0000-0000-000037200000}"/>
    <cellStyle name="Normal 3 2 6 2" xfId="18399" xr:uid="{00000000-0005-0000-0000-000038200000}"/>
    <cellStyle name="Normal 3 2 7" xfId="6733" xr:uid="{00000000-0005-0000-0000-000039200000}"/>
    <cellStyle name="Normal 3 2 7 2" xfId="18400" xr:uid="{00000000-0005-0000-0000-00003A200000}"/>
    <cellStyle name="Normal 3 2 8" xfId="6734" xr:uid="{00000000-0005-0000-0000-00003B200000}"/>
    <cellStyle name="Normal 3 2 8 2" xfId="18401" xr:uid="{00000000-0005-0000-0000-00003C200000}"/>
    <cellStyle name="Normal 3 2 9" xfId="6735" xr:uid="{00000000-0005-0000-0000-00003D200000}"/>
    <cellStyle name="Normal 3 2 9 2" xfId="6736" xr:uid="{00000000-0005-0000-0000-00003E200000}"/>
    <cellStyle name="Normal 3 2 9 2 2" xfId="6737" xr:uid="{00000000-0005-0000-0000-00003F200000}"/>
    <cellStyle name="Normal 3 2 9 2 2 2" xfId="6738" xr:uid="{00000000-0005-0000-0000-000040200000}"/>
    <cellStyle name="Normal 3 2 9 2 2 2 2" xfId="6739" xr:uid="{00000000-0005-0000-0000-000041200000}"/>
    <cellStyle name="Normal 3 2 9 2 2 2 2 2" xfId="6740" xr:uid="{00000000-0005-0000-0000-000042200000}"/>
    <cellStyle name="Normal 3 2 9 2 2 2 3" xfId="6741" xr:uid="{00000000-0005-0000-0000-000043200000}"/>
    <cellStyle name="Normal 3 2 9 2 2 3" xfId="6742" xr:uid="{00000000-0005-0000-0000-000044200000}"/>
    <cellStyle name="Normal 3 2 9 2 2 3 2" xfId="6743" xr:uid="{00000000-0005-0000-0000-000045200000}"/>
    <cellStyle name="Normal 3 2 9 2 2 3 2 2" xfId="6744" xr:uid="{00000000-0005-0000-0000-000046200000}"/>
    <cellStyle name="Normal 3 2 9 2 2 3 3" xfId="6745" xr:uid="{00000000-0005-0000-0000-000047200000}"/>
    <cellStyle name="Normal 3 2 9 2 2 4" xfId="6746" xr:uid="{00000000-0005-0000-0000-000048200000}"/>
    <cellStyle name="Normal 3 2 9 2 2 4 2" xfId="6747" xr:uid="{00000000-0005-0000-0000-000049200000}"/>
    <cellStyle name="Normal 3 2 9 2 2 5" xfId="6748" xr:uid="{00000000-0005-0000-0000-00004A200000}"/>
    <cellStyle name="Normal 3 2 9 2 3" xfId="6749" xr:uid="{00000000-0005-0000-0000-00004B200000}"/>
    <cellStyle name="Normal 3 2 9 2 3 2" xfId="6750" xr:uid="{00000000-0005-0000-0000-00004C200000}"/>
    <cellStyle name="Normal 3 2 9 2 3 2 2" xfId="6751" xr:uid="{00000000-0005-0000-0000-00004D200000}"/>
    <cellStyle name="Normal 3 2 9 2 3 3" xfId="6752" xr:uid="{00000000-0005-0000-0000-00004E200000}"/>
    <cellStyle name="Normal 3 2 9 2 4" xfId="6753" xr:uid="{00000000-0005-0000-0000-00004F200000}"/>
    <cellStyle name="Normal 3 2 9 2 4 2" xfId="6754" xr:uid="{00000000-0005-0000-0000-000050200000}"/>
    <cellStyle name="Normal 3 2 9 2 4 2 2" xfId="6755" xr:uid="{00000000-0005-0000-0000-000051200000}"/>
    <cellStyle name="Normal 3 2 9 2 4 3" xfId="6756" xr:uid="{00000000-0005-0000-0000-000052200000}"/>
    <cellStyle name="Normal 3 2 9 2 5" xfId="6757" xr:uid="{00000000-0005-0000-0000-000053200000}"/>
    <cellStyle name="Normal 3 2 9 2 5 2" xfId="6758" xr:uid="{00000000-0005-0000-0000-000054200000}"/>
    <cellStyle name="Normal 3 2 9 2 6" xfId="6759" xr:uid="{00000000-0005-0000-0000-000055200000}"/>
    <cellStyle name="Normal 3 2 9 3" xfId="6760" xr:uid="{00000000-0005-0000-0000-000056200000}"/>
    <cellStyle name="Normal 3 2 9 4" xfId="6761" xr:uid="{00000000-0005-0000-0000-000057200000}"/>
    <cellStyle name="Normal 3 2 9 4 2" xfId="6762" xr:uid="{00000000-0005-0000-0000-000058200000}"/>
    <cellStyle name="Normal 3 2 9 4 2 2" xfId="6763" xr:uid="{00000000-0005-0000-0000-000059200000}"/>
    <cellStyle name="Normal 3 2 9 4 3" xfId="6764" xr:uid="{00000000-0005-0000-0000-00005A200000}"/>
    <cellStyle name="Normal 3 2_ELC" xfId="6765" xr:uid="{00000000-0005-0000-0000-00005B200000}"/>
    <cellStyle name="Normal 3 20" xfId="6766" xr:uid="{00000000-0005-0000-0000-00005C200000}"/>
    <cellStyle name="Normal 3 21" xfId="6767" xr:uid="{00000000-0005-0000-0000-00005D200000}"/>
    <cellStyle name="Normal 3 22" xfId="6768" xr:uid="{00000000-0005-0000-0000-00005E200000}"/>
    <cellStyle name="Normal 3 23" xfId="6769" xr:uid="{00000000-0005-0000-0000-00005F200000}"/>
    <cellStyle name="Normal 3 24" xfId="6770" xr:uid="{00000000-0005-0000-0000-000060200000}"/>
    <cellStyle name="Normal 3 25" xfId="6771" xr:uid="{00000000-0005-0000-0000-000061200000}"/>
    <cellStyle name="Normal 3 26" xfId="6772" xr:uid="{00000000-0005-0000-0000-000062200000}"/>
    <cellStyle name="Normal 3 27" xfId="6773" xr:uid="{00000000-0005-0000-0000-000063200000}"/>
    <cellStyle name="Normal 3 28" xfId="6774" xr:uid="{00000000-0005-0000-0000-000064200000}"/>
    <cellStyle name="Normal 3 29" xfId="6775" xr:uid="{00000000-0005-0000-0000-000065200000}"/>
    <cellStyle name="Normal 3 29 2" xfId="6776" xr:uid="{00000000-0005-0000-0000-000066200000}"/>
    <cellStyle name="Normal 3 3" xfId="6777" xr:uid="{00000000-0005-0000-0000-000067200000}"/>
    <cellStyle name="Normal 3 3 10" xfId="18402" xr:uid="{00000000-0005-0000-0000-000068200000}"/>
    <cellStyle name="Normal 3 3 2" xfId="6778" xr:uid="{00000000-0005-0000-0000-000069200000}"/>
    <cellStyle name="Normal 3 3 2 2" xfId="6779" xr:uid="{00000000-0005-0000-0000-00006A200000}"/>
    <cellStyle name="Normal 3 3 2 3" xfId="6780" xr:uid="{00000000-0005-0000-0000-00006B200000}"/>
    <cellStyle name="Normal 3 3 2 4" xfId="18403" xr:uid="{00000000-0005-0000-0000-00006C200000}"/>
    <cellStyle name="Normal 3 3 3" xfId="6781" xr:uid="{00000000-0005-0000-0000-00006D200000}"/>
    <cellStyle name="Normal 3 3 3 2" xfId="18404" xr:uid="{00000000-0005-0000-0000-00006E200000}"/>
    <cellStyle name="Normal 3 3 4" xfId="6782" xr:uid="{00000000-0005-0000-0000-00006F200000}"/>
    <cellStyle name="Normal 3 3 4 2" xfId="18405" xr:uid="{00000000-0005-0000-0000-000070200000}"/>
    <cellStyle name="Normal 3 3 5" xfId="6783" xr:uid="{00000000-0005-0000-0000-000071200000}"/>
    <cellStyle name="Normal 3 3 5 2" xfId="18406" xr:uid="{00000000-0005-0000-0000-000072200000}"/>
    <cellStyle name="Normal 3 3 6" xfId="6784" xr:uid="{00000000-0005-0000-0000-000073200000}"/>
    <cellStyle name="Normal 3 3 6 2" xfId="18407" xr:uid="{00000000-0005-0000-0000-000074200000}"/>
    <cellStyle name="Normal 3 3 7" xfId="6785" xr:uid="{00000000-0005-0000-0000-000075200000}"/>
    <cellStyle name="Normal 3 3 7 2" xfId="18408" xr:uid="{00000000-0005-0000-0000-000076200000}"/>
    <cellStyle name="Normal 3 3 8" xfId="6786" xr:uid="{00000000-0005-0000-0000-000077200000}"/>
    <cellStyle name="Normal 3 3 8 2" xfId="18409" xr:uid="{00000000-0005-0000-0000-000078200000}"/>
    <cellStyle name="Normal 3 3 9" xfId="6787" xr:uid="{00000000-0005-0000-0000-000079200000}"/>
    <cellStyle name="Normal 3 30" xfId="6788" xr:uid="{00000000-0005-0000-0000-00007A200000}"/>
    <cellStyle name="Normal 3 30 2" xfId="6789" xr:uid="{00000000-0005-0000-0000-00007B200000}"/>
    <cellStyle name="Normal 3 30 2 2" xfId="6790" xr:uid="{00000000-0005-0000-0000-00007C200000}"/>
    <cellStyle name="Normal 3 30 2 2 2" xfId="6791" xr:uid="{00000000-0005-0000-0000-00007D200000}"/>
    <cellStyle name="Normal 3 30 2 3" xfId="6792" xr:uid="{00000000-0005-0000-0000-00007E200000}"/>
    <cellStyle name="Normal 3 30 2 4" xfId="6793" xr:uid="{00000000-0005-0000-0000-00007F200000}"/>
    <cellStyle name="Normal 3 30 3" xfId="6794" xr:uid="{00000000-0005-0000-0000-000080200000}"/>
    <cellStyle name="Normal 3 30 3 2" xfId="6795" xr:uid="{00000000-0005-0000-0000-000081200000}"/>
    <cellStyle name="Normal 3 30 3 2 2" xfId="6796" xr:uid="{00000000-0005-0000-0000-000082200000}"/>
    <cellStyle name="Normal 3 30 3 3" xfId="6797" xr:uid="{00000000-0005-0000-0000-000083200000}"/>
    <cellStyle name="Normal 3 30 4" xfId="6798" xr:uid="{00000000-0005-0000-0000-000084200000}"/>
    <cellStyle name="Normal 3 30 4 2" xfId="6799" xr:uid="{00000000-0005-0000-0000-000085200000}"/>
    <cellStyle name="Normal 3 30 5" xfId="6800" xr:uid="{00000000-0005-0000-0000-000086200000}"/>
    <cellStyle name="Normal 3 31" xfId="6801" xr:uid="{00000000-0005-0000-0000-000087200000}"/>
    <cellStyle name="Normal 3 31 2" xfId="6802" xr:uid="{00000000-0005-0000-0000-000088200000}"/>
    <cellStyle name="Normal 3 31 2 2" xfId="6803" xr:uid="{00000000-0005-0000-0000-000089200000}"/>
    <cellStyle name="Normal 3 31 3" xfId="6804" xr:uid="{00000000-0005-0000-0000-00008A200000}"/>
    <cellStyle name="Normal 3 31 4" xfId="6805" xr:uid="{00000000-0005-0000-0000-00008B200000}"/>
    <cellStyle name="Normal 3 32" xfId="6806" xr:uid="{00000000-0005-0000-0000-00008C200000}"/>
    <cellStyle name="Normal 3 32 2" xfId="6807" xr:uid="{00000000-0005-0000-0000-00008D200000}"/>
    <cellStyle name="Normal 3 32 3" xfId="6808" xr:uid="{00000000-0005-0000-0000-00008E200000}"/>
    <cellStyle name="Normal 3 33" xfId="18390" xr:uid="{00000000-0005-0000-0000-00008F200000}"/>
    <cellStyle name="Normal 3 4" xfId="6809" xr:uid="{00000000-0005-0000-0000-000090200000}"/>
    <cellStyle name="Normal 3 4 2" xfId="6810" xr:uid="{00000000-0005-0000-0000-000091200000}"/>
    <cellStyle name="Normal 3 4 2 2" xfId="18411" xr:uid="{00000000-0005-0000-0000-000092200000}"/>
    <cellStyle name="Normal 3 4 3" xfId="6811" xr:uid="{00000000-0005-0000-0000-000093200000}"/>
    <cellStyle name="Normal 3 4 3 2" xfId="18412" xr:uid="{00000000-0005-0000-0000-000094200000}"/>
    <cellStyle name="Normal 3 4 4" xfId="6812" xr:uid="{00000000-0005-0000-0000-000095200000}"/>
    <cellStyle name="Normal 3 4 4 2" xfId="6813" xr:uid="{00000000-0005-0000-0000-000096200000}"/>
    <cellStyle name="Normal 3 4 4 3" xfId="6814" xr:uid="{00000000-0005-0000-0000-000097200000}"/>
    <cellStyle name="Normal 3 4 4 4" xfId="18413" xr:uid="{00000000-0005-0000-0000-000098200000}"/>
    <cellStyle name="Normal 3 4 5" xfId="6815" xr:uid="{00000000-0005-0000-0000-000099200000}"/>
    <cellStyle name="Normal 3 4 5 2" xfId="18414" xr:uid="{00000000-0005-0000-0000-00009A200000}"/>
    <cellStyle name="Normal 3 4 6" xfId="6816" xr:uid="{00000000-0005-0000-0000-00009B200000}"/>
    <cellStyle name="Normal 3 4 6 2" xfId="18415" xr:uid="{00000000-0005-0000-0000-00009C200000}"/>
    <cellStyle name="Normal 3 4 7" xfId="6817" xr:uid="{00000000-0005-0000-0000-00009D200000}"/>
    <cellStyle name="Normal 3 4 7 2" xfId="18416" xr:uid="{00000000-0005-0000-0000-00009E200000}"/>
    <cellStyle name="Normal 3 4 8" xfId="6818" xr:uid="{00000000-0005-0000-0000-00009F200000}"/>
    <cellStyle name="Normal 3 4 8 2" xfId="18417" xr:uid="{00000000-0005-0000-0000-0000A0200000}"/>
    <cellStyle name="Normal 3 4 9" xfId="18410" xr:uid="{00000000-0005-0000-0000-0000A1200000}"/>
    <cellStyle name="Normal 3 5" xfId="6819" xr:uid="{00000000-0005-0000-0000-0000A2200000}"/>
    <cellStyle name="Normal 3 5 10" xfId="18418" xr:uid="{00000000-0005-0000-0000-0000A3200000}"/>
    <cellStyle name="Normal 3 5 2" xfId="6820" xr:uid="{00000000-0005-0000-0000-0000A4200000}"/>
    <cellStyle name="Normal 3 5 2 2" xfId="18419" xr:uid="{00000000-0005-0000-0000-0000A5200000}"/>
    <cellStyle name="Normal 3 5 3" xfId="6821" xr:uid="{00000000-0005-0000-0000-0000A6200000}"/>
    <cellStyle name="Normal 3 5 3 2" xfId="6822" xr:uid="{00000000-0005-0000-0000-0000A7200000}"/>
    <cellStyle name="Normal 3 5 3 3" xfId="6823" xr:uid="{00000000-0005-0000-0000-0000A8200000}"/>
    <cellStyle name="Normal 3 5 3 4" xfId="18420" xr:uid="{00000000-0005-0000-0000-0000A9200000}"/>
    <cellStyle name="Normal 3 5 4" xfId="6824" xr:uid="{00000000-0005-0000-0000-0000AA200000}"/>
    <cellStyle name="Normal 3 5 4 2" xfId="6825" xr:uid="{00000000-0005-0000-0000-0000AB200000}"/>
    <cellStyle name="Normal 3 5 4 3" xfId="6826" xr:uid="{00000000-0005-0000-0000-0000AC200000}"/>
    <cellStyle name="Normal 3 5 4 3 2" xfId="6827" xr:uid="{00000000-0005-0000-0000-0000AD200000}"/>
    <cellStyle name="Normal 3 5 4 3 2 2" xfId="6828" xr:uid="{00000000-0005-0000-0000-0000AE200000}"/>
    <cellStyle name="Normal 3 5 4 3 2 2 2" xfId="6829" xr:uid="{00000000-0005-0000-0000-0000AF200000}"/>
    <cellStyle name="Normal 3 5 4 3 2 3" xfId="6830" xr:uid="{00000000-0005-0000-0000-0000B0200000}"/>
    <cellStyle name="Normal 3 5 4 3 3" xfId="6831" xr:uid="{00000000-0005-0000-0000-0000B1200000}"/>
    <cellStyle name="Normal 3 5 4 3 3 2" xfId="6832" xr:uid="{00000000-0005-0000-0000-0000B2200000}"/>
    <cellStyle name="Normal 3 5 4 3 3 2 2" xfId="6833" xr:uid="{00000000-0005-0000-0000-0000B3200000}"/>
    <cellStyle name="Normal 3 5 4 3 3 3" xfId="6834" xr:uid="{00000000-0005-0000-0000-0000B4200000}"/>
    <cellStyle name="Normal 3 5 4 3 4" xfId="6835" xr:uid="{00000000-0005-0000-0000-0000B5200000}"/>
    <cellStyle name="Normal 3 5 4 3 4 2" xfId="6836" xr:uid="{00000000-0005-0000-0000-0000B6200000}"/>
    <cellStyle name="Normal 3 5 4 3 5" xfId="6837" xr:uid="{00000000-0005-0000-0000-0000B7200000}"/>
    <cellStyle name="Normal 3 5 4 4" xfId="6838" xr:uid="{00000000-0005-0000-0000-0000B8200000}"/>
    <cellStyle name="Normal 3 5 4 4 2" xfId="6839" xr:uid="{00000000-0005-0000-0000-0000B9200000}"/>
    <cellStyle name="Normal 3 5 4 4 2 2" xfId="6840" xr:uid="{00000000-0005-0000-0000-0000BA200000}"/>
    <cellStyle name="Normal 3 5 4 4 2 2 2" xfId="6841" xr:uid="{00000000-0005-0000-0000-0000BB200000}"/>
    <cellStyle name="Normal 3 5 4 4 2 3" xfId="6842" xr:uid="{00000000-0005-0000-0000-0000BC200000}"/>
    <cellStyle name="Normal 3 5 4 4 3" xfId="6843" xr:uid="{00000000-0005-0000-0000-0000BD200000}"/>
    <cellStyle name="Normal 3 5 4 4 3 2" xfId="6844" xr:uid="{00000000-0005-0000-0000-0000BE200000}"/>
    <cellStyle name="Normal 3 5 4 4 4" xfId="6845" xr:uid="{00000000-0005-0000-0000-0000BF200000}"/>
    <cellStyle name="Normal 3 5 4 5" xfId="6846" xr:uid="{00000000-0005-0000-0000-0000C0200000}"/>
    <cellStyle name="Normal 3 5 4 5 2" xfId="6847" xr:uid="{00000000-0005-0000-0000-0000C1200000}"/>
    <cellStyle name="Normal 3 5 4 6" xfId="18421" xr:uid="{00000000-0005-0000-0000-0000C2200000}"/>
    <cellStyle name="Normal 3 5 5" xfId="6848" xr:uid="{00000000-0005-0000-0000-0000C3200000}"/>
    <cellStyle name="Normal 3 5 5 2" xfId="18422" xr:uid="{00000000-0005-0000-0000-0000C4200000}"/>
    <cellStyle name="Normal 3 5 6" xfId="6849" xr:uid="{00000000-0005-0000-0000-0000C5200000}"/>
    <cellStyle name="Normal 3 5 6 2" xfId="18423" xr:uid="{00000000-0005-0000-0000-0000C6200000}"/>
    <cellStyle name="Normal 3 5 7" xfId="6850" xr:uid="{00000000-0005-0000-0000-0000C7200000}"/>
    <cellStyle name="Normal 3 5 7 2" xfId="18424" xr:uid="{00000000-0005-0000-0000-0000C8200000}"/>
    <cellStyle name="Normal 3 5 8" xfId="6851" xr:uid="{00000000-0005-0000-0000-0000C9200000}"/>
    <cellStyle name="Normal 3 5 8 2" xfId="18425" xr:uid="{00000000-0005-0000-0000-0000CA200000}"/>
    <cellStyle name="Normal 3 5 9" xfId="6852" xr:uid="{00000000-0005-0000-0000-0000CB200000}"/>
    <cellStyle name="Normal 3 6" xfId="6853" xr:uid="{00000000-0005-0000-0000-0000CC200000}"/>
    <cellStyle name="Normal 3 6 2" xfId="6854" xr:uid="{00000000-0005-0000-0000-0000CD200000}"/>
    <cellStyle name="Normal 3 6 3" xfId="6855" xr:uid="{00000000-0005-0000-0000-0000CE200000}"/>
    <cellStyle name="Normal 3 6 4" xfId="18426" xr:uid="{00000000-0005-0000-0000-0000CF200000}"/>
    <cellStyle name="Normal 3 7" xfId="6856" xr:uid="{00000000-0005-0000-0000-0000D0200000}"/>
    <cellStyle name="Normal 3 7 2" xfId="6857" xr:uid="{00000000-0005-0000-0000-0000D1200000}"/>
    <cellStyle name="Normal 3 7 3" xfId="6858" xr:uid="{00000000-0005-0000-0000-0000D2200000}"/>
    <cellStyle name="Normal 3 7 4" xfId="18427" xr:uid="{00000000-0005-0000-0000-0000D3200000}"/>
    <cellStyle name="Normal 3 8" xfId="6859" xr:uid="{00000000-0005-0000-0000-0000D4200000}"/>
    <cellStyle name="Normal 3 8 2" xfId="18428" xr:uid="{00000000-0005-0000-0000-0000D5200000}"/>
    <cellStyle name="Normal 3 9" xfId="6860" xr:uid="{00000000-0005-0000-0000-0000D6200000}"/>
    <cellStyle name="Normal 3 9 2" xfId="18429" xr:uid="{00000000-0005-0000-0000-0000D7200000}"/>
    <cellStyle name="Normal 3_PrimaryEnergyPrices_TIMES" xfId="6861" xr:uid="{00000000-0005-0000-0000-0000D8200000}"/>
    <cellStyle name="Normal 30" xfId="6862" xr:uid="{00000000-0005-0000-0000-0000D9200000}"/>
    <cellStyle name="Normal 31" xfId="6863" xr:uid="{00000000-0005-0000-0000-0000DA200000}"/>
    <cellStyle name="Normal 31 2" xfId="6864" xr:uid="{00000000-0005-0000-0000-0000DB200000}"/>
    <cellStyle name="Normal 31 3" xfId="6865" xr:uid="{00000000-0005-0000-0000-0000DC200000}"/>
    <cellStyle name="Normal 32" xfId="6866" xr:uid="{00000000-0005-0000-0000-0000DD200000}"/>
    <cellStyle name="Normal 32 2" xfId="6867" xr:uid="{00000000-0005-0000-0000-0000DE200000}"/>
    <cellStyle name="Normal 33" xfId="6868" xr:uid="{00000000-0005-0000-0000-0000DF200000}"/>
    <cellStyle name="Normal 33 10" xfId="6869" xr:uid="{00000000-0005-0000-0000-0000E0200000}"/>
    <cellStyle name="Normal 33 11" xfId="6870" xr:uid="{00000000-0005-0000-0000-0000E1200000}"/>
    <cellStyle name="Normal 33 12" xfId="6871" xr:uid="{00000000-0005-0000-0000-0000E2200000}"/>
    <cellStyle name="Normal 33 13" xfId="6872" xr:uid="{00000000-0005-0000-0000-0000E3200000}"/>
    <cellStyle name="Normal 33 2" xfId="6873" xr:uid="{00000000-0005-0000-0000-0000E4200000}"/>
    <cellStyle name="Normal 33 3" xfId="6874" xr:uid="{00000000-0005-0000-0000-0000E5200000}"/>
    <cellStyle name="Normal 33 4" xfId="6875" xr:uid="{00000000-0005-0000-0000-0000E6200000}"/>
    <cellStyle name="Normal 33 5" xfId="6876" xr:uid="{00000000-0005-0000-0000-0000E7200000}"/>
    <cellStyle name="Normal 33 6" xfId="6877" xr:uid="{00000000-0005-0000-0000-0000E8200000}"/>
    <cellStyle name="Normal 33 7" xfId="6878" xr:uid="{00000000-0005-0000-0000-0000E9200000}"/>
    <cellStyle name="Normal 33 8" xfId="6879" xr:uid="{00000000-0005-0000-0000-0000EA200000}"/>
    <cellStyle name="Normal 33 9" xfId="6880" xr:uid="{00000000-0005-0000-0000-0000EB200000}"/>
    <cellStyle name="Normal 33_Scen_XBase" xfId="6881" xr:uid="{00000000-0005-0000-0000-0000EC200000}"/>
    <cellStyle name="Normal 34" xfId="6882" xr:uid="{00000000-0005-0000-0000-0000ED200000}"/>
    <cellStyle name="Normal 35" xfId="6883" xr:uid="{00000000-0005-0000-0000-0000EE200000}"/>
    <cellStyle name="Normal 35 2" xfId="6884" xr:uid="{00000000-0005-0000-0000-0000EF200000}"/>
    <cellStyle name="Normal 35 2 2" xfId="6885" xr:uid="{00000000-0005-0000-0000-0000F0200000}"/>
    <cellStyle name="Normal 35 2 2 2" xfId="6886" xr:uid="{00000000-0005-0000-0000-0000F1200000}"/>
    <cellStyle name="Normal 35 2 2 2 2" xfId="6887" xr:uid="{00000000-0005-0000-0000-0000F2200000}"/>
    <cellStyle name="Normal 35 2 2 3" xfId="6888" xr:uid="{00000000-0005-0000-0000-0000F3200000}"/>
    <cellStyle name="Normal 35 2 3" xfId="6889" xr:uid="{00000000-0005-0000-0000-0000F4200000}"/>
    <cellStyle name="Normal 35 2 3 2" xfId="6890" xr:uid="{00000000-0005-0000-0000-0000F5200000}"/>
    <cellStyle name="Normal 35 2 3 2 2" xfId="6891" xr:uid="{00000000-0005-0000-0000-0000F6200000}"/>
    <cellStyle name="Normal 35 2 3 3" xfId="6892" xr:uid="{00000000-0005-0000-0000-0000F7200000}"/>
    <cellStyle name="Normal 35 2 4" xfId="6893" xr:uid="{00000000-0005-0000-0000-0000F8200000}"/>
    <cellStyle name="Normal 35 2 4 2" xfId="6894" xr:uid="{00000000-0005-0000-0000-0000F9200000}"/>
    <cellStyle name="Normal 35 2 5" xfId="6895" xr:uid="{00000000-0005-0000-0000-0000FA200000}"/>
    <cellStyle name="Normal 35 3" xfId="6896" xr:uid="{00000000-0005-0000-0000-0000FB200000}"/>
    <cellStyle name="Normal 35 3 2" xfId="6897" xr:uid="{00000000-0005-0000-0000-0000FC200000}"/>
    <cellStyle name="Normal 35 3 2 2" xfId="6898" xr:uid="{00000000-0005-0000-0000-0000FD200000}"/>
    <cellStyle name="Normal 35 3 3" xfId="6899" xr:uid="{00000000-0005-0000-0000-0000FE200000}"/>
    <cellStyle name="Normal 35 3 4" xfId="6900" xr:uid="{00000000-0005-0000-0000-0000FF200000}"/>
    <cellStyle name="Normal 35 4" xfId="6901" xr:uid="{00000000-0005-0000-0000-000000210000}"/>
    <cellStyle name="Normal 35 4 2" xfId="6902" xr:uid="{00000000-0005-0000-0000-000001210000}"/>
    <cellStyle name="Normal 35 4 2 2" xfId="6903" xr:uid="{00000000-0005-0000-0000-000002210000}"/>
    <cellStyle name="Normal 35 4 3" xfId="6904" xr:uid="{00000000-0005-0000-0000-000003210000}"/>
    <cellStyle name="Normal 35 5" xfId="6905" xr:uid="{00000000-0005-0000-0000-000004210000}"/>
    <cellStyle name="Normal 35 5 2" xfId="6906" xr:uid="{00000000-0005-0000-0000-000005210000}"/>
    <cellStyle name="Normal 35 6" xfId="6907" xr:uid="{00000000-0005-0000-0000-000006210000}"/>
    <cellStyle name="Normal 36" xfId="6908" xr:uid="{00000000-0005-0000-0000-000007210000}"/>
    <cellStyle name="Normal 36 2" xfId="6909" xr:uid="{00000000-0005-0000-0000-000008210000}"/>
    <cellStyle name="Normal 36 2 2" xfId="6910" xr:uid="{00000000-0005-0000-0000-000009210000}"/>
    <cellStyle name="Normal 36 2 2 2" xfId="6911" xr:uid="{00000000-0005-0000-0000-00000A210000}"/>
    <cellStyle name="Normal 36 2 2 2 2" xfId="6912" xr:uid="{00000000-0005-0000-0000-00000B210000}"/>
    <cellStyle name="Normal 36 2 2 3" xfId="6913" xr:uid="{00000000-0005-0000-0000-00000C210000}"/>
    <cellStyle name="Normal 36 2 3" xfId="6914" xr:uid="{00000000-0005-0000-0000-00000D210000}"/>
    <cellStyle name="Normal 36 2 3 2" xfId="6915" xr:uid="{00000000-0005-0000-0000-00000E210000}"/>
    <cellStyle name="Normal 36 2 3 2 2" xfId="6916" xr:uid="{00000000-0005-0000-0000-00000F210000}"/>
    <cellStyle name="Normal 36 2 3 3" xfId="6917" xr:uid="{00000000-0005-0000-0000-000010210000}"/>
    <cellStyle name="Normal 36 2 4" xfId="6918" xr:uid="{00000000-0005-0000-0000-000011210000}"/>
    <cellStyle name="Normal 36 2 4 2" xfId="6919" xr:uid="{00000000-0005-0000-0000-000012210000}"/>
    <cellStyle name="Normal 36 2 5" xfId="6920" xr:uid="{00000000-0005-0000-0000-000013210000}"/>
    <cellStyle name="Normal 36 3" xfId="6921" xr:uid="{00000000-0005-0000-0000-000014210000}"/>
    <cellStyle name="Normal 36 3 2" xfId="6922" xr:uid="{00000000-0005-0000-0000-000015210000}"/>
    <cellStyle name="Normal 36 3 2 2" xfId="6923" xr:uid="{00000000-0005-0000-0000-000016210000}"/>
    <cellStyle name="Normal 36 3 3" xfId="6924" xr:uid="{00000000-0005-0000-0000-000017210000}"/>
    <cellStyle name="Normal 36 4" xfId="6925" xr:uid="{00000000-0005-0000-0000-000018210000}"/>
    <cellStyle name="Normal 36 4 2" xfId="6926" xr:uid="{00000000-0005-0000-0000-000019210000}"/>
    <cellStyle name="Normal 36 4 2 2" xfId="6927" xr:uid="{00000000-0005-0000-0000-00001A210000}"/>
    <cellStyle name="Normal 36 4 3" xfId="6928" xr:uid="{00000000-0005-0000-0000-00001B210000}"/>
    <cellStyle name="Normal 36 5" xfId="6929" xr:uid="{00000000-0005-0000-0000-00001C210000}"/>
    <cellStyle name="Normal 36 5 2" xfId="6930" xr:uid="{00000000-0005-0000-0000-00001D210000}"/>
    <cellStyle name="Normal 36 6" xfId="6931" xr:uid="{00000000-0005-0000-0000-00001E210000}"/>
    <cellStyle name="Normal 37" xfId="6932" xr:uid="{00000000-0005-0000-0000-00001F210000}"/>
    <cellStyle name="Normal 37 2" xfId="6933" xr:uid="{00000000-0005-0000-0000-000020210000}"/>
    <cellStyle name="Normal 37 2 2" xfId="6934" xr:uid="{00000000-0005-0000-0000-000021210000}"/>
    <cellStyle name="Normal 37 2 2 2" xfId="6935" xr:uid="{00000000-0005-0000-0000-000022210000}"/>
    <cellStyle name="Normal 37 2 2 2 2" xfId="6936" xr:uid="{00000000-0005-0000-0000-000023210000}"/>
    <cellStyle name="Normal 37 2 2 3" xfId="6937" xr:uid="{00000000-0005-0000-0000-000024210000}"/>
    <cellStyle name="Normal 37 2 3" xfId="6938" xr:uid="{00000000-0005-0000-0000-000025210000}"/>
    <cellStyle name="Normal 37 2 3 2" xfId="6939" xr:uid="{00000000-0005-0000-0000-000026210000}"/>
    <cellStyle name="Normal 37 2 3 2 2" xfId="6940" xr:uid="{00000000-0005-0000-0000-000027210000}"/>
    <cellStyle name="Normal 37 2 3 3" xfId="6941" xr:uid="{00000000-0005-0000-0000-000028210000}"/>
    <cellStyle name="Normal 37 2 4" xfId="6942" xr:uid="{00000000-0005-0000-0000-000029210000}"/>
    <cellStyle name="Normal 37 2 4 2" xfId="6943" xr:uid="{00000000-0005-0000-0000-00002A210000}"/>
    <cellStyle name="Normal 37 2 5" xfId="6944" xr:uid="{00000000-0005-0000-0000-00002B210000}"/>
    <cellStyle name="Normal 37 3" xfId="6945" xr:uid="{00000000-0005-0000-0000-00002C210000}"/>
    <cellStyle name="Normal 37 3 2" xfId="6946" xr:uid="{00000000-0005-0000-0000-00002D210000}"/>
    <cellStyle name="Normal 37 3 2 2" xfId="6947" xr:uid="{00000000-0005-0000-0000-00002E210000}"/>
    <cellStyle name="Normal 37 3 3" xfId="6948" xr:uid="{00000000-0005-0000-0000-00002F210000}"/>
    <cellStyle name="Normal 37 4" xfId="6949" xr:uid="{00000000-0005-0000-0000-000030210000}"/>
    <cellStyle name="Normal 37 4 2" xfId="6950" xr:uid="{00000000-0005-0000-0000-000031210000}"/>
    <cellStyle name="Normal 37 4 2 2" xfId="6951" xr:uid="{00000000-0005-0000-0000-000032210000}"/>
    <cellStyle name="Normal 37 4 3" xfId="6952" xr:uid="{00000000-0005-0000-0000-000033210000}"/>
    <cellStyle name="Normal 37 5" xfId="6953" xr:uid="{00000000-0005-0000-0000-000034210000}"/>
    <cellStyle name="Normal 37 5 2" xfId="6954" xr:uid="{00000000-0005-0000-0000-000035210000}"/>
    <cellStyle name="Normal 37 6" xfId="6955" xr:uid="{00000000-0005-0000-0000-000036210000}"/>
    <cellStyle name="Normal 38" xfId="6956" xr:uid="{00000000-0005-0000-0000-000037210000}"/>
    <cellStyle name="Normal 39" xfId="6957" xr:uid="{00000000-0005-0000-0000-000038210000}"/>
    <cellStyle name="Normal 4" xfId="6958" xr:uid="{00000000-0005-0000-0000-000039210000}"/>
    <cellStyle name="Normal 4 10" xfId="6959" xr:uid="{00000000-0005-0000-0000-00003A210000}"/>
    <cellStyle name="Normal 4 10 2" xfId="6960" xr:uid="{00000000-0005-0000-0000-00003B210000}"/>
    <cellStyle name="Normal 4 10 3" xfId="6961" xr:uid="{00000000-0005-0000-0000-00003C210000}"/>
    <cellStyle name="Normal 4 10 4" xfId="18431" xr:uid="{00000000-0005-0000-0000-00003D210000}"/>
    <cellStyle name="Normal 4 11" xfId="6962" xr:uid="{00000000-0005-0000-0000-00003E210000}"/>
    <cellStyle name="Normal 4 11 2" xfId="6963" xr:uid="{00000000-0005-0000-0000-00003F210000}"/>
    <cellStyle name="Normal 4 11 3" xfId="6964" xr:uid="{00000000-0005-0000-0000-000040210000}"/>
    <cellStyle name="Normal 4 11 4" xfId="18432" xr:uid="{00000000-0005-0000-0000-000041210000}"/>
    <cellStyle name="Normal 4 12" xfId="6965" xr:uid="{00000000-0005-0000-0000-000042210000}"/>
    <cellStyle name="Normal 4 12 2" xfId="18433" xr:uid="{00000000-0005-0000-0000-000043210000}"/>
    <cellStyle name="Normal 4 13" xfId="6966" xr:uid="{00000000-0005-0000-0000-000044210000}"/>
    <cellStyle name="Normal 4 13 2" xfId="6967" xr:uid="{00000000-0005-0000-0000-000045210000}"/>
    <cellStyle name="Normal 4 13 2 2" xfId="6968" xr:uid="{00000000-0005-0000-0000-000046210000}"/>
    <cellStyle name="Normal 4 13 2 3" xfId="6969" xr:uid="{00000000-0005-0000-0000-000047210000}"/>
    <cellStyle name="Normal 4 13 2 4" xfId="6970" xr:uid="{00000000-0005-0000-0000-000048210000}"/>
    <cellStyle name="Normal 4 13 3" xfId="6971" xr:uid="{00000000-0005-0000-0000-000049210000}"/>
    <cellStyle name="Normal 4 14" xfId="18430" xr:uid="{00000000-0005-0000-0000-00004A210000}"/>
    <cellStyle name="Normal 4 2" xfId="6972" xr:uid="{00000000-0005-0000-0000-00004B210000}"/>
    <cellStyle name="Normal 4 2 10" xfId="6973" xr:uid="{00000000-0005-0000-0000-00004C210000}"/>
    <cellStyle name="Normal 4 2 10 2" xfId="6974" xr:uid="{00000000-0005-0000-0000-00004D210000}"/>
    <cellStyle name="Normal 4 2 10 2 2" xfId="6975" xr:uid="{00000000-0005-0000-0000-00004E210000}"/>
    <cellStyle name="Normal 4 2 10 2 2 2" xfId="6976" xr:uid="{00000000-0005-0000-0000-00004F210000}"/>
    <cellStyle name="Normal 4 2 10 2 2 2 2" xfId="6977" xr:uid="{00000000-0005-0000-0000-000050210000}"/>
    <cellStyle name="Normal 4 2 10 2 2 3" xfId="6978" xr:uid="{00000000-0005-0000-0000-000051210000}"/>
    <cellStyle name="Normal 4 2 10 2 3" xfId="6979" xr:uid="{00000000-0005-0000-0000-000052210000}"/>
    <cellStyle name="Normal 4 2 10 2 3 2" xfId="6980" xr:uid="{00000000-0005-0000-0000-000053210000}"/>
    <cellStyle name="Normal 4 2 10 2 3 2 2" xfId="6981" xr:uid="{00000000-0005-0000-0000-000054210000}"/>
    <cellStyle name="Normal 4 2 10 2 3 3" xfId="6982" xr:uid="{00000000-0005-0000-0000-000055210000}"/>
    <cellStyle name="Normal 4 2 10 2 4" xfId="6983" xr:uid="{00000000-0005-0000-0000-000056210000}"/>
    <cellStyle name="Normal 4 2 10 2 4 2" xfId="6984" xr:uid="{00000000-0005-0000-0000-000057210000}"/>
    <cellStyle name="Normal 4 2 10 2 5" xfId="6985" xr:uid="{00000000-0005-0000-0000-000058210000}"/>
    <cellStyle name="Normal 4 2 10 3" xfId="6986" xr:uid="{00000000-0005-0000-0000-000059210000}"/>
    <cellStyle name="Normal 4 2 10 3 2" xfId="6987" xr:uid="{00000000-0005-0000-0000-00005A210000}"/>
    <cellStyle name="Normal 4 2 10 3 2 2" xfId="6988" xr:uid="{00000000-0005-0000-0000-00005B210000}"/>
    <cellStyle name="Normal 4 2 10 3 3" xfId="6989" xr:uid="{00000000-0005-0000-0000-00005C210000}"/>
    <cellStyle name="Normal 4 2 10 4" xfId="6990" xr:uid="{00000000-0005-0000-0000-00005D210000}"/>
    <cellStyle name="Normal 4 2 10 4 2" xfId="6991" xr:uid="{00000000-0005-0000-0000-00005E210000}"/>
    <cellStyle name="Normal 4 2 10 4 2 2" xfId="6992" xr:uid="{00000000-0005-0000-0000-00005F210000}"/>
    <cellStyle name="Normal 4 2 10 4 3" xfId="6993" xr:uid="{00000000-0005-0000-0000-000060210000}"/>
    <cellStyle name="Normal 4 2 10 5" xfId="6994" xr:uid="{00000000-0005-0000-0000-000061210000}"/>
    <cellStyle name="Normal 4 2 10 5 2" xfId="6995" xr:uid="{00000000-0005-0000-0000-000062210000}"/>
    <cellStyle name="Normal 4 2 10 6" xfId="6996" xr:uid="{00000000-0005-0000-0000-000063210000}"/>
    <cellStyle name="Normal 4 2 11" xfId="6997" xr:uid="{00000000-0005-0000-0000-000064210000}"/>
    <cellStyle name="Normal 4 2 12" xfId="6998" xr:uid="{00000000-0005-0000-0000-000065210000}"/>
    <cellStyle name="Normal 4 2 13" xfId="18434" xr:uid="{00000000-0005-0000-0000-000066210000}"/>
    <cellStyle name="Normal 4 2 2" xfId="6999" xr:uid="{00000000-0005-0000-0000-000067210000}"/>
    <cellStyle name="Normal 4 2 2 10" xfId="7000" xr:uid="{00000000-0005-0000-0000-000068210000}"/>
    <cellStyle name="Normal 4 2 2 10 2" xfId="7001" xr:uid="{00000000-0005-0000-0000-000069210000}"/>
    <cellStyle name="Normal 4 2 2 10 2 2" xfId="7002" xr:uid="{00000000-0005-0000-0000-00006A210000}"/>
    <cellStyle name="Normal 4 2 2 10 2 2 2" xfId="7003" xr:uid="{00000000-0005-0000-0000-00006B210000}"/>
    <cellStyle name="Normal 4 2 2 10 2 2 2 2" xfId="7004" xr:uid="{00000000-0005-0000-0000-00006C210000}"/>
    <cellStyle name="Normal 4 2 2 10 2 2 3" xfId="7005" xr:uid="{00000000-0005-0000-0000-00006D210000}"/>
    <cellStyle name="Normal 4 2 2 10 2 3" xfId="7006" xr:uid="{00000000-0005-0000-0000-00006E210000}"/>
    <cellStyle name="Normal 4 2 2 10 2 3 2" xfId="7007" xr:uid="{00000000-0005-0000-0000-00006F210000}"/>
    <cellStyle name="Normal 4 2 2 10 2 3 2 2" xfId="7008" xr:uid="{00000000-0005-0000-0000-000070210000}"/>
    <cellStyle name="Normal 4 2 2 10 2 3 3" xfId="7009" xr:uid="{00000000-0005-0000-0000-000071210000}"/>
    <cellStyle name="Normal 4 2 2 10 2 4" xfId="7010" xr:uid="{00000000-0005-0000-0000-000072210000}"/>
    <cellStyle name="Normal 4 2 2 10 2 4 2" xfId="7011" xr:uid="{00000000-0005-0000-0000-000073210000}"/>
    <cellStyle name="Normal 4 2 2 10 2 5" xfId="7012" xr:uid="{00000000-0005-0000-0000-000074210000}"/>
    <cellStyle name="Normal 4 2 2 10 3" xfId="7013" xr:uid="{00000000-0005-0000-0000-000075210000}"/>
    <cellStyle name="Normal 4 2 2 10 3 2" xfId="7014" xr:uid="{00000000-0005-0000-0000-000076210000}"/>
    <cellStyle name="Normal 4 2 2 10 3 2 2" xfId="7015" xr:uid="{00000000-0005-0000-0000-000077210000}"/>
    <cellStyle name="Normal 4 2 2 10 3 2 2 2" xfId="7016" xr:uid="{00000000-0005-0000-0000-000078210000}"/>
    <cellStyle name="Normal 4 2 2 10 3 2 3" xfId="7017" xr:uid="{00000000-0005-0000-0000-000079210000}"/>
    <cellStyle name="Normal 4 2 2 10 3 3" xfId="7018" xr:uid="{00000000-0005-0000-0000-00007A210000}"/>
    <cellStyle name="Normal 4 2 2 10 3 3 2" xfId="7019" xr:uid="{00000000-0005-0000-0000-00007B210000}"/>
    <cellStyle name="Normal 4 2 2 10 3 4" xfId="7020" xr:uid="{00000000-0005-0000-0000-00007C210000}"/>
    <cellStyle name="Normal 4 2 2 10 4" xfId="7021" xr:uid="{00000000-0005-0000-0000-00007D210000}"/>
    <cellStyle name="Normal 4 2 2 10 5" xfId="7022" xr:uid="{00000000-0005-0000-0000-00007E210000}"/>
    <cellStyle name="Normal 4 2 2 10 5 2" xfId="7023" xr:uid="{00000000-0005-0000-0000-00007F210000}"/>
    <cellStyle name="Normal 4 2 2 10 6" xfId="7024" xr:uid="{00000000-0005-0000-0000-000080210000}"/>
    <cellStyle name="Normal 4 2 2 10 7" xfId="18436" xr:uid="{00000000-0005-0000-0000-000081210000}"/>
    <cellStyle name="Normal 4 2 2 11" xfId="7025" xr:uid="{00000000-0005-0000-0000-000082210000}"/>
    <cellStyle name="Normal 4 2 2 11 2" xfId="7026" xr:uid="{00000000-0005-0000-0000-000083210000}"/>
    <cellStyle name="Normal 4 2 2 11 2 2" xfId="7027" xr:uid="{00000000-0005-0000-0000-000084210000}"/>
    <cellStyle name="Normal 4 2 2 11 2 2 2" xfId="7028" xr:uid="{00000000-0005-0000-0000-000085210000}"/>
    <cellStyle name="Normal 4 2 2 11 2 2 2 2" xfId="7029" xr:uid="{00000000-0005-0000-0000-000086210000}"/>
    <cellStyle name="Normal 4 2 2 11 2 2 3" xfId="7030" xr:uid="{00000000-0005-0000-0000-000087210000}"/>
    <cellStyle name="Normal 4 2 2 11 2 3" xfId="7031" xr:uid="{00000000-0005-0000-0000-000088210000}"/>
    <cellStyle name="Normal 4 2 2 11 2 3 2" xfId="7032" xr:uid="{00000000-0005-0000-0000-000089210000}"/>
    <cellStyle name="Normal 4 2 2 11 2 3 2 2" xfId="7033" xr:uid="{00000000-0005-0000-0000-00008A210000}"/>
    <cellStyle name="Normal 4 2 2 11 2 3 3" xfId="7034" xr:uid="{00000000-0005-0000-0000-00008B210000}"/>
    <cellStyle name="Normal 4 2 2 11 2 4" xfId="7035" xr:uid="{00000000-0005-0000-0000-00008C210000}"/>
    <cellStyle name="Normal 4 2 2 11 2 4 2" xfId="7036" xr:uid="{00000000-0005-0000-0000-00008D210000}"/>
    <cellStyle name="Normal 4 2 2 11 2 5" xfId="7037" xr:uid="{00000000-0005-0000-0000-00008E210000}"/>
    <cellStyle name="Normal 4 2 2 11 3" xfId="7038" xr:uid="{00000000-0005-0000-0000-00008F210000}"/>
    <cellStyle name="Normal 4 2 2 11 3 2" xfId="7039" xr:uid="{00000000-0005-0000-0000-000090210000}"/>
    <cellStyle name="Normal 4 2 2 11 3 2 2" xfId="7040" xr:uid="{00000000-0005-0000-0000-000091210000}"/>
    <cellStyle name="Normal 4 2 2 11 3 2 2 2" xfId="7041" xr:uid="{00000000-0005-0000-0000-000092210000}"/>
    <cellStyle name="Normal 4 2 2 11 3 2 3" xfId="7042" xr:uid="{00000000-0005-0000-0000-000093210000}"/>
    <cellStyle name="Normal 4 2 2 11 3 3" xfId="7043" xr:uid="{00000000-0005-0000-0000-000094210000}"/>
    <cellStyle name="Normal 4 2 2 11 3 3 2" xfId="7044" xr:uid="{00000000-0005-0000-0000-000095210000}"/>
    <cellStyle name="Normal 4 2 2 11 3 4" xfId="7045" xr:uid="{00000000-0005-0000-0000-000096210000}"/>
    <cellStyle name="Normal 4 2 2 11 4" xfId="7046" xr:uid="{00000000-0005-0000-0000-000097210000}"/>
    <cellStyle name="Normal 4 2 2 11 5" xfId="7047" xr:uid="{00000000-0005-0000-0000-000098210000}"/>
    <cellStyle name="Normal 4 2 2 11 5 2" xfId="7048" xr:uid="{00000000-0005-0000-0000-000099210000}"/>
    <cellStyle name="Normal 4 2 2 11 6" xfId="7049" xr:uid="{00000000-0005-0000-0000-00009A210000}"/>
    <cellStyle name="Normal 4 2 2 11 7" xfId="18437" xr:uid="{00000000-0005-0000-0000-00009B210000}"/>
    <cellStyle name="Normal 4 2 2 12" xfId="7050" xr:uid="{00000000-0005-0000-0000-00009C210000}"/>
    <cellStyle name="Normal 4 2 2 12 2" xfId="7051" xr:uid="{00000000-0005-0000-0000-00009D210000}"/>
    <cellStyle name="Normal 4 2 2 12 2 2" xfId="7052" xr:uid="{00000000-0005-0000-0000-00009E210000}"/>
    <cellStyle name="Normal 4 2 2 12 2 2 2" xfId="7053" xr:uid="{00000000-0005-0000-0000-00009F210000}"/>
    <cellStyle name="Normal 4 2 2 12 2 2 2 2" xfId="7054" xr:uid="{00000000-0005-0000-0000-0000A0210000}"/>
    <cellStyle name="Normal 4 2 2 12 2 2 3" xfId="7055" xr:uid="{00000000-0005-0000-0000-0000A1210000}"/>
    <cellStyle name="Normal 4 2 2 12 2 3" xfId="7056" xr:uid="{00000000-0005-0000-0000-0000A2210000}"/>
    <cellStyle name="Normal 4 2 2 12 2 3 2" xfId="7057" xr:uid="{00000000-0005-0000-0000-0000A3210000}"/>
    <cellStyle name="Normal 4 2 2 12 2 3 2 2" xfId="7058" xr:uid="{00000000-0005-0000-0000-0000A4210000}"/>
    <cellStyle name="Normal 4 2 2 12 2 3 3" xfId="7059" xr:uid="{00000000-0005-0000-0000-0000A5210000}"/>
    <cellStyle name="Normal 4 2 2 12 2 4" xfId="7060" xr:uid="{00000000-0005-0000-0000-0000A6210000}"/>
    <cellStyle name="Normal 4 2 2 12 2 4 2" xfId="7061" xr:uid="{00000000-0005-0000-0000-0000A7210000}"/>
    <cellStyle name="Normal 4 2 2 12 2 5" xfId="7062" xr:uid="{00000000-0005-0000-0000-0000A8210000}"/>
    <cellStyle name="Normal 4 2 2 12 3" xfId="7063" xr:uid="{00000000-0005-0000-0000-0000A9210000}"/>
    <cellStyle name="Normal 4 2 2 12 3 2" xfId="7064" xr:uid="{00000000-0005-0000-0000-0000AA210000}"/>
    <cellStyle name="Normal 4 2 2 12 3 2 2" xfId="7065" xr:uid="{00000000-0005-0000-0000-0000AB210000}"/>
    <cellStyle name="Normal 4 2 2 12 3 2 2 2" xfId="7066" xr:uid="{00000000-0005-0000-0000-0000AC210000}"/>
    <cellStyle name="Normal 4 2 2 12 3 2 3" xfId="7067" xr:uid="{00000000-0005-0000-0000-0000AD210000}"/>
    <cellStyle name="Normal 4 2 2 12 3 3" xfId="7068" xr:uid="{00000000-0005-0000-0000-0000AE210000}"/>
    <cellStyle name="Normal 4 2 2 12 3 3 2" xfId="7069" xr:uid="{00000000-0005-0000-0000-0000AF210000}"/>
    <cellStyle name="Normal 4 2 2 12 3 4" xfId="7070" xr:uid="{00000000-0005-0000-0000-0000B0210000}"/>
    <cellStyle name="Normal 4 2 2 12 4" xfId="7071" xr:uid="{00000000-0005-0000-0000-0000B1210000}"/>
    <cellStyle name="Normal 4 2 2 12 5" xfId="7072" xr:uid="{00000000-0005-0000-0000-0000B2210000}"/>
    <cellStyle name="Normal 4 2 2 12 5 2" xfId="7073" xr:uid="{00000000-0005-0000-0000-0000B3210000}"/>
    <cellStyle name="Normal 4 2 2 12 6" xfId="7074" xr:uid="{00000000-0005-0000-0000-0000B4210000}"/>
    <cellStyle name="Normal 4 2 2 12 7" xfId="18438" xr:uid="{00000000-0005-0000-0000-0000B5210000}"/>
    <cellStyle name="Normal 4 2 2 13" xfId="7075" xr:uid="{00000000-0005-0000-0000-0000B6210000}"/>
    <cellStyle name="Normal 4 2 2 13 2" xfId="7076" xr:uid="{00000000-0005-0000-0000-0000B7210000}"/>
    <cellStyle name="Normal 4 2 2 13 2 2" xfId="7077" xr:uid="{00000000-0005-0000-0000-0000B8210000}"/>
    <cellStyle name="Normal 4 2 2 13 2 2 2" xfId="7078" xr:uid="{00000000-0005-0000-0000-0000B9210000}"/>
    <cellStyle name="Normal 4 2 2 13 2 2 2 2" xfId="7079" xr:uid="{00000000-0005-0000-0000-0000BA210000}"/>
    <cellStyle name="Normal 4 2 2 13 2 2 3" xfId="7080" xr:uid="{00000000-0005-0000-0000-0000BB210000}"/>
    <cellStyle name="Normal 4 2 2 13 2 3" xfId="7081" xr:uid="{00000000-0005-0000-0000-0000BC210000}"/>
    <cellStyle name="Normal 4 2 2 13 2 3 2" xfId="7082" xr:uid="{00000000-0005-0000-0000-0000BD210000}"/>
    <cellStyle name="Normal 4 2 2 13 2 3 2 2" xfId="7083" xr:uid="{00000000-0005-0000-0000-0000BE210000}"/>
    <cellStyle name="Normal 4 2 2 13 2 3 3" xfId="7084" xr:uid="{00000000-0005-0000-0000-0000BF210000}"/>
    <cellStyle name="Normal 4 2 2 13 2 4" xfId="7085" xr:uid="{00000000-0005-0000-0000-0000C0210000}"/>
    <cellStyle name="Normal 4 2 2 13 2 4 2" xfId="7086" xr:uid="{00000000-0005-0000-0000-0000C1210000}"/>
    <cellStyle name="Normal 4 2 2 13 2 5" xfId="7087" xr:uid="{00000000-0005-0000-0000-0000C2210000}"/>
    <cellStyle name="Normal 4 2 2 13 3" xfId="7088" xr:uid="{00000000-0005-0000-0000-0000C3210000}"/>
    <cellStyle name="Normal 4 2 2 13 3 2" xfId="7089" xr:uid="{00000000-0005-0000-0000-0000C4210000}"/>
    <cellStyle name="Normal 4 2 2 13 3 2 2" xfId="7090" xr:uid="{00000000-0005-0000-0000-0000C5210000}"/>
    <cellStyle name="Normal 4 2 2 13 3 2 2 2" xfId="7091" xr:uid="{00000000-0005-0000-0000-0000C6210000}"/>
    <cellStyle name="Normal 4 2 2 13 3 2 3" xfId="7092" xr:uid="{00000000-0005-0000-0000-0000C7210000}"/>
    <cellStyle name="Normal 4 2 2 13 3 3" xfId="7093" xr:uid="{00000000-0005-0000-0000-0000C8210000}"/>
    <cellStyle name="Normal 4 2 2 13 3 3 2" xfId="7094" xr:uid="{00000000-0005-0000-0000-0000C9210000}"/>
    <cellStyle name="Normal 4 2 2 13 3 4" xfId="7095" xr:uid="{00000000-0005-0000-0000-0000CA210000}"/>
    <cellStyle name="Normal 4 2 2 13 4" xfId="7096" xr:uid="{00000000-0005-0000-0000-0000CB210000}"/>
    <cellStyle name="Normal 4 2 2 13 5" xfId="7097" xr:uid="{00000000-0005-0000-0000-0000CC210000}"/>
    <cellStyle name="Normal 4 2 2 13 5 2" xfId="7098" xr:uid="{00000000-0005-0000-0000-0000CD210000}"/>
    <cellStyle name="Normal 4 2 2 13 6" xfId="7099" xr:uid="{00000000-0005-0000-0000-0000CE210000}"/>
    <cellStyle name="Normal 4 2 2 13 7" xfId="18439" xr:uid="{00000000-0005-0000-0000-0000CF210000}"/>
    <cellStyle name="Normal 4 2 2 14" xfId="7100" xr:uid="{00000000-0005-0000-0000-0000D0210000}"/>
    <cellStyle name="Normal 4 2 2 14 2" xfId="7101" xr:uid="{00000000-0005-0000-0000-0000D1210000}"/>
    <cellStyle name="Normal 4 2 2 14 2 2" xfId="7102" xr:uid="{00000000-0005-0000-0000-0000D2210000}"/>
    <cellStyle name="Normal 4 2 2 14 2 2 2" xfId="7103" xr:uid="{00000000-0005-0000-0000-0000D3210000}"/>
    <cellStyle name="Normal 4 2 2 14 2 3" xfId="7104" xr:uid="{00000000-0005-0000-0000-0000D4210000}"/>
    <cellStyle name="Normal 4 2 2 14 3" xfId="7105" xr:uid="{00000000-0005-0000-0000-0000D5210000}"/>
    <cellStyle name="Normal 4 2 2 14 3 2" xfId="7106" xr:uid="{00000000-0005-0000-0000-0000D6210000}"/>
    <cellStyle name="Normal 4 2 2 14 3 2 2" xfId="7107" xr:uid="{00000000-0005-0000-0000-0000D7210000}"/>
    <cellStyle name="Normal 4 2 2 14 3 3" xfId="7108" xr:uid="{00000000-0005-0000-0000-0000D8210000}"/>
    <cellStyle name="Normal 4 2 2 14 4" xfId="7109" xr:uid="{00000000-0005-0000-0000-0000D9210000}"/>
    <cellStyle name="Normal 4 2 2 14 4 2" xfId="7110" xr:uid="{00000000-0005-0000-0000-0000DA210000}"/>
    <cellStyle name="Normal 4 2 2 14 5" xfId="7111" xr:uid="{00000000-0005-0000-0000-0000DB210000}"/>
    <cellStyle name="Normal 4 2 2 15" xfId="7112" xr:uid="{00000000-0005-0000-0000-0000DC210000}"/>
    <cellStyle name="Normal 4 2 2 15 2" xfId="7113" xr:uid="{00000000-0005-0000-0000-0000DD210000}"/>
    <cellStyle name="Normal 4 2 2 15 2 2" xfId="7114" xr:uid="{00000000-0005-0000-0000-0000DE210000}"/>
    <cellStyle name="Normal 4 2 2 15 2 2 2" xfId="7115" xr:uid="{00000000-0005-0000-0000-0000DF210000}"/>
    <cellStyle name="Normal 4 2 2 15 2 3" xfId="7116" xr:uid="{00000000-0005-0000-0000-0000E0210000}"/>
    <cellStyle name="Normal 4 2 2 15 3" xfId="7117" xr:uid="{00000000-0005-0000-0000-0000E1210000}"/>
    <cellStyle name="Normal 4 2 2 15 3 2" xfId="7118" xr:uid="{00000000-0005-0000-0000-0000E2210000}"/>
    <cellStyle name="Normal 4 2 2 15 4" xfId="7119" xr:uid="{00000000-0005-0000-0000-0000E3210000}"/>
    <cellStyle name="Normal 4 2 2 16" xfId="7120" xr:uid="{00000000-0005-0000-0000-0000E4210000}"/>
    <cellStyle name="Normal 4 2 2 16 2" xfId="7121" xr:uid="{00000000-0005-0000-0000-0000E5210000}"/>
    <cellStyle name="Normal 4 2 2 17" xfId="18435" xr:uid="{00000000-0005-0000-0000-0000E6210000}"/>
    <cellStyle name="Normal 4 2 2 2" xfId="7122" xr:uid="{00000000-0005-0000-0000-0000E7210000}"/>
    <cellStyle name="Normal 4 2 2 2 10" xfId="7123" xr:uid="{00000000-0005-0000-0000-0000E8210000}"/>
    <cellStyle name="Normal 4 2 2 2 10 2" xfId="18441" xr:uid="{00000000-0005-0000-0000-0000E9210000}"/>
    <cellStyle name="Normal 4 2 2 2 11" xfId="7124" xr:uid="{00000000-0005-0000-0000-0000EA210000}"/>
    <cellStyle name="Normal 4 2 2 2 11 2" xfId="18442" xr:uid="{00000000-0005-0000-0000-0000EB210000}"/>
    <cellStyle name="Normal 4 2 2 2 12" xfId="7125" xr:uid="{00000000-0005-0000-0000-0000EC210000}"/>
    <cellStyle name="Normal 4 2 2 2 12 2" xfId="18443" xr:uid="{00000000-0005-0000-0000-0000ED210000}"/>
    <cellStyle name="Normal 4 2 2 2 13" xfId="7126" xr:uid="{00000000-0005-0000-0000-0000EE210000}"/>
    <cellStyle name="Normal 4 2 2 2 13 2" xfId="18444" xr:uid="{00000000-0005-0000-0000-0000EF210000}"/>
    <cellStyle name="Normal 4 2 2 2 14" xfId="7127" xr:uid="{00000000-0005-0000-0000-0000F0210000}"/>
    <cellStyle name="Normal 4 2 2 2 14 2" xfId="7128" xr:uid="{00000000-0005-0000-0000-0000F1210000}"/>
    <cellStyle name="Normal 4 2 2 2 14 2 2" xfId="7129" xr:uid="{00000000-0005-0000-0000-0000F2210000}"/>
    <cellStyle name="Normal 4 2 2 2 14 2 2 2" xfId="7130" xr:uid="{00000000-0005-0000-0000-0000F3210000}"/>
    <cellStyle name="Normal 4 2 2 2 14 2 2 2 2" xfId="7131" xr:uid="{00000000-0005-0000-0000-0000F4210000}"/>
    <cellStyle name="Normal 4 2 2 2 14 2 2 3" xfId="7132" xr:uid="{00000000-0005-0000-0000-0000F5210000}"/>
    <cellStyle name="Normal 4 2 2 2 14 2 3" xfId="7133" xr:uid="{00000000-0005-0000-0000-0000F6210000}"/>
    <cellStyle name="Normal 4 2 2 2 14 2 3 2" xfId="7134" xr:uid="{00000000-0005-0000-0000-0000F7210000}"/>
    <cellStyle name="Normal 4 2 2 2 14 2 3 2 2" xfId="7135" xr:uid="{00000000-0005-0000-0000-0000F8210000}"/>
    <cellStyle name="Normal 4 2 2 2 14 2 3 3" xfId="7136" xr:uid="{00000000-0005-0000-0000-0000F9210000}"/>
    <cellStyle name="Normal 4 2 2 2 14 2 4" xfId="7137" xr:uid="{00000000-0005-0000-0000-0000FA210000}"/>
    <cellStyle name="Normal 4 2 2 2 14 2 4 2" xfId="7138" xr:uid="{00000000-0005-0000-0000-0000FB210000}"/>
    <cellStyle name="Normal 4 2 2 2 14 2 5" xfId="7139" xr:uid="{00000000-0005-0000-0000-0000FC210000}"/>
    <cellStyle name="Normal 4 2 2 2 14 3" xfId="7140" xr:uid="{00000000-0005-0000-0000-0000FD210000}"/>
    <cellStyle name="Normal 4 2 2 2 14 3 2" xfId="7141" xr:uid="{00000000-0005-0000-0000-0000FE210000}"/>
    <cellStyle name="Normal 4 2 2 2 14 3 2 2" xfId="7142" xr:uid="{00000000-0005-0000-0000-0000FF210000}"/>
    <cellStyle name="Normal 4 2 2 2 14 3 3" xfId="7143" xr:uid="{00000000-0005-0000-0000-000000220000}"/>
    <cellStyle name="Normal 4 2 2 2 14 4" xfId="7144" xr:uid="{00000000-0005-0000-0000-000001220000}"/>
    <cellStyle name="Normal 4 2 2 2 14 4 2" xfId="7145" xr:uid="{00000000-0005-0000-0000-000002220000}"/>
    <cellStyle name="Normal 4 2 2 2 14 4 2 2" xfId="7146" xr:uid="{00000000-0005-0000-0000-000003220000}"/>
    <cellStyle name="Normal 4 2 2 2 14 4 3" xfId="7147" xr:uid="{00000000-0005-0000-0000-000004220000}"/>
    <cellStyle name="Normal 4 2 2 2 14 5" xfId="7148" xr:uid="{00000000-0005-0000-0000-000005220000}"/>
    <cellStyle name="Normal 4 2 2 2 14 5 2" xfId="7149" xr:uid="{00000000-0005-0000-0000-000006220000}"/>
    <cellStyle name="Normal 4 2 2 2 14 6" xfId="7150" xr:uid="{00000000-0005-0000-0000-000007220000}"/>
    <cellStyle name="Normal 4 2 2 2 15" xfId="7151" xr:uid="{00000000-0005-0000-0000-000008220000}"/>
    <cellStyle name="Normal 4 2 2 2 16" xfId="7152" xr:uid="{00000000-0005-0000-0000-000009220000}"/>
    <cellStyle name="Normal 4 2 2 2 17" xfId="18440" xr:uid="{00000000-0005-0000-0000-00000A220000}"/>
    <cellStyle name="Normal 4 2 2 2 2" xfId="7153" xr:uid="{00000000-0005-0000-0000-00000B220000}"/>
    <cellStyle name="Normal 4 2 2 2 2 2" xfId="18445" xr:uid="{00000000-0005-0000-0000-00000C220000}"/>
    <cellStyle name="Normal 4 2 2 2 3" xfId="7154" xr:uid="{00000000-0005-0000-0000-00000D220000}"/>
    <cellStyle name="Normal 4 2 2 2 3 2" xfId="18446" xr:uid="{00000000-0005-0000-0000-00000E220000}"/>
    <cellStyle name="Normal 4 2 2 2 4" xfId="7155" xr:uid="{00000000-0005-0000-0000-00000F220000}"/>
    <cellStyle name="Normal 4 2 2 2 4 2" xfId="18447" xr:uid="{00000000-0005-0000-0000-000010220000}"/>
    <cellStyle name="Normal 4 2 2 2 5" xfId="7156" xr:uid="{00000000-0005-0000-0000-000011220000}"/>
    <cellStyle name="Normal 4 2 2 2 5 2" xfId="18448" xr:uid="{00000000-0005-0000-0000-000012220000}"/>
    <cellStyle name="Normal 4 2 2 2 6" xfId="7157" xr:uid="{00000000-0005-0000-0000-000013220000}"/>
    <cellStyle name="Normal 4 2 2 2 6 2" xfId="18449" xr:uid="{00000000-0005-0000-0000-000014220000}"/>
    <cellStyle name="Normal 4 2 2 2 7" xfId="7158" xr:uid="{00000000-0005-0000-0000-000015220000}"/>
    <cellStyle name="Normal 4 2 2 2 7 2" xfId="18450" xr:uid="{00000000-0005-0000-0000-000016220000}"/>
    <cellStyle name="Normal 4 2 2 2 8" xfId="7159" xr:uid="{00000000-0005-0000-0000-000017220000}"/>
    <cellStyle name="Normal 4 2 2 2 8 2" xfId="18451" xr:uid="{00000000-0005-0000-0000-000018220000}"/>
    <cellStyle name="Normal 4 2 2 2 9" xfId="7160" xr:uid="{00000000-0005-0000-0000-000019220000}"/>
    <cellStyle name="Normal 4 2 2 2 9 2" xfId="18452" xr:uid="{00000000-0005-0000-0000-00001A220000}"/>
    <cellStyle name="Normal 4 2 2 3" xfId="7161" xr:uid="{00000000-0005-0000-0000-00001B220000}"/>
    <cellStyle name="Normal 4 2 2 3 2" xfId="7162" xr:uid="{00000000-0005-0000-0000-00001C220000}"/>
    <cellStyle name="Normal 4 2 2 3 2 2" xfId="7163" xr:uid="{00000000-0005-0000-0000-00001D220000}"/>
    <cellStyle name="Normal 4 2 2 3 2 2 2" xfId="7164" xr:uid="{00000000-0005-0000-0000-00001E220000}"/>
    <cellStyle name="Normal 4 2 2 3 2 2 2 2" xfId="7165" xr:uid="{00000000-0005-0000-0000-00001F220000}"/>
    <cellStyle name="Normal 4 2 2 3 2 2 3" xfId="7166" xr:uid="{00000000-0005-0000-0000-000020220000}"/>
    <cellStyle name="Normal 4 2 2 3 2 3" xfId="7167" xr:uid="{00000000-0005-0000-0000-000021220000}"/>
    <cellStyle name="Normal 4 2 2 3 2 3 2" xfId="7168" xr:uid="{00000000-0005-0000-0000-000022220000}"/>
    <cellStyle name="Normal 4 2 2 3 2 3 2 2" xfId="7169" xr:uid="{00000000-0005-0000-0000-000023220000}"/>
    <cellStyle name="Normal 4 2 2 3 2 3 3" xfId="7170" xr:uid="{00000000-0005-0000-0000-000024220000}"/>
    <cellStyle name="Normal 4 2 2 3 2 4" xfId="7171" xr:uid="{00000000-0005-0000-0000-000025220000}"/>
    <cellStyle name="Normal 4 2 2 3 2 4 2" xfId="7172" xr:uid="{00000000-0005-0000-0000-000026220000}"/>
    <cellStyle name="Normal 4 2 2 3 2 5" xfId="7173" xr:uid="{00000000-0005-0000-0000-000027220000}"/>
    <cellStyle name="Normal 4 2 2 3 3" xfId="7174" xr:uid="{00000000-0005-0000-0000-000028220000}"/>
    <cellStyle name="Normal 4 2 2 3 3 2" xfId="7175" xr:uid="{00000000-0005-0000-0000-000029220000}"/>
    <cellStyle name="Normal 4 2 2 3 3 2 2" xfId="7176" xr:uid="{00000000-0005-0000-0000-00002A220000}"/>
    <cellStyle name="Normal 4 2 2 3 3 2 2 2" xfId="7177" xr:uid="{00000000-0005-0000-0000-00002B220000}"/>
    <cellStyle name="Normal 4 2 2 3 3 2 3" xfId="7178" xr:uid="{00000000-0005-0000-0000-00002C220000}"/>
    <cellStyle name="Normal 4 2 2 3 3 3" xfId="7179" xr:uid="{00000000-0005-0000-0000-00002D220000}"/>
    <cellStyle name="Normal 4 2 2 3 3 3 2" xfId="7180" xr:uid="{00000000-0005-0000-0000-00002E220000}"/>
    <cellStyle name="Normal 4 2 2 3 3 4" xfId="7181" xr:uid="{00000000-0005-0000-0000-00002F220000}"/>
    <cellStyle name="Normal 4 2 2 3 4" xfId="7182" xr:uid="{00000000-0005-0000-0000-000030220000}"/>
    <cellStyle name="Normal 4 2 2 3 5" xfId="7183" xr:uid="{00000000-0005-0000-0000-000031220000}"/>
    <cellStyle name="Normal 4 2 2 3 5 2" xfId="7184" xr:uid="{00000000-0005-0000-0000-000032220000}"/>
    <cellStyle name="Normal 4 2 2 3 6" xfId="7185" xr:uid="{00000000-0005-0000-0000-000033220000}"/>
    <cellStyle name="Normal 4 2 2 3 7" xfId="18453" xr:uid="{00000000-0005-0000-0000-000034220000}"/>
    <cellStyle name="Normal 4 2 2 4" xfId="7186" xr:uid="{00000000-0005-0000-0000-000035220000}"/>
    <cellStyle name="Normal 4 2 2 4 2" xfId="7187" xr:uid="{00000000-0005-0000-0000-000036220000}"/>
    <cellStyle name="Normal 4 2 2 4 2 2" xfId="7188" xr:uid="{00000000-0005-0000-0000-000037220000}"/>
    <cellStyle name="Normal 4 2 2 4 2 2 2" xfId="7189" xr:uid="{00000000-0005-0000-0000-000038220000}"/>
    <cellStyle name="Normal 4 2 2 4 2 2 2 2" xfId="7190" xr:uid="{00000000-0005-0000-0000-000039220000}"/>
    <cellStyle name="Normal 4 2 2 4 2 2 3" xfId="7191" xr:uid="{00000000-0005-0000-0000-00003A220000}"/>
    <cellStyle name="Normal 4 2 2 4 2 3" xfId="7192" xr:uid="{00000000-0005-0000-0000-00003B220000}"/>
    <cellStyle name="Normal 4 2 2 4 2 3 2" xfId="7193" xr:uid="{00000000-0005-0000-0000-00003C220000}"/>
    <cellStyle name="Normal 4 2 2 4 2 3 2 2" xfId="7194" xr:uid="{00000000-0005-0000-0000-00003D220000}"/>
    <cellStyle name="Normal 4 2 2 4 2 3 3" xfId="7195" xr:uid="{00000000-0005-0000-0000-00003E220000}"/>
    <cellStyle name="Normal 4 2 2 4 2 4" xfId="7196" xr:uid="{00000000-0005-0000-0000-00003F220000}"/>
    <cellStyle name="Normal 4 2 2 4 2 4 2" xfId="7197" xr:uid="{00000000-0005-0000-0000-000040220000}"/>
    <cellStyle name="Normal 4 2 2 4 2 5" xfId="7198" xr:uid="{00000000-0005-0000-0000-000041220000}"/>
    <cellStyle name="Normal 4 2 2 4 3" xfId="7199" xr:uid="{00000000-0005-0000-0000-000042220000}"/>
    <cellStyle name="Normal 4 2 2 4 3 2" xfId="7200" xr:uid="{00000000-0005-0000-0000-000043220000}"/>
    <cellStyle name="Normal 4 2 2 4 3 2 2" xfId="7201" xr:uid="{00000000-0005-0000-0000-000044220000}"/>
    <cellStyle name="Normal 4 2 2 4 3 2 2 2" xfId="7202" xr:uid="{00000000-0005-0000-0000-000045220000}"/>
    <cellStyle name="Normal 4 2 2 4 3 2 3" xfId="7203" xr:uid="{00000000-0005-0000-0000-000046220000}"/>
    <cellStyle name="Normal 4 2 2 4 3 3" xfId="7204" xr:uid="{00000000-0005-0000-0000-000047220000}"/>
    <cellStyle name="Normal 4 2 2 4 3 3 2" xfId="7205" xr:uid="{00000000-0005-0000-0000-000048220000}"/>
    <cellStyle name="Normal 4 2 2 4 3 4" xfId="7206" xr:uid="{00000000-0005-0000-0000-000049220000}"/>
    <cellStyle name="Normal 4 2 2 4 4" xfId="7207" xr:uid="{00000000-0005-0000-0000-00004A220000}"/>
    <cellStyle name="Normal 4 2 2 4 5" xfId="7208" xr:uid="{00000000-0005-0000-0000-00004B220000}"/>
    <cellStyle name="Normal 4 2 2 4 5 2" xfId="7209" xr:uid="{00000000-0005-0000-0000-00004C220000}"/>
    <cellStyle name="Normal 4 2 2 4 6" xfId="7210" xr:uid="{00000000-0005-0000-0000-00004D220000}"/>
    <cellStyle name="Normal 4 2 2 4 7" xfId="18454" xr:uid="{00000000-0005-0000-0000-00004E220000}"/>
    <cellStyle name="Normal 4 2 2 5" xfId="7211" xr:uid="{00000000-0005-0000-0000-00004F220000}"/>
    <cellStyle name="Normal 4 2 2 5 2" xfId="7212" xr:uid="{00000000-0005-0000-0000-000050220000}"/>
    <cellStyle name="Normal 4 2 2 5 2 2" xfId="7213" xr:uid="{00000000-0005-0000-0000-000051220000}"/>
    <cellStyle name="Normal 4 2 2 5 2 2 2" xfId="7214" xr:uid="{00000000-0005-0000-0000-000052220000}"/>
    <cellStyle name="Normal 4 2 2 5 2 2 2 2" xfId="7215" xr:uid="{00000000-0005-0000-0000-000053220000}"/>
    <cellStyle name="Normal 4 2 2 5 2 2 3" xfId="7216" xr:uid="{00000000-0005-0000-0000-000054220000}"/>
    <cellStyle name="Normal 4 2 2 5 2 3" xfId="7217" xr:uid="{00000000-0005-0000-0000-000055220000}"/>
    <cellStyle name="Normal 4 2 2 5 2 3 2" xfId="7218" xr:uid="{00000000-0005-0000-0000-000056220000}"/>
    <cellStyle name="Normal 4 2 2 5 2 3 2 2" xfId="7219" xr:uid="{00000000-0005-0000-0000-000057220000}"/>
    <cellStyle name="Normal 4 2 2 5 2 3 3" xfId="7220" xr:uid="{00000000-0005-0000-0000-000058220000}"/>
    <cellStyle name="Normal 4 2 2 5 2 4" xfId="7221" xr:uid="{00000000-0005-0000-0000-000059220000}"/>
    <cellStyle name="Normal 4 2 2 5 2 4 2" xfId="7222" xr:uid="{00000000-0005-0000-0000-00005A220000}"/>
    <cellStyle name="Normal 4 2 2 5 2 5" xfId="7223" xr:uid="{00000000-0005-0000-0000-00005B220000}"/>
    <cellStyle name="Normal 4 2 2 5 3" xfId="7224" xr:uid="{00000000-0005-0000-0000-00005C220000}"/>
    <cellStyle name="Normal 4 2 2 5 3 2" xfId="7225" xr:uid="{00000000-0005-0000-0000-00005D220000}"/>
    <cellStyle name="Normal 4 2 2 5 3 2 2" xfId="7226" xr:uid="{00000000-0005-0000-0000-00005E220000}"/>
    <cellStyle name="Normal 4 2 2 5 3 2 2 2" xfId="7227" xr:uid="{00000000-0005-0000-0000-00005F220000}"/>
    <cellStyle name="Normal 4 2 2 5 3 2 3" xfId="7228" xr:uid="{00000000-0005-0000-0000-000060220000}"/>
    <cellStyle name="Normal 4 2 2 5 3 3" xfId="7229" xr:uid="{00000000-0005-0000-0000-000061220000}"/>
    <cellStyle name="Normal 4 2 2 5 3 3 2" xfId="7230" xr:uid="{00000000-0005-0000-0000-000062220000}"/>
    <cellStyle name="Normal 4 2 2 5 3 4" xfId="7231" xr:uid="{00000000-0005-0000-0000-000063220000}"/>
    <cellStyle name="Normal 4 2 2 5 4" xfId="7232" xr:uid="{00000000-0005-0000-0000-000064220000}"/>
    <cellStyle name="Normal 4 2 2 5 5" xfId="7233" xr:uid="{00000000-0005-0000-0000-000065220000}"/>
    <cellStyle name="Normal 4 2 2 5 5 2" xfId="7234" xr:uid="{00000000-0005-0000-0000-000066220000}"/>
    <cellStyle name="Normal 4 2 2 5 6" xfId="7235" xr:uid="{00000000-0005-0000-0000-000067220000}"/>
    <cellStyle name="Normal 4 2 2 5 7" xfId="18455" xr:uid="{00000000-0005-0000-0000-000068220000}"/>
    <cellStyle name="Normal 4 2 2 6" xfId="7236" xr:uid="{00000000-0005-0000-0000-000069220000}"/>
    <cellStyle name="Normal 4 2 2 6 2" xfId="7237" xr:uid="{00000000-0005-0000-0000-00006A220000}"/>
    <cellStyle name="Normal 4 2 2 6 2 2" xfId="7238" xr:uid="{00000000-0005-0000-0000-00006B220000}"/>
    <cellStyle name="Normal 4 2 2 6 2 2 2" xfId="7239" xr:uid="{00000000-0005-0000-0000-00006C220000}"/>
    <cellStyle name="Normal 4 2 2 6 2 2 2 2" xfId="7240" xr:uid="{00000000-0005-0000-0000-00006D220000}"/>
    <cellStyle name="Normal 4 2 2 6 2 2 3" xfId="7241" xr:uid="{00000000-0005-0000-0000-00006E220000}"/>
    <cellStyle name="Normal 4 2 2 6 2 3" xfId="7242" xr:uid="{00000000-0005-0000-0000-00006F220000}"/>
    <cellStyle name="Normal 4 2 2 6 2 3 2" xfId="7243" xr:uid="{00000000-0005-0000-0000-000070220000}"/>
    <cellStyle name="Normal 4 2 2 6 2 3 2 2" xfId="7244" xr:uid="{00000000-0005-0000-0000-000071220000}"/>
    <cellStyle name="Normal 4 2 2 6 2 3 3" xfId="7245" xr:uid="{00000000-0005-0000-0000-000072220000}"/>
    <cellStyle name="Normal 4 2 2 6 2 4" xfId="7246" xr:uid="{00000000-0005-0000-0000-000073220000}"/>
    <cellStyle name="Normal 4 2 2 6 2 4 2" xfId="7247" xr:uid="{00000000-0005-0000-0000-000074220000}"/>
    <cellStyle name="Normal 4 2 2 6 2 5" xfId="7248" xr:uid="{00000000-0005-0000-0000-000075220000}"/>
    <cellStyle name="Normal 4 2 2 6 3" xfId="7249" xr:uid="{00000000-0005-0000-0000-000076220000}"/>
    <cellStyle name="Normal 4 2 2 6 3 2" xfId="7250" xr:uid="{00000000-0005-0000-0000-000077220000}"/>
    <cellStyle name="Normal 4 2 2 6 3 2 2" xfId="7251" xr:uid="{00000000-0005-0000-0000-000078220000}"/>
    <cellStyle name="Normal 4 2 2 6 3 2 2 2" xfId="7252" xr:uid="{00000000-0005-0000-0000-000079220000}"/>
    <cellStyle name="Normal 4 2 2 6 3 2 3" xfId="7253" xr:uid="{00000000-0005-0000-0000-00007A220000}"/>
    <cellStyle name="Normal 4 2 2 6 3 3" xfId="7254" xr:uid="{00000000-0005-0000-0000-00007B220000}"/>
    <cellStyle name="Normal 4 2 2 6 3 3 2" xfId="7255" xr:uid="{00000000-0005-0000-0000-00007C220000}"/>
    <cellStyle name="Normal 4 2 2 6 3 4" xfId="7256" xr:uid="{00000000-0005-0000-0000-00007D220000}"/>
    <cellStyle name="Normal 4 2 2 6 4" xfId="7257" xr:uid="{00000000-0005-0000-0000-00007E220000}"/>
    <cellStyle name="Normal 4 2 2 6 5" xfId="7258" xr:uid="{00000000-0005-0000-0000-00007F220000}"/>
    <cellStyle name="Normal 4 2 2 6 5 2" xfId="7259" xr:uid="{00000000-0005-0000-0000-000080220000}"/>
    <cellStyle name="Normal 4 2 2 6 6" xfId="7260" xr:uid="{00000000-0005-0000-0000-000081220000}"/>
    <cellStyle name="Normal 4 2 2 6 7" xfId="18456" xr:uid="{00000000-0005-0000-0000-000082220000}"/>
    <cellStyle name="Normal 4 2 2 7" xfId="7261" xr:uid="{00000000-0005-0000-0000-000083220000}"/>
    <cellStyle name="Normal 4 2 2 7 2" xfId="7262" xr:uid="{00000000-0005-0000-0000-000084220000}"/>
    <cellStyle name="Normal 4 2 2 7 2 2" xfId="7263" xr:uid="{00000000-0005-0000-0000-000085220000}"/>
    <cellStyle name="Normal 4 2 2 7 2 2 2" xfId="7264" xr:uid="{00000000-0005-0000-0000-000086220000}"/>
    <cellStyle name="Normal 4 2 2 7 2 2 2 2" xfId="7265" xr:uid="{00000000-0005-0000-0000-000087220000}"/>
    <cellStyle name="Normal 4 2 2 7 2 2 3" xfId="7266" xr:uid="{00000000-0005-0000-0000-000088220000}"/>
    <cellStyle name="Normal 4 2 2 7 2 3" xfId="7267" xr:uid="{00000000-0005-0000-0000-000089220000}"/>
    <cellStyle name="Normal 4 2 2 7 2 3 2" xfId="7268" xr:uid="{00000000-0005-0000-0000-00008A220000}"/>
    <cellStyle name="Normal 4 2 2 7 2 3 2 2" xfId="7269" xr:uid="{00000000-0005-0000-0000-00008B220000}"/>
    <cellStyle name="Normal 4 2 2 7 2 3 3" xfId="7270" xr:uid="{00000000-0005-0000-0000-00008C220000}"/>
    <cellStyle name="Normal 4 2 2 7 2 4" xfId="7271" xr:uid="{00000000-0005-0000-0000-00008D220000}"/>
    <cellStyle name="Normal 4 2 2 7 2 4 2" xfId="7272" xr:uid="{00000000-0005-0000-0000-00008E220000}"/>
    <cellStyle name="Normal 4 2 2 7 2 5" xfId="7273" xr:uid="{00000000-0005-0000-0000-00008F220000}"/>
    <cellStyle name="Normal 4 2 2 7 3" xfId="7274" xr:uid="{00000000-0005-0000-0000-000090220000}"/>
    <cellStyle name="Normal 4 2 2 7 3 2" xfId="7275" xr:uid="{00000000-0005-0000-0000-000091220000}"/>
    <cellStyle name="Normal 4 2 2 7 3 2 2" xfId="7276" xr:uid="{00000000-0005-0000-0000-000092220000}"/>
    <cellStyle name="Normal 4 2 2 7 3 2 2 2" xfId="7277" xr:uid="{00000000-0005-0000-0000-000093220000}"/>
    <cellStyle name="Normal 4 2 2 7 3 2 3" xfId="7278" xr:uid="{00000000-0005-0000-0000-000094220000}"/>
    <cellStyle name="Normal 4 2 2 7 3 3" xfId="7279" xr:uid="{00000000-0005-0000-0000-000095220000}"/>
    <cellStyle name="Normal 4 2 2 7 3 3 2" xfId="7280" xr:uid="{00000000-0005-0000-0000-000096220000}"/>
    <cellStyle name="Normal 4 2 2 7 3 4" xfId="7281" xr:uid="{00000000-0005-0000-0000-000097220000}"/>
    <cellStyle name="Normal 4 2 2 7 4" xfId="7282" xr:uid="{00000000-0005-0000-0000-000098220000}"/>
    <cellStyle name="Normal 4 2 2 7 5" xfId="7283" xr:uid="{00000000-0005-0000-0000-000099220000}"/>
    <cellStyle name="Normal 4 2 2 7 5 2" xfId="7284" xr:uid="{00000000-0005-0000-0000-00009A220000}"/>
    <cellStyle name="Normal 4 2 2 7 6" xfId="7285" xr:uid="{00000000-0005-0000-0000-00009B220000}"/>
    <cellStyle name="Normal 4 2 2 7 7" xfId="18457" xr:uid="{00000000-0005-0000-0000-00009C220000}"/>
    <cellStyle name="Normal 4 2 2 8" xfId="7286" xr:uid="{00000000-0005-0000-0000-00009D220000}"/>
    <cellStyle name="Normal 4 2 2 8 2" xfId="7287" xr:uid="{00000000-0005-0000-0000-00009E220000}"/>
    <cellStyle name="Normal 4 2 2 8 2 2" xfId="7288" xr:uid="{00000000-0005-0000-0000-00009F220000}"/>
    <cellStyle name="Normal 4 2 2 8 2 2 2" xfId="7289" xr:uid="{00000000-0005-0000-0000-0000A0220000}"/>
    <cellStyle name="Normal 4 2 2 8 2 2 2 2" xfId="7290" xr:uid="{00000000-0005-0000-0000-0000A1220000}"/>
    <cellStyle name="Normal 4 2 2 8 2 2 3" xfId="7291" xr:uid="{00000000-0005-0000-0000-0000A2220000}"/>
    <cellStyle name="Normal 4 2 2 8 2 3" xfId="7292" xr:uid="{00000000-0005-0000-0000-0000A3220000}"/>
    <cellStyle name="Normal 4 2 2 8 2 3 2" xfId="7293" xr:uid="{00000000-0005-0000-0000-0000A4220000}"/>
    <cellStyle name="Normal 4 2 2 8 2 3 2 2" xfId="7294" xr:uid="{00000000-0005-0000-0000-0000A5220000}"/>
    <cellStyle name="Normal 4 2 2 8 2 3 3" xfId="7295" xr:uid="{00000000-0005-0000-0000-0000A6220000}"/>
    <cellStyle name="Normal 4 2 2 8 2 4" xfId="7296" xr:uid="{00000000-0005-0000-0000-0000A7220000}"/>
    <cellStyle name="Normal 4 2 2 8 2 4 2" xfId="7297" xr:uid="{00000000-0005-0000-0000-0000A8220000}"/>
    <cellStyle name="Normal 4 2 2 8 2 5" xfId="7298" xr:uid="{00000000-0005-0000-0000-0000A9220000}"/>
    <cellStyle name="Normal 4 2 2 8 3" xfId="7299" xr:uid="{00000000-0005-0000-0000-0000AA220000}"/>
    <cellStyle name="Normal 4 2 2 8 3 2" xfId="7300" xr:uid="{00000000-0005-0000-0000-0000AB220000}"/>
    <cellStyle name="Normal 4 2 2 8 3 2 2" xfId="7301" xr:uid="{00000000-0005-0000-0000-0000AC220000}"/>
    <cellStyle name="Normal 4 2 2 8 3 2 2 2" xfId="7302" xr:uid="{00000000-0005-0000-0000-0000AD220000}"/>
    <cellStyle name="Normal 4 2 2 8 3 2 3" xfId="7303" xr:uid="{00000000-0005-0000-0000-0000AE220000}"/>
    <cellStyle name="Normal 4 2 2 8 3 3" xfId="7304" xr:uid="{00000000-0005-0000-0000-0000AF220000}"/>
    <cellStyle name="Normal 4 2 2 8 3 3 2" xfId="7305" xr:uid="{00000000-0005-0000-0000-0000B0220000}"/>
    <cellStyle name="Normal 4 2 2 8 3 4" xfId="7306" xr:uid="{00000000-0005-0000-0000-0000B1220000}"/>
    <cellStyle name="Normal 4 2 2 8 4" xfId="7307" xr:uid="{00000000-0005-0000-0000-0000B2220000}"/>
    <cellStyle name="Normal 4 2 2 8 5" xfId="7308" xr:uid="{00000000-0005-0000-0000-0000B3220000}"/>
    <cellStyle name="Normal 4 2 2 8 5 2" xfId="7309" xr:uid="{00000000-0005-0000-0000-0000B4220000}"/>
    <cellStyle name="Normal 4 2 2 8 6" xfId="7310" xr:uid="{00000000-0005-0000-0000-0000B5220000}"/>
    <cellStyle name="Normal 4 2 2 8 7" xfId="18458" xr:uid="{00000000-0005-0000-0000-0000B6220000}"/>
    <cellStyle name="Normal 4 2 2 9" xfId="7311" xr:uid="{00000000-0005-0000-0000-0000B7220000}"/>
    <cellStyle name="Normal 4 2 2 9 2" xfId="7312" xr:uid="{00000000-0005-0000-0000-0000B8220000}"/>
    <cellStyle name="Normal 4 2 2 9 2 2" xfId="7313" xr:uid="{00000000-0005-0000-0000-0000B9220000}"/>
    <cellStyle name="Normal 4 2 2 9 2 2 2" xfId="7314" xr:uid="{00000000-0005-0000-0000-0000BA220000}"/>
    <cellStyle name="Normal 4 2 2 9 2 2 2 2" xfId="7315" xr:uid="{00000000-0005-0000-0000-0000BB220000}"/>
    <cellStyle name="Normal 4 2 2 9 2 2 3" xfId="7316" xr:uid="{00000000-0005-0000-0000-0000BC220000}"/>
    <cellStyle name="Normal 4 2 2 9 2 3" xfId="7317" xr:uid="{00000000-0005-0000-0000-0000BD220000}"/>
    <cellStyle name="Normal 4 2 2 9 2 3 2" xfId="7318" xr:uid="{00000000-0005-0000-0000-0000BE220000}"/>
    <cellStyle name="Normal 4 2 2 9 2 3 2 2" xfId="7319" xr:uid="{00000000-0005-0000-0000-0000BF220000}"/>
    <cellStyle name="Normal 4 2 2 9 2 3 3" xfId="7320" xr:uid="{00000000-0005-0000-0000-0000C0220000}"/>
    <cellStyle name="Normal 4 2 2 9 2 4" xfId="7321" xr:uid="{00000000-0005-0000-0000-0000C1220000}"/>
    <cellStyle name="Normal 4 2 2 9 2 4 2" xfId="7322" xr:uid="{00000000-0005-0000-0000-0000C2220000}"/>
    <cellStyle name="Normal 4 2 2 9 2 5" xfId="7323" xr:uid="{00000000-0005-0000-0000-0000C3220000}"/>
    <cellStyle name="Normal 4 2 2 9 3" xfId="7324" xr:uid="{00000000-0005-0000-0000-0000C4220000}"/>
    <cellStyle name="Normal 4 2 2 9 3 2" xfId="7325" xr:uid="{00000000-0005-0000-0000-0000C5220000}"/>
    <cellStyle name="Normal 4 2 2 9 3 2 2" xfId="7326" xr:uid="{00000000-0005-0000-0000-0000C6220000}"/>
    <cellStyle name="Normal 4 2 2 9 3 2 2 2" xfId="7327" xr:uid="{00000000-0005-0000-0000-0000C7220000}"/>
    <cellStyle name="Normal 4 2 2 9 3 2 3" xfId="7328" xr:uid="{00000000-0005-0000-0000-0000C8220000}"/>
    <cellStyle name="Normal 4 2 2 9 3 3" xfId="7329" xr:uid="{00000000-0005-0000-0000-0000C9220000}"/>
    <cellStyle name="Normal 4 2 2 9 3 3 2" xfId="7330" xr:uid="{00000000-0005-0000-0000-0000CA220000}"/>
    <cellStyle name="Normal 4 2 2 9 3 4" xfId="7331" xr:uid="{00000000-0005-0000-0000-0000CB220000}"/>
    <cellStyle name="Normal 4 2 2 9 4" xfId="7332" xr:uid="{00000000-0005-0000-0000-0000CC220000}"/>
    <cellStyle name="Normal 4 2 2 9 5" xfId="7333" xr:uid="{00000000-0005-0000-0000-0000CD220000}"/>
    <cellStyle name="Normal 4 2 2 9 5 2" xfId="7334" xr:uid="{00000000-0005-0000-0000-0000CE220000}"/>
    <cellStyle name="Normal 4 2 2 9 6" xfId="7335" xr:uid="{00000000-0005-0000-0000-0000CF220000}"/>
    <cellStyle name="Normal 4 2 2 9 7" xfId="18459" xr:uid="{00000000-0005-0000-0000-0000D0220000}"/>
    <cellStyle name="Normal 4 2 3" xfId="7336" xr:uid="{00000000-0005-0000-0000-0000D1220000}"/>
    <cellStyle name="Normal 4 2 3 2" xfId="7337" xr:uid="{00000000-0005-0000-0000-0000D2220000}"/>
    <cellStyle name="Normal 4 2 3 2 2" xfId="7338" xr:uid="{00000000-0005-0000-0000-0000D3220000}"/>
    <cellStyle name="Normal 4 2 3 2 2 2" xfId="7339" xr:uid="{00000000-0005-0000-0000-0000D4220000}"/>
    <cellStyle name="Normal 4 2 3 2 2 2 2" xfId="7340" xr:uid="{00000000-0005-0000-0000-0000D5220000}"/>
    <cellStyle name="Normal 4 2 3 2 2 2 2 2" xfId="7341" xr:uid="{00000000-0005-0000-0000-0000D6220000}"/>
    <cellStyle name="Normal 4 2 3 2 2 2 3" xfId="7342" xr:uid="{00000000-0005-0000-0000-0000D7220000}"/>
    <cellStyle name="Normal 4 2 3 2 2 3" xfId="7343" xr:uid="{00000000-0005-0000-0000-0000D8220000}"/>
    <cellStyle name="Normal 4 2 3 2 2 3 2" xfId="7344" xr:uid="{00000000-0005-0000-0000-0000D9220000}"/>
    <cellStyle name="Normal 4 2 3 2 2 3 2 2" xfId="7345" xr:uid="{00000000-0005-0000-0000-0000DA220000}"/>
    <cellStyle name="Normal 4 2 3 2 2 3 3" xfId="7346" xr:uid="{00000000-0005-0000-0000-0000DB220000}"/>
    <cellStyle name="Normal 4 2 3 2 2 4" xfId="7347" xr:uid="{00000000-0005-0000-0000-0000DC220000}"/>
    <cellStyle name="Normal 4 2 3 2 2 4 2" xfId="7348" xr:uid="{00000000-0005-0000-0000-0000DD220000}"/>
    <cellStyle name="Normal 4 2 3 2 2 5" xfId="7349" xr:uid="{00000000-0005-0000-0000-0000DE220000}"/>
    <cellStyle name="Normal 4 2 3 2 3" xfId="7350" xr:uid="{00000000-0005-0000-0000-0000DF220000}"/>
    <cellStyle name="Normal 4 2 3 2 3 2" xfId="7351" xr:uid="{00000000-0005-0000-0000-0000E0220000}"/>
    <cellStyle name="Normal 4 2 3 2 3 2 2" xfId="7352" xr:uid="{00000000-0005-0000-0000-0000E1220000}"/>
    <cellStyle name="Normal 4 2 3 2 3 3" xfId="7353" xr:uid="{00000000-0005-0000-0000-0000E2220000}"/>
    <cellStyle name="Normal 4 2 3 2 3 4" xfId="7354" xr:uid="{00000000-0005-0000-0000-0000E3220000}"/>
    <cellStyle name="Normal 4 2 3 2 4" xfId="7355" xr:uid="{00000000-0005-0000-0000-0000E4220000}"/>
    <cellStyle name="Normal 4 2 3 2 4 2" xfId="7356" xr:uid="{00000000-0005-0000-0000-0000E5220000}"/>
    <cellStyle name="Normal 4 2 3 2 4 2 2" xfId="7357" xr:uid="{00000000-0005-0000-0000-0000E6220000}"/>
    <cellStyle name="Normal 4 2 3 2 4 3" xfId="7358" xr:uid="{00000000-0005-0000-0000-0000E7220000}"/>
    <cellStyle name="Normal 4 2 3 2 5" xfId="7359" xr:uid="{00000000-0005-0000-0000-0000E8220000}"/>
    <cellStyle name="Normal 4 2 3 2 5 2" xfId="7360" xr:uid="{00000000-0005-0000-0000-0000E9220000}"/>
    <cellStyle name="Normal 4 2 3 2 6" xfId="7361" xr:uid="{00000000-0005-0000-0000-0000EA220000}"/>
    <cellStyle name="Normal 4 2 3 3" xfId="7362" xr:uid="{00000000-0005-0000-0000-0000EB220000}"/>
    <cellStyle name="Normal 4 2 3 4" xfId="7363" xr:uid="{00000000-0005-0000-0000-0000EC220000}"/>
    <cellStyle name="Normal 4 2 3 5" xfId="18460" xr:uid="{00000000-0005-0000-0000-0000ED220000}"/>
    <cellStyle name="Normal 4 2 4" xfId="7364" xr:uid="{00000000-0005-0000-0000-0000EE220000}"/>
    <cellStyle name="Normal 4 2 4 2" xfId="18461" xr:uid="{00000000-0005-0000-0000-0000EF220000}"/>
    <cellStyle name="Normal 4 2 5" xfId="7365" xr:uid="{00000000-0005-0000-0000-0000F0220000}"/>
    <cellStyle name="Normal 4 2 5 2" xfId="18462" xr:uid="{00000000-0005-0000-0000-0000F1220000}"/>
    <cellStyle name="Normal 4 2 6" xfId="7366" xr:uid="{00000000-0005-0000-0000-0000F2220000}"/>
    <cellStyle name="Normal 4 2 6 2" xfId="18463" xr:uid="{00000000-0005-0000-0000-0000F3220000}"/>
    <cellStyle name="Normal 4 2 7" xfId="7367" xr:uid="{00000000-0005-0000-0000-0000F4220000}"/>
    <cellStyle name="Normal 4 2 7 2" xfId="18464" xr:uid="{00000000-0005-0000-0000-0000F5220000}"/>
    <cellStyle name="Normal 4 2 8" xfId="7368" xr:uid="{00000000-0005-0000-0000-0000F6220000}"/>
    <cellStyle name="Normal 4 2 8 2" xfId="18465" xr:uid="{00000000-0005-0000-0000-0000F7220000}"/>
    <cellStyle name="Normal 4 2 9" xfId="7369" xr:uid="{00000000-0005-0000-0000-0000F8220000}"/>
    <cellStyle name="Normal 4 2 9 2" xfId="7370" xr:uid="{00000000-0005-0000-0000-0000F9220000}"/>
    <cellStyle name="Normal 4 2 9 3" xfId="7371" xr:uid="{00000000-0005-0000-0000-0000FA220000}"/>
    <cellStyle name="Normal 4 2 9 3 2" xfId="7372" xr:uid="{00000000-0005-0000-0000-0000FB220000}"/>
    <cellStyle name="Normal 4 2 9 3 2 2" xfId="7373" xr:uid="{00000000-0005-0000-0000-0000FC220000}"/>
    <cellStyle name="Normal 4 2 9 3 3" xfId="7374" xr:uid="{00000000-0005-0000-0000-0000FD220000}"/>
    <cellStyle name="Normal 4 2_Scen_XBase" xfId="7375" xr:uid="{00000000-0005-0000-0000-0000FE220000}"/>
    <cellStyle name="Normal 4 3" xfId="7376" xr:uid="{00000000-0005-0000-0000-0000FF220000}"/>
    <cellStyle name="Normal 4 3 10" xfId="7377" xr:uid="{00000000-0005-0000-0000-000000230000}"/>
    <cellStyle name="Normal 4 3 10 2" xfId="7378" xr:uid="{00000000-0005-0000-0000-000001230000}"/>
    <cellStyle name="Normal 4 3 10 2 2" xfId="7379" xr:uid="{00000000-0005-0000-0000-000002230000}"/>
    <cellStyle name="Normal 4 3 10 2 2 2" xfId="7380" xr:uid="{00000000-0005-0000-0000-000003230000}"/>
    <cellStyle name="Normal 4 3 10 2 3" xfId="7381" xr:uid="{00000000-0005-0000-0000-000004230000}"/>
    <cellStyle name="Normal 4 3 10 3" xfId="7382" xr:uid="{00000000-0005-0000-0000-000005230000}"/>
    <cellStyle name="Normal 4 3 10 3 2" xfId="7383" xr:uid="{00000000-0005-0000-0000-000006230000}"/>
    <cellStyle name="Normal 4 3 10 3 2 2" xfId="7384" xr:uid="{00000000-0005-0000-0000-000007230000}"/>
    <cellStyle name="Normal 4 3 10 3 3" xfId="7385" xr:uid="{00000000-0005-0000-0000-000008230000}"/>
    <cellStyle name="Normal 4 3 10 4" xfId="7386" xr:uid="{00000000-0005-0000-0000-000009230000}"/>
    <cellStyle name="Normal 4 3 10 4 2" xfId="7387" xr:uid="{00000000-0005-0000-0000-00000A230000}"/>
    <cellStyle name="Normal 4 3 10 5" xfId="7388" xr:uid="{00000000-0005-0000-0000-00000B230000}"/>
    <cellStyle name="Normal 4 3 11" xfId="7389" xr:uid="{00000000-0005-0000-0000-00000C230000}"/>
    <cellStyle name="Normal 4 3 11 2" xfId="7390" xr:uid="{00000000-0005-0000-0000-00000D230000}"/>
    <cellStyle name="Normal 4 3 11 2 2" xfId="7391" xr:uid="{00000000-0005-0000-0000-00000E230000}"/>
    <cellStyle name="Normal 4 3 11 2 2 2" xfId="7392" xr:uid="{00000000-0005-0000-0000-00000F230000}"/>
    <cellStyle name="Normal 4 3 11 2 3" xfId="7393" xr:uid="{00000000-0005-0000-0000-000010230000}"/>
    <cellStyle name="Normal 4 3 11 3" xfId="7394" xr:uid="{00000000-0005-0000-0000-000011230000}"/>
    <cellStyle name="Normal 4 3 11 3 2" xfId="7395" xr:uid="{00000000-0005-0000-0000-000012230000}"/>
    <cellStyle name="Normal 4 3 11 4" xfId="7396" xr:uid="{00000000-0005-0000-0000-000013230000}"/>
    <cellStyle name="Normal 4 3 12" xfId="7397" xr:uid="{00000000-0005-0000-0000-000014230000}"/>
    <cellStyle name="Normal 4 3 12 2" xfId="7398" xr:uid="{00000000-0005-0000-0000-000015230000}"/>
    <cellStyle name="Normal 4 3 13" xfId="18466" xr:uid="{00000000-0005-0000-0000-000016230000}"/>
    <cellStyle name="Normal 4 3 2" xfId="7399" xr:uid="{00000000-0005-0000-0000-000017230000}"/>
    <cellStyle name="Normal 4 3 2 2" xfId="7400" xr:uid="{00000000-0005-0000-0000-000018230000}"/>
    <cellStyle name="Normal 4 3 2 3" xfId="7401" xr:uid="{00000000-0005-0000-0000-000019230000}"/>
    <cellStyle name="Normal 4 3 2 4" xfId="18467" xr:uid="{00000000-0005-0000-0000-00001A230000}"/>
    <cellStyle name="Normal 4 3 3" xfId="7402" xr:uid="{00000000-0005-0000-0000-00001B230000}"/>
    <cellStyle name="Normal 4 3 3 2" xfId="7403" xr:uid="{00000000-0005-0000-0000-00001C230000}"/>
    <cellStyle name="Normal 4 3 3 2 2" xfId="7404" xr:uid="{00000000-0005-0000-0000-00001D230000}"/>
    <cellStyle name="Normal 4 3 3 2 2 2" xfId="7405" xr:uid="{00000000-0005-0000-0000-00001E230000}"/>
    <cellStyle name="Normal 4 3 3 2 2 2 2" xfId="7406" xr:uid="{00000000-0005-0000-0000-00001F230000}"/>
    <cellStyle name="Normal 4 3 3 2 2 2 2 2" xfId="7407" xr:uid="{00000000-0005-0000-0000-000020230000}"/>
    <cellStyle name="Normal 4 3 3 2 2 2 3" xfId="7408" xr:uid="{00000000-0005-0000-0000-000021230000}"/>
    <cellStyle name="Normal 4 3 3 2 2 3" xfId="7409" xr:uid="{00000000-0005-0000-0000-000022230000}"/>
    <cellStyle name="Normal 4 3 3 2 2 3 2" xfId="7410" xr:uid="{00000000-0005-0000-0000-000023230000}"/>
    <cellStyle name="Normal 4 3 3 2 2 3 2 2" xfId="7411" xr:uid="{00000000-0005-0000-0000-000024230000}"/>
    <cellStyle name="Normal 4 3 3 2 2 3 3" xfId="7412" xr:uid="{00000000-0005-0000-0000-000025230000}"/>
    <cellStyle name="Normal 4 3 3 2 2 4" xfId="7413" xr:uid="{00000000-0005-0000-0000-000026230000}"/>
    <cellStyle name="Normal 4 3 3 2 2 4 2" xfId="7414" xr:uid="{00000000-0005-0000-0000-000027230000}"/>
    <cellStyle name="Normal 4 3 3 2 2 5" xfId="7415" xr:uid="{00000000-0005-0000-0000-000028230000}"/>
    <cellStyle name="Normal 4 3 3 2 3" xfId="7416" xr:uid="{00000000-0005-0000-0000-000029230000}"/>
    <cellStyle name="Normal 4 3 3 2 3 2" xfId="7417" xr:uid="{00000000-0005-0000-0000-00002A230000}"/>
    <cellStyle name="Normal 4 3 3 2 3 2 2" xfId="7418" xr:uid="{00000000-0005-0000-0000-00002B230000}"/>
    <cellStyle name="Normal 4 3 3 2 3 3" xfId="7419" xr:uid="{00000000-0005-0000-0000-00002C230000}"/>
    <cellStyle name="Normal 4 3 3 2 4" xfId="7420" xr:uid="{00000000-0005-0000-0000-00002D230000}"/>
    <cellStyle name="Normal 4 3 3 2 4 2" xfId="7421" xr:uid="{00000000-0005-0000-0000-00002E230000}"/>
    <cellStyle name="Normal 4 3 3 2 4 2 2" xfId="7422" xr:uid="{00000000-0005-0000-0000-00002F230000}"/>
    <cellStyle name="Normal 4 3 3 2 4 3" xfId="7423" xr:uid="{00000000-0005-0000-0000-000030230000}"/>
    <cellStyle name="Normal 4 3 3 2 5" xfId="7424" xr:uid="{00000000-0005-0000-0000-000031230000}"/>
    <cellStyle name="Normal 4 3 3 2 5 2" xfId="7425" xr:uid="{00000000-0005-0000-0000-000032230000}"/>
    <cellStyle name="Normal 4 3 3 2 6" xfId="7426" xr:uid="{00000000-0005-0000-0000-000033230000}"/>
    <cellStyle name="Normal 4 3 3 3" xfId="7427" xr:uid="{00000000-0005-0000-0000-000034230000}"/>
    <cellStyle name="Normal 4 3 3 4" xfId="7428" xr:uid="{00000000-0005-0000-0000-000035230000}"/>
    <cellStyle name="Normal 4 3 3 4 2" xfId="7429" xr:uid="{00000000-0005-0000-0000-000036230000}"/>
    <cellStyle name="Normal 4 3 3 4 2 2" xfId="7430" xr:uid="{00000000-0005-0000-0000-000037230000}"/>
    <cellStyle name="Normal 4 3 3 4 2 2 2" xfId="7431" xr:uid="{00000000-0005-0000-0000-000038230000}"/>
    <cellStyle name="Normal 4 3 3 4 2 3" xfId="7432" xr:uid="{00000000-0005-0000-0000-000039230000}"/>
    <cellStyle name="Normal 4 3 3 4 3" xfId="7433" xr:uid="{00000000-0005-0000-0000-00003A230000}"/>
    <cellStyle name="Normal 4 3 3 4 3 2" xfId="7434" xr:uid="{00000000-0005-0000-0000-00003B230000}"/>
    <cellStyle name="Normal 4 3 3 4 3 2 2" xfId="7435" xr:uid="{00000000-0005-0000-0000-00003C230000}"/>
    <cellStyle name="Normal 4 3 3 4 3 3" xfId="7436" xr:uid="{00000000-0005-0000-0000-00003D230000}"/>
    <cellStyle name="Normal 4 3 3 4 4" xfId="7437" xr:uid="{00000000-0005-0000-0000-00003E230000}"/>
    <cellStyle name="Normal 4 3 3 4 4 2" xfId="7438" xr:uid="{00000000-0005-0000-0000-00003F230000}"/>
    <cellStyle name="Normal 4 3 3 4 5" xfId="7439" xr:uid="{00000000-0005-0000-0000-000040230000}"/>
    <cellStyle name="Normal 4 3 3 5" xfId="7440" xr:uid="{00000000-0005-0000-0000-000041230000}"/>
    <cellStyle name="Normal 4 3 3 5 2" xfId="7441" xr:uid="{00000000-0005-0000-0000-000042230000}"/>
    <cellStyle name="Normal 4 3 3 5 2 2" xfId="7442" xr:uid="{00000000-0005-0000-0000-000043230000}"/>
    <cellStyle name="Normal 4 3 3 5 2 2 2" xfId="7443" xr:uid="{00000000-0005-0000-0000-000044230000}"/>
    <cellStyle name="Normal 4 3 3 5 2 3" xfId="7444" xr:uid="{00000000-0005-0000-0000-000045230000}"/>
    <cellStyle name="Normal 4 3 3 5 3" xfId="7445" xr:uid="{00000000-0005-0000-0000-000046230000}"/>
    <cellStyle name="Normal 4 3 3 5 3 2" xfId="7446" xr:uid="{00000000-0005-0000-0000-000047230000}"/>
    <cellStyle name="Normal 4 3 3 5 4" xfId="7447" xr:uid="{00000000-0005-0000-0000-000048230000}"/>
    <cellStyle name="Normal 4 3 3 6" xfId="7448" xr:uid="{00000000-0005-0000-0000-000049230000}"/>
    <cellStyle name="Normal 4 3 3 6 2" xfId="7449" xr:uid="{00000000-0005-0000-0000-00004A230000}"/>
    <cellStyle name="Normal 4 3 3 7" xfId="18468" xr:uid="{00000000-0005-0000-0000-00004B230000}"/>
    <cellStyle name="Normal 4 3 4" xfId="7450" xr:uid="{00000000-0005-0000-0000-00004C230000}"/>
    <cellStyle name="Normal 4 3 4 2" xfId="7451" xr:uid="{00000000-0005-0000-0000-00004D230000}"/>
    <cellStyle name="Normal 4 3 4 3" xfId="7452" xr:uid="{00000000-0005-0000-0000-00004E230000}"/>
    <cellStyle name="Normal 4 3 4 4" xfId="7453" xr:uid="{00000000-0005-0000-0000-00004F230000}"/>
    <cellStyle name="Normal 4 3 4 4 2" xfId="7454" xr:uid="{00000000-0005-0000-0000-000050230000}"/>
    <cellStyle name="Normal 4 3 4 4 2 2" xfId="7455" xr:uid="{00000000-0005-0000-0000-000051230000}"/>
    <cellStyle name="Normal 4 3 4 4 2 2 2" xfId="7456" xr:uid="{00000000-0005-0000-0000-000052230000}"/>
    <cellStyle name="Normal 4 3 4 4 2 3" xfId="7457" xr:uid="{00000000-0005-0000-0000-000053230000}"/>
    <cellStyle name="Normal 4 3 4 4 3" xfId="7458" xr:uid="{00000000-0005-0000-0000-000054230000}"/>
    <cellStyle name="Normal 4 3 4 4 3 2" xfId="7459" xr:uid="{00000000-0005-0000-0000-000055230000}"/>
    <cellStyle name="Normal 4 3 4 4 3 2 2" xfId="7460" xr:uid="{00000000-0005-0000-0000-000056230000}"/>
    <cellStyle name="Normal 4 3 4 4 3 3" xfId="7461" xr:uid="{00000000-0005-0000-0000-000057230000}"/>
    <cellStyle name="Normal 4 3 4 4 4" xfId="7462" xr:uid="{00000000-0005-0000-0000-000058230000}"/>
    <cellStyle name="Normal 4 3 4 4 4 2" xfId="7463" xr:uid="{00000000-0005-0000-0000-000059230000}"/>
    <cellStyle name="Normal 4 3 4 4 5" xfId="7464" xr:uid="{00000000-0005-0000-0000-00005A230000}"/>
    <cellStyle name="Normal 4 3 4 5" xfId="7465" xr:uid="{00000000-0005-0000-0000-00005B230000}"/>
    <cellStyle name="Normal 4 3 4 5 2" xfId="7466" xr:uid="{00000000-0005-0000-0000-00005C230000}"/>
    <cellStyle name="Normal 4 3 4 5 2 2" xfId="7467" xr:uid="{00000000-0005-0000-0000-00005D230000}"/>
    <cellStyle name="Normal 4 3 4 5 2 2 2" xfId="7468" xr:uid="{00000000-0005-0000-0000-00005E230000}"/>
    <cellStyle name="Normal 4 3 4 5 2 3" xfId="7469" xr:uid="{00000000-0005-0000-0000-00005F230000}"/>
    <cellStyle name="Normal 4 3 4 5 3" xfId="7470" xr:uid="{00000000-0005-0000-0000-000060230000}"/>
    <cellStyle name="Normal 4 3 4 5 3 2" xfId="7471" xr:uid="{00000000-0005-0000-0000-000061230000}"/>
    <cellStyle name="Normal 4 3 4 5 4" xfId="7472" xr:uid="{00000000-0005-0000-0000-000062230000}"/>
    <cellStyle name="Normal 4 3 4 6" xfId="7473" xr:uid="{00000000-0005-0000-0000-000063230000}"/>
    <cellStyle name="Normal 4 3 4 6 2" xfId="7474" xr:uid="{00000000-0005-0000-0000-000064230000}"/>
    <cellStyle name="Normal 4 3 4 7" xfId="18469" xr:uid="{00000000-0005-0000-0000-000065230000}"/>
    <cellStyle name="Normal 4 3 5" xfId="7475" xr:uid="{00000000-0005-0000-0000-000066230000}"/>
    <cellStyle name="Normal 4 3 5 2" xfId="7476" xr:uid="{00000000-0005-0000-0000-000067230000}"/>
    <cellStyle name="Normal 4 3 5 3" xfId="7477" xr:uid="{00000000-0005-0000-0000-000068230000}"/>
    <cellStyle name="Normal 4 3 5 3 2" xfId="7478" xr:uid="{00000000-0005-0000-0000-000069230000}"/>
    <cellStyle name="Normal 4 3 5 3 2 2" xfId="7479" xr:uid="{00000000-0005-0000-0000-00006A230000}"/>
    <cellStyle name="Normal 4 3 5 3 2 2 2" xfId="7480" xr:uid="{00000000-0005-0000-0000-00006B230000}"/>
    <cellStyle name="Normal 4 3 5 3 2 3" xfId="7481" xr:uid="{00000000-0005-0000-0000-00006C230000}"/>
    <cellStyle name="Normal 4 3 5 3 3" xfId="7482" xr:uid="{00000000-0005-0000-0000-00006D230000}"/>
    <cellStyle name="Normal 4 3 5 3 3 2" xfId="7483" xr:uid="{00000000-0005-0000-0000-00006E230000}"/>
    <cellStyle name="Normal 4 3 5 3 3 2 2" xfId="7484" xr:uid="{00000000-0005-0000-0000-00006F230000}"/>
    <cellStyle name="Normal 4 3 5 3 3 3" xfId="7485" xr:uid="{00000000-0005-0000-0000-000070230000}"/>
    <cellStyle name="Normal 4 3 5 3 4" xfId="7486" xr:uid="{00000000-0005-0000-0000-000071230000}"/>
    <cellStyle name="Normal 4 3 5 3 4 2" xfId="7487" xr:uid="{00000000-0005-0000-0000-000072230000}"/>
    <cellStyle name="Normal 4 3 5 3 5" xfId="7488" xr:uid="{00000000-0005-0000-0000-000073230000}"/>
    <cellStyle name="Normal 4 3 5 4" xfId="7489" xr:uid="{00000000-0005-0000-0000-000074230000}"/>
    <cellStyle name="Normal 4 3 5 4 2" xfId="7490" xr:uid="{00000000-0005-0000-0000-000075230000}"/>
    <cellStyle name="Normal 4 3 5 4 2 2" xfId="7491" xr:uid="{00000000-0005-0000-0000-000076230000}"/>
    <cellStyle name="Normal 4 3 5 4 2 2 2" xfId="7492" xr:uid="{00000000-0005-0000-0000-000077230000}"/>
    <cellStyle name="Normal 4 3 5 4 2 3" xfId="7493" xr:uid="{00000000-0005-0000-0000-000078230000}"/>
    <cellStyle name="Normal 4 3 5 4 3" xfId="7494" xr:uid="{00000000-0005-0000-0000-000079230000}"/>
    <cellStyle name="Normal 4 3 5 4 3 2" xfId="7495" xr:uid="{00000000-0005-0000-0000-00007A230000}"/>
    <cellStyle name="Normal 4 3 5 4 4" xfId="7496" xr:uid="{00000000-0005-0000-0000-00007B230000}"/>
    <cellStyle name="Normal 4 3 5 5" xfId="7497" xr:uid="{00000000-0005-0000-0000-00007C230000}"/>
    <cellStyle name="Normal 4 3 5 5 2" xfId="7498" xr:uid="{00000000-0005-0000-0000-00007D230000}"/>
    <cellStyle name="Normal 4 3 5 6" xfId="18470" xr:uid="{00000000-0005-0000-0000-00007E230000}"/>
    <cellStyle name="Normal 4 3 6" xfId="7499" xr:uid="{00000000-0005-0000-0000-00007F230000}"/>
    <cellStyle name="Normal 4 3 6 2" xfId="18471" xr:uid="{00000000-0005-0000-0000-000080230000}"/>
    <cellStyle name="Normal 4 3 7" xfId="7500" xr:uid="{00000000-0005-0000-0000-000081230000}"/>
    <cellStyle name="Normal 4 3 7 2" xfId="18472" xr:uid="{00000000-0005-0000-0000-000082230000}"/>
    <cellStyle name="Normal 4 3 8" xfId="7501" xr:uid="{00000000-0005-0000-0000-000083230000}"/>
    <cellStyle name="Normal 4 3 8 2" xfId="18473" xr:uid="{00000000-0005-0000-0000-000084230000}"/>
    <cellStyle name="Normal 4 3 9" xfId="7502" xr:uid="{00000000-0005-0000-0000-000085230000}"/>
    <cellStyle name="Normal 4 3 9 2" xfId="7503" xr:uid="{00000000-0005-0000-0000-000086230000}"/>
    <cellStyle name="Normal 4 3 9 2 2" xfId="7504" xr:uid="{00000000-0005-0000-0000-000087230000}"/>
    <cellStyle name="Normal 4 3 9 2 2 2" xfId="7505" xr:uid="{00000000-0005-0000-0000-000088230000}"/>
    <cellStyle name="Normal 4 3 9 2 2 2 2" xfId="7506" xr:uid="{00000000-0005-0000-0000-000089230000}"/>
    <cellStyle name="Normal 4 3 9 2 2 3" xfId="7507" xr:uid="{00000000-0005-0000-0000-00008A230000}"/>
    <cellStyle name="Normal 4 3 9 2 3" xfId="7508" xr:uid="{00000000-0005-0000-0000-00008B230000}"/>
    <cellStyle name="Normal 4 3 9 2 3 2" xfId="7509" xr:uid="{00000000-0005-0000-0000-00008C230000}"/>
    <cellStyle name="Normal 4 3 9 2 3 2 2" xfId="7510" xr:uid="{00000000-0005-0000-0000-00008D230000}"/>
    <cellStyle name="Normal 4 3 9 2 3 3" xfId="7511" xr:uid="{00000000-0005-0000-0000-00008E230000}"/>
    <cellStyle name="Normal 4 3 9 2 4" xfId="7512" xr:uid="{00000000-0005-0000-0000-00008F230000}"/>
    <cellStyle name="Normal 4 3 9 2 4 2" xfId="7513" xr:uid="{00000000-0005-0000-0000-000090230000}"/>
    <cellStyle name="Normal 4 3 9 2 5" xfId="7514" xr:uid="{00000000-0005-0000-0000-000091230000}"/>
    <cellStyle name="Normal 4 3 9 3" xfId="7515" xr:uid="{00000000-0005-0000-0000-000092230000}"/>
    <cellStyle name="Normal 4 3 9 3 2" xfId="7516" xr:uid="{00000000-0005-0000-0000-000093230000}"/>
    <cellStyle name="Normal 4 3 9 3 2 2" xfId="7517" xr:uid="{00000000-0005-0000-0000-000094230000}"/>
    <cellStyle name="Normal 4 3 9 3 3" xfId="7518" xr:uid="{00000000-0005-0000-0000-000095230000}"/>
    <cellStyle name="Normal 4 3 9 4" xfId="7519" xr:uid="{00000000-0005-0000-0000-000096230000}"/>
    <cellStyle name="Normal 4 3 9 4 2" xfId="7520" xr:uid="{00000000-0005-0000-0000-000097230000}"/>
    <cellStyle name="Normal 4 3 9 4 2 2" xfId="7521" xr:uid="{00000000-0005-0000-0000-000098230000}"/>
    <cellStyle name="Normal 4 3 9 4 3" xfId="7522" xr:uid="{00000000-0005-0000-0000-000099230000}"/>
    <cellStyle name="Normal 4 3 9 5" xfId="7523" xr:uid="{00000000-0005-0000-0000-00009A230000}"/>
    <cellStyle name="Normal 4 3 9 5 2" xfId="7524" xr:uid="{00000000-0005-0000-0000-00009B230000}"/>
    <cellStyle name="Normal 4 3 9 6" xfId="7525" xr:uid="{00000000-0005-0000-0000-00009C230000}"/>
    <cellStyle name="Normal 4 3_Scen_XBase" xfId="7526" xr:uid="{00000000-0005-0000-0000-00009D230000}"/>
    <cellStyle name="Normal 4 4" xfId="7527" xr:uid="{00000000-0005-0000-0000-00009E230000}"/>
    <cellStyle name="Normal 4 4 10" xfId="18474" xr:uid="{00000000-0005-0000-0000-00009F230000}"/>
    <cellStyle name="Normal 4 4 2" xfId="7528" xr:uid="{00000000-0005-0000-0000-0000A0230000}"/>
    <cellStyle name="Normal 4 4 2 2" xfId="18475" xr:uid="{00000000-0005-0000-0000-0000A1230000}"/>
    <cellStyle name="Normal 4 4 3" xfId="7529" xr:uid="{00000000-0005-0000-0000-0000A2230000}"/>
    <cellStyle name="Normal 4 4 3 2" xfId="7530" xr:uid="{00000000-0005-0000-0000-0000A3230000}"/>
    <cellStyle name="Normal 4 4 3 3" xfId="7531" xr:uid="{00000000-0005-0000-0000-0000A4230000}"/>
    <cellStyle name="Normal 4 4 3 4" xfId="18476" xr:uid="{00000000-0005-0000-0000-0000A5230000}"/>
    <cellStyle name="Normal 4 4 4" xfId="7532" xr:uid="{00000000-0005-0000-0000-0000A6230000}"/>
    <cellStyle name="Normal 4 4 4 2" xfId="18477" xr:uid="{00000000-0005-0000-0000-0000A7230000}"/>
    <cellStyle name="Normal 4 4 5" xfId="7533" xr:uid="{00000000-0005-0000-0000-0000A8230000}"/>
    <cellStyle name="Normal 4 4 5 2" xfId="18478" xr:uid="{00000000-0005-0000-0000-0000A9230000}"/>
    <cellStyle name="Normal 4 4 6" xfId="7534" xr:uid="{00000000-0005-0000-0000-0000AA230000}"/>
    <cellStyle name="Normal 4 4 6 2" xfId="18479" xr:uid="{00000000-0005-0000-0000-0000AB230000}"/>
    <cellStyle name="Normal 4 4 7" xfId="7535" xr:uid="{00000000-0005-0000-0000-0000AC230000}"/>
    <cellStyle name="Normal 4 4 7 2" xfId="18480" xr:uid="{00000000-0005-0000-0000-0000AD230000}"/>
    <cellStyle name="Normal 4 4 8" xfId="7536" xr:uid="{00000000-0005-0000-0000-0000AE230000}"/>
    <cellStyle name="Normal 4 4 8 2" xfId="18481" xr:uid="{00000000-0005-0000-0000-0000AF230000}"/>
    <cellStyle name="Normal 4 4 9" xfId="7537" xr:uid="{00000000-0005-0000-0000-0000B0230000}"/>
    <cellStyle name="Normal 4 5" xfId="7538" xr:uid="{00000000-0005-0000-0000-0000B1230000}"/>
    <cellStyle name="Normal 4 5 10" xfId="7539" xr:uid="{00000000-0005-0000-0000-0000B2230000}"/>
    <cellStyle name="Normal 4 5 10 2" xfId="7540" xr:uid="{00000000-0005-0000-0000-0000B3230000}"/>
    <cellStyle name="Normal 4 5 10 2 2" xfId="7541" xr:uid="{00000000-0005-0000-0000-0000B4230000}"/>
    <cellStyle name="Normal 4 5 10 2 2 2" xfId="7542" xr:uid="{00000000-0005-0000-0000-0000B5230000}"/>
    <cellStyle name="Normal 4 5 10 2 3" xfId="7543" xr:uid="{00000000-0005-0000-0000-0000B6230000}"/>
    <cellStyle name="Normal 4 5 10 3" xfId="7544" xr:uid="{00000000-0005-0000-0000-0000B7230000}"/>
    <cellStyle name="Normal 4 5 10 3 2" xfId="7545" xr:uid="{00000000-0005-0000-0000-0000B8230000}"/>
    <cellStyle name="Normal 4 5 10 3 2 2" xfId="7546" xr:uid="{00000000-0005-0000-0000-0000B9230000}"/>
    <cellStyle name="Normal 4 5 10 3 3" xfId="7547" xr:uid="{00000000-0005-0000-0000-0000BA230000}"/>
    <cellStyle name="Normal 4 5 10 4" xfId="7548" xr:uid="{00000000-0005-0000-0000-0000BB230000}"/>
    <cellStyle name="Normal 4 5 10 4 2" xfId="7549" xr:uid="{00000000-0005-0000-0000-0000BC230000}"/>
    <cellStyle name="Normal 4 5 10 5" xfId="7550" xr:uid="{00000000-0005-0000-0000-0000BD230000}"/>
    <cellStyle name="Normal 4 5 11" xfId="7551" xr:uid="{00000000-0005-0000-0000-0000BE230000}"/>
    <cellStyle name="Normal 4 5 11 2" xfId="7552" xr:uid="{00000000-0005-0000-0000-0000BF230000}"/>
    <cellStyle name="Normal 4 5 11 2 2" xfId="7553" xr:uid="{00000000-0005-0000-0000-0000C0230000}"/>
    <cellStyle name="Normal 4 5 11 2 2 2" xfId="7554" xr:uid="{00000000-0005-0000-0000-0000C1230000}"/>
    <cellStyle name="Normal 4 5 11 2 3" xfId="7555" xr:uid="{00000000-0005-0000-0000-0000C2230000}"/>
    <cellStyle name="Normal 4 5 11 3" xfId="7556" xr:uid="{00000000-0005-0000-0000-0000C3230000}"/>
    <cellStyle name="Normal 4 5 11 3 2" xfId="7557" xr:uid="{00000000-0005-0000-0000-0000C4230000}"/>
    <cellStyle name="Normal 4 5 11 4" xfId="7558" xr:uid="{00000000-0005-0000-0000-0000C5230000}"/>
    <cellStyle name="Normal 4 5 12" xfId="7559" xr:uid="{00000000-0005-0000-0000-0000C6230000}"/>
    <cellStyle name="Normal 4 5 12 2" xfId="7560" xr:uid="{00000000-0005-0000-0000-0000C7230000}"/>
    <cellStyle name="Normal 4 5 13" xfId="18482" xr:uid="{00000000-0005-0000-0000-0000C8230000}"/>
    <cellStyle name="Normal 4 5 2" xfId="7561" xr:uid="{00000000-0005-0000-0000-0000C9230000}"/>
    <cellStyle name="Normal 4 5 2 2" xfId="7562" xr:uid="{00000000-0005-0000-0000-0000CA230000}"/>
    <cellStyle name="Normal 4 5 2 3" xfId="7563" xr:uid="{00000000-0005-0000-0000-0000CB230000}"/>
    <cellStyle name="Normal 4 5 2 3 2" xfId="7564" xr:uid="{00000000-0005-0000-0000-0000CC230000}"/>
    <cellStyle name="Normal 4 5 2 3 2 2" xfId="7565" xr:uid="{00000000-0005-0000-0000-0000CD230000}"/>
    <cellStyle name="Normal 4 5 2 3 2 2 2" xfId="7566" xr:uid="{00000000-0005-0000-0000-0000CE230000}"/>
    <cellStyle name="Normal 4 5 2 3 2 3" xfId="7567" xr:uid="{00000000-0005-0000-0000-0000CF230000}"/>
    <cellStyle name="Normal 4 5 2 3 3" xfId="7568" xr:uid="{00000000-0005-0000-0000-0000D0230000}"/>
    <cellStyle name="Normal 4 5 2 3 3 2" xfId="7569" xr:uid="{00000000-0005-0000-0000-0000D1230000}"/>
    <cellStyle name="Normal 4 5 2 3 3 2 2" xfId="7570" xr:uid="{00000000-0005-0000-0000-0000D2230000}"/>
    <cellStyle name="Normal 4 5 2 3 3 3" xfId="7571" xr:uid="{00000000-0005-0000-0000-0000D3230000}"/>
    <cellStyle name="Normal 4 5 2 3 4" xfId="7572" xr:uid="{00000000-0005-0000-0000-0000D4230000}"/>
    <cellStyle name="Normal 4 5 2 3 4 2" xfId="7573" xr:uid="{00000000-0005-0000-0000-0000D5230000}"/>
    <cellStyle name="Normal 4 5 2 3 5" xfId="7574" xr:uid="{00000000-0005-0000-0000-0000D6230000}"/>
    <cellStyle name="Normal 4 5 2 4" xfId="7575" xr:uid="{00000000-0005-0000-0000-0000D7230000}"/>
    <cellStyle name="Normal 4 5 2 4 2" xfId="7576" xr:uid="{00000000-0005-0000-0000-0000D8230000}"/>
    <cellStyle name="Normal 4 5 2 4 2 2" xfId="7577" xr:uid="{00000000-0005-0000-0000-0000D9230000}"/>
    <cellStyle name="Normal 4 5 2 4 2 2 2" xfId="7578" xr:uid="{00000000-0005-0000-0000-0000DA230000}"/>
    <cellStyle name="Normal 4 5 2 4 2 3" xfId="7579" xr:uid="{00000000-0005-0000-0000-0000DB230000}"/>
    <cellStyle name="Normal 4 5 2 4 3" xfId="7580" xr:uid="{00000000-0005-0000-0000-0000DC230000}"/>
    <cellStyle name="Normal 4 5 2 4 3 2" xfId="7581" xr:uid="{00000000-0005-0000-0000-0000DD230000}"/>
    <cellStyle name="Normal 4 5 2 4 4" xfId="7582" xr:uid="{00000000-0005-0000-0000-0000DE230000}"/>
    <cellStyle name="Normal 4 5 2 5" xfId="7583" xr:uid="{00000000-0005-0000-0000-0000DF230000}"/>
    <cellStyle name="Normal 4 5 2 5 2" xfId="7584" xr:uid="{00000000-0005-0000-0000-0000E0230000}"/>
    <cellStyle name="Normal 4 5 2 6" xfId="18483" xr:uid="{00000000-0005-0000-0000-0000E1230000}"/>
    <cellStyle name="Normal 4 5 3" xfId="7585" xr:uid="{00000000-0005-0000-0000-0000E2230000}"/>
    <cellStyle name="Normal 4 5 3 2" xfId="7586" xr:uid="{00000000-0005-0000-0000-0000E3230000}"/>
    <cellStyle name="Normal 4 5 3 3" xfId="7587" xr:uid="{00000000-0005-0000-0000-0000E4230000}"/>
    <cellStyle name="Normal 4 5 3 3 2" xfId="7588" xr:uid="{00000000-0005-0000-0000-0000E5230000}"/>
    <cellStyle name="Normal 4 5 3 3 2 2" xfId="7589" xr:uid="{00000000-0005-0000-0000-0000E6230000}"/>
    <cellStyle name="Normal 4 5 3 3 2 2 2" xfId="7590" xr:uid="{00000000-0005-0000-0000-0000E7230000}"/>
    <cellStyle name="Normal 4 5 3 3 2 3" xfId="7591" xr:uid="{00000000-0005-0000-0000-0000E8230000}"/>
    <cellStyle name="Normal 4 5 3 3 3" xfId="7592" xr:uid="{00000000-0005-0000-0000-0000E9230000}"/>
    <cellStyle name="Normal 4 5 3 3 3 2" xfId="7593" xr:uid="{00000000-0005-0000-0000-0000EA230000}"/>
    <cellStyle name="Normal 4 5 3 3 3 2 2" xfId="7594" xr:uid="{00000000-0005-0000-0000-0000EB230000}"/>
    <cellStyle name="Normal 4 5 3 3 3 3" xfId="7595" xr:uid="{00000000-0005-0000-0000-0000EC230000}"/>
    <cellStyle name="Normal 4 5 3 3 4" xfId="7596" xr:uid="{00000000-0005-0000-0000-0000ED230000}"/>
    <cellStyle name="Normal 4 5 3 3 4 2" xfId="7597" xr:uid="{00000000-0005-0000-0000-0000EE230000}"/>
    <cellStyle name="Normal 4 5 3 3 5" xfId="7598" xr:uid="{00000000-0005-0000-0000-0000EF230000}"/>
    <cellStyle name="Normal 4 5 3 4" xfId="7599" xr:uid="{00000000-0005-0000-0000-0000F0230000}"/>
    <cellStyle name="Normal 4 5 3 4 2" xfId="7600" xr:uid="{00000000-0005-0000-0000-0000F1230000}"/>
    <cellStyle name="Normal 4 5 3 4 2 2" xfId="7601" xr:uid="{00000000-0005-0000-0000-0000F2230000}"/>
    <cellStyle name="Normal 4 5 3 4 2 2 2" xfId="7602" xr:uid="{00000000-0005-0000-0000-0000F3230000}"/>
    <cellStyle name="Normal 4 5 3 4 2 3" xfId="7603" xr:uid="{00000000-0005-0000-0000-0000F4230000}"/>
    <cellStyle name="Normal 4 5 3 4 3" xfId="7604" xr:uid="{00000000-0005-0000-0000-0000F5230000}"/>
    <cellStyle name="Normal 4 5 3 4 3 2" xfId="7605" xr:uid="{00000000-0005-0000-0000-0000F6230000}"/>
    <cellStyle name="Normal 4 5 3 4 4" xfId="7606" xr:uid="{00000000-0005-0000-0000-0000F7230000}"/>
    <cellStyle name="Normal 4 5 3 5" xfId="7607" xr:uid="{00000000-0005-0000-0000-0000F8230000}"/>
    <cellStyle name="Normal 4 5 3 5 2" xfId="7608" xr:uid="{00000000-0005-0000-0000-0000F9230000}"/>
    <cellStyle name="Normal 4 5 3 6" xfId="18484" xr:uid="{00000000-0005-0000-0000-0000FA230000}"/>
    <cellStyle name="Normal 4 5 4" xfId="7609" xr:uid="{00000000-0005-0000-0000-0000FB230000}"/>
    <cellStyle name="Normal 4 5 4 2" xfId="18485" xr:uid="{00000000-0005-0000-0000-0000FC230000}"/>
    <cellStyle name="Normal 4 5 5" xfId="7610" xr:uid="{00000000-0005-0000-0000-0000FD230000}"/>
    <cellStyle name="Normal 4 5 5 2" xfId="18486" xr:uid="{00000000-0005-0000-0000-0000FE230000}"/>
    <cellStyle name="Normal 4 5 6" xfId="7611" xr:uid="{00000000-0005-0000-0000-0000FF230000}"/>
    <cellStyle name="Normal 4 5 6 2" xfId="18487" xr:uid="{00000000-0005-0000-0000-000000240000}"/>
    <cellStyle name="Normal 4 5 7" xfId="7612" xr:uid="{00000000-0005-0000-0000-000001240000}"/>
    <cellStyle name="Normal 4 5 7 2" xfId="18488" xr:uid="{00000000-0005-0000-0000-000002240000}"/>
    <cellStyle name="Normal 4 5 8" xfId="7613" xr:uid="{00000000-0005-0000-0000-000003240000}"/>
    <cellStyle name="Normal 4 5 8 2" xfId="18489" xr:uid="{00000000-0005-0000-0000-000004240000}"/>
    <cellStyle name="Normal 4 5 9" xfId="7614" xr:uid="{00000000-0005-0000-0000-000005240000}"/>
    <cellStyle name="Normal 4 5 9 2" xfId="7615" xr:uid="{00000000-0005-0000-0000-000006240000}"/>
    <cellStyle name="Normal 4 5 9 2 2" xfId="7616" xr:uid="{00000000-0005-0000-0000-000007240000}"/>
    <cellStyle name="Normal 4 5 9 2 2 2" xfId="7617" xr:uid="{00000000-0005-0000-0000-000008240000}"/>
    <cellStyle name="Normal 4 5 9 2 2 2 2" xfId="7618" xr:uid="{00000000-0005-0000-0000-000009240000}"/>
    <cellStyle name="Normal 4 5 9 2 2 3" xfId="7619" xr:uid="{00000000-0005-0000-0000-00000A240000}"/>
    <cellStyle name="Normal 4 5 9 2 3" xfId="7620" xr:uid="{00000000-0005-0000-0000-00000B240000}"/>
    <cellStyle name="Normal 4 5 9 2 3 2" xfId="7621" xr:uid="{00000000-0005-0000-0000-00000C240000}"/>
    <cellStyle name="Normal 4 5 9 2 3 2 2" xfId="7622" xr:uid="{00000000-0005-0000-0000-00000D240000}"/>
    <cellStyle name="Normal 4 5 9 2 3 3" xfId="7623" xr:uid="{00000000-0005-0000-0000-00000E240000}"/>
    <cellStyle name="Normal 4 5 9 2 4" xfId="7624" xr:uid="{00000000-0005-0000-0000-00000F240000}"/>
    <cellStyle name="Normal 4 5 9 2 4 2" xfId="7625" xr:uid="{00000000-0005-0000-0000-000010240000}"/>
    <cellStyle name="Normal 4 5 9 2 5" xfId="7626" xr:uid="{00000000-0005-0000-0000-000011240000}"/>
    <cellStyle name="Normal 4 5 9 3" xfId="7627" xr:uid="{00000000-0005-0000-0000-000012240000}"/>
    <cellStyle name="Normal 4 5 9 3 2" xfId="7628" xr:uid="{00000000-0005-0000-0000-000013240000}"/>
    <cellStyle name="Normal 4 5 9 3 2 2" xfId="7629" xr:uid="{00000000-0005-0000-0000-000014240000}"/>
    <cellStyle name="Normal 4 5 9 3 3" xfId="7630" xr:uid="{00000000-0005-0000-0000-000015240000}"/>
    <cellStyle name="Normal 4 5 9 4" xfId="7631" xr:uid="{00000000-0005-0000-0000-000016240000}"/>
    <cellStyle name="Normal 4 5 9 4 2" xfId="7632" xr:uid="{00000000-0005-0000-0000-000017240000}"/>
    <cellStyle name="Normal 4 5 9 4 2 2" xfId="7633" xr:uid="{00000000-0005-0000-0000-000018240000}"/>
    <cellStyle name="Normal 4 5 9 4 3" xfId="7634" xr:uid="{00000000-0005-0000-0000-000019240000}"/>
    <cellStyle name="Normal 4 5 9 5" xfId="7635" xr:uid="{00000000-0005-0000-0000-00001A240000}"/>
    <cellStyle name="Normal 4 5 9 5 2" xfId="7636" xr:uid="{00000000-0005-0000-0000-00001B240000}"/>
    <cellStyle name="Normal 4 5 9 6" xfId="7637" xr:uid="{00000000-0005-0000-0000-00001C240000}"/>
    <cellStyle name="Normal 4 6" xfId="7638" xr:uid="{00000000-0005-0000-0000-00001D240000}"/>
    <cellStyle name="Normal 4 6 2" xfId="7639" xr:uid="{00000000-0005-0000-0000-00001E240000}"/>
    <cellStyle name="Normal 4 6 2 2" xfId="7640" xr:uid="{00000000-0005-0000-0000-00001F240000}"/>
    <cellStyle name="Normal 4 6 2 3" xfId="7641" xr:uid="{00000000-0005-0000-0000-000020240000}"/>
    <cellStyle name="Normal 4 6 2 3 2" xfId="7642" xr:uid="{00000000-0005-0000-0000-000021240000}"/>
    <cellStyle name="Normal 4 6 2 3 2 2" xfId="7643" xr:uid="{00000000-0005-0000-0000-000022240000}"/>
    <cellStyle name="Normal 4 6 2 3 2 2 2" xfId="7644" xr:uid="{00000000-0005-0000-0000-000023240000}"/>
    <cellStyle name="Normal 4 6 2 3 2 3" xfId="7645" xr:uid="{00000000-0005-0000-0000-000024240000}"/>
    <cellStyle name="Normal 4 6 2 3 3" xfId="7646" xr:uid="{00000000-0005-0000-0000-000025240000}"/>
    <cellStyle name="Normal 4 6 2 3 3 2" xfId="7647" xr:uid="{00000000-0005-0000-0000-000026240000}"/>
    <cellStyle name="Normal 4 6 2 3 3 2 2" xfId="7648" xr:uid="{00000000-0005-0000-0000-000027240000}"/>
    <cellStyle name="Normal 4 6 2 3 3 3" xfId="7649" xr:uid="{00000000-0005-0000-0000-000028240000}"/>
    <cellStyle name="Normal 4 6 2 3 4" xfId="7650" xr:uid="{00000000-0005-0000-0000-000029240000}"/>
    <cellStyle name="Normal 4 6 2 3 4 2" xfId="7651" xr:uid="{00000000-0005-0000-0000-00002A240000}"/>
    <cellStyle name="Normal 4 6 2 3 5" xfId="7652" xr:uid="{00000000-0005-0000-0000-00002B240000}"/>
    <cellStyle name="Normal 4 6 2 4" xfId="7653" xr:uid="{00000000-0005-0000-0000-00002C240000}"/>
    <cellStyle name="Normal 4 6 2 4 2" xfId="7654" xr:uid="{00000000-0005-0000-0000-00002D240000}"/>
    <cellStyle name="Normal 4 6 2 4 2 2" xfId="7655" xr:uid="{00000000-0005-0000-0000-00002E240000}"/>
    <cellStyle name="Normal 4 6 2 4 3" xfId="7656" xr:uid="{00000000-0005-0000-0000-00002F240000}"/>
    <cellStyle name="Normal 4 6 2 5" xfId="7657" xr:uid="{00000000-0005-0000-0000-000030240000}"/>
    <cellStyle name="Normal 4 6 2 5 2" xfId="7658" xr:uid="{00000000-0005-0000-0000-000031240000}"/>
    <cellStyle name="Normal 4 6 2 5 2 2" xfId="7659" xr:uid="{00000000-0005-0000-0000-000032240000}"/>
    <cellStyle name="Normal 4 6 2 5 3" xfId="7660" xr:uid="{00000000-0005-0000-0000-000033240000}"/>
    <cellStyle name="Normal 4 6 2 6" xfId="7661" xr:uid="{00000000-0005-0000-0000-000034240000}"/>
    <cellStyle name="Normal 4 6 2 6 2" xfId="7662" xr:uid="{00000000-0005-0000-0000-000035240000}"/>
    <cellStyle name="Normal 4 6 2 7" xfId="7663" xr:uid="{00000000-0005-0000-0000-000036240000}"/>
    <cellStyle name="Normal 4 6 3" xfId="7664" xr:uid="{00000000-0005-0000-0000-000037240000}"/>
    <cellStyle name="Normal 4 6 4" xfId="7665" xr:uid="{00000000-0005-0000-0000-000038240000}"/>
    <cellStyle name="Normal 4 6 4 2" xfId="7666" xr:uid="{00000000-0005-0000-0000-000039240000}"/>
    <cellStyle name="Normal 4 6 4 2 2" xfId="7667" xr:uid="{00000000-0005-0000-0000-00003A240000}"/>
    <cellStyle name="Normal 4 6 4 2 2 2" xfId="7668" xr:uid="{00000000-0005-0000-0000-00003B240000}"/>
    <cellStyle name="Normal 4 6 4 2 2 2 2" xfId="7669" xr:uid="{00000000-0005-0000-0000-00003C240000}"/>
    <cellStyle name="Normal 4 6 4 2 2 3" xfId="7670" xr:uid="{00000000-0005-0000-0000-00003D240000}"/>
    <cellStyle name="Normal 4 6 4 2 3" xfId="7671" xr:uid="{00000000-0005-0000-0000-00003E240000}"/>
    <cellStyle name="Normal 4 6 4 2 3 2" xfId="7672" xr:uid="{00000000-0005-0000-0000-00003F240000}"/>
    <cellStyle name="Normal 4 6 4 2 3 2 2" xfId="7673" xr:uid="{00000000-0005-0000-0000-000040240000}"/>
    <cellStyle name="Normal 4 6 4 2 3 3" xfId="7674" xr:uid="{00000000-0005-0000-0000-000041240000}"/>
    <cellStyle name="Normal 4 6 4 2 4" xfId="7675" xr:uid="{00000000-0005-0000-0000-000042240000}"/>
    <cellStyle name="Normal 4 6 4 2 4 2" xfId="7676" xr:uid="{00000000-0005-0000-0000-000043240000}"/>
    <cellStyle name="Normal 4 6 4 2 5" xfId="7677" xr:uid="{00000000-0005-0000-0000-000044240000}"/>
    <cellStyle name="Normal 4 6 4 3" xfId="7678" xr:uid="{00000000-0005-0000-0000-000045240000}"/>
    <cellStyle name="Normal 4 6 4 3 2" xfId="7679" xr:uid="{00000000-0005-0000-0000-000046240000}"/>
    <cellStyle name="Normal 4 6 4 3 2 2" xfId="7680" xr:uid="{00000000-0005-0000-0000-000047240000}"/>
    <cellStyle name="Normal 4 6 4 3 3" xfId="7681" xr:uid="{00000000-0005-0000-0000-000048240000}"/>
    <cellStyle name="Normal 4 6 4 4" xfId="7682" xr:uid="{00000000-0005-0000-0000-000049240000}"/>
    <cellStyle name="Normal 4 6 4 4 2" xfId="7683" xr:uid="{00000000-0005-0000-0000-00004A240000}"/>
    <cellStyle name="Normal 4 6 4 4 2 2" xfId="7684" xr:uid="{00000000-0005-0000-0000-00004B240000}"/>
    <cellStyle name="Normal 4 6 4 4 3" xfId="7685" xr:uid="{00000000-0005-0000-0000-00004C240000}"/>
    <cellStyle name="Normal 4 6 4 5" xfId="7686" xr:uid="{00000000-0005-0000-0000-00004D240000}"/>
    <cellStyle name="Normal 4 6 4 5 2" xfId="7687" xr:uid="{00000000-0005-0000-0000-00004E240000}"/>
    <cellStyle name="Normal 4 6 4 6" xfId="7688" xr:uid="{00000000-0005-0000-0000-00004F240000}"/>
    <cellStyle name="Normal 4 6 5" xfId="7689" xr:uid="{00000000-0005-0000-0000-000050240000}"/>
    <cellStyle name="Normal 4 6 5 2" xfId="7690" xr:uid="{00000000-0005-0000-0000-000051240000}"/>
    <cellStyle name="Normal 4 6 5 2 2" xfId="7691" xr:uid="{00000000-0005-0000-0000-000052240000}"/>
    <cellStyle name="Normal 4 6 5 2 2 2" xfId="7692" xr:uid="{00000000-0005-0000-0000-000053240000}"/>
    <cellStyle name="Normal 4 6 5 2 2 2 2" xfId="7693" xr:uid="{00000000-0005-0000-0000-000054240000}"/>
    <cellStyle name="Normal 4 6 5 2 2 3" xfId="7694" xr:uid="{00000000-0005-0000-0000-000055240000}"/>
    <cellStyle name="Normal 4 6 5 2 3" xfId="7695" xr:uid="{00000000-0005-0000-0000-000056240000}"/>
    <cellStyle name="Normal 4 6 5 2 3 2" xfId="7696" xr:uid="{00000000-0005-0000-0000-000057240000}"/>
    <cellStyle name="Normal 4 6 5 2 3 2 2" xfId="7697" xr:uid="{00000000-0005-0000-0000-000058240000}"/>
    <cellStyle name="Normal 4 6 5 2 3 3" xfId="7698" xr:uid="{00000000-0005-0000-0000-000059240000}"/>
    <cellStyle name="Normal 4 6 5 2 4" xfId="7699" xr:uid="{00000000-0005-0000-0000-00005A240000}"/>
    <cellStyle name="Normal 4 6 5 2 4 2" xfId="7700" xr:uid="{00000000-0005-0000-0000-00005B240000}"/>
    <cellStyle name="Normal 4 6 5 2 5" xfId="7701" xr:uid="{00000000-0005-0000-0000-00005C240000}"/>
    <cellStyle name="Normal 4 6 5 3" xfId="7702" xr:uid="{00000000-0005-0000-0000-00005D240000}"/>
    <cellStyle name="Normal 4 6 5 3 2" xfId="7703" xr:uid="{00000000-0005-0000-0000-00005E240000}"/>
    <cellStyle name="Normal 4 6 5 3 2 2" xfId="7704" xr:uid="{00000000-0005-0000-0000-00005F240000}"/>
    <cellStyle name="Normal 4 6 5 3 3" xfId="7705" xr:uid="{00000000-0005-0000-0000-000060240000}"/>
    <cellStyle name="Normal 4 6 5 4" xfId="7706" xr:uid="{00000000-0005-0000-0000-000061240000}"/>
    <cellStyle name="Normal 4 6 5 4 2" xfId="7707" xr:uid="{00000000-0005-0000-0000-000062240000}"/>
    <cellStyle name="Normal 4 6 5 4 2 2" xfId="7708" xr:uid="{00000000-0005-0000-0000-000063240000}"/>
    <cellStyle name="Normal 4 6 5 4 3" xfId="7709" xr:uid="{00000000-0005-0000-0000-000064240000}"/>
    <cellStyle name="Normal 4 6 5 5" xfId="7710" xr:uid="{00000000-0005-0000-0000-000065240000}"/>
    <cellStyle name="Normal 4 6 5 5 2" xfId="7711" xr:uid="{00000000-0005-0000-0000-000066240000}"/>
    <cellStyle name="Normal 4 6 5 6" xfId="7712" xr:uid="{00000000-0005-0000-0000-000067240000}"/>
    <cellStyle name="Normal 4 6 6" xfId="7713" xr:uid="{00000000-0005-0000-0000-000068240000}"/>
    <cellStyle name="Normal 4 6 6 2" xfId="7714" xr:uid="{00000000-0005-0000-0000-000069240000}"/>
    <cellStyle name="Normal 4 6 6 2 2" xfId="7715" xr:uid="{00000000-0005-0000-0000-00006A240000}"/>
    <cellStyle name="Normal 4 6 6 2 2 2" xfId="7716" xr:uid="{00000000-0005-0000-0000-00006B240000}"/>
    <cellStyle name="Normal 4 6 6 2 3" xfId="7717" xr:uid="{00000000-0005-0000-0000-00006C240000}"/>
    <cellStyle name="Normal 4 6 6 3" xfId="7718" xr:uid="{00000000-0005-0000-0000-00006D240000}"/>
    <cellStyle name="Normal 4 6 6 3 2" xfId="7719" xr:uid="{00000000-0005-0000-0000-00006E240000}"/>
    <cellStyle name="Normal 4 6 6 3 2 2" xfId="7720" xr:uid="{00000000-0005-0000-0000-00006F240000}"/>
    <cellStyle name="Normal 4 6 6 3 3" xfId="7721" xr:uid="{00000000-0005-0000-0000-000070240000}"/>
    <cellStyle name="Normal 4 6 6 4" xfId="7722" xr:uid="{00000000-0005-0000-0000-000071240000}"/>
    <cellStyle name="Normal 4 6 6 4 2" xfId="7723" xr:uid="{00000000-0005-0000-0000-000072240000}"/>
    <cellStyle name="Normal 4 6 6 5" xfId="7724" xr:uid="{00000000-0005-0000-0000-000073240000}"/>
    <cellStyle name="Normal 4 6 7" xfId="7725" xr:uid="{00000000-0005-0000-0000-000074240000}"/>
    <cellStyle name="Normal 4 6 7 2" xfId="7726" xr:uid="{00000000-0005-0000-0000-000075240000}"/>
    <cellStyle name="Normal 4 6 7 2 2" xfId="7727" xr:uid="{00000000-0005-0000-0000-000076240000}"/>
    <cellStyle name="Normal 4 6 7 2 2 2" xfId="7728" xr:uid="{00000000-0005-0000-0000-000077240000}"/>
    <cellStyle name="Normal 4 6 7 2 3" xfId="7729" xr:uid="{00000000-0005-0000-0000-000078240000}"/>
    <cellStyle name="Normal 4 6 7 3" xfId="7730" xr:uid="{00000000-0005-0000-0000-000079240000}"/>
    <cellStyle name="Normal 4 6 7 3 2" xfId="7731" xr:uid="{00000000-0005-0000-0000-00007A240000}"/>
    <cellStyle name="Normal 4 6 7 4" xfId="7732" xr:uid="{00000000-0005-0000-0000-00007B240000}"/>
    <cellStyle name="Normal 4 6 8" xfId="7733" xr:uid="{00000000-0005-0000-0000-00007C240000}"/>
    <cellStyle name="Normal 4 6 8 2" xfId="7734" xr:uid="{00000000-0005-0000-0000-00007D240000}"/>
    <cellStyle name="Normal 4 6 9" xfId="18490" xr:uid="{00000000-0005-0000-0000-00007E240000}"/>
    <cellStyle name="Normal 4 7" xfId="7735" xr:uid="{00000000-0005-0000-0000-00007F240000}"/>
    <cellStyle name="Normal 4 7 2" xfId="7736" xr:uid="{00000000-0005-0000-0000-000080240000}"/>
    <cellStyle name="Normal 4 7 2 2" xfId="7737" xr:uid="{00000000-0005-0000-0000-000081240000}"/>
    <cellStyle name="Normal 4 7 2 2 2" xfId="7738" xr:uid="{00000000-0005-0000-0000-000082240000}"/>
    <cellStyle name="Normal 4 7 2 2 2 2" xfId="7739" xr:uid="{00000000-0005-0000-0000-000083240000}"/>
    <cellStyle name="Normal 4 7 2 2 2 2 2" xfId="7740" xr:uid="{00000000-0005-0000-0000-000084240000}"/>
    <cellStyle name="Normal 4 7 2 2 2 3" xfId="7741" xr:uid="{00000000-0005-0000-0000-000085240000}"/>
    <cellStyle name="Normal 4 7 2 2 3" xfId="7742" xr:uid="{00000000-0005-0000-0000-000086240000}"/>
    <cellStyle name="Normal 4 7 2 2 3 2" xfId="7743" xr:uid="{00000000-0005-0000-0000-000087240000}"/>
    <cellStyle name="Normal 4 7 2 2 3 2 2" xfId="7744" xr:uid="{00000000-0005-0000-0000-000088240000}"/>
    <cellStyle name="Normal 4 7 2 2 3 3" xfId="7745" xr:uid="{00000000-0005-0000-0000-000089240000}"/>
    <cellStyle name="Normal 4 7 2 2 4" xfId="7746" xr:uid="{00000000-0005-0000-0000-00008A240000}"/>
    <cellStyle name="Normal 4 7 2 2 4 2" xfId="7747" xr:uid="{00000000-0005-0000-0000-00008B240000}"/>
    <cellStyle name="Normal 4 7 2 2 5" xfId="7748" xr:uid="{00000000-0005-0000-0000-00008C240000}"/>
    <cellStyle name="Normal 4 7 2 3" xfId="7749" xr:uid="{00000000-0005-0000-0000-00008D240000}"/>
    <cellStyle name="Normal 4 7 2 3 2" xfId="7750" xr:uid="{00000000-0005-0000-0000-00008E240000}"/>
    <cellStyle name="Normal 4 7 2 3 2 2" xfId="7751" xr:uid="{00000000-0005-0000-0000-00008F240000}"/>
    <cellStyle name="Normal 4 7 2 3 3" xfId="7752" xr:uid="{00000000-0005-0000-0000-000090240000}"/>
    <cellStyle name="Normal 4 7 2 4" xfId="7753" xr:uid="{00000000-0005-0000-0000-000091240000}"/>
    <cellStyle name="Normal 4 7 2 4 2" xfId="7754" xr:uid="{00000000-0005-0000-0000-000092240000}"/>
    <cellStyle name="Normal 4 7 2 4 2 2" xfId="7755" xr:uid="{00000000-0005-0000-0000-000093240000}"/>
    <cellStyle name="Normal 4 7 2 4 3" xfId="7756" xr:uid="{00000000-0005-0000-0000-000094240000}"/>
    <cellStyle name="Normal 4 7 2 5" xfId="7757" xr:uid="{00000000-0005-0000-0000-000095240000}"/>
    <cellStyle name="Normal 4 7 2 5 2" xfId="7758" xr:uid="{00000000-0005-0000-0000-000096240000}"/>
    <cellStyle name="Normal 4 7 2 6" xfId="7759" xr:uid="{00000000-0005-0000-0000-000097240000}"/>
    <cellStyle name="Normal 4 7 3" xfId="7760" xr:uid="{00000000-0005-0000-0000-000098240000}"/>
    <cellStyle name="Normal 4 7 4" xfId="7761" xr:uid="{00000000-0005-0000-0000-000099240000}"/>
    <cellStyle name="Normal 4 7 4 2" xfId="7762" xr:uid="{00000000-0005-0000-0000-00009A240000}"/>
    <cellStyle name="Normal 4 7 4 2 2" xfId="7763" xr:uid="{00000000-0005-0000-0000-00009B240000}"/>
    <cellStyle name="Normal 4 7 4 2 2 2" xfId="7764" xr:uid="{00000000-0005-0000-0000-00009C240000}"/>
    <cellStyle name="Normal 4 7 4 2 3" xfId="7765" xr:uid="{00000000-0005-0000-0000-00009D240000}"/>
    <cellStyle name="Normal 4 7 4 3" xfId="7766" xr:uid="{00000000-0005-0000-0000-00009E240000}"/>
    <cellStyle name="Normal 4 7 4 3 2" xfId="7767" xr:uid="{00000000-0005-0000-0000-00009F240000}"/>
    <cellStyle name="Normal 4 7 4 3 2 2" xfId="7768" xr:uid="{00000000-0005-0000-0000-0000A0240000}"/>
    <cellStyle name="Normal 4 7 4 3 3" xfId="7769" xr:uid="{00000000-0005-0000-0000-0000A1240000}"/>
    <cellStyle name="Normal 4 7 4 4" xfId="7770" xr:uid="{00000000-0005-0000-0000-0000A2240000}"/>
    <cellStyle name="Normal 4 7 4 4 2" xfId="7771" xr:uid="{00000000-0005-0000-0000-0000A3240000}"/>
    <cellStyle name="Normal 4 7 4 5" xfId="7772" xr:uid="{00000000-0005-0000-0000-0000A4240000}"/>
    <cellStyle name="Normal 4 7 5" xfId="7773" xr:uid="{00000000-0005-0000-0000-0000A5240000}"/>
    <cellStyle name="Normal 4 7 5 2" xfId="7774" xr:uid="{00000000-0005-0000-0000-0000A6240000}"/>
    <cellStyle name="Normal 4 7 5 2 2" xfId="7775" xr:uid="{00000000-0005-0000-0000-0000A7240000}"/>
    <cellStyle name="Normal 4 7 5 2 2 2" xfId="7776" xr:uid="{00000000-0005-0000-0000-0000A8240000}"/>
    <cellStyle name="Normal 4 7 5 2 3" xfId="7777" xr:uid="{00000000-0005-0000-0000-0000A9240000}"/>
    <cellStyle name="Normal 4 7 5 3" xfId="7778" xr:uid="{00000000-0005-0000-0000-0000AA240000}"/>
    <cellStyle name="Normal 4 7 5 3 2" xfId="7779" xr:uid="{00000000-0005-0000-0000-0000AB240000}"/>
    <cellStyle name="Normal 4 7 5 4" xfId="7780" xr:uid="{00000000-0005-0000-0000-0000AC240000}"/>
    <cellStyle name="Normal 4 7 6" xfId="7781" xr:uid="{00000000-0005-0000-0000-0000AD240000}"/>
    <cellStyle name="Normal 4 7 6 2" xfId="7782" xr:uid="{00000000-0005-0000-0000-0000AE240000}"/>
    <cellStyle name="Normal 4 7 7" xfId="18491" xr:uid="{00000000-0005-0000-0000-0000AF240000}"/>
    <cellStyle name="Normal 4 8" xfId="7783" xr:uid="{00000000-0005-0000-0000-0000B0240000}"/>
    <cellStyle name="Normal 4 8 2" xfId="7784" xr:uid="{00000000-0005-0000-0000-0000B1240000}"/>
    <cellStyle name="Normal 4 8 3" xfId="7785" xr:uid="{00000000-0005-0000-0000-0000B2240000}"/>
    <cellStyle name="Normal 4 8 4" xfId="7786" xr:uid="{00000000-0005-0000-0000-0000B3240000}"/>
    <cellStyle name="Normal 4 8 4 2" xfId="7787" xr:uid="{00000000-0005-0000-0000-0000B4240000}"/>
    <cellStyle name="Normal 4 8 4 2 2" xfId="7788" xr:uid="{00000000-0005-0000-0000-0000B5240000}"/>
    <cellStyle name="Normal 4 8 4 2 2 2" xfId="7789" xr:uid="{00000000-0005-0000-0000-0000B6240000}"/>
    <cellStyle name="Normal 4 8 4 2 3" xfId="7790" xr:uid="{00000000-0005-0000-0000-0000B7240000}"/>
    <cellStyle name="Normal 4 8 4 3" xfId="7791" xr:uid="{00000000-0005-0000-0000-0000B8240000}"/>
    <cellStyle name="Normal 4 8 4 3 2" xfId="7792" xr:uid="{00000000-0005-0000-0000-0000B9240000}"/>
    <cellStyle name="Normal 4 8 4 3 2 2" xfId="7793" xr:uid="{00000000-0005-0000-0000-0000BA240000}"/>
    <cellStyle name="Normal 4 8 4 3 3" xfId="7794" xr:uid="{00000000-0005-0000-0000-0000BB240000}"/>
    <cellStyle name="Normal 4 8 4 4" xfId="7795" xr:uid="{00000000-0005-0000-0000-0000BC240000}"/>
    <cellStyle name="Normal 4 8 4 4 2" xfId="7796" xr:uid="{00000000-0005-0000-0000-0000BD240000}"/>
    <cellStyle name="Normal 4 8 4 5" xfId="7797" xr:uid="{00000000-0005-0000-0000-0000BE240000}"/>
    <cellStyle name="Normal 4 8 5" xfId="7798" xr:uid="{00000000-0005-0000-0000-0000BF240000}"/>
    <cellStyle name="Normal 4 8 5 2" xfId="7799" xr:uid="{00000000-0005-0000-0000-0000C0240000}"/>
    <cellStyle name="Normal 4 8 5 2 2" xfId="7800" xr:uid="{00000000-0005-0000-0000-0000C1240000}"/>
    <cellStyle name="Normal 4 8 5 2 2 2" xfId="7801" xr:uid="{00000000-0005-0000-0000-0000C2240000}"/>
    <cellStyle name="Normal 4 8 5 2 3" xfId="7802" xr:uid="{00000000-0005-0000-0000-0000C3240000}"/>
    <cellStyle name="Normal 4 8 5 3" xfId="7803" xr:uid="{00000000-0005-0000-0000-0000C4240000}"/>
    <cellStyle name="Normal 4 8 5 3 2" xfId="7804" xr:uid="{00000000-0005-0000-0000-0000C5240000}"/>
    <cellStyle name="Normal 4 8 5 4" xfId="7805" xr:uid="{00000000-0005-0000-0000-0000C6240000}"/>
    <cellStyle name="Normal 4 8 6" xfId="7806" xr:uid="{00000000-0005-0000-0000-0000C7240000}"/>
    <cellStyle name="Normal 4 8 6 2" xfId="7807" xr:uid="{00000000-0005-0000-0000-0000C8240000}"/>
    <cellStyle name="Normal 4 8 7" xfId="18492" xr:uid="{00000000-0005-0000-0000-0000C9240000}"/>
    <cellStyle name="Normal 4 9" xfId="7808" xr:uid="{00000000-0005-0000-0000-0000CA240000}"/>
    <cellStyle name="Normal 4 9 2" xfId="7809" xr:uid="{00000000-0005-0000-0000-0000CB240000}"/>
    <cellStyle name="Normal 4 9 3" xfId="7810" xr:uid="{00000000-0005-0000-0000-0000CC240000}"/>
    <cellStyle name="Normal 4 9 4" xfId="18493" xr:uid="{00000000-0005-0000-0000-0000CD240000}"/>
    <cellStyle name="Normal 4_ELC" xfId="7811" xr:uid="{00000000-0005-0000-0000-0000CE240000}"/>
    <cellStyle name="Normal 40" xfId="7812" xr:uid="{00000000-0005-0000-0000-0000CF240000}"/>
    <cellStyle name="Normal 41" xfId="7813" xr:uid="{00000000-0005-0000-0000-0000D0240000}"/>
    <cellStyle name="Normal 42" xfId="7814" xr:uid="{00000000-0005-0000-0000-0000D1240000}"/>
    <cellStyle name="Normal 43" xfId="7815" xr:uid="{00000000-0005-0000-0000-0000D2240000}"/>
    <cellStyle name="Normal 44" xfId="7816" xr:uid="{00000000-0005-0000-0000-0000D3240000}"/>
    <cellStyle name="Normal 45" xfId="7817" xr:uid="{00000000-0005-0000-0000-0000D4240000}"/>
    <cellStyle name="Normal 46" xfId="7818" xr:uid="{00000000-0005-0000-0000-0000D5240000}"/>
    <cellStyle name="Normal 47" xfId="7819" xr:uid="{00000000-0005-0000-0000-0000D6240000}"/>
    <cellStyle name="Normal 48" xfId="7820" xr:uid="{00000000-0005-0000-0000-0000D7240000}"/>
    <cellStyle name="Normal 49" xfId="7821" xr:uid="{00000000-0005-0000-0000-0000D8240000}"/>
    <cellStyle name="Normal 5" xfId="7822" xr:uid="{00000000-0005-0000-0000-0000D9240000}"/>
    <cellStyle name="Normal 5 10" xfId="7823" xr:uid="{00000000-0005-0000-0000-0000DA240000}"/>
    <cellStyle name="Normal 5 10 2" xfId="7824" xr:uid="{00000000-0005-0000-0000-0000DB240000}"/>
    <cellStyle name="Normal 5 10 3" xfId="7825" xr:uid="{00000000-0005-0000-0000-0000DC240000}"/>
    <cellStyle name="Normal 5 10 4" xfId="18495" xr:uid="{00000000-0005-0000-0000-0000DD240000}"/>
    <cellStyle name="Normal 5 11" xfId="7826" xr:uid="{00000000-0005-0000-0000-0000DE240000}"/>
    <cellStyle name="Normal 5 11 2" xfId="7827" xr:uid="{00000000-0005-0000-0000-0000DF240000}"/>
    <cellStyle name="Normal 5 11 3" xfId="7828" xr:uid="{00000000-0005-0000-0000-0000E0240000}"/>
    <cellStyle name="Normal 5 11 4" xfId="18496" xr:uid="{00000000-0005-0000-0000-0000E1240000}"/>
    <cellStyle name="Normal 5 12" xfId="7829" xr:uid="{00000000-0005-0000-0000-0000E2240000}"/>
    <cellStyle name="Normal 5 12 2" xfId="7830" xr:uid="{00000000-0005-0000-0000-0000E3240000}"/>
    <cellStyle name="Normal 5 12 3" xfId="7831" xr:uid="{00000000-0005-0000-0000-0000E4240000}"/>
    <cellStyle name="Normal 5 12 3 2" xfId="7832" xr:uid="{00000000-0005-0000-0000-0000E5240000}"/>
    <cellStyle name="Normal 5 12 3 2 2" xfId="7833" xr:uid="{00000000-0005-0000-0000-0000E6240000}"/>
    <cellStyle name="Normal 5 12 3 2 2 2" xfId="7834" xr:uid="{00000000-0005-0000-0000-0000E7240000}"/>
    <cellStyle name="Normal 5 12 3 2 3" xfId="7835" xr:uid="{00000000-0005-0000-0000-0000E8240000}"/>
    <cellStyle name="Normal 5 12 3 3" xfId="7836" xr:uid="{00000000-0005-0000-0000-0000E9240000}"/>
    <cellStyle name="Normal 5 12 3 3 2" xfId="7837" xr:uid="{00000000-0005-0000-0000-0000EA240000}"/>
    <cellStyle name="Normal 5 12 3 3 2 2" xfId="7838" xr:uid="{00000000-0005-0000-0000-0000EB240000}"/>
    <cellStyle name="Normal 5 12 3 3 3" xfId="7839" xr:uid="{00000000-0005-0000-0000-0000EC240000}"/>
    <cellStyle name="Normal 5 12 3 4" xfId="7840" xr:uid="{00000000-0005-0000-0000-0000ED240000}"/>
    <cellStyle name="Normal 5 12 3 4 2" xfId="7841" xr:uid="{00000000-0005-0000-0000-0000EE240000}"/>
    <cellStyle name="Normal 5 12 3 5" xfId="7842" xr:uid="{00000000-0005-0000-0000-0000EF240000}"/>
    <cellStyle name="Normal 5 12 4" xfId="7843" xr:uid="{00000000-0005-0000-0000-0000F0240000}"/>
    <cellStyle name="Normal 5 12 4 2" xfId="7844" xr:uid="{00000000-0005-0000-0000-0000F1240000}"/>
    <cellStyle name="Normal 5 12 4 2 2" xfId="7845" xr:uid="{00000000-0005-0000-0000-0000F2240000}"/>
    <cellStyle name="Normal 5 12 4 2 2 2" xfId="7846" xr:uid="{00000000-0005-0000-0000-0000F3240000}"/>
    <cellStyle name="Normal 5 12 4 2 3" xfId="7847" xr:uid="{00000000-0005-0000-0000-0000F4240000}"/>
    <cellStyle name="Normal 5 12 4 3" xfId="7848" xr:uid="{00000000-0005-0000-0000-0000F5240000}"/>
    <cellStyle name="Normal 5 12 4 3 2" xfId="7849" xr:uid="{00000000-0005-0000-0000-0000F6240000}"/>
    <cellStyle name="Normal 5 12 4 4" xfId="7850" xr:uid="{00000000-0005-0000-0000-0000F7240000}"/>
    <cellStyle name="Normal 5 12 5" xfId="7851" xr:uid="{00000000-0005-0000-0000-0000F8240000}"/>
    <cellStyle name="Normal 5 12 5 2" xfId="7852" xr:uid="{00000000-0005-0000-0000-0000F9240000}"/>
    <cellStyle name="Normal 5 12 6" xfId="18497" xr:uid="{00000000-0005-0000-0000-0000FA240000}"/>
    <cellStyle name="Normal 5 13" xfId="7853" xr:uid="{00000000-0005-0000-0000-0000FB240000}"/>
    <cellStyle name="Normal 5 13 2" xfId="7854" xr:uid="{00000000-0005-0000-0000-0000FC240000}"/>
    <cellStyle name="Normal 5 13 2 2" xfId="7855" xr:uid="{00000000-0005-0000-0000-0000FD240000}"/>
    <cellStyle name="Normal 5 13 2 2 2" xfId="7856" xr:uid="{00000000-0005-0000-0000-0000FE240000}"/>
    <cellStyle name="Normal 5 13 2 2 2 2" xfId="7857" xr:uid="{00000000-0005-0000-0000-0000FF240000}"/>
    <cellStyle name="Normal 5 13 2 2 3" xfId="7858" xr:uid="{00000000-0005-0000-0000-000000250000}"/>
    <cellStyle name="Normal 5 13 2 3" xfId="7859" xr:uid="{00000000-0005-0000-0000-000001250000}"/>
    <cellStyle name="Normal 5 13 2 3 2" xfId="7860" xr:uid="{00000000-0005-0000-0000-000002250000}"/>
    <cellStyle name="Normal 5 13 2 3 2 2" xfId="7861" xr:uid="{00000000-0005-0000-0000-000003250000}"/>
    <cellStyle name="Normal 5 13 2 3 3" xfId="7862" xr:uid="{00000000-0005-0000-0000-000004250000}"/>
    <cellStyle name="Normal 5 13 2 4" xfId="7863" xr:uid="{00000000-0005-0000-0000-000005250000}"/>
    <cellStyle name="Normal 5 13 2 4 2" xfId="7864" xr:uid="{00000000-0005-0000-0000-000006250000}"/>
    <cellStyle name="Normal 5 13 2 5" xfId="7865" xr:uid="{00000000-0005-0000-0000-000007250000}"/>
    <cellStyle name="Normal 5 13 3" xfId="7866" xr:uid="{00000000-0005-0000-0000-000008250000}"/>
    <cellStyle name="Normal 5 13 3 2" xfId="7867" xr:uid="{00000000-0005-0000-0000-000009250000}"/>
    <cellStyle name="Normal 5 13 3 2 2" xfId="7868" xr:uid="{00000000-0005-0000-0000-00000A250000}"/>
    <cellStyle name="Normal 5 13 3 3" xfId="7869" xr:uid="{00000000-0005-0000-0000-00000B250000}"/>
    <cellStyle name="Normal 5 13 3 4" xfId="7870" xr:uid="{00000000-0005-0000-0000-00000C250000}"/>
    <cellStyle name="Normal 5 13 4" xfId="7871" xr:uid="{00000000-0005-0000-0000-00000D250000}"/>
    <cellStyle name="Normal 5 13 4 2" xfId="7872" xr:uid="{00000000-0005-0000-0000-00000E250000}"/>
    <cellStyle name="Normal 5 13 4 2 2" xfId="7873" xr:uid="{00000000-0005-0000-0000-00000F250000}"/>
    <cellStyle name="Normal 5 13 4 3" xfId="7874" xr:uid="{00000000-0005-0000-0000-000010250000}"/>
    <cellStyle name="Normal 5 13 5" xfId="7875" xr:uid="{00000000-0005-0000-0000-000011250000}"/>
    <cellStyle name="Normal 5 13 5 2" xfId="7876" xr:uid="{00000000-0005-0000-0000-000012250000}"/>
    <cellStyle name="Normal 5 13 6" xfId="7877" xr:uid="{00000000-0005-0000-0000-000013250000}"/>
    <cellStyle name="Normal 5 14" xfId="7878" xr:uid="{00000000-0005-0000-0000-000014250000}"/>
    <cellStyle name="Normal 5 14 2" xfId="7879" xr:uid="{00000000-0005-0000-0000-000015250000}"/>
    <cellStyle name="Normal 5 15" xfId="18494" xr:uid="{00000000-0005-0000-0000-000016250000}"/>
    <cellStyle name="Normal 5 2" xfId="7880" xr:uid="{00000000-0005-0000-0000-000017250000}"/>
    <cellStyle name="Normal 5 2 10" xfId="7881" xr:uid="{00000000-0005-0000-0000-000018250000}"/>
    <cellStyle name="Normal 5 2 11" xfId="18498" xr:uid="{00000000-0005-0000-0000-000019250000}"/>
    <cellStyle name="Normal 5 2 2" xfId="7882" xr:uid="{00000000-0005-0000-0000-00001A250000}"/>
    <cellStyle name="Normal 5 2 2 10" xfId="7883" xr:uid="{00000000-0005-0000-0000-00001B250000}"/>
    <cellStyle name="Normal 5 2 2 10 2" xfId="7884" xr:uid="{00000000-0005-0000-0000-00001C250000}"/>
    <cellStyle name="Normal 5 2 2 10 2 2" xfId="7885" xr:uid="{00000000-0005-0000-0000-00001D250000}"/>
    <cellStyle name="Normal 5 2 2 10 2 2 2" xfId="7886" xr:uid="{00000000-0005-0000-0000-00001E250000}"/>
    <cellStyle name="Normal 5 2 2 10 2 2 2 2" xfId="7887" xr:uid="{00000000-0005-0000-0000-00001F250000}"/>
    <cellStyle name="Normal 5 2 2 10 2 2 3" xfId="7888" xr:uid="{00000000-0005-0000-0000-000020250000}"/>
    <cellStyle name="Normal 5 2 2 10 2 3" xfId="7889" xr:uid="{00000000-0005-0000-0000-000021250000}"/>
    <cellStyle name="Normal 5 2 2 10 2 3 2" xfId="7890" xr:uid="{00000000-0005-0000-0000-000022250000}"/>
    <cellStyle name="Normal 5 2 2 10 2 3 2 2" xfId="7891" xr:uid="{00000000-0005-0000-0000-000023250000}"/>
    <cellStyle name="Normal 5 2 2 10 2 3 3" xfId="7892" xr:uid="{00000000-0005-0000-0000-000024250000}"/>
    <cellStyle name="Normal 5 2 2 10 2 4" xfId="7893" xr:uid="{00000000-0005-0000-0000-000025250000}"/>
    <cellStyle name="Normal 5 2 2 10 2 4 2" xfId="7894" xr:uid="{00000000-0005-0000-0000-000026250000}"/>
    <cellStyle name="Normal 5 2 2 10 2 5" xfId="7895" xr:uid="{00000000-0005-0000-0000-000027250000}"/>
    <cellStyle name="Normal 5 2 2 10 3" xfId="7896" xr:uid="{00000000-0005-0000-0000-000028250000}"/>
    <cellStyle name="Normal 5 2 2 10 3 2" xfId="7897" xr:uid="{00000000-0005-0000-0000-000029250000}"/>
    <cellStyle name="Normal 5 2 2 10 3 2 2" xfId="7898" xr:uid="{00000000-0005-0000-0000-00002A250000}"/>
    <cellStyle name="Normal 5 2 2 10 3 2 2 2" xfId="7899" xr:uid="{00000000-0005-0000-0000-00002B250000}"/>
    <cellStyle name="Normal 5 2 2 10 3 2 3" xfId="7900" xr:uid="{00000000-0005-0000-0000-00002C250000}"/>
    <cellStyle name="Normal 5 2 2 10 3 3" xfId="7901" xr:uid="{00000000-0005-0000-0000-00002D250000}"/>
    <cellStyle name="Normal 5 2 2 10 3 3 2" xfId="7902" xr:uid="{00000000-0005-0000-0000-00002E250000}"/>
    <cellStyle name="Normal 5 2 2 10 3 4" xfId="7903" xr:uid="{00000000-0005-0000-0000-00002F250000}"/>
    <cellStyle name="Normal 5 2 2 10 4" xfId="7904" xr:uid="{00000000-0005-0000-0000-000030250000}"/>
    <cellStyle name="Normal 5 2 2 10 5" xfId="7905" xr:uid="{00000000-0005-0000-0000-000031250000}"/>
    <cellStyle name="Normal 5 2 2 10 5 2" xfId="7906" xr:uid="{00000000-0005-0000-0000-000032250000}"/>
    <cellStyle name="Normal 5 2 2 10 6" xfId="7907" xr:uid="{00000000-0005-0000-0000-000033250000}"/>
    <cellStyle name="Normal 5 2 2 10 7" xfId="18500" xr:uid="{00000000-0005-0000-0000-000034250000}"/>
    <cellStyle name="Normal 5 2 2 11" xfId="7908" xr:uid="{00000000-0005-0000-0000-000035250000}"/>
    <cellStyle name="Normal 5 2 2 11 2" xfId="7909" xr:uid="{00000000-0005-0000-0000-000036250000}"/>
    <cellStyle name="Normal 5 2 2 11 2 2" xfId="7910" xr:uid="{00000000-0005-0000-0000-000037250000}"/>
    <cellStyle name="Normal 5 2 2 11 2 2 2" xfId="7911" xr:uid="{00000000-0005-0000-0000-000038250000}"/>
    <cellStyle name="Normal 5 2 2 11 2 2 2 2" xfId="7912" xr:uid="{00000000-0005-0000-0000-000039250000}"/>
    <cellStyle name="Normal 5 2 2 11 2 2 3" xfId="7913" xr:uid="{00000000-0005-0000-0000-00003A250000}"/>
    <cellStyle name="Normal 5 2 2 11 2 3" xfId="7914" xr:uid="{00000000-0005-0000-0000-00003B250000}"/>
    <cellStyle name="Normal 5 2 2 11 2 3 2" xfId="7915" xr:uid="{00000000-0005-0000-0000-00003C250000}"/>
    <cellStyle name="Normal 5 2 2 11 2 3 2 2" xfId="7916" xr:uid="{00000000-0005-0000-0000-00003D250000}"/>
    <cellStyle name="Normal 5 2 2 11 2 3 3" xfId="7917" xr:uid="{00000000-0005-0000-0000-00003E250000}"/>
    <cellStyle name="Normal 5 2 2 11 2 4" xfId="7918" xr:uid="{00000000-0005-0000-0000-00003F250000}"/>
    <cellStyle name="Normal 5 2 2 11 2 4 2" xfId="7919" xr:uid="{00000000-0005-0000-0000-000040250000}"/>
    <cellStyle name="Normal 5 2 2 11 2 5" xfId="7920" xr:uid="{00000000-0005-0000-0000-000041250000}"/>
    <cellStyle name="Normal 5 2 2 11 3" xfId="7921" xr:uid="{00000000-0005-0000-0000-000042250000}"/>
    <cellStyle name="Normal 5 2 2 11 3 2" xfId="7922" xr:uid="{00000000-0005-0000-0000-000043250000}"/>
    <cellStyle name="Normal 5 2 2 11 3 2 2" xfId="7923" xr:uid="{00000000-0005-0000-0000-000044250000}"/>
    <cellStyle name="Normal 5 2 2 11 3 2 2 2" xfId="7924" xr:uid="{00000000-0005-0000-0000-000045250000}"/>
    <cellStyle name="Normal 5 2 2 11 3 2 3" xfId="7925" xr:uid="{00000000-0005-0000-0000-000046250000}"/>
    <cellStyle name="Normal 5 2 2 11 3 3" xfId="7926" xr:uid="{00000000-0005-0000-0000-000047250000}"/>
    <cellStyle name="Normal 5 2 2 11 3 3 2" xfId="7927" xr:uid="{00000000-0005-0000-0000-000048250000}"/>
    <cellStyle name="Normal 5 2 2 11 3 4" xfId="7928" xr:uid="{00000000-0005-0000-0000-000049250000}"/>
    <cellStyle name="Normal 5 2 2 11 4" xfId="7929" xr:uid="{00000000-0005-0000-0000-00004A250000}"/>
    <cellStyle name="Normal 5 2 2 11 5" xfId="7930" xr:uid="{00000000-0005-0000-0000-00004B250000}"/>
    <cellStyle name="Normal 5 2 2 11 5 2" xfId="7931" xr:uid="{00000000-0005-0000-0000-00004C250000}"/>
    <cellStyle name="Normal 5 2 2 11 6" xfId="7932" xr:uid="{00000000-0005-0000-0000-00004D250000}"/>
    <cellStyle name="Normal 5 2 2 11 7" xfId="18501" xr:uid="{00000000-0005-0000-0000-00004E250000}"/>
    <cellStyle name="Normal 5 2 2 12" xfId="7933" xr:uid="{00000000-0005-0000-0000-00004F250000}"/>
    <cellStyle name="Normal 5 2 2 12 2" xfId="7934" xr:uid="{00000000-0005-0000-0000-000050250000}"/>
    <cellStyle name="Normal 5 2 2 12 2 2" xfId="7935" xr:uid="{00000000-0005-0000-0000-000051250000}"/>
    <cellStyle name="Normal 5 2 2 12 2 2 2" xfId="7936" xr:uid="{00000000-0005-0000-0000-000052250000}"/>
    <cellStyle name="Normal 5 2 2 12 2 2 2 2" xfId="7937" xr:uid="{00000000-0005-0000-0000-000053250000}"/>
    <cellStyle name="Normal 5 2 2 12 2 2 3" xfId="7938" xr:uid="{00000000-0005-0000-0000-000054250000}"/>
    <cellStyle name="Normal 5 2 2 12 2 3" xfId="7939" xr:uid="{00000000-0005-0000-0000-000055250000}"/>
    <cellStyle name="Normal 5 2 2 12 2 3 2" xfId="7940" xr:uid="{00000000-0005-0000-0000-000056250000}"/>
    <cellStyle name="Normal 5 2 2 12 2 3 2 2" xfId="7941" xr:uid="{00000000-0005-0000-0000-000057250000}"/>
    <cellStyle name="Normal 5 2 2 12 2 3 3" xfId="7942" xr:uid="{00000000-0005-0000-0000-000058250000}"/>
    <cellStyle name="Normal 5 2 2 12 2 4" xfId="7943" xr:uid="{00000000-0005-0000-0000-000059250000}"/>
    <cellStyle name="Normal 5 2 2 12 2 4 2" xfId="7944" xr:uid="{00000000-0005-0000-0000-00005A250000}"/>
    <cellStyle name="Normal 5 2 2 12 2 5" xfId="7945" xr:uid="{00000000-0005-0000-0000-00005B250000}"/>
    <cellStyle name="Normal 5 2 2 12 3" xfId="7946" xr:uid="{00000000-0005-0000-0000-00005C250000}"/>
    <cellStyle name="Normal 5 2 2 12 3 2" xfId="7947" xr:uid="{00000000-0005-0000-0000-00005D250000}"/>
    <cellStyle name="Normal 5 2 2 12 3 2 2" xfId="7948" xr:uid="{00000000-0005-0000-0000-00005E250000}"/>
    <cellStyle name="Normal 5 2 2 12 3 2 2 2" xfId="7949" xr:uid="{00000000-0005-0000-0000-00005F250000}"/>
    <cellStyle name="Normal 5 2 2 12 3 2 3" xfId="7950" xr:uid="{00000000-0005-0000-0000-000060250000}"/>
    <cellStyle name="Normal 5 2 2 12 3 3" xfId="7951" xr:uid="{00000000-0005-0000-0000-000061250000}"/>
    <cellStyle name="Normal 5 2 2 12 3 3 2" xfId="7952" xr:uid="{00000000-0005-0000-0000-000062250000}"/>
    <cellStyle name="Normal 5 2 2 12 3 4" xfId="7953" xr:uid="{00000000-0005-0000-0000-000063250000}"/>
    <cellStyle name="Normal 5 2 2 12 4" xfId="7954" xr:uid="{00000000-0005-0000-0000-000064250000}"/>
    <cellStyle name="Normal 5 2 2 12 5" xfId="7955" xr:uid="{00000000-0005-0000-0000-000065250000}"/>
    <cellStyle name="Normal 5 2 2 12 5 2" xfId="7956" xr:uid="{00000000-0005-0000-0000-000066250000}"/>
    <cellStyle name="Normal 5 2 2 12 6" xfId="7957" xr:uid="{00000000-0005-0000-0000-000067250000}"/>
    <cellStyle name="Normal 5 2 2 12 7" xfId="18502" xr:uid="{00000000-0005-0000-0000-000068250000}"/>
    <cellStyle name="Normal 5 2 2 13" xfId="7958" xr:uid="{00000000-0005-0000-0000-000069250000}"/>
    <cellStyle name="Normal 5 2 2 13 2" xfId="7959" xr:uid="{00000000-0005-0000-0000-00006A250000}"/>
    <cellStyle name="Normal 5 2 2 13 2 2" xfId="7960" xr:uid="{00000000-0005-0000-0000-00006B250000}"/>
    <cellStyle name="Normal 5 2 2 13 2 2 2" xfId="7961" xr:uid="{00000000-0005-0000-0000-00006C250000}"/>
    <cellStyle name="Normal 5 2 2 13 2 2 2 2" xfId="7962" xr:uid="{00000000-0005-0000-0000-00006D250000}"/>
    <cellStyle name="Normal 5 2 2 13 2 2 3" xfId="7963" xr:uid="{00000000-0005-0000-0000-00006E250000}"/>
    <cellStyle name="Normal 5 2 2 13 2 3" xfId="7964" xr:uid="{00000000-0005-0000-0000-00006F250000}"/>
    <cellStyle name="Normal 5 2 2 13 2 3 2" xfId="7965" xr:uid="{00000000-0005-0000-0000-000070250000}"/>
    <cellStyle name="Normal 5 2 2 13 2 3 2 2" xfId="7966" xr:uid="{00000000-0005-0000-0000-000071250000}"/>
    <cellStyle name="Normal 5 2 2 13 2 3 3" xfId="7967" xr:uid="{00000000-0005-0000-0000-000072250000}"/>
    <cellStyle name="Normal 5 2 2 13 2 4" xfId="7968" xr:uid="{00000000-0005-0000-0000-000073250000}"/>
    <cellStyle name="Normal 5 2 2 13 2 4 2" xfId="7969" xr:uid="{00000000-0005-0000-0000-000074250000}"/>
    <cellStyle name="Normal 5 2 2 13 2 5" xfId="7970" xr:uid="{00000000-0005-0000-0000-000075250000}"/>
    <cellStyle name="Normal 5 2 2 13 3" xfId="7971" xr:uid="{00000000-0005-0000-0000-000076250000}"/>
    <cellStyle name="Normal 5 2 2 13 3 2" xfId="7972" xr:uid="{00000000-0005-0000-0000-000077250000}"/>
    <cellStyle name="Normal 5 2 2 13 3 2 2" xfId="7973" xr:uid="{00000000-0005-0000-0000-000078250000}"/>
    <cellStyle name="Normal 5 2 2 13 3 2 2 2" xfId="7974" xr:uid="{00000000-0005-0000-0000-000079250000}"/>
    <cellStyle name="Normal 5 2 2 13 3 2 3" xfId="7975" xr:uid="{00000000-0005-0000-0000-00007A250000}"/>
    <cellStyle name="Normal 5 2 2 13 3 3" xfId="7976" xr:uid="{00000000-0005-0000-0000-00007B250000}"/>
    <cellStyle name="Normal 5 2 2 13 3 3 2" xfId="7977" xr:uid="{00000000-0005-0000-0000-00007C250000}"/>
    <cellStyle name="Normal 5 2 2 13 3 4" xfId="7978" xr:uid="{00000000-0005-0000-0000-00007D250000}"/>
    <cellStyle name="Normal 5 2 2 13 4" xfId="7979" xr:uid="{00000000-0005-0000-0000-00007E250000}"/>
    <cellStyle name="Normal 5 2 2 13 5" xfId="7980" xr:uid="{00000000-0005-0000-0000-00007F250000}"/>
    <cellStyle name="Normal 5 2 2 13 5 2" xfId="7981" xr:uid="{00000000-0005-0000-0000-000080250000}"/>
    <cellStyle name="Normal 5 2 2 13 6" xfId="7982" xr:uid="{00000000-0005-0000-0000-000081250000}"/>
    <cellStyle name="Normal 5 2 2 13 7" xfId="18503" xr:uid="{00000000-0005-0000-0000-000082250000}"/>
    <cellStyle name="Normal 5 2 2 14" xfId="7983" xr:uid="{00000000-0005-0000-0000-000083250000}"/>
    <cellStyle name="Normal 5 2 2 15" xfId="7984" xr:uid="{00000000-0005-0000-0000-000084250000}"/>
    <cellStyle name="Normal 5 2 2 16" xfId="18499" xr:uid="{00000000-0005-0000-0000-000085250000}"/>
    <cellStyle name="Normal 5 2 2 2" xfId="7985" xr:uid="{00000000-0005-0000-0000-000086250000}"/>
    <cellStyle name="Normal 5 2 2 2 10" xfId="7986" xr:uid="{00000000-0005-0000-0000-000087250000}"/>
    <cellStyle name="Normal 5 2 2 2 10 2" xfId="18505" xr:uid="{00000000-0005-0000-0000-000088250000}"/>
    <cellStyle name="Normal 5 2 2 2 11" xfId="7987" xr:uid="{00000000-0005-0000-0000-000089250000}"/>
    <cellStyle name="Normal 5 2 2 2 11 2" xfId="18506" xr:uid="{00000000-0005-0000-0000-00008A250000}"/>
    <cellStyle name="Normal 5 2 2 2 12" xfId="7988" xr:uid="{00000000-0005-0000-0000-00008B250000}"/>
    <cellStyle name="Normal 5 2 2 2 12 2" xfId="18507" xr:uid="{00000000-0005-0000-0000-00008C250000}"/>
    <cellStyle name="Normal 5 2 2 2 13" xfId="7989" xr:uid="{00000000-0005-0000-0000-00008D250000}"/>
    <cellStyle name="Normal 5 2 2 2 13 2" xfId="18508" xr:uid="{00000000-0005-0000-0000-00008E250000}"/>
    <cellStyle name="Normal 5 2 2 2 14" xfId="7990" xr:uid="{00000000-0005-0000-0000-00008F250000}"/>
    <cellStyle name="Normal 5 2 2 2 14 2" xfId="7991" xr:uid="{00000000-0005-0000-0000-000090250000}"/>
    <cellStyle name="Normal 5 2 2 2 14 2 2" xfId="7992" xr:uid="{00000000-0005-0000-0000-000091250000}"/>
    <cellStyle name="Normal 5 2 2 2 14 2 2 2" xfId="7993" xr:uid="{00000000-0005-0000-0000-000092250000}"/>
    <cellStyle name="Normal 5 2 2 2 14 2 2 2 2" xfId="7994" xr:uid="{00000000-0005-0000-0000-000093250000}"/>
    <cellStyle name="Normal 5 2 2 2 14 2 2 3" xfId="7995" xr:uid="{00000000-0005-0000-0000-000094250000}"/>
    <cellStyle name="Normal 5 2 2 2 14 2 3" xfId="7996" xr:uid="{00000000-0005-0000-0000-000095250000}"/>
    <cellStyle name="Normal 5 2 2 2 14 2 3 2" xfId="7997" xr:uid="{00000000-0005-0000-0000-000096250000}"/>
    <cellStyle name="Normal 5 2 2 2 14 2 3 2 2" xfId="7998" xr:uid="{00000000-0005-0000-0000-000097250000}"/>
    <cellStyle name="Normal 5 2 2 2 14 2 3 3" xfId="7999" xr:uid="{00000000-0005-0000-0000-000098250000}"/>
    <cellStyle name="Normal 5 2 2 2 14 2 4" xfId="8000" xr:uid="{00000000-0005-0000-0000-000099250000}"/>
    <cellStyle name="Normal 5 2 2 2 14 2 4 2" xfId="8001" xr:uid="{00000000-0005-0000-0000-00009A250000}"/>
    <cellStyle name="Normal 5 2 2 2 14 2 5" xfId="8002" xr:uid="{00000000-0005-0000-0000-00009B250000}"/>
    <cellStyle name="Normal 5 2 2 2 14 3" xfId="8003" xr:uid="{00000000-0005-0000-0000-00009C250000}"/>
    <cellStyle name="Normal 5 2 2 2 14 3 2" xfId="8004" xr:uid="{00000000-0005-0000-0000-00009D250000}"/>
    <cellStyle name="Normal 5 2 2 2 14 3 2 2" xfId="8005" xr:uid="{00000000-0005-0000-0000-00009E250000}"/>
    <cellStyle name="Normal 5 2 2 2 14 3 3" xfId="8006" xr:uid="{00000000-0005-0000-0000-00009F250000}"/>
    <cellStyle name="Normal 5 2 2 2 14 4" xfId="8007" xr:uid="{00000000-0005-0000-0000-0000A0250000}"/>
    <cellStyle name="Normal 5 2 2 2 14 4 2" xfId="8008" xr:uid="{00000000-0005-0000-0000-0000A1250000}"/>
    <cellStyle name="Normal 5 2 2 2 14 4 2 2" xfId="8009" xr:uid="{00000000-0005-0000-0000-0000A2250000}"/>
    <cellStyle name="Normal 5 2 2 2 14 4 3" xfId="8010" xr:uid="{00000000-0005-0000-0000-0000A3250000}"/>
    <cellStyle name="Normal 5 2 2 2 14 5" xfId="8011" xr:uid="{00000000-0005-0000-0000-0000A4250000}"/>
    <cellStyle name="Normal 5 2 2 2 14 5 2" xfId="8012" xr:uid="{00000000-0005-0000-0000-0000A5250000}"/>
    <cellStyle name="Normal 5 2 2 2 14 6" xfId="8013" xr:uid="{00000000-0005-0000-0000-0000A6250000}"/>
    <cellStyle name="Normal 5 2 2 2 15" xfId="8014" xr:uid="{00000000-0005-0000-0000-0000A7250000}"/>
    <cellStyle name="Normal 5 2 2 2 16" xfId="8015" xr:uid="{00000000-0005-0000-0000-0000A8250000}"/>
    <cellStyle name="Normal 5 2 2 2 17" xfId="18504" xr:uid="{00000000-0005-0000-0000-0000A9250000}"/>
    <cellStyle name="Normal 5 2 2 2 2" xfId="8016" xr:uid="{00000000-0005-0000-0000-0000AA250000}"/>
    <cellStyle name="Normal 5 2 2 2 2 2" xfId="18509" xr:uid="{00000000-0005-0000-0000-0000AB250000}"/>
    <cellStyle name="Normal 5 2 2 2 3" xfId="8017" xr:uid="{00000000-0005-0000-0000-0000AC250000}"/>
    <cellStyle name="Normal 5 2 2 2 3 2" xfId="18510" xr:uid="{00000000-0005-0000-0000-0000AD250000}"/>
    <cellStyle name="Normal 5 2 2 2 4" xfId="8018" xr:uid="{00000000-0005-0000-0000-0000AE250000}"/>
    <cellStyle name="Normal 5 2 2 2 4 2" xfId="18511" xr:uid="{00000000-0005-0000-0000-0000AF250000}"/>
    <cellStyle name="Normal 5 2 2 2 5" xfId="8019" xr:uid="{00000000-0005-0000-0000-0000B0250000}"/>
    <cellStyle name="Normal 5 2 2 2 5 2" xfId="18512" xr:uid="{00000000-0005-0000-0000-0000B1250000}"/>
    <cellStyle name="Normal 5 2 2 2 6" xfId="8020" xr:uid="{00000000-0005-0000-0000-0000B2250000}"/>
    <cellStyle name="Normal 5 2 2 2 6 2" xfId="18513" xr:uid="{00000000-0005-0000-0000-0000B3250000}"/>
    <cellStyle name="Normal 5 2 2 2 7" xfId="8021" xr:uid="{00000000-0005-0000-0000-0000B4250000}"/>
    <cellStyle name="Normal 5 2 2 2 7 2" xfId="18514" xr:uid="{00000000-0005-0000-0000-0000B5250000}"/>
    <cellStyle name="Normal 5 2 2 2 8" xfId="8022" xr:uid="{00000000-0005-0000-0000-0000B6250000}"/>
    <cellStyle name="Normal 5 2 2 2 8 2" xfId="18515" xr:uid="{00000000-0005-0000-0000-0000B7250000}"/>
    <cellStyle name="Normal 5 2 2 2 9" xfId="8023" xr:uid="{00000000-0005-0000-0000-0000B8250000}"/>
    <cellStyle name="Normal 5 2 2 2 9 2" xfId="18516" xr:uid="{00000000-0005-0000-0000-0000B9250000}"/>
    <cellStyle name="Normal 5 2 2 3" xfId="8024" xr:uid="{00000000-0005-0000-0000-0000BA250000}"/>
    <cellStyle name="Normal 5 2 2 3 2" xfId="8025" xr:uid="{00000000-0005-0000-0000-0000BB250000}"/>
    <cellStyle name="Normal 5 2 2 3 2 2" xfId="8026" xr:uid="{00000000-0005-0000-0000-0000BC250000}"/>
    <cellStyle name="Normal 5 2 2 3 2 2 2" xfId="8027" xr:uid="{00000000-0005-0000-0000-0000BD250000}"/>
    <cellStyle name="Normal 5 2 2 3 2 2 2 2" xfId="8028" xr:uid="{00000000-0005-0000-0000-0000BE250000}"/>
    <cellStyle name="Normal 5 2 2 3 2 2 2 2 2" xfId="8029" xr:uid="{00000000-0005-0000-0000-0000BF250000}"/>
    <cellStyle name="Normal 5 2 2 3 2 2 2 3" xfId="8030" xr:uid="{00000000-0005-0000-0000-0000C0250000}"/>
    <cellStyle name="Normal 5 2 2 3 2 2 3" xfId="8031" xr:uid="{00000000-0005-0000-0000-0000C1250000}"/>
    <cellStyle name="Normal 5 2 2 3 2 2 3 2" xfId="8032" xr:uid="{00000000-0005-0000-0000-0000C2250000}"/>
    <cellStyle name="Normal 5 2 2 3 2 2 3 2 2" xfId="8033" xr:uid="{00000000-0005-0000-0000-0000C3250000}"/>
    <cellStyle name="Normal 5 2 2 3 2 2 3 3" xfId="8034" xr:uid="{00000000-0005-0000-0000-0000C4250000}"/>
    <cellStyle name="Normal 5 2 2 3 2 2 4" xfId="8035" xr:uid="{00000000-0005-0000-0000-0000C5250000}"/>
    <cellStyle name="Normal 5 2 2 3 2 2 4 2" xfId="8036" xr:uid="{00000000-0005-0000-0000-0000C6250000}"/>
    <cellStyle name="Normal 5 2 2 3 2 2 5" xfId="8037" xr:uid="{00000000-0005-0000-0000-0000C7250000}"/>
    <cellStyle name="Normal 5 2 2 3 2 3" xfId="8038" xr:uid="{00000000-0005-0000-0000-0000C8250000}"/>
    <cellStyle name="Normal 5 2 2 3 2 3 2" xfId="8039" xr:uid="{00000000-0005-0000-0000-0000C9250000}"/>
    <cellStyle name="Normal 5 2 2 3 2 3 2 2" xfId="8040" xr:uid="{00000000-0005-0000-0000-0000CA250000}"/>
    <cellStyle name="Normal 5 2 2 3 2 3 3" xfId="8041" xr:uid="{00000000-0005-0000-0000-0000CB250000}"/>
    <cellStyle name="Normal 5 2 2 3 2 4" xfId="8042" xr:uid="{00000000-0005-0000-0000-0000CC250000}"/>
    <cellStyle name="Normal 5 2 2 3 2 4 2" xfId="8043" xr:uid="{00000000-0005-0000-0000-0000CD250000}"/>
    <cellStyle name="Normal 5 2 2 3 2 4 2 2" xfId="8044" xr:uid="{00000000-0005-0000-0000-0000CE250000}"/>
    <cellStyle name="Normal 5 2 2 3 2 4 3" xfId="8045" xr:uid="{00000000-0005-0000-0000-0000CF250000}"/>
    <cellStyle name="Normal 5 2 2 3 2 5" xfId="8046" xr:uid="{00000000-0005-0000-0000-0000D0250000}"/>
    <cellStyle name="Normal 5 2 2 3 2 5 2" xfId="8047" xr:uid="{00000000-0005-0000-0000-0000D1250000}"/>
    <cellStyle name="Normal 5 2 2 3 2 6" xfId="8048" xr:uid="{00000000-0005-0000-0000-0000D2250000}"/>
    <cellStyle name="Normal 5 2 2 3 3" xfId="8049" xr:uid="{00000000-0005-0000-0000-0000D3250000}"/>
    <cellStyle name="Normal 5 2 2 3 3 2" xfId="8050" xr:uid="{00000000-0005-0000-0000-0000D4250000}"/>
    <cellStyle name="Normal 5 2 2 3 3 2 2" xfId="8051" xr:uid="{00000000-0005-0000-0000-0000D5250000}"/>
    <cellStyle name="Normal 5 2 2 3 3 2 2 2" xfId="8052" xr:uid="{00000000-0005-0000-0000-0000D6250000}"/>
    <cellStyle name="Normal 5 2 2 3 3 2 3" xfId="8053" xr:uid="{00000000-0005-0000-0000-0000D7250000}"/>
    <cellStyle name="Normal 5 2 2 3 3 3" xfId="8054" xr:uid="{00000000-0005-0000-0000-0000D8250000}"/>
    <cellStyle name="Normal 5 2 2 3 3 3 2" xfId="8055" xr:uid="{00000000-0005-0000-0000-0000D9250000}"/>
    <cellStyle name="Normal 5 2 2 3 3 3 2 2" xfId="8056" xr:uid="{00000000-0005-0000-0000-0000DA250000}"/>
    <cellStyle name="Normal 5 2 2 3 3 3 3" xfId="8057" xr:uid="{00000000-0005-0000-0000-0000DB250000}"/>
    <cellStyle name="Normal 5 2 2 3 3 4" xfId="8058" xr:uid="{00000000-0005-0000-0000-0000DC250000}"/>
    <cellStyle name="Normal 5 2 2 3 3 4 2" xfId="8059" xr:uid="{00000000-0005-0000-0000-0000DD250000}"/>
    <cellStyle name="Normal 5 2 2 3 3 5" xfId="8060" xr:uid="{00000000-0005-0000-0000-0000DE250000}"/>
    <cellStyle name="Normal 5 2 2 3 4" xfId="8061" xr:uid="{00000000-0005-0000-0000-0000DF250000}"/>
    <cellStyle name="Normal 5 2 2 3 4 2" xfId="8062" xr:uid="{00000000-0005-0000-0000-0000E0250000}"/>
    <cellStyle name="Normal 5 2 2 3 4 2 2" xfId="8063" xr:uid="{00000000-0005-0000-0000-0000E1250000}"/>
    <cellStyle name="Normal 5 2 2 3 4 2 2 2" xfId="8064" xr:uid="{00000000-0005-0000-0000-0000E2250000}"/>
    <cellStyle name="Normal 5 2 2 3 4 2 3" xfId="8065" xr:uid="{00000000-0005-0000-0000-0000E3250000}"/>
    <cellStyle name="Normal 5 2 2 3 4 3" xfId="8066" xr:uid="{00000000-0005-0000-0000-0000E4250000}"/>
    <cellStyle name="Normal 5 2 2 3 4 3 2" xfId="8067" xr:uid="{00000000-0005-0000-0000-0000E5250000}"/>
    <cellStyle name="Normal 5 2 2 3 4 4" xfId="8068" xr:uid="{00000000-0005-0000-0000-0000E6250000}"/>
    <cellStyle name="Normal 5 2 2 3 5" xfId="8069" xr:uid="{00000000-0005-0000-0000-0000E7250000}"/>
    <cellStyle name="Normal 5 2 2 3 6" xfId="8070" xr:uid="{00000000-0005-0000-0000-0000E8250000}"/>
    <cellStyle name="Normal 5 2 2 3 6 2" xfId="8071" xr:uid="{00000000-0005-0000-0000-0000E9250000}"/>
    <cellStyle name="Normal 5 2 2 3 7" xfId="8072" xr:uid="{00000000-0005-0000-0000-0000EA250000}"/>
    <cellStyle name="Normal 5 2 2 3 8" xfId="18517" xr:uid="{00000000-0005-0000-0000-0000EB250000}"/>
    <cellStyle name="Normal 5 2 2 4" xfId="8073" xr:uid="{00000000-0005-0000-0000-0000EC250000}"/>
    <cellStyle name="Normal 5 2 2 4 2" xfId="8074" xr:uid="{00000000-0005-0000-0000-0000ED250000}"/>
    <cellStyle name="Normal 5 2 2 4 2 2" xfId="8075" xr:uid="{00000000-0005-0000-0000-0000EE250000}"/>
    <cellStyle name="Normal 5 2 2 4 2 2 2" xfId="8076" xr:uid="{00000000-0005-0000-0000-0000EF250000}"/>
    <cellStyle name="Normal 5 2 2 4 2 2 2 2" xfId="8077" xr:uid="{00000000-0005-0000-0000-0000F0250000}"/>
    <cellStyle name="Normal 5 2 2 4 2 2 3" xfId="8078" xr:uid="{00000000-0005-0000-0000-0000F1250000}"/>
    <cellStyle name="Normal 5 2 2 4 2 3" xfId="8079" xr:uid="{00000000-0005-0000-0000-0000F2250000}"/>
    <cellStyle name="Normal 5 2 2 4 2 3 2" xfId="8080" xr:uid="{00000000-0005-0000-0000-0000F3250000}"/>
    <cellStyle name="Normal 5 2 2 4 2 3 2 2" xfId="8081" xr:uid="{00000000-0005-0000-0000-0000F4250000}"/>
    <cellStyle name="Normal 5 2 2 4 2 3 3" xfId="8082" xr:uid="{00000000-0005-0000-0000-0000F5250000}"/>
    <cellStyle name="Normal 5 2 2 4 2 4" xfId="8083" xr:uid="{00000000-0005-0000-0000-0000F6250000}"/>
    <cellStyle name="Normal 5 2 2 4 2 4 2" xfId="8084" xr:uid="{00000000-0005-0000-0000-0000F7250000}"/>
    <cellStyle name="Normal 5 2 2 4 2 5" xfId="8085" xr:uid="{00000000-0005-0000-0000-0000F8250000}"/>
    <cellStyle name="Normal 5 2 2 4 3" xfId="8086" xr:uid="{00000000-0005-0000-0000-0000F9250000}"/>
    <cellStyle name="Normal 5 2 2 4 3 2" xfId="8087" xr:uid="{00000000-0005-0000-0000-0000FA250000}"/>
    <cellStyle name="Normal 5 2 2 4 3 2 2" xfId="8088" xr:uid="{00000000-0005-0000-0000-0000FB250000}"/>
    <cellStyle name="Normal 5 2 2 4 3 2 2 2" xfId="8089" xr:uid="{00000000-0005-0000-0000-0000FC250000}"/>
    <cellStyle name="Normal 5 2 2 4 3 2 3" xfId="8090" xr:uid="{00000000-0005-0000-0000-0000FD250000}"/>
    <cellStyle name="Normal 5 2 2 4 3 3" xfId="8091" xr:uid="{00000000-0005-0000-0000-0000FE250000}"/>
    <cellStyle name="Normal 5 2 2 4 3 3 2" xfId="8092" xr:uid="{00000000-0005-0000-0000-0000FF250000}"/>
    <cellStyle name="Normal 5 2 2 4 3 4" xfId="8093" xr:uid="{00000000-0005-0000-0000-000000260000}"/>
    <cellStyle name="Normal 5 2 2 4 4" xfId="8094" xr:uid="{00000000-0005-0000-0000-000001260000}"/>
    <cellStyle name="Normal 5 2 2 4 5" xfId="8095" xr:uid="{00000000-0005-0000-0000-000002260000}"/>
    <cellStyle name="Normal 5 2 2 4 5 2" xfId="8096" xr:uid="{00000000-0005-0000-0000-000003260000}"/>
    <cellStyle name="Normal 5 2 2 4 6" xfId="8097" xr:uid="{00000000-0005-0000-0000-000004260000}"/>
    <cellStyle name="Normal 5 2 2 4 7" xfId="18518" xr:uid="{00000000-0005-0000-0000-000005260000}"/>
    <cellStyle name="Normal 5 2 2 5" xfId="8098" xr:uid="{00000000-0005-0000-0000-000006260000}"/>
    <cellStyle name="Normal 5 2 2 5 2" xfId="8099" xr:uid="{00000000-0005-0000-0000-000007260000}"/>
    <cellStyle name="Normal 5 2 2 5 2 2" xfId="8100" xr:uid="{00000000-0005-0000-0000-000008260000}"/>
    <cellStyle name="Normal 5 2 2 5 2 2 2" xfId="8101" xr:uid="{00000000-0005-0000-0000-000009260000}"/>
    <cellStyle name="Normal 5 2 2 5 2 2 2 2" xfId="8102" xr:uid="{00000000-0005-0000-0000-00000A260000}"/>
    <cellStyle name="Normal 5 2 2 5 2 2 3" xfId="8103" xr:uid="{00000000-0005-0000-0000-00000B260000}"/>
    <cellStyle name="Normal 5 2 2 5 2 3" xfId="8104" xr:uid="{00000000-0005-0000-0000-00000C260000}"/>
    <cellStyle name="Normal 5 2 2 5 2 3 2" xfId="8105" xr:uid="{00000000-0005-0000-0000-00000D260000}"/>
    <cellStyle name="Normal 5 2 2 5 2 3 2 2" xfId="8106" xr:uid="{00000000-0005-0000-0000-00000E260000}"/>
    <cellStyle name="Normal 5 2 2 5 2 3 3" xfId="8107" xr:uid="{00000000-0005-0000-0000-00000F260000}"/>
    <cellStyle name="Normal 5 2 2 5 2 4" xfId="8108" xr:uid="{00000000-0005-0000-0000-000010260000}"/>
    <cellStyle name="Normal 5 2 2 5 2 4 2" xfId="8109" xr:uid="{00000000-0005-0000-0000-000011260000}"/>
    <cellStyle name="Normal 5 2 2 5 2 5" xfId="8110" xr:uid="{00000000-0005-0000-0000-000012260000}"/>
    <cellStyle name="Normal 5 2 2 5 3" xfId="8111" xr:uid="{00000000-0005-0000-0000-000013260000}"/>
    <cellStyle name="Normal 5 2 2 5 3 2" xfId="8112" xr:uid="{00000000-0005-0000-0000-000014260000}"/>
    <cellStyle name="Normal 5 2 2 5 3 2 2" xfId="8113" xr:uid="{00000000-0005-0000-0000-000015260000}"/>
    <cellStyle name="Normal 5 2 2 5 3 2 2 2" xfId="8114" xr:uid="{00000000-0005-0000-0000-000016260000}"/>
    <cellStyle name="Normal 5 2 2 5 3 2 3" xfId="8115" xr:uid="{00000000-0005-0000-0000-000017260000}"/>
    <cellStyle name="Normal 5 2 2 5 3 3" xfId="8116" xr:uid="{00000000-0005-0000-0000-000018260000}"/>
    <cellStyle name="Normal 5 2 2 5 3 3 2" xfId="8117" xr:uid="{00000000-0005-0000-0000-000019260000}"/>
    <cellStyle name="Normal 5 2 2 5 3 4" xfId="8118" xr:uid="{00000000-0005-0000-0000-00001A260000}"/>
    <cellStyle name="Normal 5 2 2 5 4" xfId="8119" xr:uid="{00000000-0005-0000-0000-00001B260000}"/>
    <cellStyle name="Normal 5 2 2 5 5" xfId="8120" xr:uid="{00000000-0005-0000-0000-00001C260000}"/>
    <cellStyle name="Normal 5 2 2 5 5 2" xfId="8121" xr:uid="{00000000-0005-0000-0000-00001D260000}"/>
    <cellStyle name="Normal 5 2 2 5 6" xfId="8122" xr:uid="{00000000-0005-0000-0000-00001E260000}"/>
    <cellStyle name="Normal 5 2 2 5 7" xfId="18519" xr:uid="{00000000-0005-0000-0000-00001F260000}"/>
    <cellStyle name="Normal 5 2 2 6" xfId="8123" xr:uid="{00000000-0005-0000-0000-000020260000}"/>
    <cellStyle name="Normal 5 2 2 6 2" xfId="8124" xr:uid="{00000000-0005-0000-0000-000021260000}"/>
    <cellStyle name="Normal 5 2 2 6 2 2" xfId="8125" xr:uid="{00000000-0005-0000-0000-000022260000}"/>
    <cellStyle name="Normal 5 2 2 6 2 2 2" xfId="8126" xr:uid="{00000000-0005-0000-0000-000023260000}"/>
    <cellStyle name="Normal 5 2 2 6 2 2 2 2" xfId="8127" xr:uid="{00000000-0005-0000-0000-000024260000}"/>
    <cellStyle name="Normal 5 2 2 6 2 2 3" xfId="8128" xr:uid="{00000000-0005-0000-0000-000025260000}"/>
    <cellStyle name="Normal 5 2 2 6 2 3" xfId="8129" xr:uid="{00000000-0005-0000-0000-000026260000}"/>
    <cellStyle name="Normal 5 2 2 6 2 3 2" xfId="8130" xr:uid="{00000000-0005-0000-0000-000027260000}"/>
    <cellStyle name="Normal 5 2 2 6 2 3 2 2" xfId="8131" xr:uid="{00000000-0005-0000-0000-000028260000}"/>
    <cellStyle name="Normal 5 2 2 6 2 3 3" xfId="8132" xr:uid="{00000000-0005-0000-0000-000029260000}"/>
    <cellStyle name="Normal 5 2 2 6 2 4" xfId="8133" xr:uid="{00000000-0005-0000-0000-00002A260000}"/>
    <cellStyle name="Normal 5 2 2 6 2 4 2" xfId="8134" xr:uid="{00000000-0005-0000-0000-00002B260000}"/>
    <cellStyle name="Normal 5 2 2 6 2 5" xfId="8135" xr:uid="{00000000-0005-0000-0000-00002C260000}"/>
    <cellStyle name="Normal 5 2 2 6 3" xfId="8136" xr:uid="{00000000-0005-0000-0000-00002D260000}"/>
    <cellStyle name="Normal 5 2 2 6 3 2" xfId="8137" xr:uid="{00000000-0005-0000-0000-00002E260000}"/>
    <cellStyle name="Normal 5 2 2 6 3 2 2" xfId="8138" xr:uid="{00000000-0005-0000-0000-00002F260000}"/>
    <cellStyle name="Normal 5 2 2 6 3 2 2 2" xfId="8139" xr:uid="{00000000-0005-0000-0000-000030260000}"/>
    <cellStyle name="Normal 5 2 2 6 3 2 3" xfId="8140" xr:uid="{00000000-0005-0000-0000-000031260000}"/>
    <cellStyle name="Normal 5 2 2 6 3 3" xfId="8141" xr:uid="{00000000-0005-0000-0000-000032260000}"/>
    <cellStyle name="Normal 5 2 2 6 3 3 2" xfId="8142" xr:uid="{00000000-0005-0000-0000-000033260000}"/>
    <cellStyle name="Normal 5 2 2 6 3 4" xfId="8143" xr:uid="{00000000-0005-0000-0000-000034260000}"/>
    <cellStyle name="Normal 5 2 2 6 4" xfId="8144" xr:uid="{00000000-0005-0000-0000-000035260000}"/>
    <cellStyle name="Normal 5 2 2 6 5" xfId="8145" xr:uid="{00000000-0005-0000-0000-000036260000}"/>
    <cellStyle name="Normal 5 2 2 6 5 2" xfId="8146" xr:uid="{00000000-0005-0000-0000-000037260000}"/>
    <cellStyle name="Normal 5 2 2 6 6" xfId="8147" xr:uid="{00000000-0005-0000-0000-000038260000}"/>
    <cellStyle name="Normal 5 2 2 6 7" xfId="18520" xr:uid="{00000000-0005-0000-0000-000039260000}"/>
    <cellStyle name="Normal 5 2 2 7" xfId="8148" xr:uid="{00000000-0005-0000-0000-00003A260000}"/>
    <cellStyle name="Normal 5 2 2 7 2" xfId="8149" xr:uid="{00000000-0005-0000-0000-00003B260000}"/>
    <cellStyle name="Normal 5 2 2 7 2 2" xfId="8150" xr:uid="{00000000-0005-0000-0000-00003C260000}"/>
    <cellStyle name="Normal 5 2 2 7 2 2 2" xfId="8151" xr:uid="{00000000-0005-0000-0000-00003D260000}"/>
    <cellStyle name="Normal 5 2 2 7 2 2 2 2" xfId="8152" xr:uid="{00000000-0005-0000-0000-00003E260000}"/>
    <cellStyle name="Normal 5 2 2 7 2 2 3" xfId="8153" xr:uid="{00000000-0005-0000-0000-00003F260000}"/>
    <cellStyle name="Normal 5 2 2 7 2 3" xfId="8154" xr:uid="{00000000-0005-0000-0000-000040260000}"/>
    <cellStyle name="Normal 5 2 2 7 2 3 2" xfId="8155" xr:uid="{00000000-0005-0000-0000-000041260000}"/>
    <cellStyle name="Normal 5 2 2 7 2 3 2 2" xfId="8156" xr:uid="{00000000-0005-0000-0000-000042260000}"/>
    <cellStyle name="Normal 5 2 2 7 2 3 3" xfId="8157" xr:uid="{00000000-0005-0000-0000-000043260000}"/>
    <cellStyle name="Normal 5 2 2 7 2 4" xfId="8158" xr:uid="{00000000-0005-0000-0000-000044260000}"/>
    <cellStyle name="Normal 5 2 2 7 2 4 2" xfId="8159" xr:uid="{00000000-0005-0000-0000-000045260000}"/>
    <cellStyle name="Normal 5 2 2 7 2 5" xfId="8160" xr:uid="{00000000-0005-0000-0000-000046260000}"/>
    <cellStyle name="Normal 5 2 2 7 3" xfId="8161" xr:uid="{00000000-0005-0000-0000-000047260000}"/>
    <cellStyle name="Normal 5 2 2 7 3 2" xfId="8162" xr:uid="{00000000-0005-0000-0000-000048260000}"/>
    <cellStyle name="Normal 5 2 2 7 3 2 2" xfId="8163" xr:uid="{00000000-0005-0000-0000-000049260000}"/>
    <cellStyle name="Normal 5 2 2 7 3 2 2 2" xfId="8164" xr:uid="{00000000-0005-0000-0000-00004A260000}"/>
    <cellStyle name="Normal 5 2 2 7 3 2 3" xfId="8165" xr:uid="{00000000-0005-0000-0000-00004B260000}"/>
    <cellStyle name="Normal 5 2 2 7 3 3" xfId="8166" xr:uid="{00000000-0005-0000-0000-00004C260000}"/>
    <cellStyle name="Normal 5 2 2 7 3 3 2" xfId="8167" xr:uid="{00000000-0005-0000-0000-00004D260000}"/>
    <cellStyle name="Normal 5 2 2 7 3 4" xfId="8168" xr:uid="{00000000-0005-0000-0000-00004E260000}"/>
    <cellStyle name="Normal 5 2 2 7 4" xfId="8169" xr:uid="{00000000-0005-0000-0000-00004F260000}"/>
    <cellStyle name="Normal 5 2 2 7 5" xfId="8170" xr:uid="{00000000-0005-0000-0000-000050260000}"/>
    <cellStyle name="Normal 5 2 2 7 5 2" xfId="8171" xr:uid="{00000000-0005-0000-0000-000051260000}"/>
    <cellStyle name="Normal 5 2 2 7 6" xfId="8172" xr:uid="{00000000-0005-0000-0000-000052260000}"/>
    <cellStyle name="Normal 5 2 2 7 7" xfId="18521" xr:uid="{00000000-0005-0000-0000-000053260000}"/>
    <cellStyle name="Normal 5 2 2 8" xfId="8173" xr:uid="{00000000-0005-0000-0000-000054260000}"/>
    <cellStyle name="Normal 5 2 2 8 2" xfId="8174" xr:uid="{00000000-0005-0000-0000-000055260000}"/>
    <cellStyle name="Normal 5 2 2 8 2 2" xfId="8175" xr:uid="{00000000-0005-0000-0000-000056260000}"/>
    <cellStyle name="Normal 5 2 2 8 2 2 2" xfId="8176" xr:uid="{00000000-0005-0000-0000-000057260000}"/>
    <cellStyle name="Normal 5 2 2 8 2 2 2 2" xfId="8177" xr:uid="{00000000-0005-0000-0000-000058260000}"/>
    <cellStyle name="Normal 5 2 2 8 2 2 3" xfId="8178" xr:uid="{00000000-0005-0000-0000-000059260000}"/>
    <cellStyle name="Normal 5 2 2 8 2 3" xfId="8179" xr:uid="{00000000-0005-0000-0000-00005A260000}"/>
    <cellStyle name="Normal 5 2 2 8 2 3 2" xfId="8180" xr:uid="{00000000-0005-0000-0000-00005B260000}"/>
    <cellStyle name="Normal 5 2 2 8 2 3 2 2" xfId="8181" xr:uid="{00000000-0005-0000-0000-00005C260000}"/>
    <cellStyle name="Normal 5 2 2 8 2 3 3" xfId="8182" xr:uid="{00000000-0005-0000-0000-00005D260000}"/>
    <cellStyle name="Normal 5 2 2 8 2 4" xfId="8183" xr:uid="{00000000-0005-0000-0000-00005E260000}"/>
    <cellStyle name="Normal 5 2 2 8 2 4 2" xfId="8184" xr:uid="{00000000-0005-0000-0000-00005F260000}"/>
    <cellStyle name="Normal 5 2 2 8 2 5" xfId="8185" xr:uid="{00000000-0005-0000-0000-000060260000}"/>
    <cellStyle name="Normal 5 2 2 8 3" xfId="8186" xr:uid="{00000000-0005-0000-0000-000061260000}"/>
    <cellStyle name="Normal 5 2 2 8 3 2" xfId="8187" xr:uid="{00000000-0005-0000-0000-000062260000}"/>
    <cellStyle name="Normal 5 2 2 8 3 2 2" xfId="8188" xr:uid="{00000000-0005-0000-0000-000063260000}"/>
    <cellStyle name="Normal 5 2 2 8 3 2 2 2" xfId="8189" xr:uid="{00000000-0005-0000-0000-000064260000}"/>
    <cellStyle name="Normal 5 2 2 8 3 2 3" xfId="8190" xr:uid="{00000000-0005-0000-0000-000065260000}"/>
    <cellStyle name="Normal 5 2 2 8 3 3" xfId="8191" xr:uid="{00000000-0005-0000-0000-000066260000}"/>
    <cellStyle name="Normal 5 2 2 8 3 3 2" xfId="8192" xr:uid="{00000000-0005-0000-0000-000067260000}"/>
    <cellStyle name="Normal 5 2 2 8 3 4" xfId="8193" xr:uid="{00000000-0005-0000-0000-000068260000}"/>
    <cellStyle name="Normal 5 2 2 8 4" xfId="8194" xr:uid="{00000000-0005-0000-0000-000069260000}"/>
    <cellStyle name="Normal 5 2 2 8 5" xfId="8195" xr:uid="{00000000-0005-0000-0000-00006A260000}"/>
    <cellStyle name="Normal 5 2 2 8 5 2" xfId="8196" xr:uid="{00000000-0005-0000-0000-00006B260000}"/>
    <cellStyle name="Normal 5 2 2 8 6" xfId="8197" xr:uid="{00000000-0005-0000-0000-00006C260000}"/>
    <cellStyle name="Normal 5 2 2 8 7" xfId="18522" xr:uid="{00000000-0005-0000-0000-00006D260000}"/>
    <cellStyle name="Normal 5 2 2 9" xfId="8198" xr:uid="{00000000-0005-0000-0000-00006E260000}"/>
    <cellStyle name="Normal 5 2 2 9 2" xfId="8199" xr:uid="{00000000-0005-0000-0000-00006F260000}"/>
    <cellStyle name="Normal 5 2 2 9 2 2" xfId="8200" xr:uid="{00000000-0005-0000-0000-000070260000}"/>
    <cellStyle name="Normal 5 2 2 9 2 2 2" xfId="8201" xr:uid="{00000000-0005-0000-0000-000071260000}"/>
    <cellStyle name="Normal 5 2 2 9 2 2 2 2" xfId="8202" xr:uid="{00000000-0005-0000-0000-000072260000}"/>
    <cellStyle name="Normal 5 2 2 9 2 2 3" xfId="8203" xr:uid="{00000000-0005-0000-0000-000073260000}"/>
    <cellStyle name="Normal 5 2 2 9 2 3" xfId="8204" xr:uid="{00000000-0005-0000-0000-000074260000}"/>
    <cellStyle name="Normal 5 2 2 9 2 3 2" xfId="8205" xr:uid="{00000000-0005-0000-0000-000075260000}"/>
    <cellStyle name="Normal 5 2 2 9 2 3 2 2" xfId="8206" xr:uid="{00000000-0005-0000-0000-000076260000}"/>
    <cellStyle name="Normal 5 2 2 9 2 3 3" xfId="8207" xr:uid="{00000000-0005-0000-0000-000077260000}"/>
    <cellStyle name="Normal 5 2 2 9 2 4" xfId="8208" xr:uid="{00000000-0005-0000-0000-000078260000}"/>
    <cellStyle name="Normal 5 2 2 9 2 4 2" xfId="8209" xr:uid="{00000000-0005-0000-0000-000079260000}"/>
    <cellStyle name="Normal 5 2 2 9 2 5" xfId="8210" xr:uid="{00000000-0005-0000-0000-00007A260000}"/>
    <cellStyle name="Normal 5 2 2 9 3" xfId="8211" xr:uid="{00000000-0005-0000-0000-00007B260000}"/>
    <cellStyle name="Normal 5 2 2 9 3 2" xfId="8212" xr:uid="{00000000-0005-0000-0000-00007C260000}"/>
    <cellStyle name="Normal 5 2 2 9 3 2 2" xfId="8213" xr:uid="{00000000-0005-0000-0000-00007D260000}"/>
    <cellStyle name="Normal 5 2 2 9 3 2 2 2" xfId="8214" xr:uid="{00000000-0005-0000-0000-00007E260000}"/>
    <cellStyle name="Normal 5 2 2 9 3 2 3" xfId="8215" xr:uid="{00000000-0005-0000-0000-00007F260000}"/>
    <cellStyle name="Normal 5 2 2 9 3 3" xfId="8216" xr:uid="{00000000-0005-0000-0000-000080260000}"/>
    <cellStyle name="Normal 5 2 2 9 3 3 2" xfId="8217" xr:uid="{00000000-0005-0000-0000-000081260000}"/>
    <cellStyle name="Normal 5 2 2 9 3 4" xfId="8218" xr:uid="{00000000-0005-0000-0000-000082260000}"/>
    <cellStyle name="Normal 5 2 2 9 4" xfId="8219" xr:uid="{00000000-0005-0000-0000-000083260000}"/>
    <cellStyle name="Normal 5 2 2 9 5" xfId="8220" xr:uid="{00000000-0005-0000-0000-000084260000}"/>
    <cellStyle name="Normal 5 2 2 9 5 2" xfId="8221" xr:uid="{00000000-0005-0000-0000-000085260000}"/>
    <cellStyle name="Normal 5 2 2 9 6" xfId="8222" xr:uid="{00000000-0005-0000-0000-000086260000}"/>
    <cellStyle name="Normal 5 2 2 9 7" xfId="18523" xr:uid="{00000000-0005-0000-0000-000087260000}"/>
    <cellStyle name="Normal 5 2 3" xfId="8223" xr:uid="{00000000-0005-0000-0000-000088260000}"/>
    <cellStyle name="Normal 5 2 3 2" xfId="8224" xr:uid="{00000000-0005-0000-0000-000089260000}"/>
    <cellStyle name="Normal 5 2 3 3" xfId="8225" xr:uid="{00000000-0005-0000-0000-00008A260000}"/>
    <cellStyle name="Normal 5 2 3 3 2" xfId="8226" xr:uid="{00000000-0005-0000-0000-00008B260000}"/>
    <cellStyle name="Normal 5 2 3 3 2 2" xfId="8227" xr:uid="{00000000-0005-0000-0000-00008C260000}"/>
    <cellStyle name="Normal 5 2 3 3 2 2 2" xfId="8228" xr:uid="{00000000-0005-0000-0000-00008D260000}"/>
    <cellStyle name="Normal 5 2 3 3 2 3" xfId="8229" xr:uid="{00000000-0005-0000-0000-00008E260000}"/>
    <cellStyle name="Normal 5 2 3 3 3" xfId="8230" xr:uid="{00000000-0005-0000-0000-00008F260000}"/>
    <cellStyle name="Normal 5 2 3 3 3 2" xfId="8231" xr:uid="{00000000-0005-0000-0000-000090260000}"/>
    <cellStyle name="Normal 5 2 3 3 3 2 2" xfId="8232" xr:uid="{00000000-0005-0000-0000-000091260000}"/>
    <cellStyle name="Normal 5 2 3 3 3 3" xfId="8233" xr:uid="{00000000-0005-0000-0000-000092260000}"/>
    <cellStyle name="Normal 5 2 3 3 4" xfId="8234" xr:uid="{00000000-0005-0000-0000-000093260000}"/>
    <cellStyle name="Normal 5 2 3 3 4 2" xfId="8235" xr:uid="{00000000-0005-0000-0000-000094260000}"/>
    <cellStyle name="Normal 5 2 3 3 5" xfId="8236" xr:uid="{00000000-0005-0000-0000-000095260000}"/>
    <cellStyle name="Normal 5 2 3 4" xfId="8237" xr:uid="{00000000-0005-0000-0000-000096260000}"/>
    <cellStyle name="Normal 5 2 3 4 2" xfId="8238" xr:uid="{00000000-0005-0000-0000-000097260000}"/>
    <cellStyle name="Normal 5 2 3 4 2 2" xfId="8239" xr:uid="{00000000-0005-0000-0000-000098260000}"/>
    <cellStyle name="Normal 5 2 3 4 2 2 2" xfId="8240" xr:uid="{00000000-0005-0000-0000-000099260000}"/>
    <cellStyle name="Normal 5 2 3 4 2 3" xfId="8241" xr:uid="{00000000-0005-0000-0000-00009A260000}"/>
    <cellStyle name="Normal 5 2 3 4 3" xfId="8242" xr:uid="{00000000-0005-0000-0000-00009B260000}"/>
    <cellStyle name="Normal 5 2 3 4 3 2" xfId="8243" xr:uid="{00000000-0005-0000-0000-00009C260000}"/>
    <cellStyle name="Normal 5 2 3 4 4" xfId="8244" xr:uid="{00000000-0005-0000-0000-00009D260000}"/>
    <cellStyle name="Normal 5 2 3 5" xfId="8245" xr:uid="{00000000-0005-0000-0000-00009E260000}"/>
    <cellStyle name="Normal 5 2 3 5 2" xfId="8246" xr:uid="{00000000-0005-0000-0000-00009F260000}"/>
    <cellStyle name="Normal 5 2 3 6" xfId="18524" xr:uid="{00000000-0005-0000-0000-0000A0260000}"/>
    <cellStyle name="Normal 5 2 4" xfId="8247" xr:uid="{00000000-0005-0000-0000-0000A1260000}"/>
    <cellStyle name="Normal 5 2 4 2" xfId="18525" xr:uid="{00000000-0005-0000-0000-0000A2260000}"/>
    <cellStyle name="Normal 5 2 5" xfId="8248" xr:uid="{00000000-0005-0000-0000-0000A3260000}"/>
    <cellStyle name="Normal 5 2 5 2" xfId="18526" xr:uid="{00000000-0005-0000-0000-0000A4260000}"/>
    <cellStyle name="Normal 5 2 6" xfId="8249" xr:uid="{00000000-0005-0000-0000-0000A5260000}"/>
    <cellStyle name="Normal 5 2 6 2" xfId="18527" xr:uid="{00000000-0005-0000-0000-0000A6260000}"/>
    <cellStyle name="Normal 5 2 7" xfId="8250" xr:uid="{00000000-0005-0000-0000-0000A7260000}"/>
    <cellStyle name="Normal 5 2 7 2" xfId="18528" xr:uid="{00000000-0005-0000-0000-0000A8260000}"/>
    <cellStyle name="Normal 5 2 8" xfId="8251" xr:uid="{00000000-0005-0000-0000-0000A9260000}"/>
    <cellStyle name="Normal 5 2 8 2" xfId="18529" xr:uid="{00000000-0005-0000-0000-0000AA260000}"/>
    <cellStyle name="Normal 5 2 9" xfId="8252" xr:uid="{00000000-0005-0000-0000-0000AB260000}"/>
    <cellStyle name="Normal 5 3" xfId="8253" xr:uid="{00000000-0005-0000-0000-0000AC260000}"/>
    <cellStyle name="Normal 5 3 10" xfId="8254" xr:uid="{00000000-0005-0000-0000-0000AD260000}"/>
    <cellStyle name="Normal 5 3 10 2" xfId="8255" xr:uid="{00000000-0005-0000-0000-0000AE260000}"/>
    <cellStyle name="Normal 5 3 11" xfId="18530" xr:uid="{00000000-0005-0000-0000-0000AF260000}"/>
    <cellStyle name="Normal 5 3 2" xfId="8256" xr:uid="{00000000-0005-0000-0000-0000B0260000}"/>
    <cellStyle name="Normal 5 3 2 2" xfId="8257" xr:uid="{00000000-0005-0000-0000-0000B1260000}"/>
    <cellStyle name="Normal 5 3 2 3" xfId="8258" xr:uid="{00000000-0005-0000-0000-0000B2260000}"/>
    <cellStyle name="Normal 5 3 2 4" xfId="18531" xr:uid="{00000000-0005-0000-0000-0000B3260000}"/>
    <cellStyle name="Normal 5 3 3" xfId="8259" xr:uid="{00000000-0005-0000-0000-0000B4260000}"/>
    <cellStyle name="Normal 5 3 3 2" xfId="8260" xr:uid="{00000000-0005-0000-0000-0000B5260000}"/>
    <cellStyle name="Normal 5 3 3 3" xfId="8261" xr:uid="{00000000-0005-0000-0000-0000B6260000}"/>
    <cellStyle name="Normal 5 3 3 3 2" xfId="8262" xr:uid="{00000000-0005-0000-0000-0000B7260000}"/>
    <cellStyle name="Normal 5 3 3 3 2 2" xfId="8263" xr:uid="{00000000-0005-0000-0000-0000B8260000}"/>
    <cellStyle name="Normal 5 3 3 3 2 2 2" xfId="8264" xr:uid="{00000000-0005-0000-0000-0000B9260000}"/>
    <cellStyle name="Normal 5 3 3 3 2 3" xfId="8265" xr:uid="{00000000-0005-0000-0000-0000BA260000}"/>
    <cellStyle name="Normal 5 3 3 3 3" xfId="8266" xr:uid="{00000000-0005-0000-0000-0000BB260000}"/>
    <cellStyle name="Normal 5 3 3 3 3 2" xfId="8267" xr:uid="{00000000-0005-0000-0000-0000BC260000}"/>
    <cellStyle name="Normal 5 3 3 3 3 2 2" xfId="8268" xr:uid="{00000000-0005-0000-0000-0000BD260000}"/>
    <cellStyle name="Normal 5 3 3 3 3 3" xfId="8269" xr:uid="{00000000-0005-0000-0000-0000BE260000}"/>
    <cellStyle name="Normal 5 3 3 3 4" xfId="8270" xr:uid="{00000000-0005-0000-0000-0000BF260000}"/>
    <cellStyle name="Normal 5 3 3 3 4 2" xfId="8271" xr:uid="{00000000-0005-0000-0000-0000C0260000}"/>
    <cellStyle name="Normal 5 3 3 3 5" xfId="8272" xr:uid="{00000000-0005-0000-0000-0000C1260000}"/>
    <cellStyle name="Normal 5 3 3 4" xfId="8273" xr:uid="{00000000-0005-0000-0000-0000C2260000}"/>
    <cellStyle name="Normal 5 3 3 4 2" xfId="8274" xr:uid="{00000000-0005-0000-0000-0000C3260000}"/>
    <cellStyle name="Normal 5 3 3 4 2 2" xfId="8275" xr:uid="{00000000-0005-0000-0000-0000C4260000}"/>
    <cellStyle name="Normal 5 3 3 4 2 2 2" xfId="8276" xr:uid="{00000000-0005-0000-0000-0000C5260000}"/>
    <cellStyle name="Normal 5 3 3 4 2 3" xfId="8277" xr:uid="{00000000-0005-0000-0000-0000C6260000}"/>
    <cellStyle name="Normal 5 3 3 4 3" xfId="8278" xr:uid="{00000000-0005-0000-0000-0000C7260000}"/>
    <cellStyle name="Normal 5 3 3 4 3 2" xfId="8279" xr:uid="{00000000-0005-0000-0000-0000C8260000}"/>
    <cellStyle name="Normal 5 3 3 4 4" xfId="8280" xr:uid="{00000000-0005-0000-0000-0000C9260000}"/>
    <cellStyle name="Normal 5 3 3 5" xfId="8281" xr:uid="{00000000-0005-0000-0000-0000CA260000}"/>
    <cellStyle name="Normal 5 3 3 5 2" xfId="8282" xr:uid="{00000000-0005-0000-0000-0000CB260000}"/>
    <cellStyle name="Normal 5 3 3 6" xfId="18532" xr:uid="{00000000-0005-0000-0000-0000CC260000}"/>
    <cellStyle name="Normal 5 3 4" xfId="8283" xr:uid="{00000000-0005-0000-0000-0000CD260000}"/>
    <cellStyle name="Normal 5 3 4 2" xfId="18533" xr:uid="{00000000-0005-0000-0000-0000CE260000}"/>
    <cellStyle name="Normal 5 3 5" xfId="8284" xr:uid="{00000000-0005-0000-0000-0000CF260000}"/>
    <cellStyle name="Normal 5 3 5 2" xfId="18534" xr:uid="{00000000-0005-0000-0000-0000D0260000}"/>
    <cellStyle name="Normal 5 3 6" xfId="8285" xr:uid="{00000000-0005-0000-0000-0000D1260000}"/>
    <cellStyle name="Normal 5 3 6 2" xfId="18535" xr:uid="{00000000-0005-0000-0000-0000D2260000}"/>
    <cellStyle name="Normal 5 3 7" xfId="8286" xr:uid="{00000000-0005-0000-0000-0000D3260000}"/>
    <cellStyle name="Normal 5 3 7 2" xfId="18536" xr:uid="{00000000-0005-0000-0000-0000D4260000}"/>
    <cellStyle name="Normal 5 3 8" xfId="8287" xr:uid="{00000000-0005-0000-0000-0000D5260000}"/>
    <cellStyle name="Normal 5 3 8 2" xfId="18537" xr:uid="{00000000-0005-0000-0000-0000D6260000}"/>
    <cellStyle name="Normal 5 3 9" xfId="8288" xr:uid="{00000000-0005-0000-0000-0000D7260000}"/>
    <cellStyle name="Normal 5 4" xfId="8289" xr:uid="{00000000-0005-0000-0000-0000D8260000}"/>
    <cellStyle name="Normal 5 4 2" xfId="8290" xr:uid="{00000000-0005-0000-0000-0000D9260000}"/>
    <cellStyle name="Normal 5 4 2 2" xfId="18539" xr:uid="{00000000-0005-0000-0000-0000DA260000}"/>
    <cellStyle name="Normal 5 4 3" xfId="8291" xr:uid="{00000000-0005-0000-0000-0000DB260000}"/>
    <cellStyle name="Normal 5 4 3 2" xfId="18540" xr:uid="{00000000-0005-0000-0000-0000DC260000}"/>
    <cellStyle name="Normal 5 4 4" xfId="8292" xr:uid="{00000000-0005-0000-0000-0000DD260000}"/>
    <cellStyle name="Normal 5 4 4 2" xfId="18541" xr:uid="{00000000-0005-0000-0000-0000DE260000}"/>
    <cellStyle name="Normal 5 4 5" xfId="8293" xr:uid="{00000000-0005-0000-0000-0000DF260000}"/>
    <cellStyle name="Normal 5 4 5 2" xfId="18542" xr:uid="{00000000-0005-0000-0000-0000E0260000}"/>
    <cellStyle name="Normal 5 4 6" xfId="8294" xr:uid="{00000000-0005-0000-0000-0000E1260000}"/>
    <cellStyle name="Normal 5 4 6 2" xfId="18543" xr:uid="{00000000-0005-0000-0000-0000E2260000}"/>
    <cellStyle name="Normal 5 4 7" xfId="8295" xr:uid="{00000000-0005-0000-0000-0000E3260000}"/>
    <cellStyle name="Normal 5 4 7 2" xfId="18544" xr:uid="{00000000-0005-0000-0000-0000E4260000}"/>
    <cellStyle name="Normal 5 4 8" xfId="8296" xr:uid="{00000000-0005-0000-0000-0000E5260000}"/>
    <cellStyle name="Normal 5 4 8 2" xfId="18545" xr:uid="{00000000-0005-0000-0000-0000E6260000}"/>
    <cellStyle name="Normal 5 4 9" xfId="18538" xr:uid="{00000000-0005-0000-0000-0000E7260000}"/>
    <cellStyle name="Normal 5 5" xfId="8297" xr:uid="{00000000-0005-0000-0000-0000E8260000}"/>
    <cellStyle name="Normal 5 5 10" xfId="8298" xr:uid="{00000000-0005-0000-0000-0000E9260000}"/>
    <cellStyle name="Normal 5 5 10 2" xfId="8299" xr:uid="{00000000-0005-0000-0000-0000EA260000}"/>
    <cellStyle name="Normal 5 5 10 2 2" xfId="8300" xr:uid="{00000000-0005-0000-0000-0000EB260000}"/>
    <cellStyle name="Normal 5 5 10 2 2 2" xfId="8301" xr:uid="{00000000-0005-0000-0000-0000EC260000}"/>
    <cellStyle name="Normal 5 5 10 2 3" xfId="8302" xr:uid="{00000000-0005-0000-0000-0000ED260000}"/>
    <cellStyle name="Normal 5 5 10 3" xfId="8303" xr:uid="{00000000-0005-0000-0000-0000EE260000}"/>
    <cellStyle name="Normal 5 5 10 3 2" xfId="8304" xr:uid="{00000000-0005-0000-0000-0000EF260000}"/>
    <cellStyle name="Normal 5 5 10 3 2 2" xfId="8305" xr:uid="{00000000-0005-0000-0000-0000F0260000}"/>
    <cellStyle name="Normal 5 5 10 3 3" xfId="8306" xr:uid="{00000000-0005-0000-0000-0000F1260000}"/>
    <cellStyle name="Normal 5 5 10 4" xfId="8307" xr:uid="{00000000-0005-0000-0000-0000F2260000}"/>
    <cellStyle name="Normal 5 5 10 4 2" xfId="8308" xr:uid="{00000000-0005-0000-0000-0000F3260000}"/>
    <cellStyle name="Normal 5 5 10 5" xfId="8309" xr:uid="{00000000-0005-0000-0000-0000F4260000}"/>
    <cellStyle name="Normal 5 5 11" xfId="8310" xr:uid="{00000000-0005-0000-0000-0000F5260000}"/>
    <cellStyle name="Normal 5 5 11 2" xfId="8311" xr:uid="{00000000-0005-0000-0000-0000F6260000}"/>
    <cellStyle name="Normal 5 5 11 2 2" xfId="8312" xr:uid="{00000000-0005-0000-0000-0000F7260000}"/>
    <cellStyle name="Normal 5 5 11 2 2 2" xfId="8313" xr:uid="{00000000-0005-0000-0000-0000F8260000}"/>
    <cellStyle name="Normal 5 5 11 2 3" xfId="8314" xr:uid="{00000000-0005-0000-0000-0000F9260000}"/>
    <cellStyle name="Normal 5 5 11 3" xfId="8315" xr:uid="{00000000-0005-0000-0000-0000FA260000}"/>
    <cellStyle name="Normal 5 5 11 3 2" xfId="8316" xr:uid="{00000000-0005-0000-0000-0000FB260000}"/>
    <cellStyle name="Normal 5 5 11 4" xfId="8317" xr:uid="{00000000-0005-0000-0000-0000FC260000}"/>
    <cellStyle name="Normal 5 5 12" xfId="8318" xr:uid="{00000000-0005-0000-0000-0000FD260000}"/>
    <cellStyle name="Normal 5 5 12 2" xfId="8319" xr:uid="{00000000-0005-0000-0000-0000FE260000}"/>
    <cellStyle name="Normal 5 5 13" xfId="18546" xr:uid="{00000000-0005-0000-0000-0000FF260000}"/>
    <cellStyle name="Normal 5 5 2" xfId="8320" xr:uid="{00000000-0005-0000-0000-000000270000}"/>
    <cellStyle name="Normal 5 5 2 2" xfId="8321" xr:uid="{00000000-0005-0000-0000-000001270000}"/>
    <cellStyle name="Normal 5 5 2 2 2" xfId="8322" xr:uid="{00000000-0005-0000-0000-000002270000}"/>
    <cellStyle name="Normal 5 5 2 2 2 2" xfId="8323" xr:uid="{00000000-0005-0000-0000-000003270000}"/>
    <cellStyle name="Normal 5 5 2 2 2 2 2" xfId="8324" xr:uid="{00000000-0005-0000-0000-000004270000}"/>
    <cellStyle name="Normal 5 5 2 2 2 2 2 2" xfId="8325" xr:uid="{00000000-0005-0000-0000-000005270000}"/>
    <cellStyle name="Normal 5 5 2 2 2 2 3" xfId="8326" xr:uid="{00000000-0005-0000-0000-000006270000}"/>
    <cellStyle name="Normal 5 5 2 2 2 3" xfId="8327" xr:uid="{00000000-0005-0000-0000-000007270000}"/>
    <cellStyle name="Normal 5 5 2 2 2 3 2" xfId="8328" xr:uid="{00000000-0005-0000-0000-000008270000}"/>
    <cellStyle name="Normal 5 5 2 2 2 3 2 2" xfId="8329" xr:uid="{00000000-0005-0000-0000-000009270000}"/>
    <cellStyle name="Normal 5 5 2 2 2 3 3" xfId="8330" xr:uid="{00000000-0005-0000-0000-00000A270000}"/>
    <cellStyle name="Normal 5 5 2 2 2 4" xfId="8331" xr:uid="{00000000-0005-0000-0000-00000B270000}"/>
    <cellStyle name="Normal 5 5 2 2 2 4 2" xfId="8332" xr:uid="{00000000-0005-0000-0000-00000C270000}"/>
    <cellStyle name="Normal 5 5 2 2 2 5" xfId="8333" xr:uid="{00000000-0005-0000-0000-00000D270000}"/>
    <cellStyle name="Normal 5 5 2 2 3" xfId="8334" xr:uid="{00000000-0005-0000-0000-00000E270000}"/>
    <cellStyle name="Normal 5 5 2 2 3 2" xfId="8335" xr:uid="{00000000-0005-0000-0000-00000F270000}"/>
    <cellStyle name="Normal 5 5 2 2 3 2 2" xfId="8336" xr:uid="{00000000-0005-0000-0000-000010270000}"/>
    <cellStyle name="Normal 5 5 2 2 3 3" xfId="8337" xr:uid="{00000000-0005-0000-0000-000011270000}"/>
    <cellStyle name="Normal 5 5 2 2 4" xfId="8338" xr:uid="{00000000-0005-0000-0000-000012270000}"/>
    <cellStyle name="Normal 5 5 2 2 4 2" xfId="8339" xr:uid="{00000000-0005-0000-0000-000013270000}"/>
    <cellStyle name="Normal 5 5 2 2 4 2 2" xfId="8340" xr:uid="{00000000-0005-0000-0000-000014270000}"/>
    <cellStyle name="Normal 5 5 2 2 4 3" xfId="8341" xr:uid="{00000000-0005-0000-0000-000015270000}"/>
    <cellStyle name="Normal 5 5 2 2 5" xfId="8342" xr:uid="{00000000-0005-0000-0000-000016270000}"/>
    <cellStyle name="Normal 5 5 2 2 5 2" xfId="8343" xr:uid="{00000000-0005-0000-0000-000017270000}"/>
    <cellStyle name="Normal 5 5 2 2 6" xfId="8344" xr:uid="{00000000-0005-0000-0000-000018270000}"/>
    <cellStyle name="Normal 5 5 2 3" xfId="8345" xr:uid="{00000000-0005-0000-0000-000019270000}"/>
    <cellStyle name="Normal 5 5 2 4" xfId="8346" xr:uid="{00000000-0005-0000-0000-00001A270000}"/>
    <cellStyle name="Normal 5 5 2 4 2" xfId="8347" xr:uid="{00000000-0005-0000-0000-00001B270000}"/>
    <cellStyle name="Normal 5 5 2 4 2 2" xfId="8348" xr:uid="{00000000-0005-0000-0000-00001C270000}"/>
    <cellStyle name="Normal 5 5 2 4 2 2 2" xfId="8349" xr:uid="{00000000-0005-0000-0000-00001D270000}"/>
    <cellStyle name="Normal 5 5 2 4 2 3" xfId="8350" xr:uid="{00000000-0005-0000-0000-00001E270000}"/>
    <cellStyle name="Normal 5 5 2 4 3" xfId="8351" xr:uid="{00000000-0005-0000-0000-00001F270000}"/>
    <cellStyle name="Normal 5 5 2 4 3 2" xfId="8352" xr:uid="{00000000-0005-0000-0000-000020270000}"/>
    <cellStyle name="Normal 5 5 2 4 3 2 2" xfId="8353" xr:uid="{00000000-0005-0000-0000-000021270000}"/>
    <cellStyle name="Normal 5 5 2 4 3 3" xfId="8354" xr:uid="{00000000-0005-0000-0000-000022270000}"/>
    <cellStyle name="Normal 5 5 2 4 4" xfId="8355" xr:uid="{00000000-0005-0000-0000-000023270000}"/>
    <cellStyle name="Normal 5 5 2 4 4 2" xfId="8356" xr:uid="{00000000-0005-0000-0000-000024270000}"/>
    <cellStyle name="Normal 5 5 2 4 5" xfId="8357" xr:uid="{00000000-0005-0000-0000-000025270000}"/>
    <cellStyle name="Normal 5 5 2 5" xfId="8358" xr:uid="{00000000-0005-0000-0000-000026270000}"/>
    <cellStyle name="Normal 5 5 2 5 2" xfId="8359" xr:uid="{00000000-0005-0000-0000-000027270000}"/>
    <cellStyle name="Normal 5 5 2 5 2 2" xfId="8360" xr:uid="{00000000-0005-0000-0000-000028270000}"/>
    <cellStyle name="Normal 5 5 2 5 2 2 2" xfId="8361" xr:uid="{00000000-0005-0000-0000-000029270000}"/>
    <cellStyle name="Normal 5 5 2 5 2 3" xfId="8362" xr:uid="{00000000-0005-0000-0000-00002A270000}"/>
    <cellStyle name="Normal 5 5 2 5 3" xfId="8363" xr:uid="{00000000-0005-0000-0000-00002B270000}"/>
    <cellStyle name="Normal 5 5 2 5 3 2" xfId="8364" xr:uid="{00000000-0005-0000-0000-00002C270000}"/>
    <cellStyle name="Normal 5 5 2 5 4" xfId="8365" xr:uid="{00000000-0005-0000-0000-00002D270000}"/>
    <cellStyle name="Normal 5 5 2 6" xfId="8366" xr:uid="{00000000-0005-0000-0000-00002E270000}"/>
    <cellStyle name="Normal 5 5 2 6 2" xfId="8367" xr:uid="{00000000-0005-0000-0000-00002F270000}"/>
    <cellStyle name="Normal 5 5 2 7" xfId="18547" xr:uid="{00000000-0005-0000-0000-000030270000}"/>
    <cellStyle name="Normal 5 5 3" xfId="8368" xr:uid="{00000000-0005-0000-0000-000031270000}"/>
    <cellStyle name="Normal 5 5 3 2" xfId="8369" xr:uid="{00000000-0005-0000-0000-000032270000}"/>
    <cellStyle name="Normal 5 5 3 3" xfId="8370" xr:uid="{00000000-0005-0000-0000-000033270000}"/>
    <cellStyle name="Normal 5 5 3 3 2" xfId="8371" xr:uid="{00000000-0005-0000-0000-000034270000}"/>
    <cellStyle name="Normal 5 5 3 3 2 2" xfId="8372" xr:uid="{00000000-0005-0000-0000-000035270000}"/>
    <cellStyle name="Normal 5 5 3 3 2 2 2" xfId="8373" xr:uid="{00000000-0005-0000-0000-000036270000}"/>
    <cellStyle name="Normal 5 5 3 3 2 3" xfId="8374" xr:uid="{00000000-0005-0000-0000-000037270000}"/>
    <cellStyle name="Normal 5 5 3 3 3" xfId="8375" xr:uid="{00000000-0005-0000-0000-000038270000}"/>
    <cellStyle name="Normal 5 5 3 3 3 2" xfId="8376" xr:uid="{00000000-0005-0000-0000-000039270000}"/>
    <cellStyle name="Normal 5 5 3 3 3 2 2" xfId="8377" xr:uid="{00000000-0005-0000-0000-00003A270000}"/>
    <cellStyle name="Normal 5 5 3 3 3 3" xfId="8378" xr:uid="{00000000-0005-0000-0000-00003B270000}"/>
    <cellStyle name="Normal 5 5 3 3 4" xfId="8379" xr:uid="{00000000-0005-0000-0000-00003C270000}"/>
    <cellStyle name="Normal 5 5 3 3 4 2" xfId="8380" xr:uid="{00000000-0005-0000-0000-00003D270000}"/>
    <cellStyle name="Normal 5 5 3 3 5" xfId="8381" xr:uid="{00000000-0005-0000-0000-00003E270000}"/>
    <cellStyle name="Normal 5 5 3 4" xfId="8382" xr:uid="{00000000-0005-0000-0000-00003F270000}"/>
    <cellStyle name="Normal 5 5 3 4 2" xfId="8383" xr:uid="{00000000-0005-0000-0000-000040270000}"/>
    <cellStyle name="Normal 5 5 3 4 2 2" xfId="8384" xr:uid="{00000000-0005-0000-0000-000041270000}"/>
    <cellStyle name="Normal 5 5 3 4 2 2 2" xfId="8385" xr:uid="{00000000-0005-0000-0000-000042270000}"/>
    <cellStyle name="Normal 5 5 3 4 2 3" xfId="8386" xr:uid="{00000000-0005-0000-0000-000043270000}"/>
    <cellStyle name="Normal 5 5 3 4 3" xfId="8387" xr:uid="{00000000-0005-0000-0000-000044270000}"/>
    <cellStyle name="Normal 5 5 3 4 3 2" xfId="8388" xr:uid="{00000000-0005-0000-0000-000045270000}"/>
    <cellStyle name="Normal 5 5 3 4 4" xfId="8389" xr:uid="{00000000-0005-0000-0000-000046270000}"/>
    <cellStyle name="Normal 5 5 3 5" xfId="8390" xr:uid="{00000000-0005-0000-0000-000047270000}"/>
    <cellStyle name="Normal 5 5 3 5 2" xfId="8391" xr:uid="{00000000-0005-0000-0000-000048270000}"/>
    <cellStyle name="Normal 5 5 3 6" xfId="18548" xr:uid="{00000000-0005-0000-0000-000049270000}"/>
    <cellStyle name="Normal 5 5 4" xfId="8392" xr:uid="{00000000-0005-0000-0000-00004A270000}"/>
    <cellStyle name="Normal 5 5 4 2" xfId="8393" xr:uid="{00000000-0005-0000-0000-00004B270000}"/>
    <cellStyle name="Normal 5 5 4 3" xfId="8394" xr:uid="{00000000-0005-0000-0000-00004C270000}"/>
    <cellStyle name="Normal 5 5 4 3 2" xfId="8395" xr:uid="{00000000-0005-0000-0000-00004D270000}"/>
    <cellStyle name="Normal 5 5 4 3 2 2" xfId="8396" xr:uid="{00000000-0005-0000-0000-00004E270000}"/>
    <cellStyle name="Normal 5 5 4 3 2 2 2" xfId="8397" xr:uid="{00000000-0005-0000-0000-00004F270000}"/>
    <cellStyle name="Normal 5 5 4 3 2 3" xfId="8398" xr:uid="{00000000-0005-0000-0000-000050270000}"/>
    <cellStyle name="Normal 5 5 4 3 3" xfId="8399" xr:uid="{00000000-0005-0000-0000-000051270000}"/>
    <cellStyle name="Normal 5 5 4 3 3 2" xfId="8400" xr:uid="{00000000-0005-0000-0000-000052270000}"/>
    <cellStyle name="Normal 5 5 4 3 3 2 2" xfId="8401" xr:uid="{00000000-0005-0000-0000-000053270000}"/>
    <cellStyle name="Normal 5 5 4 3 3 3" xfId="8402" xr:uid="{00000000-0005-0000-0000-000054270000}"/>
    <cellStyle name="Normal 5 5 4 3 4" xfId="8403" xr:uid="{00000000-0005-0000-0000-000055270000}"/>
    <cellStyle name="Normal 5 5 4 3 4 2" xfId="8404" xr:uid="{00000000-0005-0000-0000-000056270000}"/>
    <cellStyle name="Normal 5 5 4 3 5" xfId="8405" xr:uid="{00000000-0005-0000-0000-000057270000}"/>
    <cellStyle name="Normal 5 5 4 4" xfId="8406" xr:uid="{00000000-0005-0000-0000-000058270000}"/>
    <cellStyle name="Normal 5 5 4 4 2" xfId="8407" xr:uid="{00000000-0005-0000-0000-000059270000}"/>
    <cellStyle name="Normal 5 5 4 4 2 2" xfId="8408" xr:uid="{00000000-0005-0000-0000-00005A270000}"/>
    <cellStyle name="Normal 5 5 4 4 2 2 2" xfId="8409" xr:uid="{00000000-0005-0000-0000-00005B270000}"/>
    <cellStyle name="Normal 5 5 4 4 2 3" xfId="8410" xr:uid="{00000000-0005-0000-0000-00005C270000}"/>
    <cellStyle name="Normal 5 5 4 4 3" xfId="8411" xr:uid="{00000000-0005-0000-0000-00005D270000}"/>
    <cellStyle name="Normal 5 5 4 4 3 2" xfId="8412" xr:uid="{00000000-0005-0000-0000-00005E270000}"/>
    <cellStyle name="Normal 5 5 4 4 4" xfId="8413" xr:uid="{00000000-0005-0000-0000-00005F270000}"/>
    <cellStyle name="Normal 5 5 4 5" xfId="8414" xr:uid="{00000000-0005-0000-0000-000060270000}"/>
    <cellStyle name="Normal 5 5 4 5 2" xfId="8415" xr:uid="{00000000-0005-0000-0000-000061270000}"/>
    <cellStyle name="Normal 5 5 4 6" xfId="18549" xr:uid="{00000000-0005-0000-0000-000062270000}"/>
    <cellStyle name="Normal 5 5 5" xfId="8416" xr:uid="{00000000-0005-0000-0000-000063270000}"/>
    <cellStyle name="Normal 5 5 5 2" xfId="18550" xr:uid="{00000000-0005-0000-0000-000064270000}"/>
    <cellStyle name="Normal 5 5 6" xfId="8417" xr:uid="{00000000-0005-0000-0000-000065270000}"/>
    <cellStyle name="Normal 5 5 6 2" xfId="18551" xr:uid="{00000000-0005-0000-0000-000066270000}"/>
    <cellStyle name="Normal 5 5 7" xfId="8418" xr:uid="{00000000-0005-0000-0000-000067270000}"/>
    <cellStyle name="Normal 5 5 7 2" xfId="18552" xr:uid="{00000000-0005-0000-0000-000068270000}"/>
    <cellStyle name="Normal 5 5 8" xfId="8419" xr:uid="{00000000-0005-0000-0000-000069270000}"/>
    <cellStyle name="Normal 5 5 8 2" xfId="18553" xr:uid="{00000000-0005-0000-0000-00006A270000}"/>
    <cellStyle name="Normal 5 5 9" xfId="8420" xr:uid="{00000000-0005-0000-0000-00006B270000}"/>
    <cellStyle name="Normal 5 5 9 2" xfId="8421" xr:uid="{00000000-0005-0000-0000-00006C270000}"/>
    <cellStyle name="Normal 5 5 9 2 2" xfId="8422" xr:uid="{00000000-0005-0000-0000-00006D270000}"/>
    <cellStyle name="Normal 5 5 9 2 2 2" xfId="8423" xr:uid="{00000000-0005-0000-0000-00006E270000}"/>
    <cellStyle name="Normal 5 5 9 2 2 2 2" xfId="8424" xr:uid="{00000000-0005-0000-0000-00006F270000}"/>
    <cellStyle name="Normal 5 5 9 2 2 3" xfId="8425" xr:uid="{00000000-0005-0000-0000-000070270000}"/>
    <cellStyle name="Normal 5 5 9 2 3" xfId="8426" xr:uid="{00000000-0005-0000-0000-000071270000}"/>
    <cellStyle name="Normal 5 5 9 2 3 2" xfId="8427" xr:uid="{00000000-0005-0000-0000-000072270000}"/>
    <cellStyle name="Normal 5 5 9 2 3 2 2" xfId="8428" xr:uid="{00000000-0005-0000-0000-000073270000}"/>
    <cellStyle name="Normal 5 5 9 2 3 3" xfId="8429" xr:uid="{00000000-0005-0000-0000-000074270000}"/>
    <cellStyle name="Normal 5 5 9 2 4" xfId="8430" xr:uid="{00000000-0005-0000-0000-000075270000}"/>
    <cellStyle name="Normal 5 5 9 2 4 2" xfId="8431" xr:uid="{00000000-0005-0000-0000-000076270000}"/>
    <cellStyle name="Normal 5 5 9 2 5" xfId="8432" xr:uid="{00000000-0005-0000-0000-000077270000}"/>
    <cellStyle name="Normal 5 5 9 3" xfId="8433" xr:uid="{00000000-0005-0000-0000-000078270000}"/>
    <cellStyle name="Normal 5 5 9 3 2" xfId="8434" xr:uid="{00000000-0005-0000-0000-000079270000}"/>
    <cellStyle name="Normal 5 5 9 3 2 2" xfId="8435" xr:uid="{00000000-0005-0000-0000-00007A270000}"/>
    <cellStyle name="Normal 5 5 9 3 3" xfId="8436" xr:uid="{00000000-0005-0000-0000-00007B270000}"/>
    <cellStyle name="Normal 5 5 9 4" xfId="8437" xr:uid="{00000000-0005-0000-0000-00007C270000}"/>
    <cellStyle name="Normal 5 5 9 4 2" xfId="8438" xr:uid="{00000000-0005-0000-0000-00007D270000}"/>
    <cellStyle name="Normal 5 5 9 4 2 2" xfId="8439" xr:uid="{00000000-0005-0000-0000-00007E270000}"/>
    <cellStyle name="Normal 5 5 9 4 3" xfId="8440" xr:uid="{00000000-0005-0000-0000-00007F270000}"/>
    <cellStyle name="Normal 5 5 9 5" xfId="8441" xr:uid="{00000000-0005-0000-0000-000080270000}"/>
    <cellStyle name="Normal 5 5 9 5 2" xfId="8442" xr:uid="{00000000-0005-0000-0000-000081270000}"/>
    <cellStyle name="Normal 5 5 9 6" xfId="8443" xr:uid="{00000000-0005-0000-0000-000082270000}"/>
    <cellStyle name="Normal 5 6" xfId="8444" xr:uid="{00000000-0005-0000-0000-000083270000}"/>
    <cellStyle name="Normal 5 6 2" xfId="8445" xr:uid="{00000000-0005-0000-0000-000084270000}"/>
    <cellStyle name="Normal 5 6 3" xfId="8446" xr:uid="{00000000-0005-0000-0000-000085270000}"/>
    <cellStyle name="Normal 5 6 4" xfId="18554" xr:uid="{00000000-0005-0000-0000-000086270000}"/>
    <cellStyle name="Normal 5 7" xfId="8447" xr:uid="{00000000-0005-0000-0000-000087270000}"/>
    <cellStyle name="Normal 5 7 2" xfId="18555" xr:uid="{00000000-0005-0000-0000-000088270000}"/>
    <cellStyle name="Normal 5 8" xfId="8448" xr:uid="{00000000-0005-0000-0000-000089270000}"/>
    <cellStyle name="Normal 5 8 2" xfId="18556" xr:uid="{00000000-0005-0000-0000-00008A270000}"/>
    <cellStyle name="Normal 5 9" xfId="8449" xr:uid="{00000000-0005-0000-0000-00008B270000}"/>
    <cellStyle name="Normal 5 9 2" xfId="18557" xr:uid="{00000000-0005-0000-0000-00008C270000}"/>
    <cellStyle name="Normal 5_ELC" xfId="8450" xr:uid="{00000000-0005-0000-0000-00008D270000}"/>
    <cellStyle name="Normal 50" xfId="8451" xr:uid="{00000000-0005-0000-0000-00008E270000}"/>
    <cellStyle name="Normal 51" xfId="8452" xr:uid="{00000000-0005-0000-0000-00008F270000}"/>
    <cellStyle name="Normal 52" xfId="8453" xr:uid="{00000000-0005-0000-0000-000090270000}"/>
    <cellStyle name="Normal 53" xfId="8454" xr:uid="{00000000-0005-0000-0000-000091270000}"/>
    <cellStyle name="Normal 54" xfId="8455" xr:uid="{00000000-0005-0000-0000-000092270000}"/>
    <cellStyle name="Normal 55" xfId="8456" xr:uid="{00000000-0005-0000-0000-000093270000}"/>
    <cellStyle name="Normal 56" xfId="8457" xr:uid="{00000000-0005-0000-0000-000094270000}"/>
    <cellStyle name="Normal 57" xfId="8458" xr:uid="{00000000-0005-0000-0000-000095270000}"/>
    <cellStyle name="Normal 58" xfId="8459" xr:uid="{00000000-0005-0000-0000-000096270000}"/>
    <cellStyle name="Normal 59" xfId="8460" xr:uid="{00000000-0005-0000-0000-000097270000}"/>
    <cellStyle name="Normal 6" xfId="8461" xr:uid="{00000000-0005-0000-0000-000098270000}"/>
    <cellStyle name="Normal 6 10" xfId="8462" xr:uid="{00000000-0005-0000-0000-000099270000}"/>
    <cellStyle name="Normal 6 10 2" xfId="8463" xr:uid="{00000000-0005-0000-0000-00009A270000}"/>
    <cellStyle name="Normal 6 10 3" xfId="8464" xr:uid="{00000000-0005-0000-0000-00009B270000}"/>
    <cellStyle name="Normal 6 10 4" xfId="18559" xr:uid="{00000000-0005-0000-0000-00009C270000}"/>
    <cellStyle name="Normal 6 11" xfId="8465" xr:uid="{00000000-0005-0000-0000-00009D270000}"/>
    <cellStyle name="Normal 6 11 2" xfId="18560" xr:uid="{00000000-0005-0000-0000-00009E270000}"/>
    <cellStyle name="Normal 6 12" xfId="8466" xr:uid="{00000000-0005-0000-0000-00009F270000}"/>
    <cellStyle name="Normal 6 12 2" xfId="8467" xr:uid="{00000000-0005-0000-0000-0000A0270000}"/>
    <cellStyle name="Normal 6 12 3" xfId="8468" xr:uid="{00000000-0005-0000-0000-0000A1270000}"/>
    <cellStyle name="Normal 6 12 4" xfId="18561" xr:uid="{00000000-0005-0000-0000-0000A2270000}"/>
    <cellStyle name="Normal 6 13" xfId="18558" xr:uid="{00000000-0005-0000-0000-0000A3270000}"/>
    <cellStyle name="Normal 6 2" xfId="8469" xr:uid="{00000000-0005-0000-0000-0000A4270000}"/>
    <cellStyle name="Normal 6 2 10" xfId="8470" xr:uid="{00000000-0005-0000-0000-0000A5270000}"/>
    <cellStyle name="Normal 6 2 11" xfId="8471" xr:uid="{00000000-0005-0000-0000-0000A6270000}"/>
    <cellStyle name="Normal 6 2 12" xfId="8472" xr:uid="{00000000-0005-0000-0000-0000A7270000}"/>
    <cellStyle name="Normal 6 2 13" xfId="8473" xr:uid="{00000000-0005-0000-0000-0000A8270000}"/>
    <cellStyle name="Normal 6 2 14" xfId="8474" xr:uid="{00000000-0005-0000-0000-0000A9270000}"/>
    <cellStyle name="Normal 6 2 15" xfId="18562" xr:uid="{00000000-0005-0000-0000-0000AA270000}"/>
    <cellStyle name="Normal 6 2 2" xfId="8475" xr:uid="{00000000-0005-0000-0000-0000AB270000}"/>
    <cellStyle name="Normal 6 2 2 10" xfId="8476" xr:uid="{00000000-0005-0000-0000-0000AC270000}"/>
    <cellStyle name="Normal 6 2 2 10 2" xfId="8477" xr:uid="{00000000-0005-0000-0000-0000AD270000}"/>
    <cellStyle name="Normal 6 2 2 10 2 2" xfId="8478" xr:uid="{00000000-0005-0000-0000-0000AE270000}"/>
    <cellStyle name="Normal 6 2 2 10 2 2 2" xfId="8479" xr:uid="{00000000-0005-0000-0000-0000AF270000}"/>
    <cellStyle name="Normal 6 2 2 10 2 2 2 2" xfId="8480" xr:uid="{00000000-0005-0000-0000-0000B0270000}"/>
    <cellStyle name="Normal 6 2 2 10 2 2 3" xfId="8481" xr:uid="{00000000-0005-0000-0000-0000B1270000}"/>
    <cellStyle name="Normal 6 2 2 10 2 3" xfId="8482" xr:uid="{00000000-0005-0000-0000-0000B2270000}"/>
    <cellStyle name="Normal 6 2 2 10 2 3 2" xfId="8483" xr:uid="{00000000-0005-0000-0000-0000B3270000}"/>
    <cellStyle name="Normal 6 2 2 10 2 3 2 2" xfId="8484" xr:uid="{00000000-0005-0000-0000-0000B4270000}"/>
    <cellStyle name="Normal 6 2 2 10 2 3 3" xfId="8485" xr:uid="{00000000-0005-0000-0000-0000B5270000}"/>
    <cellStyle name="Normal 6 2 2 10 2 4" xfId="8486" xr:uid="{00000000-0005-0000-0000-0000B6270000}"/>
    <cellStyle name="Normal 6 2 2 10 2 4 2" xfId="8487" xr:uid="{00000000-0005-0000-0000-0000B7270000}"/>
    <cellStyle name="Normal 6 2 2 10 2 5" xfId="8488" xr:uid="{00000000-0005-0000-0000-0000B8270000}"/>
    <cellStyle name="Normal 6 2 2 10 3" xfId="8489" xr:uid="{00000000-0005-0000-0000-0000B9270000}"/>
    <cellStyle name="Normal 6 2 2 10 3 2" xfId="8490" xr:uid="{00000000-0005-0000-0000-0000BA270000}"/>
    <cellStyle name="Normal 6 2 2 10 3 2 2" xfId="8491" xr:uid="{00000000-0005-0000-0000-0000BB270000}"/>
    <cellStyle name="Normal 6 2 2 10 3 2 2 2" xfId="8492" xr:uid="{00000000-0005-0000-0000-0000BC270000}"/>
    <cellStyle name="Normal 6 2 2 10 3 2 3" xfId="8493" xr:uid="{00000000-0005-0000-0000-0000BD270000}"/>
    <cellStyle name="Normal 6 2 2 10 3 3" xfId="8494" xr:uid="{00000000-0005-0000-0000-0000BE270000}"/>
    <cellStyle name="Normal 6 2 2 10 3 3 2" xfId="8495" xr:uid="{00000000-0005-0000-0000-0000BF270000}"/>
    <cellStyle name="Normal 6 2 2 10 3 4" xfId="8496" xr:uid="{00000000-0005-0000-0000-0000C0270000}"/>
    <cellStyle name="Normal 6 2 2 10 4" xfId="8497" xr:uid="{00000000-0005-0000-0000-0000C1270000}"/>
    <cellStyle name="Normal 6 2 2 10 5" xfId="8498" xr:uid="{00000000-0005-0000-0000-0000C2270000}"/>
    <cellStyle name="Normal 6 2 2 10 5 2" xfId="8499" xr:uid="{00000000-0005-0000-0000-0000C3270000}"/>
    <cellStyle name="Normal 6 2 2 10 6" xfId="8500" xr:uid="{00000000-0005-0000-0000-0000C4270000}"/>
    <cellStyle name="Normal 6 2 2 10 7" xfId="18564" xr:uid="{00000000-0005-0000-0000-0000C5270000}"/>
    <cellStyle name="Normal 6 2 2 11" xfId="8501" xr:uid="{00000000-0005-0000-0000-0000C6270000}"/>
    <cellStyle name="Normal 6 2 2 11 2" xfId="8502" xr:uid="{00000000-0005-0000-0000-0000C7270000}"/>
    <cellStyle name="Normal 6 2 2 11 2 2" xfId="8503" xr:uid="{00000000-0005-0000-0000-0000C8270000}"/>
    <cellStyle name="Normal 6 2 2 11 2 2 2" xfId="8504" xr:uid="{00000000-0005-0000-0000-0000C9270000}"/>
    <cellStyle name="Normal 6 2 2 11 2 2 2 2" xfId="8505" xr:uid="{00000000-0005-0000-0000-0000CA270000}"/>
    <cellStyle name="Normal 6 2 2 11 2 2 3" xfId="8506" xr:uid="{00000000-0005-0000-0000-0000CB270000}"/>
    <cellStyle name="Normal 6 2 2 11 2 3" xfId="8507" xr:uid="{00000000-0005-0000-0000-0000CC270000}"/>
    <cellStyle name="Normal 6 2 2 11 2 3 2" xfId="8508" xr:uid="{00000000-0005-0000-0000-0000CD270000}"/>
    <cellStyle name="Normal 6 2 2 11 2 3 2 2" xfId="8509" xr:uid="{00000000-0005-0000-0000-0000CE270000}"/>
    <cellStyle name="Normal 6 2 2 11 2 3 3" xfId="8510" xr:uid="{00000000-0005-0000-0000-0000CF270000}"/>
    <cellStyle name="Normal 6 2 2 11 2 4" xfId="8511" xr:uid="{00000000-0005-0000-0000-0000D0270000}"/>
    <cellStyle name="Normal 6 2 2 11 2 4 2" xfId="8512" xr:uid="{00000000-0005-0000-0000-0000D1270000}"/>
    <cellStyle name="Normal 6 2 2 11 2 5" xfId="8513" xr:uid="{00000000-0005-0000-0000-0000D2270000}"/>
    <cellStyle name="Normal 6 2 2 11 3" xfId="8514" xr:uid="{00000000-0005-0000-0000-0000D3270000}"/>
    <cellStyle name="Normal 6 2 2 11 3 2" xfId="8515" xr:uid="{00000000-0005-0000-0000-0000D4270000}"/>
    <cellStyle name="Normal 6 2 2 11 3 2 2" xfId="8516" xr:uid="{00000000-0005-0000-0000-0000D5270000}"/>
    <cellStyle name="Normal 6 2 2 11 3 2 2 2" xfId="8517" xr:uid="{00000000-0005-0000-0000-0000D6270000}"/>
    <cellStyle name="Normal 6 2 2 11 3 2 3" xfId="8518" xr:uid="{00000000-0005-0000-0000-0000D7270000}"/>
    <cellStyle name="Normal 6 2 2 11 3 3" xfId="8519" xr:uid="{00000000-0005-0000-0000-0000D8270000}"/>
    <cellStyle name="Normal 6 2 2 11 3 3 2" xfId="8520" xr:uid="{00000000-0005-0000-0000-0000D9270000}"/>
    <cellStyle name="Normal 6 2 2 11 3 4" xfId="8521" xr:uid="{00000000-0005-0000-0000-0000DA270000}"/>
    <cellStyle name="Normal 6 2 2 11 4" xfId="8522" xr:uid="{00000000-0005-0000-0000-0000DB270000}"/>
    <cellStyle name="Normal 6 2 2 11 5" xfId="8523" xr:uid="{00000000-0005-0000-0000-0000DC270000}"/>
    <cellStyle name="Normal 6 2 2 11 5 2" xfId="8524" xr:uid="{00000000-0005-0000-0000-0000DD270000}"/>
    <cellStyle name="Normal 6 2 2 11 6" xfId="8525" xr:uid="{00000000-0005-0000-0000-0000DE270000}"/>
    <cellStyle name="Normal 6 2 2 11 7" xfId="18565" xr:uid="{00000000-0005-0000-0000-0000DF270000}"/>
    <cellStyle name="Normal 6 2 2 12" xfId="8526" xr:uid="{00000000-0005-0000-0000-0000E0270000}"/>
    <cellStyle name="Normal 6 2 2 12 2" xfId="8527" xr:uid="{00000000-0005-0000-0000-0000E1270000}"/>
    <cellStyle name="Normal 6 2 2 12 2 2" xfId="8528" xr:uid="{00000000-0005-0000-0000-0000E2270000}"/>
    <cellStyle name="Normal 6 2 2 12 2 2 2" xfId="8529" xr:uid="{00000000-0005-0000-0000-0000E3270000}"/>
    <cellStyle name="Normal 6 2 2 12 2 2 2 2" xfId="8530" xr:uid="{00000000-0005-0000-0000-0000E4270000}"/>
    <cellStyle name="Normal 6 2 2 12 2 2 3" xfId="8531" xr:uid="{00000000-0005-0000-0000-0000E5270000}"/>
    <cellStyle name="Normal 6 2 2 12 2 3" xfId="8532" xr:uid="{00000000-0005-0000-0000-0000E6270000}"/>
    <cellStyle name="Normal 6 2 2 12 2 3 2" xfId="8533" xr:uid="{00000000-0005-0000-0000-0000E7270000}"/>
    <cellStyle name="Normal 6 2 2 12 2 3 2 2" xfId="8534" xr:uid="{00000000-0005-0000-0000-0000E8270000}"/>
    <cellStyle name="Normal 6 2 2 12 2 3 3" xfId="8535" xr:uid="{00000000-0005-0000-0000-0000E9270000}"/>
    <cellStyle name="Normal 6 2 2 12 2 4" xfId="8536" xr:uid="{00000000-0005-0000-0000-0000EA270000}"/>
    <cellStyle name="Normal 6 2 2 12 2 4 2" xfId="8537" xr:uid="{00000000-0005-0000-0000-0000EB270000}"/>
    <cellStyle name="Normal 6 2 2 12 2 5" xfId="8538" xr:uid="{00000000-0005-0000-0000-0000EC270000}"/>
    <cellStyle name="Normal 6 2 2 12 3" xfId="8539" xr:uid="{00000000-0005-0000-0000-0000ED270000}"/>
    <cellStyle name="Normal 6 2 2 12 3 2" xfId="8540" xr:uid="{00000000-0005-0000-0000-0000EE270000}"/>
    <cellStyle name="Normal 6 2 2 12 3 2 2" xfId="8541" xr:uid="{00000000-0005-0000-0000-0000EF270000}"/>
    <cellStyle name="Normal 6 2 2 12 3 2 2 2" xfId="8542" xr:uid="{00000000-0005-0000-0000-0000F0270000}"/>
    <cellStyle name="Normal 6 2 2 12 3 2 3" xfId="8543" xr:uid="{00000000-0005-0000-0000-0000F1270000}"/>
    <cellStyle name="Normal 6 2 2 12 3 3" xfId="8544" xr:uid="{00000000-0005-0000-0000-0000F2270000}"/>
    <cellStyle name="Normal 6 2 2 12 3 3 2" xfId="8545" xr:uid="{00000000-0005-0000-0000-0000F3270000}"/>
    <cellStyle name="Normal 6 2 2 12 3 4" xfId="8546" xr:uid="{00000000-0005-0000-0000-0000F4270000}"/>
    <cellStyle name="Normal 6 2 2 12 4" xfId="8547" xr:uid="{00000000-0005-0000-0000-0000F5270000}"/>
    <cellStyle name="Normal 6 2 2 12 5" xfId="8548" xr:uid="{00000000-0005-0000-0000-0000F6270000}"/>
    <cellStyle name="Normal 6 2 2 12 5 2" xfId="8549" xr:uid="{00000000-0005-0000-0000-0000F7270000}"/>
    <cellStyle name="Normal 6 2 2 12 6" xfId="8550" xr:uid="{00000000-0005-0000-0000-0000F8270000}"/>
    <cellStyle name="Normal 6 2 2 12 7" xfId="18566" xr:uid="{00000000-0005-0000-0000-0000F9270000}"/>
    <cellStyle name="Normal 6 2 2 13" xfId="8551" xr:uid="{00000000-0005-0000-0000-0000FA270000}"/>
    <cellStyle name="Normal 6 2 2 13 2" xfId="8552" xr:uid="{00000000-0005-0000-0000-0000FB270000}"/>
    <cellStyle name="Normal 6 2 2 13 2 2" xfId="8553" xr:uid="{00000000-0005-0000-0000-0000FC270000}"/>
    <cellStyle name="Normal 6 2 2 13 2 2 2" xfId="8554" xr:uid="{00000000-0005-0000-0000-0000FD270000}"/>
    <cellStyle name="Normal 6 2 2 13 2 2 2 2" xfId="8555" xr:uid="{00000000-0005-0000-0000-0000FE270000}"/>
    <cellStyle name="Normal 6 2 2 13 2 2 3" xfId="8556" xr:uid="{00000000-0005-0000-0000-0000FF270000}"/>
    <cellStyle name="Normal 6 2 2 13 2 3" xfId="8557" xr:uid="{00000000-0005-0000-0000-000000280000}"/>
    <cellStyle name="Normal 6 2 2 13 2 3 2" xfId="8558" xr:uid="{00000000-0005-0000-0000-000001280000}"/>
    <cellStyle name="Normal 6 2 2 13 2 3 2 2" xfId="8559" xr:uid="{00000000-0005-0000-0000-000002280000}"/>
    <cellStyle name="Normal 6 2 2 13 2 3 3" xfId="8560" xr:uid="{00000000-0005-0000-0000-000003280000}"/>
    <cellStyle name="Normal 6 2 2 13 2 4" xfId="8561" xr:uid="{00000000-0005-0000-0000-000004280000}"/>
    <cellStyle name="Normal 6 2 2 13 2 4 2" xfId="8562" xr:uid="{00000000-0005-0000-0000-000005280000}"/>
    <cellStyle name="Normal 6 2 2 13 2 5" xfId="8563" xr:uid="{00000000-0005-0000-0000-000006280000}"/>
    <cellStyle name="Normal 6 2 2 13 3" xfId="8564" xr:uid="{00000000-0005-0000-0000-000007280000}"/>
    <cellStyle name="Normal 6 2 2 13 3 2" xfId="8565" xr:uid="{00000000-0005-0000-0000-000008280000}"/>
    <cellStyle name="Normal 6 2 2 13 3 2 2" xfId="8566" xr:uid="{00000000-0005-0000-0000-000009280000}"/>
    <cellStyle name="Normal 6 2 2 13 3 2 2 2" xfId="8567" xr:uid="{00000000-0005-0000-0000-00000A280000}"/>
    <cellStyle name="Normal 6 2 2 13 3 2 3" xfId="8568" xr:uid="{00000000-0005-0000-0000-00000B280000}"/>
    <cellStyle name="Normal 6 2 2 13 3 3" xfId="8569" xr:uid="{00000000-0005-0000-0000-00000C280000}"/>
    <cellStyle name="Normal 6 2 2 13 3 3 2" xfId="8570" xr:uid="{00000000-0005-0000-0000-00000D280000}"/>
    <cellStyle name="Normal 6 2 2 13 3 4" xfId="8571" xr:uid="{00000000-0005-0000-0000-00000E280000}"/>
    <cellStyle name="Normal 6 2 2 13 4" xfId="8572" xr:uid="{00000000-0005-0000-0000-00000F280000}"/>
    <cellStyle name="Normal 6 2 2 13 5" xfId="8573" xr:uid="{00000000-0005-0000-0000-000010280000}"/>
    <cellStyle name="Normal 6 2 2 13 5 2" xfId="8574" xr:uid="{00000000-0005-0000-0000-000011280000}"/>
    <cellStyle name="Normal 6 2 2 13 6" xfId="8575" xr:uid="{00000000-0005-0000-0000-000012280000}"/>
    <cellStyle name="Normal 6 2 2 13 7" xfId="18567" xr:uid="{00000000-0005-0000-0000-000013280000}"/>
    <cellStyle name="Normal 6 2 2 14" xfId="18563" xr:uid="{00000000-0005-0000-0000-000014280000}"/>
    <cellStyle name="Normal 6 2 2 2" xfId="8576" xr:uid="{00000000-0005-0000-0000-000015280000}"/>
    <cellStyle name="Normal 6 2 2 2 2" xfId="8577" xr:uid="{00000000-0005-0000-0000-000016280000}"/>
    <cellStyle name="Normal 6 2 2 2 2 2" xfId="8578" xr:uid="{00000000-0005-0000-0000-000017280000}"/>
    <cellStyle name="Normal 6 2 2 2 2 2 2" xfId="8579" xr:uid="{00000000-0005-0000-0000-000018280000}"/>
    <cellStyle name="Normal 6 2 2 2 2 2 2 2" xfId="8580" xr:uid="{00000000-0005-0000-0000-000019280000}"/>
    <cellStyle name="Normal 6 2 2 2 2 2 3" xfId="8581" xr:uid="{00000000-0005-0000-0000-00001A280000}"/>
    <cellStyle name="Normal 6 2 2 2 2 3" xfId="8582" xr:uid="{00000000-0005-0000-0000-00001B280000}"/>
    <cellStyle name="Normal 6 2 2 2 2 3 2" xfId="8583" xr:uid="{00000000-0005-0000-0000-00001C280000}"/>
    <cellStyle name="Normal 6 2 2 2 2 3 2 2" xfId="8584" xr:uid="{00000000-0005-0000-0000-00001D280000}"/>
    <cellStyle name="Normal 6 2 2 2 2 3 3" xfId="8585" xr:uid="{00000000-0005-0000-0000-00001E280000}"/>
    <cellStyle name="Normal 6 2 2 2 2 4" xfId="8586" xr:uid="{00000000-0005-0000-0000-00001F280000}"/>
    <cellStyle name="Normal 6 2 2 2 2 4 2" xfId="8587" xr:uid="{00000000-0005-0000-0000-000020280000}"/>
    <cellStyle name="Normal 6 2 2 2 2 5" xfId="8588" xr:uid="{00000000-0005-0000-0000-000021280000}"/>
    <cellStyle name="Normal 6 2 2 2 3" xfId="8589" xr:uid="{00000000-0005-0000-0000-000022280000}"/>
    <cellStyle name="Normal 6 2 2 2 3 2" xfId="8590" xr:uid="{00000000-0005-0000-0000-000023280000}"/>
    <cellStyle name="Normal 6 2 2 2 3 2 2" xfId="8591" xr:uid="{00000000-0005-0000-0000-000024280000}"/>
    <cellStyle name="Normal 6 2 2 2 3 2 2 2" xfId="8592" xr:uid="{00000000-0005-0000-0000-000025280000}"/>
    <cellStyle name="Normal 6 2 2 2 3 2 3" xfId="8593" xr:uid="{00000000-0005-0000-0000-000026280000}"/>
    <cellStyle name="Normal 6 2 2 2 3 3" xfId="8594" xr:uid="{00000000-0005-0000-0000-000027280000}"/>
    <cellStyle name="Normal 6 2 2 2 3 3 2" xfId="8595" xr:uid="{00000000-0005-0000-0000-000028280000}"/>
    <cellStyle name="Normal 6 2 2 2 3 4" xfId="8596" xr:uid="{00000000-0005-0000-0000-000029280000}"/>
    <cellStyle name="Normal 6 2 2 2 4" xfId="8597" xr:uid="{00000000-0005-0000-0000-00002A280000}"/>
    <cellStyle name="Normal 6 2 2 2 5" xfId="8598" xr:uid="{00000000-0005-0000-0000-00002B280000}"/>
    <cellStyle name="Normal 6 2 2 2 5 2" xfId="8599" xr:uid="{00000000-0005-0000-0000-00002C280000}"/>
    <cellStyle name="Normal 6 2 2 2 6" xfId="8600" xr:uid="{00000000-0005-0000-0000-00002D280000}"/>
    <cellStyle name="Normal 6 2 2 2 7" xfId="18568" xr:uid="{00000000-0005-0000-0000-00002E280000}"/>
    <cellStyle name="Normal 6 2 2 3" xfId="8601" xr:uid="{00000000-0005-0000-0000-00002F280000}"/>
    <cellStyle name="Normal 6 2 2 3 2" xfId="8602" xr:uid="{00000000-0005-0000-0000-000030280000}"/>
    <cellStyle name="Normal 6 2 2 3 2 2" xfId="8603" xr:uid="{00000000-0005-0000-0000-000031280000}"/>
    <cellStyle name="Normal 6 2 2 3 2 2 2" xfId="8604" xr:uid="{00000000-0005-0000-0000-000032280000}"/>
    <cellStyle name="Normal 6 2 2 3 2 2 2 2" xfId="8605" xr:uid="{00000000-0005-0000-0000-000033280000}"/>
    <cellStyle name="Normal 6 2 2 3 2 2 3" xfId="8606" xr:uid="{00000000-0005-0000-0000-000034280000}"/>
    <cellStyle name="Normal 6 2 2 3 2 3" xfId="8607" xr:uid="{00000000-0005-0000-0000-000035280000}"/>
    <cellStyle name="Normal 6 2 2 3 2 3 2" xfId="8608" xr:uid="{00000000-0005-0000-0000-000036280000}"/>
    <cellStyle name="Normal 6 2 2 3 2 3 2 2" xfId="8609" xr:uid="{00000000-0005-0000-0000-000037280000}"/>
    <cellStyle name="Normal 6 2 2 3 2 3 3" xfId="8610" xr:uid="{00000000-0005-0000-0000-000038280000}"/>
    <cellStyle name="Normal 6 2 2 3 2 4" xfId="8611" xr:uid="{00000000-0005-0000-0000-000039280000}"/>
    <cellStyle name="Normal 6 2 2 3 2 4 2" xfId="8612" xr:uid="{00000000-0005-0000-0000-00003A280000}"/>
    <cellStyle name="Normal 6 2 2 3 2 5" xfId="8613" xr:uid="{00000000-0005-0000-0000-00003B280000}"/>
    <cellStyle name="Normal 6 2 2 3 3" xfId="8614" xr:uid="{00000000-0005-0000-0000-00003C280000}"/>
    <cellStyle name="Normal 6 2 2 3 3 2" xfId="8615" xr:uid="{00000000-0005-0000-0000-00003D280000}"/>
    <cellStyle name="Normal 6 2 2 3 3 2 2" xfId="8616" xr:uid="{00000000-0005-0000-0000-00003E280000}"/>
    <cellStyle name="Normal 6 2 2 3 3 2 2 2" xfId="8617" xr:uid="{00000000-0005-0000-0000-00003F280000}"/>
    <cellStyle name="Normal 6 2 2 3 3 2 3" xfId="8618" xr:uid="{00000000-0005-0000-0000-000040280000}"/>
    <cellStyle name="Normal 6 2 2 3 3 3" xfId="8619" xr:uid="{00000000-0005-0000-0000-000041280000}"/>
    <cellStyle name="Normal 6 2 2 3 3 3 2" xfId="8620" xr:uid="{00000000-0005-0000-0000-000042280000}"/>
    <cellStyle name="Normal 6 2 2 3 3 4" xfId="8621" xr:uid="{00000000-0005-0000-0000-000043280000}"/>
    <cellStyle name="Normal 6 2 2 3 4" xfId="8622" xr:uid="{00000000-0005-0000-0000-000044280000}"/>
    <cellStyle name="Normal 6 2 2 3 5" xfId="8623" xr:uid="{00000000-0005-0000-0000-000045280000}"/>
    <cellStyle name="Normal 6 2 2 3 5 2" xfId="8624" xr:uid="{00000000-0005-0000-0000-000046280000}"/>
    <cellStyle name="Normal 6 2 2 3 6" xfId="8625" xr:uid="{00000000-0005-0000-0000-000047280000}"/>
    <cellStyle name="Normal 6 2 2 3 7" xfId="18569" xr:uid="{00000000-0005-0000-0000-000048280000}"/>
    <cellStyle name="Normal 6 2 2 4" xfId="8626" xr:uid="{00000000-0005-0000-0000-000049280000}"/>
    <cellStyle name="Normal 6 2 2 4 2" xfId="8627" xr:uid="{00000000-0005-0000-0000-00004A280000}"/>
    <cellStyle name="Normal 6 2 2 4 2 2" xfId="8628" xr:uid="{00000000-0005-0000-0000-00004B280000}"/>
    <cellStyle name="Normal 6 2 2 4 2 2 2" xfId="8629" xr:uid="{00000000-0005-0000-0000-00004C280000}"/>
    <cellStyle name="Normal 6 2 2 4 2 2 2 2" xfId="8630" xr:uid="{00000000-0005-0000-0000-00004D280000}"/>
    <cellStyle name="Normal 6 2 2 4 2 2 3" xfId="8631" xr:uid="{00000000-0005-0000-0000-00004E280000}"/>
    <cellStyle name="Normal 6 2 2 4 2 3" xfId="8632" xr:uid="{00000000-0005-0000-0000-00004F280000}"/>
    <cellStyle name="Normal 6 2 2 4 2 3 2" xfId="8633" xr:uid="{00000000-0005-0000-0000-000050280000}"/>
    <cellStyle name="Normal 6 2 2 4 2 3 2 2" xfId="8634" xr:uid="{00000000-0005-0000-0000-000051280000}"/>
    <cellStyle name="Normal 6 2 2 4 2 3 3" xfId="8635" xr:uid="{00000000-0005-0000-0000-000052280000}"/>
    <cellStyle name="Normal 6 2 2 4 2 4" xfId="8636" xr:uid="{00000000-0005-0000-0000-000053280000}"/>
    <cellStyle name="Normal 6 2 2 4 2 4 2" xfId="8637" xr:uid="{00000000-0005-0000-0000-000054280000}"/>
    <cellStyle name="Normal 6 2 2 4 2 5" xfId="8638" xr:uid="{00000000-0005-0000-0000-000055280000}"/>
    <cellStyle name="Normal 6 2 2 4 3" xfId="8639" xr:uid="{00000000-0005-0000-0000-000056280000}"/>
    <cellStyle name="Normal 6 2 2 4 3 2" xfId="8640" xr:uid="{00000000-0005-0000-0000-000057280000}"/>
    <cellStyle name="Normal 6 2 2 4 3 2 2" xfId="8641" xr:uid="{00000000-0005-0000-0000-000058280000}"/>
    <cellStyle name="Normal 6 2 2 4 3 2 2 2" xfId="8642" xr:uid="{00000000-0005-0000-0000-000059280000}"/>
    <cellStyle name="Normal 6 2 2 4 3 2 3" xfId="8643" xr:uid="{00000000-0005-0000-0000-00005A280000}"/>
    <cellStyle name="Normal 6 2 2 4 3 3" xfId="8644" xr:uid="{00000000-0005-0000-0000-00005B280000}"/>
    <cellStyle name="Normal 6 2 2 4 3 3 2" xfId="8645" xr:uid="{00000000-0005-0000-0000-00005C280000}"/>
    <cellStyle name="Normal 6 2 2 4 3 4" xfId="8646" xr:uid="{00000000-0005-0000-0000-00005D280000}"/>
    <cellStyle name="Normal 6 2 2 4 4" xfId="8647" xr:uid="{00000000-0005-0000-0000-00005E280000}"/>
    <cellStyle name="Normal 6 2 2 4 5" xfId="8648" xr:uid="{00000000-0005-0000-0000-00005F280000}"/>
    <cellStyle name="Normal 6 2 2 4 5 2" xfId="8649" xr:uid="{00000000-0005-0000-0000-000060280000}"/>
    <cellStyle name="Normal 6 2 2 4 6" xfId="8650" xr:uid="{00000000-0005-0000-0000-000061280000}"/>
    <cellStyle name="Normal 6 2 2 4 7" xfId="18570" xr:uid="{00000000-0005-0000-0000-000062280000}"/>
    <cellStyle name="Normal 6 2 2 5" xfId="8651" xr:uid="{00000000-0005-0000-0000-000063280000}"/>
    <cellStyle name="Normal 6 2 2 5 2" xfId="8652" xr:uid="{00000000-0005-0000-0000-000064280000}"/>
    <cellStyle name="Normal 6 2 2 5 2 2" xfId="8653" xr:uid="{00000000-0005-0000-0000-000065280000}"/>
    <cellStyle name="Normal 6 2 2 5 2 2 2" xfId="8654" xr:uid="{00000000-0005-0000-0000-000066280000}"/>
    <cellStyle name="Normal 6 2 2 5 2 2 2 2" xfId="8655" xr:uid="{00000000-0005-0000-0000-000067280000}"/>
    <cellStyle name="Normal 6 2 2 5 2 2 3" xfId="8656" xr:uid="{00000000-0005-0000-0000-000068280000}"/>
    <cellStyle name="Normal 6 2 2 5 2 3" xfId="8657" xr:uid="{00000000-0005-0000-0000-000069280000}"/>
    <cellStyle name="Normal 6 2 2 5 2 3 2" xfId="8658" xr:uid="{00000000-0005-0000-0000-00006A280000}"/>
    <cellStyle name="Normal 6 2 2 5 2 3 2 2" xfId="8659" xr:uid="{00000000-0005-0000-0000-00006B280000}"/>
    <cellStyle name="Normal 6 2 2 5 2 3 3" xfId="8660" xr:uid="{00000000-0005-0000-0000-00006C280000}"/>
    <cellStyle name="Normal 6 2 2 5 2 4" xfId="8661" xr:uid="{00000000-0005-0000-0000-00006D280000}"/>
    <cellStyle name="Normal 6 2 2 5 2 4 2" xfId="8662" xr:uid="{00000000-0005-0000-0000-00006E280000}"/>
    <cellStyle name="Normal 6 2 2 5 2 5" xfId="8663" xr:uid="{00000000-0005-0000-0000-00006F280000}"/>
    <cellStyle name="Normal 6 2 2 5 3" xfId="8664" xr:uid="{00000000-0005-0000-0000-000070280000}"/>
    <cellStyle name="Normal 6 2 2 5 3 2" xfId="8665" xr:uid="{00000000-0005-0000-0000-000071280000}"/>
    <cellStyle name="Normal 6 2 2 5 3 2 2" xfId="8666" xr:uid="{00000000-0005-0000-0000-000072280000}"/>
    <cellStyle name="Normal 6 2 2 5 3 2 2 2" xfId="8667" xr:uid="{00000000-0005-0000-0000-000073280000}"/>
    <cellStyle name="Normal 6 2 2 5 3 2 3" xfId="8668" xr:uid="{00000000-0005-0000-0000-000074280000}"/>
    <cellStyle name="Normal 6 2 2 5 3 3" xfId="8669" xr:uid="{00000000-0005-0000-0000-000075280000}"/>
    <cellStyle name="Normal 6 2 2 5 3 3 2" xfId="8670" xr:uid="{00000000-0005-0000-0000-000076280000}"/>
    <cellStyle name="Normal 6 2 2 5 3 4" xfId="8671" xr:uid="{00000000-0005-0000-0000-000077280000}"/>
    <cellStyle name="Normal 6 2 2 5 4" xfId="8672" xr:uid="{00000000-0005-0000-0000-000078280000}"/>
    <cellStyle name="Normal 6 2 2 5 5" xfId="8673" xr:uid="{00000000-0005-0000-0000-000079280000}"/>
    <cellStyle name="Normal 6 2 2 5 5 2" xfId="8674" xr:uid="{00000000-0005-0000-0000-00007A280000}"/>
    <cellStyle name="Normal 6 2 2 5 6" xfId="8675" xr:uid="{00000000-0005-0000-0000-00007B280000}"/>
    <cellStyle name="Normal 6 2 2 5 7" xfId="18571" xr:uid="{00000000-0005-0000-0000-00007C280000}"/>
    <cellStyle name="Normal 6 2 2 6" xfId="8676" xr:uid="{00000000-0005-0000-0000-00007D280000}"/>
    <cellStyle name="Normal 6 2 2 6 2" xfId="8677" xr:uid="{00000000-0005-0000-0000-00007E280000}"/>
    <cellStyle name="Normal 6 2 2 6 2 2" xfId="8678" xr:uid="{00000000-0005-0000-0000-00007F280000}"/>
    <cellStyle name="Normal 6 2 2 6 2 2 2" xfId="8679" xr:uid="{00000000-0005-0000-0000-000080280000}"/>
    <cellStyle name="Normal 6 2 2 6 2 2 2 2" xfId="8680" xr:uid="{00000000-0005-0000-0000-000081280000}"/>
    <cellStyle name="Normal 6 2 2 6 2 2 3" xfId="8681" xr:uid="{00000000-0005-0000-0000-000082280000}"/>
    <cellStyle name="Normal 6 2 2 6 2 3" xfId="8682" xr:uid="{00000000-0005-0000-0000-000083280000}"/>
    <cellStyle name="Normal 6 2 2 6 2 3 2" xfId="8683" xr:uid="{00000000-0005-0000-0000-000084280000}"/>
    <cellStyle name="Normal 6 2 2 6 2 3 2 2" xfId="8684" xr:uid="{00000000-0005-0000-0000-000085280000}"/>
    <cellStyle name="Normal 6 2 2 6 2 3 3" xfId="8685" xr:uid="{00000000-0005-0000-0000-000086280000}"/>
    <cellStyle name="Normal 6 2 2 6 2 4" xfId="8686" xr:uid="{00000000-0005-0000-0000-000087280000}"/>
    <cellStyle name="Normal 6 2 2 6 2 4 2" xfId="8687" xr:uid="{00000000-0005-0000-0000-000088280000}"/>
    <cellStyle name="Normal 6 2 2 6 2 5" xfId="8688" xr:uid="{00000000-0005-0000-0000-000089280000}"/>
    <cellStyle name="Normal 6 2 2 6 3" xfId="8689" xr:uid="{00000000-0005-0000-0000-00008A280000}"/>
    <cellStyle name="Normal 6 2 2 6 3 2" xfId="8690" xr:uid="{00000000-0005-0000-0000-00008B280000}"/>
    <cellStyle name="Normal 6 2 2 6 3 2 2" xfId="8691" xr:uid="{00000000-0005-0000-0000-00008C280000}"/>
    <cellStyle name="Normal 6 2 2 6 3 2 2 2" xfId="8692" xr:uid="{00000000-0005-0000-0000-00008D280000}"/>
    <cellStyle name="Normal 6 2 2 6 3 2 3" xfId="8693" xr:uid="{00000000-0005-0000-0000-00008E280000}"/>
    <cellStyle name="Normal 6 2 2 6 3 3" xfId="8694" xr:uid="{00000000-0005-0000-0000-00008F280000}"/>
    <cellStyle name="Normal 6 2 2 6 3 3 2" xfId="8695" xr:uid="{00000000-0005-0000-0000-000090280000}"/>
    <cellStyle name="Normal 6 2 2 6 3 4" xfId="8696" xr:uid="{00000000-0005-0000-0000-000091280000}"/>
    <cellStyle name="Normal 6 2 2 6 4" xfId="8697" xr:uid="{00000000-0005-0000-0000-000092280000}"/>
    <cellStyle name="Normal 6 2 2 6 5" xfId="8698" xr:uid="{00000000-0005-0000-0000-000093280000}"/>
    <cellStyle name="Normal 6 2 2 6 5 2" xfId="8699" xr:uid="{00000000-0005-0000-0000-000094280000}"/>
    <cellStyle name="Normal 6 2 2 6 6" xfId="8700" xr:uid="{00000000-0005-0000-0000-000095280000}"/>
    <cellStyle name="Normal 6 2 2 6 7" xfId="18572" xr:uid="{00000000-0005-0000-0000-000096280000}"/>
    <cellStyle name="Normal 6 2 2 7" xfId="8701" xr:uid="{00000000-0005-0000-0000-000097280000}"/>
    <cellStyle name="Normal 6 2 2 7 2" xfId="8702" xr:uid="{00000000-0005-0000-0000-000098280000}"/>
    <cellStyle name="Normal 6 2 2 7 2 2" xfId="8703" xr:uid="{00000000-0005-0000-0000-000099280000}"/>
    <cellStyle name="Normal 6 2 2 7 2 2 2" xfId="8704" xr:uid="{00000000-0005-0000-0000-00009A280000}"/>
    <cellStyle name="Normal 6 2 2 7 2 2 2 2" xfId="8705" xr:uid="{00000000-0005-0000-0000-00009B280000}"/>
    <cellStyle name="Normal 6 2 2 7 2 2 3" xfId="8706" xr:uid="{00000000-0005-0000-0000-00009C280000}"/>
    <cellStyle name="Normal 6 2 2 7 2 3" xfId="8707" xr:uid="{00000000-0005-0000-0000-00009D280000}"/>
    <cellStyle name="Normal 6 2 2 7 2 3 2" xfId="8708" xr:uid="{00000000-0005-0000-0000-00009E280000}"/>
    <cellStyle name="Normal 6 2 2 7 2 3 2 2" xfId="8709" xr:uid="{00000000-0005-0000-0000-00009F280000}"/>
    <cellStyle name="Normal 6 2 2 7 2 3 3" xfId="8710" xr:uid="{00000000-0005-0000-0000-0000A0280000}"/>
    <cellStyle name="Normal 6 2 2 7 2 4" xfId="8711" xr:uid="{00000000-0005-0000-0000-0000A1280000}"/>
    <cellStyle name="Normal 6 2 2 7 2 4 2" xfId="8712" xr:uid="{00000000-0005-0000-0000-0000A2280000}"/>
    <cellStyle name="Normal 6 2 2 7 2 5" xfId="8713" xr:uid="{00000000-0005-0000-0000-0000A3280000}"/>
    <cellStyle name="Normal 6 2 2 7 3" xfId="8714" xr:uid="{00000000-0005-0000-0000-0000A4280000}"/>
    <cellStyle name="Normal 6 2 2 7 3 2" xfId="8715" xr:uid="{00000000-0005-0000-0000-0000A5280000}"/>
    <cellStyle name="Normal 6 2 2 7 3 2 2" xfId="8716" xr:uid="{00000000-0005-0000-0000-0000A6280000}"/>
    <cellStyle name="Normal 6 2 2 7 3 2 2 2" xfId="8717" xr:uid="{00000000-0005-0000-0000-0000A7280000}"/>
    <cellStyle name="Normal 6 2 2 7 3 2 3" xfId="8718" xr:uid="{00000000-0005-0000-0000-0000A8280000}"/>
    <cellStyle name="Normal 6 2 2 7 3 3" xfId="8719" xr:uid="{00000000-0005-0000-0000-0000A9280000}"/>
    <cellStyle name="Normal 6 2 2 7 3 3 2" xfId="8720" xr:uid="{00000000-0005-0000-0000-0000AA280000}"/>
    <cellStyle name="Normal 6 2 2 7 3 4" xfId="8721" xr:uid="{00000000-0005-0000-0000-0000AB280000}"/>
    <cellStyle name="Normal 6 2 2 7 4" xfId="8722" xr:uid="{00000000-0005-0000-0000-0000AC280000}"/>
    <cellStyle name="Normal 6 2 2 7 5" xfId="8723" xr:uid="{00000000-0005-0000-0000-0000AD280000}"/>
    <cellStyle name="Normal 6 2 2 7 5 2" xfId="8724" xr:uid="{00000000-0005-0000-0000-0000AE280000}"/>
    <cellStyle name="Normal 6 2 2 7 6" xfId="8725" xr:uid="{00000000-0005-0000-0000-0000AF280000}"/>
    <cellStyle name="Normal 6 2 2 7 7" xfId="18573" xr:uid="{00000000-0005-0000-0000-0000B0280000}"/>
    <cellStyle name="Normal 6 2 2 8" xfId="8726" xr:uid="{00000000-0005-0000-0000-0000B1280000}"/>
    <cellStyle name="Normal 6 2 2 8 2" xfId="8727" xr:uid="{00000000-0005-0000-0000-0000B2280000}"/>
    <cellStyle name="Normal 6 2 2 8 2 2" xfId="8728" xr:uid="{00000000-0005-0000-0000-0000B3280000}"/>
    <cellStyle name="Normal 6 2 2 8 2 2 2" xfId="8729" xr:uid="{00000000-0005-0000-0000-0000B4280000}"/>
    <cellStyle name="Normal 6 2 2 8 2 2 2 2" xfId="8730" xr:uid="{00000000-0005-0000-0000-0000B5280000}"/>
    <cellStyle name="Normal 6 2 2 8 2 2 3" xfId="8731" xr:uid="{00000000-0005-0000-0000-0000B6280000}"/>
    <cellStyle name="Normal 6 2 2 8 2 3" xfId="8732" xr:uid="{00000000-0005-0000-0000-0000B7280000}"/>
    <cellStyle name="Normal 6 2 2 8 2 3 2" xfId="8733" xr:uid="{00000000-0005-0000-0000-0000B8280000}"/>
    <cellStyle name="Normal 6 2 2 8 2 3 2 2" xfId="8734" xr:uid="{00000000-0005-0000-0000-0000B9280000}"/>
    <cellStyle name="Normal 6 2 2 8 2 3 3" xfId="8735" xr:uid="{00000000-0005-0000-0000-0000BA280000}"/>
    <cellStyle name="Normal 6 2 2 8 2 4" xfId="8736" xr:uid="{00000000-0005-0000-0000-0000BB280000}"/>
    <cellStyle name="Normal 6 2 2 8 2 4 2" xfId="8737" xr:uid="{00000000-0005-0000-0000-0000BC280000}"/>
    <cellStyle name="Normal 6 2 2 8 2 5" xfId="8738" xr:uid="{00000000-0005-0000-0000-0000BD280000}"/>
    <cellStyle name="Normal 6 2 2 8 3" xfId="8739" xr:uid="{00000000-0005-0000-0000-0000BE280000}"/>
    <cellStyle name="Normal 6 2 2 8 3 2" xfId="8740" xr:uid="{00000000-0005-0000-0000-0000BF280000}"/>
    <cellStyle name="Normal 6 2 2 8 3 2 2" xfId="8741" xr:uid="{00000000-0005-0000-0000-0000C0280000}"/>
    <cellStyle name="Normal 6 2 2 8 3 2 2 2" xfId="8742" xr:uid="{00000000-0005-0000-0000-0000C1280000}"/>
    <cellStyle name="Normal 6 2 2 8 3 2 3" xfId="8743" xr:uid="{00000000-0005-0000-0000-0000C2280000}"/>
    <cellStyle name="Normal 6 2 2 8 3 3" xfId="8744" xr:uid="{00000000-0005-0000-0000-0000C3280000}"/>
    <cellStyle name="Normal 6 2 2 8 3 3 2" xfId="8745" xr:uid="{00000000-0005-0000-0000-0000C4280000}"/>
    <cellStyle name="Normal 6 2 2 8 3 4" xfId="8746" xr:uid="{00000000-0005-0000-0000-0000C5280000}"/>
    <cellStyle name="Normal 6 2 2 8 4" xfId="8747" xr:uid="{00000000-0005-0000-0000-0000C6280000}"/>
    <cellStyle name="Normal 6 2 2 8 5" xfId="8748" xr:uid="{00000000-0005-0000-0000-0000C7280000}"/>
    <cellStyle name="Normal 6 2 2 8 5 2" xfId="8749" xr:uid="{00000000-0005-0000-0000-0000C8280000}"/>
    <cellStyle name="Normal 6 2 2 8 6" xfId="8750" xr:uid="{00000000-0005-0000-0000-0000C9280000}"/>
    <cellStyle name="Normal 6 2 2 8 7" xfId="18574" xr:uid="{00000000-0005-0000-0000-0000CA280000}"/>
    <cellStyle name="Normal 6 2 2 9" xfId="8751" xr:uid="{00000000-0005-0000-0000-0000CB280000}"/>
    <cellStyle name="Normal 6 2 2 9 2" xfId="8752" xr:uid="{00000000-0005-0000-0000-0000CC280000}"/>
    <cellStyle name="Normal 6 2 2 9 2 2" xfId="8753" xr:uid="{00000000-0005-0000-0000-0000CD280000}"/>
    <cellStyle name="Normal 6 2 2 9 2 2 2" xfId="8754" xr:uid="{00000000-0005-0000-0000-0000CE280000}"/>
    <cellStyle name="Normal 6 2 2 9 2 2 2 2" xfId="8755" xr:uid="{00000000-0005-0000-0000-0000CF280000}"/>
    <cellStyle name="Normal 6 2 2 9 2 2 3" xfId="8756" xr:uid="{00000000-0005-0000-0000-0000D0280000}"/>
    <cellStyle name="Normal 6 2 2 9 2 3" xfId="8757" xr:uid="{00000000-0005-0000-0000-0000D1280000}"/>
    <cellStyle name="Normal 6 2 2 9 2 3 2" xfId="8758" xr:uid="{00000000-0005-0000-0000-0000D2280000}"/>
    <cellStyle name="Normal 6 2 2 9 2 3 2 2" xfId="8759" xr:uid="{00000000-0005-0000-0000-0000D3280000}"/>
    <cellStyle name="Normal 6 2 2 9 2 3 3" xfId="8760" xr:uid="{00000000-0005-0000-0000-0000D4280000}"/>
    <cellStyle name="Normal 6 2 2 9 2 4" xfId="8761" xr:uid="{00000000-0005-0000-0000-0000D5280000}"/>
    <cellStyle name="Normal 6 2 2 9 2 4 2" xfId="8762" xr:uid="{00000000-0005-0000-0000-0000D6280000}"/>
    <cellStyle name="Normal 6 2 2 9 2 5" xfId="8763" xr:uid="{00000000-0005-0000-0000-0000D7280000}"/>
    <cellStyle name="Normal 6 2 2 9 3" xfId="8764" xr:uid="{00000000-0005-0000-0000-0000D8280000}"/>
    <cellStyle name="Normal 6 2 2 9 3 2" xfId="8765" xr:uid="{00000000-0005-0000-0000-0000D9280000}"/>
    <cellStyle name="Normal 6 2 2 9 3 2 2" xfId="8766" xr:uid="{00000000-0005-0000-0000-0000DA280000}"/>
    <cellStyle name="Normal 6 2 2 9 3 2 2 2" xfId="8767" xr:uid="{00000000-0005-0000-0000-0000DB280000}"/>
    <cellStyle name="Normal 6 2 2 9 3 2 3" xfId="8768" xr:uid="{00000000-0005-0000-0000-0000DC280000}"/>
    <cellStyle name="Normal 6 2 2 9 3 3" xfId="8769" xr:uid="{00000000-0005-0000-0000-0000DD280000}"/>
    <cellStyle name="Normal 6 2 2 9 3 3 2" xfId="8770" xr:uid="{00000000-0005-0000-0000-0000DE280000}"/>
    <cellStyle name="Normal 6 2 2 9 3 4" xfId="8771" xr:uid="{00000000-0005-0000-0000-0000DF280000}"/>
    <cellStyle name="Normal 6 2 2 9 4" xfId="8772" xr:uid="{00000000-0005-0000-0000-0000E0280000}"/>
    <cellStyle name="Normal 6 2 2 9 5" xfId="8773" xr:uid="{00000000-0005-0000-0000-0000E1280000}"/>
    <cellStyle name="Normal 6 2 2 9 5 2" xfId="8774" xr:uid="{00000000-0005-0000-0000-0000E2280000}"/>
    <cellStyle name="Normal 6 2 2 9 6" xfId="8775" xr:uid="{00000000-0005-0000-0000-0000E3280000}"/>
    <cellStyle name="Normal 6 2 2 9 7" xfId="18575" xr:uid="{00000000-0005-0000-0000-0000E4280000}"/>
    <cellStyle name="Normal 6 2 3" xfId="8776" xr:uid="{00000000-0005-0000-0000-0000E5280000}"/>
    <cellStyle name="Normal 6 2 3 2" xfId="18576" xr:uid="{00000000-0005-0000-0000-0000E6280000}"/>
    <cellStyle name="Normal 6 2 4" xfId="8777" xr:uid="{00000000-0005-0000-0000-0000E7280000}"/>
    <cellStyle name="Normal 6 2 4 2" xfId="8778" xr:uid="{00000000-0005-0000-0000-0000E8280000}"/>
    <cellStyle name="Normal 6 2 4 3" xfId="18577" xr:uid="{00000000-0005-0000-0000-0000E9280000}"/>
    <cellStyle name="Normal 6 2 5" xfId="8779" xr:uid="{00000000-0005-0000-0000-0000EA280000}"/>
    <cellStyle name="Normal 6 2 5 2" xfId="18578" xr:uid="{00000000-0005-0000-0000-0000EB280000}"/>
    <cellStyle name="Normal 6 2 6" xfId="8780" xr:uid="{00000000-0005-0000-0000-0000EC280000}"/>
    <cellStyle name="Normal 6 2 6 2" xfId="18579" xr:uid="{00000000-0005-0000-0000-0000ED280000}"/>
    <cellStyle name="Normal 6 2 7" xfId="8781" xr:uid="{00000000-0005-0000-0000-0000EE280000}"/>
    <cellStyle name="Normal 6 2 7 2" xfId="18580" xr:uid="{00000000-0005-0000-0000-0000EF280000}"/>
    <cellStyle name="Normal 6 2 8" xfId="8782" xr:uid="{00000000-0005-0000-0000-0000F0280000}"/>
    <cellStyle name="Normal 6 2 8 2" xfId="18581" xr:uid="{00000000-0005-0000-0000-0000F1280000}"/>
    <cellStyle name="Normal 6 2 9" xfId="8783" xr:uid="{00000000-0005-0000-0000-0000F2280000}"/>
    <cellStyle name="Normal 6 3" xfId="8784" xr:uid="{00000000-0005-0000-0000-0000F3280000}"/>
    <cellStyle name="Normal 6 3 10" xfId="8785" xr:uid="{00000000-0005-0000-0000-0000F4280000}"/>
    <cellStyle name="Normal 6 3 11" xfId="8786" xr:uid="{00000000-0005-0000-0000-0000F5280000}"/>
    <cellStyle name="Normal 6 3 12" xfId="8787" xr:uid="{00000000-0005-0000-0000-0000F6280000}"/>
    <cellStyle name="Normal 6 3 13" xfId="8788" xr:uid="{00000000-0005-0000-0000-0000F7280000}"/>
    <cellStyle name="Normal 6 3 14" xfId="8789" xr:uid="{00000000-0005-0000-0000-0000F8280000}"/>
    <cellStyle name="Normal 6 3 15" xfId="8790" xr:uid="{00000000-0005-0000-0000-0000F9280000}"/>
    <cellStyle name="Normal 6 3 16" xfId="8791" xr:uid="{00000000-0005-0000-0000-0000FA280000}"/>
    <cellStyle name="Normal 6 3 17" xfId="8792" xr:uid="{00000000-0005-0000-0000-0000FB280000}"/>
    <cellStyle name="Normal 6 3 17 2" xfId="8793" xr:uid="{00000000-0005-0000-0000-0000FC280000}"/>
    <cellStyle name="Normal 6 3 17 2 2" xfId="8794" xr:uid="{00000000-0005-0000-0000-0000FD280000}"/>
    <cellStyle name="Normal 6 3 17 2 2 2" xfId="8795" xr:uid="{00000000-0005-0000-0000-0000FE280000}"/>
    <cellStyle name="Normal 6 3 17 2 2 2 2" xfId="8796" xr:uid="{00000000-0005-0000-0000-0000FF280000}"/>
    <cellStyle name="Normal 6 3 17 2 2 3" xfId="8797" xr:uid="{00000000-0005-0000-0000-000000290000}"/>
    <cellStyle name="Normal 6 3 17 2 3" xfId="8798" xr:uid="{00000000-0005-0000-0000-000001290000}"/>
    <cellStyle name="Normal 6 3 17 2 3 2" xfId="8799" xr:uid="{00000000-0005-0000-0000-000002290000}"/>
    <cellStyle name="Normal 6 3 17 2 3 2 2" xfId="8800" xr:uid="{00000000-0005-0000-0000-000003290000}"/>
    <cellStyle name="Normal 6 3 17 2 3 3" xfId="8801" xr:uid="{00000000-0005-0000-0000-000004290000}"/>
    <cellStyle name="Normal 6 3 17 2 4" xfId="8802" xr:uid="{00000000-0005-0000-0000-000005290000}"/>
    <cellStyle name="Normal 6 3 17 2 4 2" xfId="8803" xr:uid="{00000000-0005-0000-0000-000006290000}"/>
    <cellStyle name="Normal 6 3 17 2 5" xfId="8804" xr:uid="{00000000-0005-0000-0000-000007290000}"/>
    <cellStyle name="Normal 6 3 17 3" xfId="8805" xr:uid="{00000000-0005-0000-0000-000008290000}"/>
    <cellStyle name="Normal 6 3 17 3 2" xfId="8806" xr:uid="{00000000-0005-0000-0000-000009290000}"/>
    <cellStyle name="Normal 6 3 17 3 2 2" xfId="8807" xr:uid="{00000000-0005-0000-0000-00000A290000}"/>
    <cellStyle name="Normal 6 3 17 3 3" xfId="8808" xr:uid="{00000000-0005-0000-0000-00000B290000}"/>
    <cellStyle name="Normal 6 3 17 4" xfId="8809" xr:uid="{00000000-0005-0000-0000-00000C290000}"/>
    <cellStyle name="Normal 6 3 17 4 2" xfId="8810" xr:uid="{00000000-0005-0000-0000-00000D290000}"/>
    <cellStyle name="Normal 6 3 17 4 2 2" xfId="8811" xr:uid="{00000000-0005-0000-0000-00000E290000}"/>
    <cellStyle name="Normal 6 3 17 4 3" xfId="8812" xr:uid="{00000000-0005-0000-0000-00000F290000}"/>
    <cellStyle name="Normal 6 3 17 5" xfId="8813" xr:uid="{00000000-0005-0000-0000-000010290000}"/>
    <cellStyle name="Normal 6 3 17 5 2" xfId="8814" xr:uid="{00000000-0005-0000-0000-000011290000}"/>
    <cellStyle name="Normal 6 3 17 6" xfId="8815" xr:uid="{00000000-0005-0000-0000-000012290000}"/>
    <cellStyle name="Normal 6 3 18" xfId="8816" xr:uid="{00000000-0005-0000-0000-000013290000}"/>
    <cellStyle name="Normal 6 3 19" xfId="18582" xr:uid="{00000000-0005-0000-0000-000014290000}"/>
    <cellStyle name="Normal 6 3 2" xfId="8817" xr:uid="{00000000-0005-0000-0000-000015290000}"/>
    <cellStyle name="Normal 6 3 2 2" xfId="18583" xr:uid="{00000000-0005-0000-0000-000016290000}"/>
    <cellStyle name="Normal 6 3 3" xfId="8818" xr:uid="{00000000-0005-0000-0000-000017290000}"/>
    <cellStyle name="Normal 6 3 3 2" xfId="18584" xr:uid="{00000000-0005-0000-0000-000018290000}"/>
    <cellStyle name="Normal 6 3 4" xfId="8819" xr:uid="{00000000-0005-0000-0000-000019290000}"/>
    <cellStyle name="Normal 6 3 4 2" xfId="18585" xr:uid="{00000000-0005-0000-0000-00001A290000}"/>
    <cellStyle name="Normal 6 3 5" xfId="8820" xr:uid="{00000000-0005-0000-0000-00001B290000}"/>
    <cellStyle name="Normal 6 3 5 2" xfId="18586" xr:uid="{00000000-0005-0000-0000-00001C290000}"/>
    <cellStyle name="Normal 6 3 6" xfId="8821" xr:uid="{00000000-0005-0000-0000-00001D290000}"/>
    <cellStyle name="Normal 6 3 6 2" xfId="18587" xr:uid="{00000000-0005-0000-0000-00001E290000}"/>
    <cellStyle name="Normal 6 3 7" xfId="8822" xr:uid="{00000000-0005-0000-0000-00001F290000}"/>
    <cellStyle name="Normal 6 3 7 2" xfId="18588" xr:uid="{00000000-0005-0000-0000-000020290000}"/>
    <cellStyle name="Normal 6 3 8" xfId="8823" xr:uid="{00000000-0005-0000-0000-000021290000}"/>
    <cellStyle name="Normal 6 3 8 2" xfId="18589" xr:uid="{00000000-0005-0000-0000-000022290000}"/>
    <cellStyle name="Normal 6 3 9" xfId="8824" xr:uid="{00000000-0005-0000-0000-000023290000}"/>
    <cellStyle name="Normal 6 4" xfId="8825" xr:uid="{00000000-0005-0000-0000-000024290000}"/>
    <cellStyle name="Normal 6 4 2" xfId="8826" xr:uid="{00000000-0005-0000-0000-000025290000}"/>
    <cellStyle name="Normal 6 4 2 2" xfId="18591" xr:uid="{00000000-0005-0000-0000-000026290000}"/>
    <cellStyle name="Normal 6 4 3" xfId="8827" xr:uid="{00000000-0005-0000-0000-000027290000}"/>
    <cellStyle name="Normal 6 4 3 2" xfId="18592" xr:uid="{00000000-0005-0000-0000-000028290000}"/>
    <cellStyle name="Normal 6 4 4" xfId="8828" xr:uid="{00000000-0005-0000-0000-000029290000}"/>
    <cellStyle name="Normal 6 4 4 2" xfId="18593" xr:uid="{00000000-0005-0000-0000-00002A290000}"/>
    <cellStyle name="Normal 6 4 5" xfId="8829" xr:uid="{00000000-0005-0000-0000-00002B290000}"/>
    <cellStyle name="Normal 6 4 5 2" xfId="18594" xr:uid="{00000000-0005-0000-0000-00002C290000}"/>
    <cellStyle name="Normal 6 4 6" xfId="8830" xr:uid="{00000000-0005-0000-0000-00002D290000}"/>
    <cellStyle name="Normal 6 4 6 2" xfId="18595" xr:uid="{00000000-0005-0000-0000-00002E290000}"/>
    <cellStyle name="Normal 6 4 7" xfId="8831" xr:uid="{00000000-0005-0000-0000-00002F290000}"/>
    <cellStyle name="Normal 6 4 7 2" xfId="18596" xr:uid="{00000000-0005-0000-0000-000030290000}"/>
    <cellStyle name="Normal 6 4 8" xfId="8832" xr:uid="{00000000-0005-0000-0000-000031290000}"/>
    <cellStyle name="Normal 6 4 8 2" xfId="18597" xr:uid="{00000000-0005-0000-0000-000032290000}"/>
    <cellStyle name="Normal 6 4 9" xfId="18590" xr:uid="{00000000-0005-0000-0000-000033290000}"/>
    <cellStyle name="Normal 6 5" xfId="8833" xr:uid="{00000000-0005-0000-0000-000034290000}"/>
    <cellStyle name="Normal 6 5 2" xfId="8834" xr:uid="{00000000-0005-0000-0000-000035290000}"/>
    <cellStyle name="Normal 6 5 2 2" xfId="18599" xr:uid="{00000000-0005-0000-0000-000036290000}"/>
    <cellStyle name="Normal 6 5 3" xfId="8835" xr:uid="{00000000-0005-0000-0000-000037290000}"/>
    <cellStyle name="Normal 6 5 3 2" xfId="18600" xr:uid="{00000000-0005-0000-0000-000038290000}"/>
    <cellStyle name="Normal 6 5 4" xfId="8836" xr:uid="{00000000-0005-0000-0000-000039290000}"/>
    <cellStyle name="Normal 6 5 4 2" xfId="18601" xr:uid="{00000000-0005-0000-0000-00003A290000}"/>
    <cellStyle name="Normal 6 5 5" xfId="8837" xr:uid="{00000000-0005-0000-0000-00003B290000}"/>
    <cellStyle name="Normal 6 5 5 2" xfId="18602" xr:uid="{00000000-0005-0000-0000-00003C290000}"/>
    <cellStyle name="Normal 6 5 6" xfId="8838" xr:uid="{00000000-0005-0000-0000-00003D290000}"/>
    <cellStyle name="Normal 6 5 6 2" xfId="18603" xr:uid="{00000000-0005-0000-0000-00003E290000}"/>
    <cellStyle name="Normal 6 5 7" xfId="8839" xr:uid="{00000000-0005-0000-0000-00003F290000}"/>
    <cellStyle name="Normal 6 5 7 2" xfId="18604" xr:uid="{00000000-0005-0000-0000-000040290000}"/>
    <cellStyle name="Normal 6 5 8" xfId="8840" xr:uid="{00000000-0005-0000-0000-000041290000}"/>
    <cellStyle name="Normal 6 5 8 2" xfId="18605" xr:uid="{00000000-0005-0000-0000-000042290000}"/>
    <cellStyle name="Normal 6 5 9" xfId="18598" xr:uid="{00000000-0005-0000-0000-000043290000}"/>
    <cellStyle name="Normal 6 6" xfId="8841" xr:uid="{00000000-0005-0000-0000-000044290000}"/>
    <cellStyle name="Normal 6 6 2" xfId="18606" xr:uid="{00000000-0005-0000-0000-000045290000}"/>
    <cellStyle name="Normal 6 7" xfId="8842" xr:uid="{00000000-0005-0000-0000-000046290000}"/>
    <cellStyle name="Normal 6 7 2" xfId="18607" xr:uid="{00000000-0005-0000-0000-000047290000}"/>
    <cellStyle name="Normal 6 8" xfId="8843" xr:uid="{00000000-0005-0000-0000-000048290000}"/>
    <cellStyle name="Normal 6 8 2" xfId="18608" xr:uid="{00000000-0005-0000-0000-000049290000}"/>
    <cellStyle name="Normal 6 9" xfId="8844" xr:uid="{00000000-0005-0000-0000-00004A290000}"/>
    <cellStyle name="Normal 6 9 2" xfId="18609" xr:uid="{00000000-0005-0000-0000-00004B290000}"/>
    <cellStyle name="Normal 6_ELC" xfId="8845" xr:uid="{00000000-0005-0000-0000-00004C290000}"/>
    <cellStyle name="Normal 60" xfId="8846" xr:uid="{00000000-0005-0000-0000-00004D290000}"/>
    <cellStyle name="Normal 61" xfId="8847" xr:uid="{00000000-0005-0000-0000-00004E290000}"/>
    <cellStyle name="Normal 62" xfId="8848" xr:uid="{00000000-0005-0000-0000-00004F290000}"/>
    <cellStyle name="Normal 63" xfId="20315" xr:uid="{3DE95725-64CE-4586-9FDB-BB3B43D71DB9}"/>
    <cellStyle name="Normal 64" xfId="20329" xr:uid="{73AA0DDE-21C2-4B7A-8EB9-E1FF6E02062D}"/>
    <cellStyle name="Normal 7" xfId="8849" xr:uid="{00000000-0005-0000-0000-000050290000}"/>
    <cellStyle name="Normal 7 10" xfId="8850" xr:uid="{00000000-0005-0000-0000-000051290000}"/>
    <cellStyle name="Normal 7 10 2" xfId="18611" xr:uid="{00000000-0005-0000-0000-000052290000}"/>
    <cellStyle name="Normal 7 11" xfId="8851" xr:uid="{00000000-0005-0000-0000-000053290000}"/>
    <cellStyle name="Normal 7 11 2" xfId="18612" xr:uid="{00000000-0005-0000-0000-000054290000}"/>
    <cellStyle name="Normal 7 12" xfId="8852" xr:uid="{00000000-0005-0000-0000-000055290000}"/>
    <cellStyle name="Normal 7 12 2" xfId="18613" xr:uid="{00000000-0005-0000-0000-000056290000}"/>
    <cellStyle name="Normal 7 13" xfId="8853" xr:uid="{00000000-0005-0000-0000-000057290000}"/>
    <cellStyle name="Normal 7 14" xfId="18610" xr:uid="{00000000-0005-0000-0000-000058290000}"/>
    <cellStyle name="Normal 7 2" xfId="8854" xr:uid="{00000000-0005-0000-0000-000059290000}"/>
    <cellStyle name="Normal 7 2 10" xfId="18614" xr:uid="{00000000-0005-0000-0000-00005A290000}"/>
    <cellStyle name="Normal 7 2 2" xfId="8855" xr:uid="{00000000-0005-0000-0000-00005B290000}"/>
    <cellStyle name="Normal 7 2 2 2" xfId="18615" xr:uid="{00000000-0005-0000-0000-00005C290000}"/>
    <cellStyle name="Normal 7 2 3" xfId="8856" xr:uid="{00000000-0005-0000-0000-00005D290000}"/>
    <cellStyle name="Normal 7 2 3 2" xfId="8857" xr:uid="{00000000-0005-0000-0000-00005E290000}"/>
    <cellStyle name="Normal 7 2 3 3" xfId="8858" xr:uid="{00000000-0005-0000-0000-00005F290000}"/>
    <cellStyle name="Normal 7 2 3 4" xfId="18616" xr:uid="{00000000-0005-0000-0000-000060290000}"/>
    <cellStyle name="Normal 7 2 4" xfId="8859" xr:uid="{00000000-0005-0000-0000-000061290000}"/>
    <cellStyle name="Normal 7 2 4 2" xfId="18617" xr:uid="{00000000-0005-0000-0000-000062290000}"/>
    <cellStyle name="Normal 7 2 5" xfId="8860" xr:uid="{00000000-0005-0000-0000-000063290000}"/>
    <cellStyle name="Normal 7 2 5 2" xfId="18618" xr:uid="{00000000-0005-0000-0000-000064290000}"/>
    <cellStyle name="Normal 7 2 6" xfId="8861" xr:uid="{00000000-0005-0000-0000-000065290000}"/>
    <cellStyle name="Normal 7 2 6 2" xfId="18619" xr:uid="{00000000-0005-0000-0000-000066290000}"/>
    <cellStyle name="Normal 7 2 7" xfId="8862" xr:uid="{00000000-0005-0000-0000-000067290000}"/>
    <cellStyle name="Normal 7 2 7 2" xfId="18620" xr:uid="{00000000-0005-0000-0000-000068290000}"/>
    <cellStyle name="Normal 7 2 8" xfId="8863" xr:uid="{00000000-0005-0000-0000-000069290000}"/>
    <cellStyle name="Normal 7 2 8 2" xfId="18621" xr:uid="{00000000-0005-0000-0000-00006A290000}"/>
    <cellStyle name="Normal 7 2 9" xfId="8864" xr:uid="{00000000-0005-0000-0000-00006B290000}"/>
    <cellStyle name="Normal 7 2_Scen_XBase" xfId="8865" xr:uid="{00000000-0005-0000-0000-00006C290000}"/>
    <cellStyle name="Normal 7 3" xfId="8866" xr:uid="{00000000-0005-0000-0000-00006D290000}"/>
    <cellStyle name="Normal 7 3 10" xfId="8867" xr:uid="{00000000-0005-0000-0000-00006E290000}"/>
    <cellStyle name="Normal 7 3 10 2" xfId="8868" xr:uid="{00000000-0005-0000-0000-00006F290000}"/>
    <cellStyle name="Normal 7 3 10 2 2" xfId="8869" xr:uid="{00000000-0005-0000-0000-000070290000}"/>
    <cellStyle name="Normal 7 3 10 2 2 2" xfId="8870" xr:uid="{00000000-0005-0000-0000-000071290000}"/>
    <cellStyle name="Normal 7 3 10 2 3" xfId="8871" xr:uid="{00000000-0005-0000-0000-000072290000}"/>
    <cellStyle name="Normal 7 3 10 3" xfId="8872" xr:uid="{00000000-0005-0000-0000-000073290000}"/>
    <cellStyle name="Normal 7 3 10 3 2" xfId="8873" xr:uid="{00000000-0005-0000-0000-000074290000}"/>
    <cellStyle name="Normal 7 3 10 3 2 2" xfId="8874" xr:uid="{00000000-0005-0000-0000-000075290000}"/>
    <cellStyle name="Normal 7 3 10 3 3" xfId="8875" xr:uid="{00000000-0005-0000-0000-000076290000}"/>
    <cellStyle name="Normal 7 3 10 4" xfId="8876" xr:uid="{00000000-0005-0000-0000-000077290000}"/>
    <cellStyle name="Normal 7 3 10 4 2" xfId="8877" xr:uid="{00000000-0005-0000-0000-000078290000}"/>
    <cellStyle name="Normal 7 3 10 5" xfId="8878" xr:uid="{00000000-0005-0000-0000-000079290000}"/>
    <cellStyle name="Normal 7 3 11" xfId="8879" xr:uid="{00000000-0005-0000-0000-00007A290000}"/>
    <cellStyle name="Normal 7 3 11 2" xfId="8880" xr:uid="{00000000-0005-0000-0000-00007B290000}"/>
    <cellStyle name="Normal 7 3 11 2 2" xfId="8881" xr:uid="{00000000-0005-0000-0000-00007C290000}"/>
    <cellStyle name="Normal 7 3 11 2 2 2" xfId="8882" xr:uid="{00000000-0005-0000-0000-00007D290000}"/>
    <cellStyle name="Normal 7 3 11 2 3" xfId="8883" xr:uid="{00000000-0005-0000-0000-00007E290000}"/>
    <cellStyle name="Normal 7 3 11 3" xfId="8884" xr:uid="{00000000-0005-0000-0000-00007F290000}"/>
    <cellStyle name="Normal 7 3 11 3 2" xfId="8885" xr:uid="{00000000-0005-0000-0000-000080290000}"/>
    <cellStyle name="Normal 7 3 11 4" xfId="8886" xr:uid="{00000000-0005-0000-0000-000081290000}"/>
    <cellStyle name="Normal 7 3 12" xfId="8887" xr:uid="{00000000-0005-0000-0000-000082290000}"/>
    <cellStyle name="Normal 7 3 12 2" xfId="8888" xr:uid="{00000000-0005-0000-0000-000083290000}"/>
    <cellStyle name="Normal 7 3 13" xfId="18622" xr:uid="{00000000-0005-0000-0000-000084290000}"/>
    <cellStyle name="Normal 7 3 2" xfId="8889" xr:uid="{00000000-0005-0000-0000-000085290000}"/>
    <cellStyle name="Normal 7 3 2 2" xfId="18623" xr:uid="{00000000-0005-0000-0000-000086290000}"/>
    <cellStyle name="Normal 7 3 3" xfId="8890" xr:uid="{00000000-0005-0000-0000-000087290000}"/>
    <cellStyle name="Normal 7 3 3 2" xfId="18624" xr:uid="{00000000-0005-0000-0000-000088290000}"/>
    <cellStyle name="Normal 7 3 4" xfId="8891" xr:uid="{00000000-0005-0000-0000-000089290000}"/>
    <cellStyle name="Normal 7 3 4 2" xfId="18625" xr:uid="{00000000-0005-0000-0000-00008A290000}"/>
    <cellStyle name="Normal 7 3 5" xfId="8892" xr:uid="{00000000-0005-0000-0000-00008B290000}"/>
    <cellStyle name="Normal 7 3 5 2" xfId="18626" xr:uid="{00000000-0005-0000-0000-00008C290000}"/>
    <cellStyle name="Normal 7 3 6" xfId="8893" xr:uid="{00000000-0005-0000-0000-00008D290000}"/>
    <cellStyle name="Normal 7 3 6 2" xfId="18627" xr:uid="{00000000-0005-0000-0000-00008E290000}"/>
    <cellStyle name="Normal 7 3 7" xfId="8894" xr:uid="{00000000-0005-0000-0000-00008F290000}"/>
    <cellStyle name="Normal 7 3 7 2" xfId="18628" xr:uid="{00000000-0005-0000-0000-000090290000}"/>
    <cellStyle name="Normal 7 3 8" xfId="8895" xr:uid="{00000000-0005-0000-0000-000091290000}"/>
    <cellStyle name="Normal 7 3 8 2" xfId="18629" xr:uid="{00000000-0005-0000-0000-000092290000}"/>
    <cellStyle name="Normal 7 3 9" xfId="8896" xr:uid="{00000000-0005-0000-0000-000093290000}"/>
    <cellStyle name="Normal 7 4" xfId="8897" xr:uid="{00000000-0005-0000-0000-000094290000}"/>
    <cellStyle name="Normal 7 4 2" xfId="8898" xr:uid="{00000000-0005-0000-0000-000095290000}"/>
    <cellStyle name="Normal 7 4 2 2" xfId="18631" xr:uid="{00000000-0005-0000-0000-000096290000}"/>
    <cellStyle name="Normal 7 4 3" xfId="8899" xr:uid="{00000000-0005-0000-0000-000097290000}"/>
    <cellStyle name="Normal 7 4 3 2" xfId="18632" xr:uid="{00000000-0005-0000-0000-000098290000}"/>
    <cellStyle name="Normal 7 4 4" xfId="8900" xr:uid="{00000000-0005-0000-0000-000099290000}"/>
    <cellStyle name="Normal 7 4 4 2" xfId="18633" xr:uid="{00000000-0005-0000-0000-00009A290000}"/>
    <cellStyle name="Normal 7 4 5" xfId="8901" xr:uid="{00000000-0005-0000-0000-00009B290000}"/>
    <cellStyle name="Normal 7 4 5 2" xfId="18634" xr:uid="{00000000-0005-0000-0000-00009C290000}"/>
    <cellStyle name="Normal 7 4 6" xfId="8902" xr:uid="{00000000-0005-0000-0000-00009D290000}"/>
    <cellStyle name="Normal 7 4 6 2" xfId="18635" xr:uid="{00000000-0005-0000-0000-00009E290000}"/>
    <cellStyle name="Normal 7 4 7" xfId="8903" xr:uid="{00000000-0005-0000-0000-00009F290000}"/>
    <cellStyle name="Normal 7 4 7 2" xfId="18636" xr:uid="{00000000-0005-0000-0000-0000A0290000}"/>
    <cellStyle name="Normal 7 4 8" xfId="8904" xr:uid="{00000000-0005-0000-0000-0000A1290000}"/>
    <cellStyle name="Normal 7 4 8 2" xfId="18637" xr:uid="{00000000-0005-0000-0000-0000A2290000}"/>
    <cellStyle name="Normal 7 4 9" xfId="18630" xr:uid="{00000000-0005-0000-0000-0000A3290000}"/>
    <cellStyle name="Normal 7 5" xfId="8905" xr:uid="{00000000-0005-0000-0000-0000A4290000}"/>
    <cellStyle name="Normal 7 5 2" xfId="8906" xr:uid="{00000000-0005-0000-0000-0000A5290000}"/>
    <cellStyle name="Normal 7 5 2 2" xfId="18639" xr:uid="{00000000-0005-0000-0000-0000A6290000}"/>
    <cellStyle name="Normal 7 5 3" xfId="8907" xr:uid="{00000000-0005-0000-0000-0000A7290000}"/>
    <cellStyle name="Normal 7 5 3 2" xfId="18640" xr:uid="{00000000-0005-0000-0000-0000A8290000}"/>
    <cellStyle name="Normal 7 5 4" xfId="8908" xr:uid="{00000000-0005-0000-0000-0000A9290000}"/>
    <cellStyle name="Normal 7 5 4 2" xfId="18641" xr:uid="{00000000-0005-0000-0000-0000AA290000}"/>
    <cellStyle name="Normal 7 5 5" xfId="8909" xr:uid="{00000000-0005-0000-0000-0000AB290000}"/>
    <cellStyle name="Normal 7 5 5 2" xfId="18642" xr:uid="{00000000-0005-0000-0000-0000AC290000}"/>
    <cellStyle name="Normal 7 5 6" xfId="8910" xr:uid="{00000000-0005-0000-0000-0000AD290000}"/>
    <cellStyle name="Normal 7 5 6 2" xfId="18643" xr:uid="{00000000-0005-0000-0000-0000AE290000}"/>
    <cellStyle name="Normal 7 5 7" xfId="8911" xr:uid="{00000000-0005-0000-0000-0000AF290000}"/>
    <cellStyle name="Normal 7 5 7 2" xfId="18644" xr:uid="{00000000-0005-0000-0000-0000B0290000}"/>
    <cellStyle name="Normal 7 5 8" xfId="8912" xr:uid="{00000000-0005-0000-0000-0000B1290000}"/>
    <cellStyle name="Normal 7 5 8 2" xfId="18645" xr:uid="{00000000-0005-0000-0000-0000B2290000}"/>
    <cellStyle name="Normal 7 5 9" xfId="18638" xr:uid="{00000000-0005-0000-0000-0000B3290000}"/>
    <cellStyle name="Normal 7 6" xfId="8913" xr:uid="{00000000-0005-0000-0000-0000B4290000}"/>
    <cellStyle name="Normal 7 6 2" xfId="18646" xr:uid="{00000000-0005-0000-0000-0000B5290000}"/>
    <cellStyle name="Normal 7 7" xfId="8914" xr:uid="{00000000-0005-0000-0000-0000B6290000}"/>
    <cellStyle name="Normal 7 7 2" xfId="18647" xr:uid="{00000000-0005-0000-0000-0000B7290000}"/>
    <cellStyle name="Normal 7 8" xfId="8915" xr:uid="{00000000-0005-0000-0000-0000B8290000}"/>
    <cellStyle name="Normal 7 8 2" xfId="18648" xr:uid="{00000000-0005-0000-0000-0000B9290000}"/>
    <cellStyle name="Normal 7 9" xfId="8916" xr:uid="{00000000-0005-0000-0000-0000BA290000}"/>
    <cellStyle name="Normal 7 9 2" xfId="18649" xr:uid="{00000000-0005-0000-0000-0000BB290000}"/>
    <cellStyle name="Normal 8" xfId="8917" xr:uid="{00000000-0005-0000-0000-0000BC290000}"/>
    <cellStyle name="Normal 8 10" xfId="8918" xr:uid="{00000000-0005-0000-0000-0000BD290000}"/>
    <cellStyle name="Normal 8 10 2" xfId="8919" xr:uid="{00000000-0005-0000-0000-0000BE290000}"/>
    <cellStyle name="Normal 8 10 3" xfId="8920" xr:uid="{00000000-0005-0000-0000-0000BF290000}"/>
    <cellStyle name="Normal 8 10 4" xfId="18651" xr:uid="{00000000-0005-0000-0000-0000C0290000}"/>
    <cellStyle name="Normal 8 11" xfId="8921" xr:uid="{00000000-0005-0000-0000-0000C1290000}"/>
    <cellStyle name="Normal 8 11 2" xfId="8922" xr:uid="{00000000-0005-0000-0000-0000C2290000}"/>
    <cellStyle name="Normal 8 11 3" xfId="8923" xr:uid="{00000000-0005-0000-0000-0000C3290000}"/>
    <cellStyle name="Normal 8 11 3 2" xfId="8924" xr:uid="{00000000-0005-0000-0000-0000C4290000}"/>
    <cellStyle name="Normal 8 11 3 2 2" xfId="8925" xr:uid="{00000000-0005-0000-0000-0000C5290000}"/>
    <cellStyle name="Normal 8 11 3 2 2 2" xfId="8926" xr:uid="{00000000-0005-0000-0000-0000C6290000}"/>
    <cellStyle name="Normal 8 11 3 2 3" xfId="8927" xr:uid="{00000000-0005-0000-0000-0000C7290000}"/>
    <cellStyle name="Normal 8 11 3 3" xfId="8928" xr:uid="{00000000-0005-0000-0000-0000C8290000}"/>
    <cellStyle name="Normal 8 11 3 3 2" xfId="8929" xr:uid="{00000000-0005-0000-0000-0000C9290000}"/>
    <cellStyle name="Normal 8 11 3 3 2 2" xfId="8930" xr:uid="{00000000-0005-0000-0000-0000CA290000}"/>
    <cellStyle name="Normal 8 11 3 3 3" xfId="8931" xr:uid="{00000000-0005-0000-0000-0000CB290000}"/>
    <cellStyle name="Normal 8 11 3 4" xfId="8932" xr:uid="{00000000-0005-0000-0000-0000CC290000}"/>
    <cellStyle name="Normal 8 11 3 4 2" xfId="8933" xr:uid="{00000000-0005-0000-0000-0000CD290000}"/>
    <cellStyle name="Normal 8 11 3 5" xfId="8934" xr:uid="{00000000-0005-0000-0000-0000CE290000}"/>
    <cellStyle name="Normal 8 11 4" xfId="8935" xr:uid="{00000000-0005-0000-0000-0000CF290000}"/>
    <cellStyle name="Normal 8 11 4 2" xfId="8936" xr:uid="{00000000-0005-0000-0000-0000D0290000}"/>
    <cellStyle name="Normal 8 11 4 2 2" xfId="8937" xr:uid="{00000000-0005-0000-0000-0000D1290000}"/>
    <cellStyle name="Normal 8 11 4 2 2 2" xfId="8938" xr:uid="{00000000-0005-0000-0000-0000D2290000}"/>
    <cellStyle name="Normal 8 11 4 2 3" xfId="8939" xr:uid="{00000000-0005-0000-0000-0000D3290000}"/>
    <cellStyle name="Normal 8 11 4 3" xfId="8940" xr:uid="{00000000-0005-0000-0000-0000D4290000}"/>
    <cellStyle name="Normal 8 11 4 3 2" xfId="8941" xr:uid="{00000000-0005-0000-0000-0000D5290000}"/>
    <cellStyle name="Normal 8 11 4 4" xfId="8942" xr:uid="{00000000-0005-0000-0000-0000D6290000}"/>
    <cellStyle name="Normal 8 11 5" xfId="8943" xr:uid="{00000000-0005-0000-0000-0000D7290000}"/>
    <cellStyle name="Normal 8 11 5 2" xfId="8944" xr:uid="{00000000-0005-0000-0000-0000D8290000}"/>
    <cellStyle name="Normal 8 11 6" xfId="18652" xr:uid="{00000000-0005-0000-0000-0000D9290000}"/>
    <cellStyle name="Normal 8 12" xfId="8945" xr:uid="{00000000-0005-0000-0000-0000DA290000}"/>
    <cellStyle name="Normal 8 12 2" xfId="18653" xr:uid="{00000000-0005-0000-0000-0000DB290000}"/>
    <cellStyle name="Normal 8 13" xfId="8946" xr:uid="{00000000-0005-0000-0000-0000DC290000}"/>
    <cellStyle name="Normal 8 14" xfId="18650" xr:uid="{00000000-0005-0000-0000-0000DD290000}"/>
    <cellStyle name="Normal 8 2" xfId="8947" xr:uid="{00000000-0005-0000-0000-0000DE290000}"/>
    <cellStyle name="Normal 8 2 10" xfId="18654" xr:uid="{00000000-0005-0000-0000-0000DF290000}"/>
    <cellStyle name="Normal 8 2 2" xfId="8948" xr:uid="{00000000-0005-0000-0000-0000E0290000}"/>
    <cellStyle name="Normal 8 2 2 2" xfId="18655" xr:uid="{00000000-0005-0000-0000-0000E1290000}"/>
    <cellStyle name="Normal 8 2 3" xfId="8949" xr:uid="{00000000-0005-0000-0000-0000E2290000}"/>
    <cellStyle name="Normal 8 2 3 2" xfId="18656" xr:uid="{00000000-0005-0000-0000-0000E3290000}"/>
    <cellStyle name="Normal 8 2 4" xfId="8950" xr:uid="{00000000-0005-0000-0000-0000E4290000}"/>
    <cellStyle name="Normal 8 2 4 2" xfId="18657" xr:uid="{00000000-0005-0000-0000-0000E5290000}"/>
    <cellStyle name="Normal 8 2 5" xfId="8951" xr:uid="{00000000-0005-0000-0000-0000E6290000}"/>
    <cellStyle name="Normal 8 2 5 2" xfId="18658" xr:uid="{00000000-0005-0000-0000-0000E7290000}"/>
    <cellStyle name="Normal 8 2 6" xfId="8952" xr:uid="{00000000-0005-0000-0000-0000E8290000}"/>
    <cellStyle name="Normal 8 2 6 2" xfId="18659" xr:uid="{00000000-0005-0000-0000-0000E9290000}"/>
    <cellStyle name="Normal 8 2 7" xfId="8953" xr:uid="{00000000-0005-0000-0000-0000EA290000}"/>
    <cellStyle name="Normal 8 2 7 2" xfId="18660" xr:uid="{00000000-0005-0000-0000-0000EB290000}"/>
    <cellStyle name="Normal 8 2 8" xfId="8954" xr:uid="{00000000-0005-0000-0000-0000EC290000}"/>
    <cellStyle name="Normal 8 2 8 2" xfId="18661" xr:uid="{00000000-0005-0000-0000-0000ED290000}"/>
    <cellStyle name="Normal 8 2 9" xfId="8955" xr:uid="{00000000-0005-0000-0000-0000EE290000}"/>
    <cellStyle name="Normal 8 3" xfId="8956" xr:uid="{00000000-0005-0000-0000-0000EF290000}"/>
    <cellStyle name="Normal 8 3 2" xfId="8957" xr:uid="{00000000-0005-0000-0000-0000F0290000}"/>
    <cellStyle name="Normal 8 3 2 2" xfId="18663" xr:uid="{00000000-0005-0000-0000-0000F1290000}"/>
    <cellStyle name="Normal 8 3 3" xfId="8958" xr:uid="{00000000-0005-0000-0000-0000F2290000}"/>
    <cellStyle name="Normal 8 3 3 2" xfId="18664" xr:uid="{00000000-0005-0000-0000-0000F3290000}"/>
    <cellStyle name="Normal 8 3 4" xfId="8959" xr:uid="{00000000-0005-0000-0000-0000F4290000}"/>
    <cellStyle name="Normal 8 3 4 2" xfId="18665" xr:uid="{00000000-0005-0000-0000-0000F5290000}"/>
    <cellStyle name="Normal 8 3 5" xfId="8960" xr:uid="{00000000-0005-0000-0000-0000F6290000}"/>
    <cellStyle name="Normal 8 3 5 2" xfId="18666" xr:uid="{00000000-0005-0000-0000-0000F7290000}"/>
    <cellStyle name="Normal 8 3 6" xfId="8961" xr:uid="{00000000-0005-0000-0000-0000F8290000}"/>
    <cellStyle name="Normal 8 3 6 2" xfId="18667" xr:uid="{00000000-0005-0000-0000-0000F9290000}"/>
    <cellStyle name="Normal 8 3 7" xfId="8962" xr:uid="{00000000-0005-0000-0000-0000FA290000}"/>
    <cellStyle name="Normal 8 3 7 2" xfId="18668" xr:uid="{00000000-0005-0000-0000-0000FB290000}"/>
    <cellStyle name="Normal 8 3 8" xfId="8963" xr:uid="{00000000-0005-0000-0000-0000FC290000}"/>
    <cellStyle name="Normal 8 3 8 2" xfId="18669" xr:uid="{00000000-0005-0000-0000-0000FD290000}"/>
    <cellStyle name="Normal 8 3 9" xfId="18662" xr:uid="{00000000-0005-0000-0000-0000FE290000}"/>
    <cellStyle name="Normal 8 4" xfId="8964" xr:uid="{00000000-0005-0000-0000-0000FF290000}"/>
    <cellStyle name="Normal 8 4 2" xfId="8965" xr:uid="{00000000-0005-0000-0000-0000002A0000}"/>
    <cellStyle name="Normal 8 4 2 2" xfId="18671" xr:uid="{00000000-0005-0000-0000-0000012A0000}"/>
    <cellStyle name="Normal 8 4 3" xfId="8966" xr:uid="{00000000-0005-0000-0000-0000022A0000}"/>
    <cellStyle name="Normal 8 4 3 2" xfId="18672" xr:uid="{00000000-0005-0000-0000-0000032A0000}"/>
    <cellStyle name="Normal 8 4 4" xfId="8967" xr:uid="{00000000-0005-0000-0000-0000042A0000}"/>
    <cellStyle name="Normal 8 4 4 2" xfId="18673" xr:uid="{00000000-0005-0000-0000-0000052A0000}"/>
    <cellStyle name="Normal 8 4 5" xfId="8968" xr:uid="{00000000-0005-0000-0000-0000062A0000}"/>
    <cellStyle name="Normal 8 4 5 2" xfId="18674" xr:uid="{00000000-0005-0000-0000-0000072A0000}"/>
    <cellStyle name="Normal 8 4 6" xfId="8969" xr:uid="{00000000-0005-0000-0000-0000082A0000}"/>
    <cellStyle name="Normal 8 4 6 2" xfId="18675" xr:uid="{00000000-0005-0000-0000-0000092A0000}"/>
    <cellStyle name="Normal 8 4 7" xfId="8970" xr:uid="{00000000-0005-0000-0000-00000A2A0000}"/>
    <cellStyle name="Normal 8 4 7 2" xfId="18676" xr:uid="{00000000-0005-0000-0000-00000B2A0000}"/>
    <cellStyle name="Normal 8 4 8" xfId="8971" xr:uid="{00000000-0005-0000-0000-00000C2A0000}"/>
    <cellStyle name="Normal 8 4 8 2" xfId="18677" xr:uid="{00000000-0005-0000-0000-00000D2A0000}"/>
    <cellStyle name="Normal 8 4 9" xfId="18670" xr:uid="{00000000-0005-0000-0000-00000E2A0000}"/>
    <cellStyle name="Normal 8 5" xfId="8972" xr:uid="{00000000-0005-0000-0000-00000F2A0000}"/>
    <cellStyle name="Normal 8 5 2" xfId="8973" xr:uid="{00000000-0005-0000-0000-0000102A0000}"/>
    <cellStyle name="Normal 8 5 2 2" xfId="18679" xr:uid="{00000000-0005-0000-0000-0000112A0000}"/>
    <cellStyle name="Normal 8 5 3" xfId="8974" xr:uid="{00000000-0005-0000-0000-0000122A0000}"/>
    <cellStyle name="Normal 8 5 3 2" xfId="18680" xr:uid="{00000000-0005-0000-0000-0000132A0000}"/>
    <cellStyle name="Normal 8 5 4" xfId="8975" xr:uid="{00000000-0005-0000-0000-0000142A0000}"/>
    <cellStyle name="Normal 8 5 4 2" xfId="18681" xr:uid="{00000000-0005-0000-0000-0000152A0000}"/>
    <cellStyle name="Normal 8 5 5" xfId="8976" xr:uid="{00000000-0005-0000-0000-0000162A0000}"/>
    <cellStyle name="Normal 8 5 5 2" xfId="18682" xr:uid="{00000000-0005-0000-0000-0000172A0000}"/>
    <cellStyle name="Normal 8 5 6" xfId="8977" xr:uid="{00000000-0005-0000-0000-0000182A0000}"/>
    <cellStyle name="Normal 8 5 6 2" xfId="18683" xr:uid="{00000000-0005-0000-0000-0000192A0000}"/>
    <cellStyle name="Normal 8 5 7" xfId="8978" xr:uid="{00000000-0005-0000-0000-00001A2A0000}"/>
    <cellStyle name="Normal 8 5 7 2" xfId="18684" xr:uid="{00000000-0005-0000-0000-00001B2A0000}"/>
    <cellStyle name="Normal 8 5 8" xfId="8979" xr:uid="{00000000-0005-0000-0000-00001C2A0000}"/>
    <cellStyle name="Normal 8 5 8 2" xfId="18685" xr:uid="{00000000-0005-0000-0000-00001D2A0000}"/>
    <cellStyle name="Normal 8 5 9" xfId="18678" xr:uid="{00000000-0005-0000-0000-00001E2A0000}"/>
    <cellStyle name="Normal 8 6" xfId="8980" xr:uid="{00000000-0005-0000-0000-00001F2A0000}"/>
    <cellStyle name="Normal 8 6 2" xfId="18686" xr:uid="{00000000-0005-0000-0000-0000202A0000}"/>
    <cellStyle name="Normal 8 7" xfId="8981" xr:uid="{00000000-0005-0000-0000-0000212A0000}"/>
    <cellStyle name="Normal 8 7 2" xfId="18687" xr:uid="{00000000-0005-0000-0000-0000222A0000}"/>
    <cellStyle name="Normal 8 8" xfId="8982" xr:uid="{00000000-0005-0000-0000-0000232A0000}"/>
    <cellStyle name="Normal 8 8 2" xfId="18688" xr:uid="{00000000-0005-0000-0000-0000242A0000}"/>
    <cellStyle name="Normal 8 9" xfId="8983" xr:uid="{00000000-0005-0000-0000-0000252A0000}"/>
    <cellStyle name="Normal 8 9 2" xfId="18689" xr:uid="{00000000-0005-0000-0000-0000262A0000}"/>
    <cellStyle name="Normal 9" xfId="8984" xr:uid="{00000000-0005-0000-0000-0000272A0000}"/>
    <cellStyle name="Normal 9 10" xfId="8985" xr:uid="{00000000-0005-0000-0000-0000282A0000}"/>
    <cellStyle name="Normal 9 10 2" xfId="8986" xr:uid="{00000000-0005-0000-0000-0000292A0000}"/>
    <cellStyle name="Normal 9 10 2 2" xfId="8987" xr:uid="{00000000-0005-0000-0000-00002A2A0000}"/>
    <cellStyle name="Normal 9 10 2 2 2" xfId="8988" xr:uid="{00000000-0005-0000-0000-00002B2A0000}"/>
    <cellStyle name="Normal 9 10 2 2 2 2" xfId="8989" xr:uid="{00000000-0005-0000-0000-00002C2A0000}"/>
    <cellStyle name="Normal 9 10 2 2 3" xfId="8990" xr:uid="{00000000-0005-0000-0000-00002D2A0000}"/>
    <cellStyle name="Normal 9 10 2 3" xfId="8991" xr:uid="{00000000-0005-0000-0000-00002E2A0000}"/>
    <cellStyle name="Normal 9 10 2 3 2" xfId="8992" xr:uid="{00000000-0005-0000-0000-00002F2A0000}"/>
    <cellStyle name="Normal 9 10 2 3 2 2" xfId="8993" xr:uid="{00000000-0005-0000-0000-0000302A0000}"/>
    <cellStyle name="Normal 9 10 2 3 3" xfId="8994" xr:uid="{00000000-0005-0000-0000-0000312A0000}"/>
    <cellStyle name="Normal 9 10 2 4" xfId="8995" xr:uid="{00000000-0005-0000-0000-0000322A0000}"/>
    <cellStyle name="Normal 9 10 2 4 2" xfId="8996" xr:uid="{00000000-0005-0000-0000-0000332A0000}"/>
    <cellStyle name="Normal 9 10 2 5" xfId="8997" xr:uid="{00000000-0005-0000-0000-0000342A0000}"/>
    <cellStyle name="Normal 9 10 3" xfId="8998" xr:uid="{00000000-0005-0000-0000-0000352A0000}"/>
    <cellStyle name="Normal 9 10 3 2" xfId="8999" xr:uid="{00000000-0005-0000-0000-0000362A0000}"/>
    <cellStyle name="Normal 9 10 3 2 2" xfId="9000" xr:uid="{00000000-0005-0000-0000-0000372A0000}"/>
    <cellStyle name="Normal 9 10 3 3" xfId="9001" xr:uid="{00000000-0005-0000-0000-0000382A0000}"/>
    <cellStyle name="Normal 9 10 4" xfId="9002" xr:uid="{00000000-0005-0000-0000-0000392A0000}"/>
    <cellStyle name="Normal 9 10 4 2" xfId="9003" xr:uid="{00000000-0005-0000-0000-00003A2A0000}"/>
    <cellStyle name="Normal 9 10 4 2 2" xfId="9004" xr:uid="{00000000-0005-0000-0000-00003B2A0000}"/>
    <cellStyle name="Normal 9 10 4 3" xfId="9005" xr:uid="{00000000-0005-0000-0000-00003C2A0000}"/>
    <cellStyle name="Normal 9 10 5" xfId="9006" xr:uid="{00000000-0005-0000-0000-00003D2A0000}"/>
    <cellStyle name="Normal 9 10 5 2" xfId="9007" xr:uid="{00000000-0005-0000-0000-00003E2A0000}"/>
    <cellStyle name="Normal 9 10 6" xfId="9008" xr:uid="{00000000-0005-0000-0000-00003F2A0000}"/>
    <cellStyle name="Normal 9 11" xfId="9009" xr:uid="{00000000-0005-0000-0000-0000402A0000}"/>
    <cellStyle name="Normal 9 11 2" xfId="9010" xr:uid="{00000000-0005-0000-0000-0000412A0000}"/>
    <cellStyle name="Normal 9 11 2 2" xfId="9011" xr:uid="{00000000-0005-0000-0000-0000422A0000}"/>
    <cellStyle name="Normal 9 11 2 2 2" xfId="9012" xr:uid="{00000000-0005-0000-0000-0000432A0000}"/>
    <cellStyle name="Normal 9 11 2 2 2 2" xfId="9013" xr:uid="{00000000-0005-0000-0000-0000442A0000}"/>
    <cellStyle name="Normal 9 11 2 2 3" xfId="9014" xr:uid="{00000000-0005-0000-0000-0000452A0000}"/>
    <cellStyle name="Normal 9 11 2 3" xfId="9015" xr:uid="{00000000-0005-0000-0000-0000462A0000}"/>
    <cellStyle name="Normal 9 11 2 3 2" xfId="9016" xr:uid="{00000000-0005-0000-0000-0000472A0000}"/>
    <cellStyle name="Normal 9 11 2 3 2 2" xfId="9017" xr:uid="{00000000-0005-0000-0000-0000482A0000}"/>
    <cellStyle name="Normal 9 11 2 3 3" xfId="9018" xr:uid="{00000000-0005-0000-0000-0000492A0000}"/>
    <cellStyle name="Normal 9 11 2 4" xfId="9019" xr:uid="{00000000-0005-0000-0000-00004A2A0000}"/>
    <cellStyle name="Normal 9 11 2 4 2" xfId="9020" xr:uid="{00000000-0005-0000-0000-00004B2A0000}"/>
    <cellStyle name="Normal 9 11 2 5" xfId="9021" xr:uid="{00000000-0005-0000-0000-00004C2A0000}"/>
    <cellStyle name="Normal 9 11 3" xfId="9022" xr:uid="{00000000-0005-0000-0000-00004D2A0000}"/>
    <cellStyle name="Normal 9 11 3 2" xfId="9023" xr:uid="{00000000-0005-0000-0000-00004E2A0000}"/>
    <cellStyle name="Normal 9 11 3 2 2" xfId="9024" xr:uid="{00000000-0005-0000-0000-00004F2A0000}"/>
    <cellStyle name="Normal 9 11 3 3" xfId="9025" xr:uid="{00000000-0005-0000-0000-0000502A0000}"/>
    <cellStyle name="Normal 9 11 4" xfId="9026" xr:uid="{00000000-0005-0000-0000-0000512A0000}"/>
    <cellStyle name="Normal 9 11 4 2" xfId="9027" xr:uid="{00000000-0005-0000-0000-0000522A0000}"/>
    <cellStyle name="Normal 9 11 4 2 2" xfId="9028" xr:uid="{00000000-0005-0000-0000-0000532A0000}"/>
    <cellStyle name="Normal 9 11 4 3" xfId="9029" xr:uid="{00000000-0005-0000-0000-0000542A0000}"/>
    <cellStyle name="Normal 9 11 5" xfId="9030" xr:uid="{00000000-0005-0000-0000-0000552A0000}"/>
    <cellStyle name="Normal 9 11 5 2" xfId="9031" xr:uid="{00000000-0005-0000-0000-0000562A0000}"/>
    <cellStyle name="Normal 9 11 6" xfId="9032" xr:uid="{00000000-0005-0000-0000-0000572A0000}"/>
    <cellStyle name="Normal 9 12" xfId="9033" xr:uid="{00000000-0005-0000-0000-0000582A0000}"/>
    <cellStyle name="Normal 9 12 2" xfId="9034" xr:uid="{00000000-0005-0000-0000-0000592A0000}"/>
    <cellStyle name="Normal 9 12 2 2" xfId="9035" xr:uid="{00000000-0005-0000-0000-00005A2A0000}"/>
    <cellStyle name="Normal 9 12 2 2 2" xfId="9036" xr:uid="{00000000-0005-0000-0000-00005B2A0000}"/>
    <cellStyle name="Normal 9 12 2 3" xfId="9037" xr:uid="{00000000-0005-0000-0000-00005C2A0000}"/>
    <cellStyle name="Normal 9 12 3" xfId="9038" xr:uid="{00000000-0005-0000-0000-00005D2A0000}"/>
    <cellStyle name="Normal 9 12 3 2" xfId="9039" xr:uid="{00000000-0005-0000-0000-00005E2A0000}"/>
    <cellStyle name="Normal 9 12 3 2 2" xfId="9040" xr:uid="{00000000-0005-0000-0000-00005F2A0000}"/>
    <cellStyle name="Normal 9 12 3 3" xfId="9041" xr:uid="{00000000-0005-0000-0000-0000602A0000}"/>
    <cellStyle name="Normal 9 12 4" xfId="9042" xr:uid="{00000000-0005-0000-0000-0000612A0000}"/>
    <cellStyle name="Normal 9 12 4 2" xfId="9043" xr:uid="{00000000-0005-0000-0000-0000622A0000}"/>
    <cellStyle name="Normal 9 12 5" xfId="9044" xr:uid="{00000000-0005-0000-0000-0000632A0000}"/>
    <cellStyle name="Normal 9 13" xfId="9045" xr:uid="{00000000-0005-0000-0000-0000642A0000}"/>
    <cellStyle name="Normal 9 13 2" xfId="9046" xr:uid="{00000000-0005-0000-0000-0000652A0000}"/>
    <cellStyle name="Normal 9 13 2 2" xfId="9047" xr:uid="{00000000-0005-0000-0000-0000662A0000}"/>
    <cellStyle name="Normal 9 13 2 2 2" xfId="9048" xr:uid="{00000000-0005-0000-0000-0000672A0000}"/>
    <cellStyle name="Normal 9 13 2 3" xfId="9049" xr:uid="{00000000-0005-0000-0000-0000682A0000}"/>
    <cellStyle name="Normal 9 13 3" xfId="9050" xr:uid="{00000000-0005-0000-0000-0000692A0000}"/>
    <cellStyle name="Normal 9 13 3 2" xfId="9051" xr:uid="{00000000-0005-0000-0000-00006A2A0000}"/>
    <cellStyle name="Normal 9 13 4" xfId="9052" xr:uid="{00000000-0005-0000-0000-00006B2A0000}"/>
    <cellStyle name="Normal 9 14" xfId="9053" xr:uid="{00000000-0005-0000-0000-00006C2A0000}"/>
    <cellStyle name="Normal 9 14 2" xfId="9054" xr:uid="{00000000-0005-0000-0000-00006D2A0000}"/>
    <cellStyle name="Normal 9 15" xfId="18690" xr:uid="{00000000-0005-0000-0000-00006E2A0000}"/>
    <cellStyle name="Normal 9 2" xfId="9055" xr:uid="{00000000-0005-0000-0000-00006F2A0000}"/>
    <cellStyle name="Normal 9 2 2" xfId="9056" xr:uid="{00000000-0005-0000-0000-0000702A0000}"/>
    <cellStyle name="Normal 9 2 2 2" xfId="9057" xr:uid="{00000000-0005-0000-0000-0000712A0000}"/>
    <cellStyle name="Normal 9 2 2 3" xfId="9058" xr:uid="{00000000-0005-0000-0000-0000722A0000}"/>
    <cellStyle name="Normal 9 2 2 3 2" xfId="9059" xr:uid="{00000000-0005-0000-0000-0000732A0000}"/>
    <cellStyle name="Normal 9 2 2 3 2 2" xfId="9060" xr:uid="{00000000-0005-0000-0000-0000742A0000}"/>
    <cellStyle name="Normal 9 2 2 3 2 2 2" xfId="9061" xr:uid="{00000000-0005-0000-0000-0000752A0000}"/>
    <cellStyle name="Normal 9 2 2 3 2 3" xfId="9062" xr:uid="{00000000-0005-0000-0000-0000762A0000}"/>
    <cellStyle name="Normal 9 2 2 3 3" xfId="9063" xr:uid="{00000000-0005-0000-0000-0000772A0000}"/>
    <cellStyle name="Normal 9 2 2 3 3 2" xfId="9064" xr:uid="{00000000-0005-0000-0000-0000782A0000}"/>
    <cellStyle name="Normal 9 2 2 3 3 2 2" xfId="9065" xr:uid="{00000000-0005-0000-0000-0000792A0000}"/>
    <cellStyle name="Normal 9 2 2 3 3 3" xfId="9066" xr:uid="{00000000-0005-0000-0000-00007A2A0000}"/>
    <cellStyle name="Normal 9 2 2 3 4" xfId="9067" xr:uid="{00000000-0005-0000-0000-00007B2A0000}"/>
    <cellStyle name="Normal 9 2 2 3 4 2" xfId="9068" xr:uid="{00000000-0005-0000-0000-00007C2A0000}"/>
    <cellStyle name="Normal 9 2 2 3 5" xfId="9069" xr:uid="{00000000-0005-0000-0000-00007D2A0000}"/>
    <cellStyle name="Normal 9 2 2 4" xfId="9070" xr:uid="{00000000-0005-0000-0000-00007E2A0000}"/>
    <cellStyle name="Normal 9 2 2 4 2" xfId="9071" xr:uid="{00000000-0005-0000-0000-00007F2A0000}"/>
    <cellStyle name="Normal 9 2 2 4 2 2" xfId="9072" xr:uid="{00000000-0005-0000-0000-0000802A0000}"/>
    <cellStyle name="Normal 9 2 2 4 3" xfId="9073" xr:uid="{00000000-0005-0000-0000-0000812A0000}"/>
    <cellStyle name="Normal 9 2 2 5" xfId="9074" xr:uid="{00000000-0005-0000-0000-0000822A0000}"/>
    <cellStyle name="Normal 9 2 2 5 2" xfId="9075" xr:uid="{00000000-0005-0000-0000-0000832A0000}"/>
    <cellStyle name="Normal 9 2 2 5 2 2" xfId="9076" xr:uid="{00000000-0005-0000-0000-0000842A0000}"/>
    <cellStyle name="Normal 9 2 2 5 3" xfId="9077" xr:uid="{00000000-0005-0000-0000-0000852A0000}"/>
    <cellStyle name="Normal 9 2 2 6" xfId="9078" xr:uid="{00000000-0005-0000-0000-0000862A0000}"/>
    <cellStyle name="Normal 9 2 2 6 2" xfId="9079" xr:uid="{00000000-0005-0000-0000-0000872A0000}"/>
    <cellStyle name="Normal 9 2 2 7" xfId="9080" xr:uid="{00000000-0005-0000-0000-0000882A0000}"/>
    <cellStyle name="Normal 9 2 3" xfId="9081" xr:uid="{00000000-0005-0000-0000-0000892A0000}"/>
    <cellStyle name="Normal 9 2 3 2" xfId="9082" xr:uid="{00000000-0005-0000-0000-00008A2A0000}"/>
    <cellStyle name="Normal 9 2 3 2 2" xfId="9083" xr:uid="{00000000-0005-0000-0000-00008B2A0000}"/>
    <cellStyle name="Normal 9 2 3 2 2 2" xfId="9084" xr:uid="{00000000-0005-0000-0000-00008C2A0000}"/>
    <cellStyle name="Normal 9 2 3 2 2 2 2" xfId="9085" xr:uid="{00000000-0005-0000-0000-00008D2A0000}"/>
    <cellStyle name="Normal 9 2 3 2 2 3" xfId="9086" xr:uid="{00000000-0005-0000-0000-00008E2A0000}"/>
    <cellStyle name="Normal 9 2 3 2 3" xfId="9087" xr:uid="{00000000-0005-0000-0000-00008F2A0000}"/>
    <cellStyle name="Normal 9 2 3 2 3 2" xfId="9088" xr:uid="{00000000-0005-0000-0000-0000902A0000}"/>
    <cellStyle name="Normal 9 2 3 2 3 2 2" xfId="9089" xr:uid="{00000000-0005-0000-0000-0000912A0000}"/>
    <cellStyle name="Normal 9 2 3 2 3 3" xfId="9090" xr:uid="{00000000-0005-0000-0000-0000922A0000}"/>
    <cellStyle name="Normal 9 2 3 2 4" xfId="9091" xr:uid="{00000000-0005-0000-0000-0000932A0000}"/>
    <cellStyle name="Normal 9 2 3 2 4 2" xfId="9092" xr:uid="{00000000-0005-0000-0000-0000942A0000}"/>
    <cellStyle name="Normal 9 2 3 2 5" xfId="9093" xr:uid="{00000000-0005-0000-0000-0000952A0000}"/>
    <cellStyle name="Normal 9 2 3 3" xfId="9094" xr:uid="{00000000-0005-0000-0000-0000962A0000}"/>
    <cellStyle name="Normal 9 2 3 3 2" xfId="9095" xr:uid="{00000000-0005-0000-0000-0000972A0000}"/>
    <cellStyle name="Normal 9 2 3 3 2 2" xfId="9096" xr:uid="{00000000-0005-0000-0000-0000982A0000}"/>
    <cellStyle name="Normal 9 2 3 3 3" xfId="9097" xr:uid="{00000000-0005-0000-0000-0000992A0000}"/>
    <cellStyle name="Normal 9 2 3 4" xfId="9098" xr:uid="{00000000-0005-0000-0000-00009A2A0000}"/>
    <cellStyle name="Normal 9 2 3 4 2" xfId="9099" xr:uid="{00000000-0005-0000-0000-00009B2A0000}"/>
    <cellStyle name="Normal 9 2 3 4 2 2" xfId="9100" xr:uid="{00000000-0005-0000-0000-00009C2A0000}"/>
    <cellStyle name="Normal 9 2 3 4 3" xfId="9101" xr:uid="{00000000-0005-0000-0000-00009D2A0000}"/>
    <cellStyle name="Normal 9 2 3 5" xfId="9102" xr:uid="{00000000-0005-0000-0000-00009E2A0000}"/>
    <cellStyle name="Normal 9 2 3 5 2" xfId="9103" xr:uid="{00000000-0005-0000-0000-00009F2A0000}"/>
    <cellStyle name="Normal 9 2 3 6" xfId="9104" xr:uid="{00000000-0005-0000-0000-0000A02A0000}"/>
    <cellStyle name="Normal 9 2 4" xfId="9105" xr:uid="{00000000-0005-0000-0000-0000A12A0000}"/>
    <cellStyle name="Normal 9 2 4 2" xfId="9106" xr:uid="{00000000-0005-0000-0000-0000A22A0000}"/>
    <cellStyle name="Normal 9 2 4 2 2" xfId="9107" xr:uid="{00000000-0005-0000-0000-0000A32A0000}"/>
    <cellStyle name="Normal 9 2 4 2 2 2" xfId="9108" xr:uid="{00000000-0005-0000-0000-0000A42A0000}"/>
    <cellStyle name="Normal 9 2 4 2 2 2 2" xfId="9109" xr:uid="{00000000-0005-0000-0000-0000A52A0000}"/>
    <cellStyle name="Normal 9 2 4 2 2 3" xfId="9110" xr:uid="{00000000-0005-0000-0000-0000A62A0000}"/>
    <cellStyle name="Normal 9 2 4 2 3" xfId="9111" xr:uid="{00000000-0005-0000-0000-0000A72A0000}"/>
    <cellStyle name="Normal 9 2 4 2 3 2" xfId="9112" xr:uid="{00000000-0005-0000-0000-0000A82A0000}"/>
    <cellStyle name="Normal 9 2 4 2 3 2 2" xfId="9113" xr:uid="{00000000-0005-0000-0000-0000A92A0000}"/>
    <cellStyle name="Normal 9 2 4 2 3 3" xfId="9114" xr:uid="{00000000-0005-0000-0000-0000AA2A0000}"/>
    <cellStyle name="Normal 9 2 4 2 4" xfId="9115" xr:uid="{00000000-0005-0000-0000-0000AB2A0000}"/>
    <cellStyle name="Normal 9 2 4 2 4 2" xfId="9116" xr:uid="{00000000-0005-0000-0000-0000AC2A0000}"/>
    <cellStyle name="Normal 9 2 4 2 5" xfId="9117" xr:uid="{00000000-0005-0000-0000-0000AD2A0000}"/>
    <cellStyle name="Normal 9 2 4 3" xfId="9118" xr:uid="{00000000-0005-0000-0000-0000AE2A0000}"/>
    <cellStyle name="Normal 9 2 4 3 2" xfId="9119" xr:uid="{00000000-0005-0000-0000-0000AF2A0000}"/>
    <cellStyle name="Normal 9 2 4 3 2 2" xfId="9120" xr:uid="{00000000-0005-0000-0000-0000B02A0000}"/>
    <cellStyle name="Normal 9 2 4 3 3" xfId="9121" xr:uid="{00000000-0005-0000-0000-0000B12A0000}"/>
    <cellStyle name="Normal 9 2 4 4" xfId="9122" xr:uid="{00000000-0005-0000-0000-0000B22A0000}"/>
    <cellStyle name="Normal 9 2 4 4 2" xfId="9123" xr:uid="{00000000-0005-0000-0000-0000B32A0000}"/>
    <cellStyle name="Normal 9 2 4 4 2 2" xfId="9124" xr:uid="{00000000-0005-0000-0000-0000B42A0000}"/>
    <cellStyle name="Normal 9 2 4 4 3" xfId="9125" xr:uid="{00000000-0005-0000-0000-0000B52A0000}"/>
    <cellStyle name="Normal 9 2 4 5" xfId="9126" xr:uid="{00000000-0005-0000-0000-0000B62A0000}"/>
    <cellStyle name="Normal 9 2 4 5 2" xfId="9127" xr:uid="{00000000-0005-0000-0000-0000B72A0000}"/>
    <cellStyle name="Normal 9 2 4 6" xfId="9128" xr:uid="{00000000-0005-0000-0000-0000B82A0000}"/>
    <cellStyle name="Normal 9 2 5" xfId="9129" xr:uid="{00000000-0005-0000-0000-0000B92A0000}"/>
    <cellStyle name="Normal 9 2 5 2" xfId="9130" xr:uid="{00000000-0005-0000-0000-0000BA2A0000}"/>
    <cellStyle name="Normal 9 2 5 2 2" xfId="9131" xr:uid="{00000000-0005-0000-0000-0000BB2A0000}"/>
    <cellStyle name="Normal 9 2 5 2 2 2" xfId="9132" xr:uid="{00000000-0005-0000-0000-0000BC2A0000}"/>
    <cellStyle name="Normal 9 2 5 2 3" xfId="9133" xr:uid="{00000000-0005-0000-0000-0000BD2A0000}"/>
    <cellStyle name="Normal 9 2 5 3" xfId="9134" xr:uid="{00000000-0005-0000-0000-0000BE2A0000}"/>
    <cellStyle name="Normal 9 2 5 3 2" xfId="9135" xr:uid="{00000000-0005-0000-0000-0000BF2A0000}"/>
    <cellStyle name="Normal 9 2 5 3 2 2" xfId="9136" xr:uid="{00000000-0005-0000-0000-0000C02A0000}"/>
    <cellStyle name="Normal 9 2 5 3 3" xfId="9137" xr:uid="{00000000-0005-0000-0000-0000C12A0000}"/>
    <cellStyle name="Normal 9 2 5 4" xfId="9138" xr:uid="{00000000-0005-0000-0000-0000C22A0000}"/>
    <cellStyle name="Normal 9 2 5 4 2" xfId="9139" xr:uid="{00000000-0005-0000-0000-0000C32A0000}"/>
    <cellStyle name="Normal 9 2 5 5" xfId="9140" xr:uid="{00000000-0005-0000-0000-0000C42A0000}"/>
    <cellStyle name="Normal 9 2 6" xfId="9141" xr:uid="{00000000-0005-0000-0000-0000C52A0000}"/>
    <cellStyle name="Normal 9 2 6 2" xfId="9142" xr:uid="{00000000-0005-0000-0000-0000C62A0000}"/>
    <cellStyle name="Normal 9 2 6 2 2" xfId="9143" xr:uid="{00000000-0005-0000-0000-0000C72A0000}"/>
    <cellStyle name="Normal 9 2 6 2 2 2" xfId="9144" xr:uid="{00000000-0005-0000-0000-0000C82A0000}"/>
    <cellStyle name="Normal 9 2 6 2 3" xfId="9145" xr:uid="{00000000-0005-0000-0000-0000C92A0000}"/>
    <cellStyle name="Normal 9 2 6 3" xfId="9146" xr:uid="{00000000-0005-0000-0000-0000CA2A0000}"/>
    <cellStyle name="Normal 9 2 6 3 2" xfId="9147" xr:uid="{00000000-0005-0000-0000-0000CB2A0000}"/>
    <cellStyle name="Normal 9 2 6 4" xfId="9148" xr:uid="{00000000-0005-0000-0000-0000CC2A0000}"/>
    <cellStyle name="Normal 9 2 7" xfId="9149" xr:uid="{00000000-0005-0000-0000-0000CD2A0000}"/>
    <cellStyle name="Normal 9 2 7 2" xfId="9150" xr:uid="{00000000-0005-0000-0000-0000CE2A0000}"/>
    <cellStyle name="Normal 9 2 8" xfId="18691" xr:uid="{00000000-0005-0000-0000-0000CF2A0000}"/>
    <cellStyle name="Normal 9 3" xfId="9151" xr:uid="{00000000-0005-0000-0000-0000D02A0000}"/>
    <cellStyle name="Normal 9 3 2" xfId="9152" xr:uid="{00000000-0005-0000-0000-0000D12A0000}"/>
    <cellStyle name="Normal 9 3 3" xfId="9153" xr:uid="{00000000-0005-0000-0000-0000D22A0000}"/>
    <cellStyle name="Normal 9 3 3 2" xfId="9154" xr:uid="{00000000-0005-0000-0000-0000D32A0000}"/>
    <cellStyle name="Normal 9 3 3 2 2" xfId="9155" xr:uid="{00000000-0005-0000-0000-0000D42A0000}"/>
    <cellStyle name="Normal 9 3 3 2 2 2" xfId="9156" xr:uid="{00000000-0005-0000-0000-0000D52A0000}"/>
    <cellStyle name="Normal 9 3 3 2 3" xfId="9157" xr:uid="{00000000-0005-0000-0000-0000D62A0000}"/>
    <cellStyle name="Normal 9 3 3 3" xfId="9158" xr:uid="{00000000-0005-0000-0000-0000D72A0000}"/>
    <cellStyle name="Normal 9 3 3 3 2" xfId="9159" xr:uid="{00000000-0005-0000-0000-0000D82A0000}"/>
    <cellStyle name="Normal 9 3 3 3 2 2" xfId="9160" xr:uid="{00000000-0005-0000-0000-0000D92A0000}"/>
    <cellStyle name="Normal 9 3 3 3 3" xfId="9161" xr:uid="{00000000-0005-0000-0000-0000DA2A0000}"/>
    <cellStyle name="Normal 9 3 3 4" xfId="9162" xr:uid="{00000000-0005-0000-0000-0000DB2A0000}"/>
    <cellStyle name="Normal 9 3 3 4 2" xfId="9163" xr:uid="{00000000-0005-0000-0000-0000DC2A0000}"/>
    <cellStyle name="Normal 9 3 3 5" xfId="9164" xr:uid="{00000000-0005-0000-0000-0000DD2A0000}"/>
    <cellStyle name="Normal 9 3 4" xfId="9165" xr:uid="{00000000-0005-0000-0000-0000DE2A0000}"/>
    <cellStyle name="Normal 9 3 4 2" xfId="9166" xr:uid="{00000000-0005-0000-0000-0000DF2A0000}"/>
    <cellStyle name="Normal 9 3 4 2 2" xfId="9167" xr:uid="{00000000-0005-0000-0000-0000E02A0000}"/>
    <cellStyle name="Normal 9 3 4 2 2 2" xfId="9168" xr:uid="{00000000-0005-0000-0000-0000E12A0000}"/>
    <cellStyle name="Normal 9 3 4 2 3" xfId="9169" xr:uid="{00000000-0005-0000-0000-0000E22A0000}"/>
    <cellStyle name="Normal 9 3 4 3" xfId="9170" xr:uid="{00000000-0005-0000-0000-0000E32A0000}"/>
    <cellStyle name="Normal 9 3 4 3 2" xfId="9171" xr:uid="{00000000-0005-0000-0000-0000E42A0000}"/>
    <cellStyle name="Normal 9 3 4 4" xfId="9172" xr:uid="{00000000-0005-0000-0000-0000E52A0000}"/>
    <cellStyle name="Normal 9 3 5" xfId="9173" xr:uid="{00000000-0005-0000-0000-0000E62A0000}"/>
    <cellStyle name="Normal 9 3 5 2" xfId="9174" xr:uid="{00000000-0005-0000-0000-0000E72A0000}"/>
    <cellStyle name="Normal 9 3 6" xfId="18692" xr:uid="{00000000-0005-0000-0000-0000E82A0000}"/>
    <cellStyle name="Normal 9 4" xfId="9175" xr:uid="{00000000-0005-0000-0000-0000E92A0000}"/>
    <cellStyle name="Normal 9 4 2" xfId="18693" xr:uid="{00000000-0005-0000-0000-0000EA2A0000}"/>
    <cellStyle name="Normal 9 5" xfId="9176" xr:uid="{00000000-0005-0000-0000-0000EB2A0000}"/>
    <cellStyle name="Normal 9 5 2" xfId="18694" xr:uid="{00000000-0005-0000-0000-0000EC2A0000}"/>
    <cellStyle name="Normal 9 6" xfId="9177" xr:uid="{00000000-0005-0000-0000-0000ED2A0000}"/>
    <cellStyle name="Normal 9 6 2" xfId="18695" xr:uid="{00000000-0005-0000-0000-0000EE2A0000}"/>
    <cellStyle name="Normal 9 7" xfId="9178" xr:uid="{00000000-0005-0000-0000-0000EF2A0000}"/>
    <cellStyle name="Normal 9 7 2" xfId="18696" xr:uid="{00000000-0005-0000-0000-0000F02A0000}"/>
    <cellStyle name="Normal 9 8" xfId="9179" xr:uid="{00000000-0005-0000-0000-0000F12A0000}"/>
    <cellStyle name="Normal 9 8 2" xfId="18697" xr:uid="{00000000-0005-0000-0000-0000F22A0000}"/>
    <cellStyle name="Normal 9 9" xfId="9180" xr:uid="{00000000-0005-0000-0000-0000F32A0000}"/>
    <cellStyle name="Normal GHG Numbers (0.00)" xfId="9181" xr:uid="{00000000-0005-0000-0000-0000F42A0000}"/>
    <cellStyle name="Normal GHG Textfiels Bold" xfId="9182" xr:uid="{00000000-0005-0000-0000-0000F52A0000}"/>
    <cellStyle name="Normal GHG whole table" xfId="9183" xr:uid="{00000000-0005-0000-0000-0000F62A0000}"/>
    <cellStyle name="Normal GHG-Shade" xfId="9184" xr:uid="{00000000-0005-0000-0000-0000F72A0000}"/>
    <cellStyle name="Normal_Sheet1" xfId="19148" xr:uid="{00000000-0005-0000-0000-0000F82A0000}"/>
    <cellStyle name="Normale_B2020" xfId="9185" xr:uid="{00000000-0005-0000-0000-0000F92A0000}"/>
    <cellStyle name="Note" xfId="9186" builtinId="10" customBuiltin="1"/>
    <cellStyle name="Note 10" xfId="9187" xr:uid="{00000000-0005-0000-0000-0000FB2A0000}"/>
    <cellStyle name="Note 10 2" xfId="9188" xr:uid="{00000000-0005-0000-0000-0000FC2A0000}"/>
    <cellStyle name="Note 10 3" xfId="9189" xr:uid="{00000000-0005-0000-0000-0000FD2A0000}"/>
    <cellStyle name="Note 10 3 2" xfId="9190" xr:uid="{00000000-0005-0000-0000-0000FE2A0000}"/>
    <cellStyle name="Note 10 3_ELC_final" xfId="9191" xr:uid="{00000000-0005-0000-0000-0000FF2A0000}"/>
    <cellStyle name="Note 10_ELC_final" xfId="9192" xr:uid="{00000000-0005-0000-0000-0000002B0000}"/>
    <cellStyle name="Note 11" xfId="9193" xr:uid="{00000000-0005-0000-0000-0000012B0000}"/>
    <cellStyle name="Note 11 2" xfId="9194" xr:uid="{00000000-0005-0000-0000-0000022B0000}"/>
    <cellStyle name="Note 11_ELC_final" xfId="9195" xr:uid="{00000000-0005-0000-0000-0000032B0000}"/>
    <cellStyle name="Note 12" xfId="9196" xr:uid="{00000000-0005-0000-0000-0000042B0000}"/>
    <cellStyle name="Note 12 2" xfId="9197" xr:uid="{00000000-0005-0000-0000-0000052B0000}"/>
    <cellStyle name="Note 12_ELC_final" xfId="9198" xr:uid="{00000000-0005-0000-0000-0000062B0000}"/>
    <cellStyle name="Note 13" xfId="9199" xr:uid="{00000000-0005-0000-0000-0000072B0000}"/>
    <cellStyle name="Note 13 2" xfId="9200" xr:uid="{00000000-0005-0000-0000-0000082B0000}"/>
    <cellStyle name="Note 13_ELC_final" xfId="9201" xr:uid="{00000000-0005-0000-0000-0000092B0000}"/>
    <cellStyle name="Note 14" xfId="9202" xr:uid="{00000000-0005-0000-0000-00000A2B0000}"/>
    <cellStyle name="Note 14 2" xfId="9203" xr:uid="{00000000-0005-0000-0000-00000B2B0000}"/>
    <cellStyle name="Note 14_ELC_final" xfId="9204" xr:uid="{00000000-0005-0000-0000-00000C2B0000}"/>
    <cellStyle name="Note 15" xfId="9205" xr:uid="{00000000-0005-0000-0000-00000D2B0000}"/>
    <cellStyle name="Note 15 2" xfId="9206" xr:uid="{00000000-0005-0000-0000-00000E2B0000}"/>
    <cellStyle name="Note 15_ELC_final" xfId="9207" xr:uid="{00000000-0005-0000-0000-00000F2B0000}"/>
    <cellStyle name="Note 16" xfId="9208" xr:uid="{00000000-0005-0000-0000-0000102B0000}"/>
    <cellStyle name="Note 16 2" xfId="9209" xr:uid="{00000000-0005-0000-0000-0000112B0000}"/>
    <cellStyle name="Note 16_ELC_final" xfId="9210" xr:uid="{00000000-0005-0000-0000-0000122B0000}"/>
    <cellStyle name="Note 17" xfId="9211" xr:uid="{00000000-0005-0000-0000-0000132B0000}"/>
    <cellStyle name="Note 17 2" xfId="9212" xr:uid="{00000000-0005-0000-0000-0000142B0000}"/>
    <cellStyle name="Note 17_ELC_final" xfId="9213" xr:uid="{00000000-0005-0000-0000-0000152B0000}"/>
    <cellStyle name="Note 18" xfId="9214" xr:uid="{00000000-0005-0000-0000-0000162B0000}"/>
    <cellStyle name="Note 18 2" xfId="9215" xr:uid="{00000000-0005-0000-0000-0000172B0000}"/>
    <cellStyle name="Note 18_ELC_final" xfId="9216" xr:uid="{00000000-0005-0000-0000-0000182B0000}"/>
    <cellStyle name="Note 19" xfId="9217" xr:uid="{00000000-0005-0000-0000-0000192B0000}"/>
    <cellStyle name="Note 2" xfId="9218" xr:uid="{00000000-0005-0000-0000-00001A2B0000}"/>
    <cellStyle name="Note 2 10" xfId="9219" xr:uid="{00000000-0005-0000-0000-00001B2B0000}"/>
    <cellStyle name="Note 2 10 2" xfId="18699" xr:uid="{00000000-0005-0000-0000-00001C2B0000}"/>
    <cellStyle name="Note 2 11" xfId="9220" xr:uid="{00000000-0005-0000-0000-00001D2B0000}"/>
    <cellStyle name="Note 2 11 2" xfId="18700" xr:uid="{00000000-0005-0000-0000-00001E2B0000}"/>
    <cellStyle name="Note 2 12" xfId="9221" xr:uid="{00000000-0005-0000-0000-00001F2B0000}"/>
    <cellStyle name="Note 2 12 2" xfId="18701" xr:uid="{00000000-0005-0000-0000-0000202B0000}"/>
    <cellStyle name="Note 2 13" xfId="9222" xr:uid="{00000000-0005-0000-0000-0000212B0000}"/>
    <cellStyle name="Note 2 13 2" xfId="18702" xr:uid="{00000000-0005-0000-0000-0000222B0000}"/>
    <cellStyle name="Note 2 14" xfId="9223" xr:uid="{00000000-0005-0000-0000-0000232B0000}"/>
    <cellStyle name="Note 2 14 2" xfId="18703" xr:uid="{00000000-0005-0000-0000-0000242B0000}"/>
    <cellStyle name="Note 2 15" xfId="9224" xr:uid="{00000000-0005-0000-0000-0000252B0000}"/>
    <cellStyle name="Note 2 15 2" xfId="18704" xr:uid="{00000000-0005-0000-0000-0000262B0000}"/>
    <cellStyle name="Note 2 16" xfId="9225" xr:uid="{00000000-0005-0000-0000-0000272B0000}"/>
    <cellStyle name="Note 2 17" xfId="18698" xr:uid="{00000000-0005-0000-0000-0000282B0000}"/>
    <cellStyle name="Note 2 2" xfId="9226" xr:uid="{00000000-0005-0000-0000-0000292B0000}"/>
    <cellStyle name="Note 2 2 2" xfId="9227" xr:uid="{00000000-0005-0000-0000-00002A2B0000}"/>
    <cellStyle name="Note 2 2 2 2" xfId="9228" xr:uid="{00000000-0005-0000-0000-00002B2B0000}"/>
    <cellStyle name="Note 2 2 3" xfId="18705" xr:uid="{00000000-0005-0000-0000-00002C2B0000}"/>
    <cellStyle name="Note 2 2 4" xfId="20318" xr:uid="{31BA3FCC-D51E-4DF4-BECF-00FF4608FFA8}"/>
    <cellStyle name="Note 2 3" xfId="9229" xr:uid="{00000000-0005-0000-0000-00002D2B0000}"/>
    <cellStyle name="Note 2 3 2" xfId="18706" xr:uid="{00000000-0005-0000-0000-00002E2B0000}"/>
    <cellStyle name="Note 2 4" xfId="9230" xr:uid="{00000000-0005-0000-0000-00002F2B0000}"/>
    <cellStyle name="Note 2 4 2" xfId="18707" xr:uid="{00000000-0005-0000-0000-0000302B0000}"/>
    <cellStyle name="Note 2 5" xfId="9231" xr:uid="{00000000-0005-0000-0000-0000312B0000}"/>
    <cellStyle name="Note 2 5 2" xfId="18708" xr:uid="{00000000-0005-0000-0000-0000322B0000}"/>
    <cellStyle name="Note 2 6" xfId="9232" xr:uid="{00000000-0005-0000-0000-0000332B0000}"/>
    <cellStyle name="Note 2 6 2" xfId="18709" xr:uid="{00000000-0005-0000-0000-0000342B0000}"/>
    <cellStyle name="Note 2 7" xfId="9233" xr:uid="{00000000-0005-0000-0000-0000352B0000}"/>
    <cellStyle name="Note 2 7 2" xfId="18710" xr:uid="{00000000-0005-0000-0000-0000362B0000}"/>
    <cellStyle name="Note 2 8" xfId="9234" xr:uid="{00000000-0005-0000-0000-0000372B0000}"/>
    <cellStyle name="Note 2 8 2" xfId="18711" xr:uid="{00000000-0005-0000-0000-0000382B0000}"/>
    <cellStyle name="Note 2 9" xfId="9235" xr:uid="{00000000-0005-0000-0000-0000392B0000}"/>
    <cellStyle name="Note 2 9 2" xfId="18712" xr:uid="{00000000-0005-0000-0000-00003A2B0000}"/>
    <cellStyle name="Note 2_PrimaryEnergyPrices_TIMES" xfId="9236" xr:uid="{00000000-0005-0000-0000-00003B2B0000}"/>
    <cellStyle name="Note 20" xfId="9237" xr:uid="{00000000-0005-0000-0000-00003C2B0000}"/>
    <cellStyle name="Note 21" xfId="9238" xr:uid="{00000000-0005-0000-0000-00003D2B0000}"/>
    <cellStyle name="Note 22" xfId="9239" xr:uid="{00000000-0005-0000-0000-00003E2B0000}"/>
    <cellStyle name="Note 23" xfId="9240" xr:uid="{00000000-0005-0000-0000-00003F2B0000}"/>
    <cellStyle name="Note 24" xfId="9241" xr:uid="{00000000-0005-0000-0000-0000402B0000}"/>
    <cellStyle name="Note 25" xfId="9242" xr:uid="{00000000-0005-0000-0000-0000412B0000}"/>
    <cellStyle name="Note 26" xfId="9243" xr:uid="{00000000-0005-0000-0000-0000422B0000}"/>
    <cellStyle name="Note 27" xfId="9244" xr:uid="{00000000-0005-0000-0000-0000432B0000}"/>
    <cellStyle name="Note 28" xfId="9245" xr:uid="{00000000-0005-0000-0000-0000442B0000}"/>
    <cellStyle name="Note 29" xfId="9246" xr:uid="{00000000-0005-0000-0000-0000452B0000}"/>
    <cellStyle name="Note 3" xfId="9247" xr:uid="{00000000-0005-0000-0000-0000462B0000}"/>
    <cellStyle name="Note 3 2" xfId="9248" xr:uid="{00000000-0005-0000-0000-0000472B0000}"/>
    <cellStyle name="Note 3 2 2" xfId="9249" xr:uid="{00000000-0005-0000-0000-0000482B0000}"/>
    <cellStyle name="Note 3 3" xfId="9250" xr:uid="{00000000-0005-0000-0000-0000492B0000}"/>
    <cellStyle name="Note 3 4" xfId="9251" xr:uid="{00000000-0005-0000-0000-00004A2B0000}"/>
    <cellStyle name="Note 3 4 2" xfId="9252" xr:uid="{00000000-0005-0000-0000-00004B2B0000}"/>
    <cellStyle name="Note 3 4 3" xfId="9253" xr:uid="{00000000-0005-0000-0000-00004C2B0000}"/>
    <cellStyle name="Note 3 5" xfId="9254" xr:uid="{00000000-0005-0000-0000-00004D2B0000}"/>
    <cellStyle name="Note 3 6" xfId="9255" xr:uid="{00000000-0005-0000-0000-00004E2B0000}"/>
    <cellStyle name="Note 3 7" xfId="9256" xr:uid="{00000000-0005-0000-0000-00004F2B0000}"/>
    <cellStyle name="Note 3 8" xfId="18713" xr:uid="{00000000-0005-0000-0000-0000502B0000}"/>
    <cellStyle name="Note 3_PrimaryEnergyPrices_TIMES" xfId="9257" xr:uid="{00000000-0005-0000-0000-0000512B0000}"/>
    <cellStyle name="Note 30" xfId="9258" xr:uid="{00000000-0005-0000-0000-0000522B0000}"/>
    <cellStyle name="Note 31" xfId="9259" xr:uid="{00000000-0005-0000-0000-0000532B0000}"/>
    <cellStyle name="Note 32" xfId="9260" xr:uid="{00000000-0005-0000-0000-0000542B0000}"/>
    <cellStyle name="Note 33" xfId="9261" xr:uid="{00000000-0005-0000-0000-0000552B0000}"/>
    <cellStyle name="Note 34" xfId="9262" xr:uid="{00000000-0005-0000-0000-0000562B0000}"/>
    <cellStyle name="Note 35" xfId="9263" xr:uid="{00000000-0005-0000-0000-0000572B0000}"/>
    <cellStyle name="Note 36" xfId="9264" xr:uid="{00000000-0005-0000-0000-0000582B0000}"/>
    <cellStyle name="Note 37" xfId="9265" xr:uid="{00000000-0005-0000-0000-0000592B0000}"/>
    <cellStyle name="Note 38" xfId="9266" xr:uid="{00000000-0005-0000-0000-00005A2B0000}"/>
    <cellStyle name="Note 39" xfId="9267" xr:uid="{00000000-0005-0000-0000-00005B2B0000}"/>
    <cellStyle name="Note 4" xfId="9268" xr:uid="{00000000-0005-0000-0000-00005C2B0000}"/>
    <cellStyle name="Note 4 2" xfId="9269" xr:uid="{00000000-0005-0000-0000-00005D2B0000}"/>
    <cellStyle name="Note 4 3" xfId="9270" xr:uid="{00000000-0005-0000-0000-00005E2B0000}"/>
    <cellStyle name="Note 4 3 2" xfId="9271" xr:uid="{00000000-0005-0000-0000-00005F2B0000}"/>
    <cellStyle name="Note 4 3_ELC_final" xfId="9272" xr:uid="{00000000-0005-0000-0000-0000602B0000}"/>
    <cellStyle name="Note 4 4" xfId="9273" xr:uid="{00000000-0005-0000-0000-0000612B0000}"/>
    <cellStyle name="Note 4 5" xfId="18714" xr:uid="{00000000-0005-0000-0000-0000622B0000}"/>
    <cellStyle name="Note 4 6" xfId="19143" xr:uid="{00000000-0005-0000-0000-0000632B0000}"/>
    <cellStyle name="Note 4_ELC_final" xfId="9274" xr:uid="{00000000-0005-0000-0000-0000642B0000}"/>
    <cellStyle name="Note 40" xfId="9275" xr:uid="{00000000-0005-0000-0000-0000652B0000}"/>
    <cellStyle name="Note 41" xfId="9276" xr:uid="{00000000-0005-0000-0000-0000662B0000}"/>
    <cellStyle name="Note 5" xfId="9277" xr:uid="{00000000-0005-0000-0000-0000672B0000}"/>
    <cellStyle name="Note 5 2" xfId="9278" xr:uid="{00000000-0005-0000-0000-0000682B0000}"/>
    <cellStyle name="Note 5 3" xfId="9279" xr:uid="{00000000-0005-0000-0000-0000692B0000}"/>
    <cellStyle name="Note 5 3 2" xfId="9280" xr:uid="{00000000-0005-0000-0000-00006A2B0000}"/>
    <cellStyle name="Note 5 3_ELC_final" xfId="9281" xr:uid="{00000000-0005-0000-0000-00006B2B0000}"/>
    <cellStyle name="Note 5 4" xfId="9282" xr:uid="{00000000-0005-0000-0000-00006C2B0000}"/>
    <cellStyle name="Note 5 5" xfId="18715" xr:uid="{00000000-0005-0000-0000-00006D2B0000}"/>
    <cellStyle name="Note 5 6" xfId="19144" xr:uid="{00000000-0005-0000-0000-00006E2B0000}"/>
    <cellStyle name="Note 5_ELC_final" xfId="9283" xr:uid="{00000000-0005-0000-0000-00006F2B0000}"/>
    <cellStyle name="Note 6" xfId="9284" xr:uid="{00000000-0005-0000-0000-0000702B0000}"/>
    <cellStyle name="Note 6 2" xfId="9285" xr:uid="{00000000-0005-0000-0000-0000712B0000}"/>
    <cellStyle name="Note 6 3" xfId="9286" xr:uid="{00000000-0005-0000-0000-0000722B0000}"/>
    <cellStyle name="Note 6 3 2" xfId="9287" xr:uid="{00000000-0005-0000-0000-0000732B0000}"/>
    <cellStyle name="Note 6 3_ELC_final" xfId="9288" xr:uid="{00000000-0005-0000-0000-0000742B0000}"/>
    <cellStyle name="Note 6 4" xfId="9289" xr:uid="{00000000-0005-0000-0000-0000752B0000}"/>
    <cellStyle name="Note 6 5" xfId="18716" xr:uid="{00000000-0005-0000-0000-0000762B0000}"/>
    <cellStyle name="Note 6 6" xfId="19145" xr:uid="{00000000-0005-0000-0000-0000772B0000}"/>
    <cellStyle name="Note 6_ELC_final" xfId="9290" xr:uid="{00000000-0005-0000-0000-0000782B0000}"/>
    <cellStyle name="Note 7" xfId="9291" xr:uid="{00000000-0005-0000-0000-0000792B0000}"/>
    <cellStyle name="Note 7 2" xfId="9292" xr:uid="{00000000-0005-0000-0000-00007A2B0000}"/>
    <cellStyle name="Note 7 3" xfId="9293" xr:uid="{00000000-0005-0000-0000-00007B2B0000}"/>
    <cellStyle name="Note 7 3 2" xfId="9294" xr:uid="{00000000-0005-0000-0000-00007C2B0000}"/>
    <cellStyle name="Note 7 3_ELC_final" xfId="9295" xr:uid="{00000000-0005-0000-0000-00007D2B0000}"/>
    <cellStyle name="Note 7 4" xfId="9296" xr:uid="{00000000-0005-0000-0000-00007E2B0000}"/>
    <cellStyle name="Note 7 5" xfId="18717" xr:uid="{00000000-0005-0000-0000-00007F2B0000}"/>
    <cellStyle name="Note 7 6" xfId="19146" xr:uid="{00000000-0005-0000-0000-0000802B0000}"/>
    <cellStyle name="Note 7_ELC_final" xfId="9297" xr:uid="{00000000-0005-0000-0000-0000812B0000}"/>
    <cellStyle name="Note 8" xfId="9298" xr:uid="{00000000-0005-0000-0000-0000822B0000}"/>
    <cellStyle name="Note 8 2" xfId="9299" xr:uid="{00000000-0005-0000-0000-0000832B0000}"/>
    <cellStyle name="Note 8 3" xfId="9300" xr:uid="{00000000-0005-0000-0000-0000842B0000}"/>
    <cellStyle name="Note 8 3 2" xfId="9301" xr:uid="{00000000-0005-0000-0000-0000852B0000}"/>
    <cellStyle name="Note 8 3_ELC_final" xfId="9302" xr:uid="{00000000-0005-0000-0000-0000862B0000}"/>
    <cellStyle name="Note 8 4" xfId="9303" xr:uid="{00000000-0005-0000-0000-0000872B0000}"/>
    <cellStyle name="Note 8 5" xfId="18718" xr:uid="{00000000-0005-0000-0000-0000882B0000}"/>
    <cellStyle name="Note 8 6" xfId="19147" xr:uid="{00000000-0005-0000-0000-0000892B0000}"/>
    <cellStyle name="Note 8_ELC_final" xfId="9304" xr:uid="{00000000-0005-0000-0000-00008A2B0000}"/>
    <cellStyle name="Note 9" xfId="9305" xr:uid="{00000000-0005-0000-0000-00008B2B0000}"/>
    <cellStyle name="Note 9 2" xfId="9306" xr:uid="{00000000-0005-0000-0000-00008C2B0000}"/>
    <cellStyle name="Note 9 3" xfId="9307" xr:uid="{00000000-0005-0000-0000-00008D2B0000}"/>
    <cellStyle name="Note 9 3 2" xfId="9308" xr:uid="{00000000-0005-0000-0000-00008E2B0000}"/>
    <cellStyle name="Note 9 3_ELC_final" xfId="9309" xr:uid="{00000000-0005-0000-0000-00008F2B0000}"/>
    <cellStyle name="Note 9 4" xfId="9310" xr:uid="{00000000-0005-0000-0000-0000902B0000}"/>
    <cellStyle name="Note 9_ELC_final" xfId="9311" xr:uid="{00000000-0005-0000-0000-0000912B0000}"/>
    <cellStyle name="Notiz" xfId="9312" xr:uid="{00000000-0005-0000-0000-0000922B0000}"/>
    <cellStyle name="Notiz 2" xfId="9313" xr:uid="{00000000-0005-0000-0000-0000932B0000}"/>
    <cellStyle name="Notiz 3" xfId="9314" xr:uid="{00000000-0005-0000-0000-0000942B0000}"/>
    <cellStyle name="num_note" xfId="9315" xr:uid="{00000000-0005-0000-0000-0000952B0000}"/>
    <cellStyle name="Nuovo" xfId="9316" xr:uid="{00000000-0005-0000-0000-0000962B0000}"/>
    <cellStyle name="Nuovo 10" xfId="9317" xr:uid="{00000000-0005-0000-0000-0000972B0000}"/>
    <cellStyle name="Nuovo 11" xfId="9318" xr:uid="{00000000-0005-0000-0000-0000982B0000}"/>
    <cellStyle name="Nuovo 12" xfId="9319" xr:uid="{00000000-0005-0000-0000-0000992B0000}"/>
    <cellStyle name="Nuovo 13" xfId="9320" xr:uid="{00000000-0005-0000-0000-00009A2B0000}"/>
    <cellStyle name="Nuovo 14" xfId="9321" xr:uid="{00000000-0005-0000-0000-00009B2B0000}"/>
    <cellStyle name="Nuovo 15" xfId="9322" xr:uid="{00000000-0005-0000-0000-00009C2B0000}"/>
    <cellStyle name="Nuovo 16" xfId="9323" xr:uid="{00000000-0005-0000-0000-00009D2B0000}"/>
    <cellStyle name="Nuovo 17" xfId="9324" xr:uid="{00000000-0005-0000-0000-00009E2B0000}"/>
    <cellStyle name="Nuovo 18" xfId="9325" xr:uid="{00000000-0005-0000-0000-00009F2B0000}"/>
    <cellStyle name="Nuovo 19" xfId="9326" xr:uid="{00000000-0005-0000-0000-0000A02B0000}"/>
    <cellStyle name="Nuovo 2" xfId="9327" xr:uid="{00000000-0005-0000-0000-0000A12B0000}"/>
    <cellStyle name="Nuovo 2 2" xfId="9328" xr:uid="{00000000-0005-0000-0000-0000A22B0000}"/>
    <cellStyle name="Nuovo 20" xfId="9329" xr:uid="{00000000-0005-0000-0000-0000A32B0000}"/>
    <cellStyle name="Nuovo 21" xfId="9330" xr:uid="{00000000-0005-0000-0000-0000A42B0000}"/>
    <cellStyle name="Nuovo 22" xfId="9331" xr:uid="{00000000-0005-0000-0000-0000A52B0000}"/>
    <cellStyle name="Nuovo 23" xfId="9332" xr:uid="{00000000-0005-0000-0000-0000A62B0000}"/>
    <cellStyle name="Nuovo 24" xfId="9333" xr:uid="{00000000-0005-0000-0000-0000A72B0000}"/>
    <cellStyle name="Nuovo 25" xfId="9334" xr:uid="{00000000-0005-0000-0000-0000A82B0000}"/>
    <cellStyle name="Nuovo 26" xfId="9335" xr:uid="{00000000-0005-0000-0000-0000A92B0000}"/>
    <cellStyle name="Nuovo 27" xfId="9336" xr:uid="{00000000-0005-0000-0000-0000AA2B0000}"/>
    <cellStyle name="Nuovo 28" xfId="9337" xr:uid="{00000000-0005-0000-0000-0000AB2B0000}"/>
    <cellStyle name="Nuovo 29" xfId="9338" xr:uid="{00000000-0005-0000-0000-0000AC2B0000}"/>
    <cellStyle name="Nuovo 3" xfId="9339" xr:uid="{00000000-0005-0000-0000-0000AD2B0000}"/>
    <cellStyle name="Nuovo 30" xfId="9340" xr:uid="{00000000-0005-0000-0000-0000AE2B0000}"/>
    <cellStyle name="Nuovo 31" xfId="9341" xr:uid="{00000000-0005-0000-0000-0000AF2B0000}"/>
    <cellStyle name="Nuovo 32" xfId="9342" xr:uid="{00000000-0005-0000-0000-0000B02B0000}"/>
    <cellStyle name="Nuovo 33" xfId="9343" xr:uid="{00000000-0005-0000-0000-0000B12B0000}"/>
    <cellStyle name="Nuovo 34" xfId="9344" xr:uid="{00000000-0005-0000-0000-0000B22B0000}"/>
    <cellStyle name="Nuovo 35" xfId="9345" xr:uid="{00000000-0005-0000-0000-0000B32B0000}"/>
    <cellStyle name="Nuovo 36" xfId="9346" xr:uid="{00000000-0005-0000-0000-0000B42B0000}"/>
    <cellStyle name="Nuovo 37" xfId="9347" xr:uid="{00000000-0005-0000-0000-0000B52B0000}"/>
    <cellStyle name="Nuovo 38" xfId="9348" xr:uid="{00000000-0005-0000-0000-0000B62B0000}"/>
    <cellStyle name="Nuovo 38 2" xfId="9349" xr:uid="{00000000-0005-0000-0000-0000B72B0000}"/>
    <cellStyle name="Nuovo 38 3" xfId="9350" xr:uid="{00000000-0005-0000-0000-0000B82B0000}"/>
    <cellStyle name="Nuovo 38 4" xfId="9351" xr:uid="{00000000-0005-0000-0000-0000B92B0000}"/>
    <cellStyle name="Nuovo 39" xfId="9352" xr:uid="{00000000-0005-0000-0000-0000BA2B0000}"/>
    <cellStyle name="Nuovo 39 2" xfId="9353" xr:uid="{00000000-0005-0000-0000-0000BB2B0000}"/>
    <cellStyle name="Nuovo 4" xfId="9354" xr:uid="{00000000-0005-0000-0000-0000BC2B0000}"/>
    <cellStyle name="Nuovo 4 2" xfId="9355" xr:uid="{00000000-0005-0000-0000-0000BD2B0000}"/>
    <cellStyle name="Nuovo 40" xfId="9356" xr:uid="{00000000-0005-0000-0000-0000BE2B0000}"/>
    <cellStyle name="Nuovo 40 2" xfId="9357" xr:uid="{00000000-0005-0000-0000-0000BF2B0000}"/>
    <cellStyle name="Nuovo 41" xfId="18719" xr:uid="{00000000-0005-0000-0000-0000C02B0000}"/>
    <cellStyle name="Nuovo 5" xfId="9358" xr:uid="{00000000-0005-0000-0000-0000C12B0000}"/>
    <cellStyle name="Nuovo 6" xfId="9359" xr:uid="{00000000-0005-0000-0000-0000C22B0000}"/>
    <cellStyle name="Nuovo 7" xfId="9360" xr:uid="{00000000-0005-0000-0000-0000C32B0000}"/>
    <cellStyle name="Nuovo 8" xfId="9361" xr:uid="{00000000-0005-0000-0000-0000C42B0000}"/>
    <cellStyle name="Nuovo 9" xfId="9362" xr:uid="{00000000-0005-0000-0000-0000C52B0000}"/>
    <cellStyle name="Output" xfId="9363" builtinId="21" customBuiltin="1"/>
    <cellStyle name="Output 10" xfId="9364" xr:uid="{00000000-0005-0000-0000-0000C72B0000}"/>
    <cellStyle name="Output 11" xfId="9365" xr:uid="{00000000-0005-0000-0000-0000C82B0000}"/>
    <cellStyle name="Output 12" xfId="9366" xr:uid="{00000000-0005-0000-0000-0000C92B0000}"/>
    <cellStyle name="Output 13" xfId="9367" xr:uid="{00000000-0005-0000-0000-0000CA2B0000}"/>
    <cellStyle name="Output 14" xfId="9368" xr:uid="{00000000-0005-0000-0000-0000CB2B0000}"/>
    <cellStyle name="Output 15" xfId="9369" xr:uid="{00000000-0005-0000-0000-0000CC2B0000}"/>
    <cellStyle name="Output 16" xfId="9370" xr:uid="{00000000-0005-0000-0000-0000CD2B0000}"/>
    <cellStyle name="Output 17" xfId="9371" xr:uid="{00000000-0005-0000-0000-0000CE2B0000}"/>
    <cellStyle name="Output 18" xfId="9372" xr:uid="{00000000-0005-0000-0000-0000CF2B0000}"/>
    <cellStyle name="Output 19" xfId="9373" xr:uid="{00000000-0005-0000-0000-0000D02B0000}"/>
    <cellStyle name="Output 2" xfId="9374" xr:uid="{00000000-0005-0000-0000-0000D12B0000}"/>
    <cellStyle name="Output 2 10" xfId="9375" xr:uid="{00000000-0005-0000-0000-0000D22B0000}"/>
    <cellStyle name="Output 2 10 2" xfId="18721" xr:uid="{00000000-0005-0000-0000-0000D32B0000}"/>
    <cellStyle name="Output 2 11" xfId="9376" xr:uid="{00000000-0005-0000-0000-0000D42B0000}"/>
    <cellStyle name="Output 2 12" xfId="18720" xr:uid="{00000000-0005-0000-0000-0000D52B0000}"/>
    <cellStyle name="Output 2 2" xfId="9377" xr:uid="{00000000-0005-0000-0000-0000D62B0000}"/>
    <cellStyle name="Output 2 2 2" xfId="18722" xr:uid="{00000000-0005-0000-0000-0000D72B0000}"/>
    <cellStyle name="Output 2 3" xfId="9378" xr:uid="{00000000-0005-0000-0000-0000D82B0000}"/>
    <cellStyle name="Output 2 3 2" xfId="18723" xr:uid="{00000000-0005-0000-0000-0000D92B0000}"/>
    <cellStyle name="Output 2 4" xfId="9379" xr:uid="{00000000-0005-0000-0000-0000DA2B0000}"/>
    <cellStyle name="Output 2 4 2" xfId="18724" xr:uid="{00000000-0005-0000-0000-0000DB2B0000}"/>
    <cellStyle name="Output 2 5" xfId="9380" xr:uid="{00000000-0005-0000-0000-0000DC2B0000}"/>
    <cellStyle name="Output 2 5 2" xfId="18725" xr:uid="{00000000-0005-0000-0000-0000DD2B0000}"/>
    <cellStyle name="Output 2 6" xfId="9381" xr:uid="{00000000-0005-0000-0000-0000DE2B0000}"/>
    <cellStyle name="Output 2 6 2" xfId="18726" xr:uid="{00000000-0005-0000-0000-0000DF2B0000}"/>
    <cellStyle name="Output 2 7" xfId="9382" xr:uid="{00000000-0005-0000-0000-0000E02B0000}"/>
    <cellStyle name="Output 2 7 2" xfId="18727" xr:uid="{00000000-0005-0000-0000-0000E12B0000}"/>
    <cellStyle name="Output 2 8" xfId="9383" xr:uid="{00000000-0005-0000-0000-0000E22B0000}"/>
    <cellStyle name="Output 2 8 2" xfId="18728" xr:uid="{00000000-0005-0000-0000-0000E32B0000}"/>
    <cellStyle name="Output 2 9" xfId="9384" xr:uid="{00000000-0005-0000-0000-0000E42B0000}"/>
    <cellStyle name="Output 2 9 2" xfId="18729" xr:uid="{00000000-0005-0000-0000-0000E52B0000}"/>
    <cellStyle name="Output 20" xfId="9385" xr:uid="{00000000-0005-0000-0000-0000E62B0000}"/>
    <cellStyle name="Output 21" xfId="9386" xr:uid="{00000000-0005-0000-0000-0000E72B0000}"/>
    <cellStyle name="Output 22" xfId="9387" xr:uid="{00000000-0005-0000-0000-0000E82B0000}"/>
    <cellStyle name="Output 23" xfId="9388" xr:uid="{00000000-0005-0000-0000-0000E92B0000}"/>
    <cellStyle name="Output 24" xfId="9389" xr:uid="{00000000-0005-0000-0000-0000EA2B0000}"/>
    <cellStyle name="Output 25" xfId="9390" xr:uid="{00000000-0005-0000-0000-0000EB2B0000}"/>
    <cellStyle name="Output 26" xfId="9391" xr:uid="{00000000-0005-0000-0000-0000EC2B0000}"/>
    <cellStyle name="Output 27" xfId="9392" xr:uid="{00000000-0005-0000-0000-0000ED2B0000}"/>
    <cellStyle name="Output 28" xfId="9393" xr:uid="{00000000-0005-0000-0000-0000EE2B0000}"/>
    <cellStyle name="Output 29" xfId="9394" xr:uid="{00000000-0005-0000-0000-0000EF2B0000}"/>
    <cellStyle name="Output 3" xfId="9395" xr:uid="{00000000-0005-0000-0000-0000F02B0000}"/>
    <cellStyle name="Output 3 2" xfId="9396" xr:uid="{00000000-0005-0000-0000-0000F12B0000}"/>
    <cellStyle name="Output 3 2 2" xfId="9397" xr:uid="{00000000-0005-0000-0000-0000F22B0000}"/>
    <cellStyle name="Output 3 3" xfId="9398" xr:uid="{00000000-0005-0000-0000-0000F32B0000}"/>
    <cellStyle name="Output 3 4" xfId="9399" xr:uid="{00000000-0005-0000-0000-0000F42B0000}"/>
    <cellStyle name="Output 3 5" xfId="18730" xr:uid="{00000000-0005-0000-0000-0000F52B0000}"/>
    <cellStyle name="Output 30" xfId="9400" xr:uid="{00000000-0005-0000-0000-0000F62B0000}"/>
    <cellStyle name="Output 31" xfId="9401" xr:uid="{00000000-0005-0000-0000-0000F72B0000}"/>
    <cellStyle name="Output 32" xfId="9402" xr:uid="{00000000-0005-0000-0000-0000F82B0000}"/>
    <cellStyle name="Output 33" xfId="9403" xr:uid="{00000000-0005-0000-0000-0000F92B0000}"/>
    <cellStyle name="Output 34" xfId="9404" xr:uid="{00000000-0005-0000-0000-0000FA2B0000}"/>
    <cellStyle name="Output 35" xfId="9405" xr:uid="{00000000-0005-0000-0000-0000FB2B0000}"/>
    <cellStyle name="Output 36" xfId="9406" xr:uid="{00000000-0005-0000-0000-0000FC2B0000}"/>
    <cellStyle name="Output 37" xfId="9407" xr:uid="{00000000-0005-0000-0000-0000FD2B0000}"/>
    <cellStyle name="Output 38" xfId="9408" xr:uid="{00000000-0005-0000-0000-0000FE2B0000}"/>
    <cellStyle name="Output 39" xfId="9409" xr:uid="{00000000-0005-0000-0000-0000FF2B0000}"/>
    <cellStyle name="Output 4" xfId="9410" xr:uid="{00000000-0005-0000-0000-0000002C0000}"/>
    <cellStyle name="Output 4 2" xfId="9411" xr:uid="{00000000-0005-0000-0000-0000012C0000}"/>
    <cellStyle name="Output 40" xfId="9412" xr:uid="{00000000-0005-0000-0000-0000022C0000}"/>
    <cellStyle name="Output 41" xfId="9413" xr:uid="{00000000-0005-0000-0000-0000032C0000}"/>
    <cellStyle name="Output 42" xfId="9414" xr:uid="{00000000-0005-0000-0000-0000042C0000}"/>
    <cellStyle name="Output 43" xfId="9415" xr:uid="{00000000-0005-0000-0000-0000052C0000}"/>
    <cellStyle name="Output 5" xfId="9416" xr:uid="{00000000-0005-0000-0000-0000062C0000}"/>
    <cellStyle name="Output 5 2" xfId="9417" xr:uid="{00000000-0005-0000-0000-0000072C0000}"/>
    <cellStyle name="Output 6" xfId="9418" xr:uid="{00000000-0005-0000-0000-0000082C0000}"/>
    <cellStyle name="Output 6 2" xfId="9419" xr:uid="{00000000-0005-0000-0000-0000092C0000}"/>
    <cellStyle name="Output 7" xfId="9420" xr:uid="{00000000-0005-0000-0000-00000A2C0000}"/>
    <cellStyle name="Output 8" xfId="9421" xr:uid="{00000000-0005-0000-0000-00000B2C0000}"/>
    <cellStyle name="Output 9" xfId="9422" xr:uid="{00000000-0005-0000-0000-00000C2C0000}"/>
    <cellStyle name="Pattern" xfId="9423" xr:uid="{00000000-0005-0000-0000-00000D2C0000}"/>
    <cellStyle name="Percent" xfId="18048" builtinId="5"/>
    <cellStyle name="Percent 10" xfId="9424" xr:uid="{00000000-0005-0000-0000-00000F2C0000}"/>
    <cellStyle name="Percent 10 10" xfId="9425" xr:uid="{00000000-0005-0000-0000-0000102C0000}"/>
    <cellStyle name="Percent 10 11" xfId="9426" xr:uid="{00000000-0005-0000-0000-0000112C0000}"/>
    <cellStyle name="Percent 10 11 2" xfId="9427" xr:uid="{00000000-0005-0000-0000-0000122C0000}"/>
    <cellStyle name="Percent 10 11 3" xfId="9428" xr:uid="{00000000-0005-0000-0000-0000132C0000}"/>
    <cellStyle name="Percent 10 11 4" xfId="9429" xr:uid="{00000000-0005-0000-0000-0000142C0000}"/>
    <cellStyle name="Percent 10 12" xfId="9430" xr:uid="{00000000-0005-0000-0000-0000152C0000}"/>
    <cellStyle name="Percent 10 12 2" xfId="9431" xr:uid="{00000000-0005-0000-0000-0000162C0000}"/>
    <cellStyle name="Percent 10 12 3" xfId="9432" xr:uid="{00000000-0005-0000-0000-0000172C0000}"/>
    <cellStyle name="Percent 10 12 4" xfId="9433" xr:uid="{00000000-0005-0000-0000-0000182C0000}"/>
    <cellStyle name="Percent 10 13" xfId="9434" xr:uid="{00000000-0005-0000-0000-0000192C0000}"/>
    <cellStyle name="Percent 10 13 2" xfId="9435" xr:uid="{00000000-0005-0000-0000-00001A2C0000}"/>
    <cellStyle name="Percent 10 13 3" xfId="9436" xr:uid="{00000000-0005-0000-0000-00001B2C0000}"/>
    <cellStyle name="Percent 10 13 4" xfId="9437" xr:uid="{00000000-0005-0000-0000-00001C2C0000}"/>
    <cellStyle name="Percent 10 14" xfId="9438" xr:uid="{00000000-0005-0000-0000-00001D2C0000}"/>
    <cellStyle name="Percent 10 14 2" xfId="9439" xr:uid="{00000000-0005-0000-0000-00001E2C0000}"/>
    <cellStyle name="Percent 10 14 3" xfId="9440" xr:uid="{00000000-0005-0000-0000-00001F2C0000}"/>
    <cellStyle name="Percent 10 14 4" xfId="9441" xr:uid="{00000000-0005-0000-0000-0000202C0000}"/>
    <cellStyle name="Percent 10 14 5" xfId="9442" xr:uid="{00000000-0005-0000-0000-0000212C0000}"/>
    <cellStyle name="Percent 10 15" xfId="9443" xr:uid="{00000000-0005-0000-0000-0000222C0000}"/>
    <cellStyle name="Percent 10 15 2" xfId="9444" xr:uid="{00000000-0005-0000-0000-0000232C0000}"/>
    <cellStyle name="Percent 10 15 3" xfId="9445" xr:uid="{00000000-0005-0000-0000-0000242C0000}"/>
    <cellStyle name="Percent 10 15 4" xfId="9446" xr:uid="{00000000-0005-0000-0000-0000252C0000}"/>
    <cellStyle name="Percent 10 15 5" xfId="9447" xr:uid="{00000000-0005-0000-0000-0000262C0000}"/>
    <cellStyle name="Percent 10 16" xfId="9448" xr:uid="{00000000-0005-0000-0000-0000272C0000}"/>
    <cellStyle name="Percent 10 16 2" xfId="9449" xr:uid="{00000000-0005-0000-0000-0000282C0000}"/>
    <cellStyle name="Percent 10 16 3" xfId="9450" xr:uid="{00000000-0005-0000-0000-0000292C0000}"/>
    <cellStyle name="Percent 10 16 4" xfId="9451" xr:uid="{00000000-0005-0000-0000-00002A2C0000}"/>
    <cellStyle name="Percent 10 16 5" xfId="9452" xr:uid="{00000000-0005-0000-0000-00002B2C0000}"/>
    <cellStyle name="Percent 10 17" xfId="9453" xr:uid="{00000000-0005-0000-0000-00002C2C0000}"/>
    <cellStyle name="Percent 10 17 2" xfId="9454" xr:uid="{00000000-0005-0000-0000-00002D2C0000}"/>
    <cellStyle name="Percent 10 17 3" xfId="9455" xr:uid="{00000000-0005-0000-0000-00002E2C0000}"/>
    <cellStyle name="Percent 10 17 4" xfId="9456" xr:uid="{00000000-0005-0000-0000-00002F2C0000}"/>
    <cellStyle name="Percent 10 17 5" xfId="9457" xr:uid="{00000000-0005-0000-0000-0000302C0000}"/>
    <cellStyle name="Percent 10 18" xfId="9458" xr:uid="{00000000-0005-0000-0000-0000312C0000}"/>
    <cellStyle name="Percent 10 18 2" xfId="9459" xr:uid="{00000000-0005-0000-0000-0000322C0000}"/>
    <cellStyle name="Percent 10 18 3" xfId="9460" xr:uid="{00000000-0005-0000-0000-0000332C0000}"/>
    <cellStyle name="Percent 10 18 4" xfId="9461" xr:uid="{00000000-0005-0000-0000-0000342C0000}"/>
    <cellStyle name="Percent 10 18 5" xfId="9462" xr:uid="{00000000-0005-0000-0000-0000352C0000}"/>
    <cellStyle name="Percent 10 19" xfId="9463" xr:uid="{00000000-0005-0000-0000-0000362C0000}"/>
    <cellStyle name="Percent 10 19 2" xfId="9464" xr:uid="{00000000-0005-0000-0000-0000372C0000}"/>
    <cellStyle name="Percent 10 19 3" xfId="9465" xr:uid="{00000000-0005-0000-0000-0000382C0000}"/>
    <cellStyle name="Percent 10 19 4" xfId="9466" xr:uid="{00000000-0005-0000-0000-0000392C0000}"/>
    <cellStyle name="Percent 10 19 5" xfId="9467" xr:uid="{00000000-0005-0000-0000-00003A2C0000}"/>
    <cellStyle name="Percent 10 2" xfId="9468" xr:uid="{00000000-0005-0000-0000-00003B2C0000}"/>
    <cellStyle name="Percent 10 2 2" xfId="9469" xr:uid="{00000000-0005-0000-0000-00003C2C0000}"/>
    <cellStyle name="Percent 10 2 2 2" xfId="9470" xr:uid="{00000000-0005-0000-0000-00003D2C0000}"/>
    <cellStyle name="Percent 10 2 2 3" xfId="9471" xr:uid="{00000000-0005-0000-0000-00003E2C0000}"/>
    <cellStyle name="Percent 10 2 2 4" xfId="9472" xr:uid="{00000000-0005-0000-0000-00003F2C0000}"/>
    <cellStyle name="Percent 10 2 2 5" xfId="9473" xr:uid="{00000000-0005-0000-0000-0000402C0000}"/>
    <cellStyle name="Percent 10 2 3" xfId="9474" xr:uid="{00000000-0005-0000-0000-0000412C0000}"/>
    <cellStyle name="Percent 10 2 3 2" xfId="9475" xr:uid="{00000000-0005-0000-0000-0000422C0000}"/>
    <cellStyle name="Percent 10 2 3 3" xfId="9476" xr:uid="{00000000-0005-0000-0000-0000432C0000}"/>
    <cellStyle name="Percent 10 2 3 4" xfId="9477" xr:uid="{00000000-0005-0000-0000-0000442C0000}"/>
    <cellStyle name="Percent 10 2 3 5" xfId="9478" xr:uid="{00000000-0005-0000-0000-0000452C0000}"/>
    <cellStyle name="Percent 10 2 4" xfId="9479" xr:uid="{00000000-0005-0000-0000-0000462C0000}"/>
    <cellStyle name="Percent 10 2 5" xfId="9480" xr:uid="{00000000-0005-0000-0000-0000472C0000}"/>
    <cellStyle name="Percent 10 2 6" xfId="9481" xr:uid="{00000000-0005-0000-0000-0000482C0000}"/>
    <cellStyle name="Percent 10 2 7" xfId="9482" xr:uid="{00000000-0005-0000-0000-0000492C0000}"/>
    <cellStyle name="Percent 10 2 8" xfId="18732" xr:uid="{00000000-0005-0000-0000-00004A2C0000}"/>
    <cellStyle name="Percent 10 20" xfId="9483" xr:uid="{00000000-0005-0000-0000-00004B2C0000}"/>
    <cellStyle name="Percent 10 20 2" xfId="9484" xr:uid="{00000000-0005-0000-0000-00004C2C0000}"/>
    <cellStyle name="Percent 10 20 3" xfId="9485" xr:uid="{00000000-0005-0000-0000-00004D2C0000}"/>
    <cellStyle name="Percent 10 20 4" xfId="9486" xr:uid="{00000000-0005-0000-0000-00004E2C0000}"/>
    <cellStyle name="Percent 10 20 5" xfId="9487" xr:uid="{00000000-0005-0000-0000-00004F2C0000}"/>
    <cellStyle name="Percent 10 21" xfId="18731" xr:uid="{00000000-0005-0000-0000-0000502C0000}"/>
    <cellStyle name="Percent 10 3" xfId="9488" xr:uid="{00000000-0005-0000-0000-0000512C0000}"/>
    <cellStyle name="Percent 10 3 2" xfId="9489" xr:uid="{00000000-0005-0000-0000-0000522C0000}"/>
    <cellStyle name="Percent 10 3 2 2" xfId="9490" xr:uid="{00000000-0005-0000-0000-0000532C0000}"/>
    <cellStyle name="Percent 10 3 2 3" xfId="9491" xr:uid="{00000000-0005-0000-0000-0000542C0000}"/>
    <cellStyle name="Percent 10 3 2 4" xfId="9492" xr:uid="{00000000-0005-0000-0000-0000552C0000}"/>
    <cellStyle name="Percent 10 3 2 5" xfId="9493" xr:uid="{00000000-0005-0000-0000-0000562C0000}"/>
    <cellStyle name="Percent 10 3 3" xfId="9494" xr:uid="{00000000-0005-0000-0000-0000572C0000}"/>
    <cellStyle name="Percent 10 3 3 2" xfId="9495" xr:uid="{00000000-0005-0000-0000-0000582C0000}"/>
    <cellStyle name="Percent 10 3 3 3" xfId="9496" xr:uid="{00000000-0005-0000-0000-0000592C0000}"/>
    <cellStyle name="Percent 10 3 3 4" xfId="9497" xr:uid="{00000000-0005-0000-0000-00005A2C0000}"/>
    <cellStyle name="Percent 10 3 3 5" xfId="9498" xr:uid="{00000000-0005-0000-0000-00005B2C0000}"/>
    <cellStyle name="Percent 10 3 4" xfId="9499" xr:uid="{00000000-0005-0000-0000-00005C2C0000}"/>
    <cellStyle name="Percent 10 3 5" xfId="9500" xr:uid="{00000000-0005-0000-0000-00005D2C0000}"/>
    <cellStyle name="Percent 10 3 6" xfId="9501" xr:uid="{00000000-0005-0000-0000-00005E2C0000}"/>
    <cellStyle name="Percent 10 3 7" xfId="9502" xr:uid="{00000000-0005-0000-0000-00005F2C0000}"/>
    <cellStyle name="Percent 10 3 8" xfId="18733" xr:uid="{00000000-0005-0000-0000-0000602C0000}"/>
    <cellStyle name="Percent 10 4" xfId="9503" xr:uid="{00000000-0005-0000-0000-0000612C0000}"/>
    <cellStyle name="Percent 10 4 2" xfId="9504" xr:uid="{00000000-0005-0000-0000-0000622C0000}"/>
    <cellStyle name="Percent 10 4 2 2" xfId="9505" xr:uid="{00000000-0005-0000-0000-0000632C0000}"/>
    <cellStyle name="Percent 10 4 2 3" xfId="9506" xr:uid="{00000000-0005-0000-0000-0000642C0000}"/>
    <cellStyle name="Percent 10 4 2 4" xfId="9507" xr:uid="{00000000-0005-0000-0000-0000652C0000}"/>
    <cellStyle name="Percent 10 4 2 5" xfId="9508" xr:uid="{00000000-0005-0000-0000-0000662C0000}"/>
    <cellStyle name="Percent 10 4 3" xfId="9509" xr:uid="{00000000-0005-0000-0000-0000672C0000}"/>
    <cellStyle name="Percent 10 4 3 2" xfId="9510" xr:uid="{00000000-0005-0000-0000-0000682C0000}"/>
    <cellStyle name="Percent 10 4 3 3" xfId="9511" xr:uid="{00000000-0005-0000-0000-0000692C0000}"/>
    <cellStyle name="Percent 10 4 3 4" xfId="9512" xr:uid="{00000000-0005-0000-0000-00006A2C0000}"/>
    <cellStyle name="Percent 10 4 3 5" xfId="9513" xr:uid="{00000000-0005-0000-0000-00006B2C0000}"/>
    <cellStyle name="Percent 10 4 4" xfId="9514" xr:uid="{00000000-0005-0000-0000-00006C2C0000}"/>
    <cellStyle name="Percent 10 4 5" xfId="9515" xr:uid="{00000000-0005-0000-0000-00006D2C0000}"/>
    <cellStyle name="Percent 10 4 6" xfId="9516" xr:uid="{00000000-0005-0000-0000-00006E2C0000}"/>
    <cellStyle name="Percent 10 4 7" xfId="9517" xr:uid="{00000000-0005-0000-0000-00006F2C0000}"/>
    <cellStyle name="Percent 10 4 8" xfId="18734" xr:uid="{00000000-0005-0000-0000-0000702C0000}"/>
    <cellStyle name="Percent 10 5" xfId="9518" xr:uid="{00000000-0005-0000-0000-0000712C0000}"/>
    <cellStyle name="Percent 10 5 2" xfId="9519" xr:uid="{00000000-0005-0000-0000-0000722C0000}"/>
    <cellStyle name="Percent 10 5 2 2" xfId="9520" xr:uid="{00000000-0005-0000-0000-0000732C0000}"/>
    <cellStyle name="Percent 10 5 2 3" xfId="9521" xr:uid="{00000000-0005-0000-0000-0000742C0000}"/>
    <cellStyle name="Percent 10 5 2 4" xfId="9522" xr:uid="{00000000-0005-0000-0000-0000752C0000}"/>
    <cellStyle name="Percent 10 5 2 5" xfId="9523" xr:uid="{00000000-0005-0000-0000-0000762C0000}"/>
    <cellStyle name="Percent 10 5 3" xfId="9524" xr:uid="{00000000-0005-0000-0000-0000772C0000}"/>
    <cellStyle name="Percent 10 5 3 2" xfId="9525" xr:uid="{00000000-0005-0000-0000-0000782C0000}"/>
    <cellStyle name="Percent 10 5 3 3" xfId="9526" xr:uid="{00000000-0005-0000-0000-0000792C0000}"/>
    <cellStyle name="Percent 10 5 3 4" xfId="9527" xr:uid="{00000000-0005-0000-0000-00007A2C0000}"/>
    <cellStyle name="Percent 10 5 3 5" xfId="9528" xr:uid="{00000000-0005-0000-0000-00007B2C0000}"/>
    <cellStyle name="Percent 10 5 4" xfId="9529" xr:uid="{00000000-0005-0000-0000-00007C2C0000}"/>
    <cellStyle name="Percent 10 5 5" xfId="9530" xr:uid="{00000000-0005-0000-0000-00007D2C0000}"/>
    <cellStyle name="Percent 10 5 6" xfId="9531" xr:uid="{00000000-0005-0000-0000-00007E2C0000}"/>
    <cellStyle name="Percent 10 5 7" xfId="9532" xr:uid="{00000000-0005-0000-0000-00007F2C0000}"/>
    <cellStyle name="Percent 10 5 8" xfId="18735" xr:uid="{00000000-0005-0000-0000-0000802C0000}"/>
    <cellStyle name="Percent 10 6" xfId="9533" xr:uid="{00000000-0005-0000-0000-0000812C0000}"/>
    <cellStyle name="Percent 10 6 2" xfId="9534" xr:uid="{00000000-0005-0000-0000-0000822C0000}"/>
    <cellStyle name="Percent 10 6 2 2" xfId="9535" xr:uid="{00000000-0005-0000-0000-0000832C0000}"/>
    <cellStyle name="Percent 10 6 2 3" xfId="9536" xr:uid="{00000000-0005-0000-0000-0000842C0000}"/>
    <cellStyle name="Percent 10 6 2 4" xfId="9537" xr:uid="{00000000-0005-0000-0000-0000852C0000}"/>
    <cellStyle name="Percent 10 6 2 5" xfId="9538" xr:uid="{00000000-0005-0000-0000-0000862C0000}"/>
    <cellStyle name="Percent 10 6 3" xfId="9539" xr:uid="{00000000-0005-0000-0000-0000872C0000}"/>
    <cellStyle name="Percent 10 6 3 2" xfId="9540" xr:uid="{00000000-0005-0000-0000-0000882C0000}"/>
    <cellStyle name="Percent 10 6 3 3" xfId="9541" xr:uid="{00000000-0005-0000-0000-0000892C0000}"/>
    <cellStyle name="Percent 10 6 3 4" xfId="9542" xr:uid="{00000000-0005-0000-0000-00008A2C0000}"/>
    <cellStyle name="Percent 10 6 3 5" xfId="9543" xr:uid="{00000000-0005-0000-0000-00008B2C0000}"/>
    <cellStyle name="Percent 10 6 4" xfId="9544" xr:uid="{00000000-0005-0000-0000-00008C2C0000}"/>
    <cellStyle name="Percent 10 6 5" xfId="9545" xr:uid="{00000000-0005-0000-0000-00008D2C0000}"/>
    <cellStyle name="Percent 10 6 6" xfId="9546" xr:uid="{00000000-0005-0000-0000-00008E2C0000}"/>
    <cellStyle name="Percent 10 6 7" xfId="9547" xr:uid="{00000000-0005-0000-0000-00008F2C0000}"/>
    <cellStyle name="Percent 10 6 8" xfId="18736" xr:uid="{00000000-0005-0000-0000-0000902C0000}"/>
    <cellStyle name="Percent 10 7" xfId="9548" xr:uid="{00000000-0005-0000-0000-0000912C0000}"/>
    <cellStyle name="Percent 10 7 10" xfId="18737" xr:uid="{00000000-0005-0000-0000-0000922C0000}"/>
    <cellStyle name="Percent 10 7 2" xfId="9549" xr:uid="{00000000-0005-0000-0000-0000932C0000}"/>
    <cellStyle name="Percent 10 7 2 2" xfId="9550" xr:uid="{00000000-0005-0000-0000-0000942C0000}"/>
    <cellStyle name="Percent 10 7 2 3" xfId="9551" xr:uid="{00000000-0005-0000-0000-0000952C0000}"/>
    <cellStyle name="Percent 10 7 2 4" xfId="9552" xr:uid="{00000000-0005-0000-0000-0000962C0000}"/>
    <cellStyle name="Percent 10 7 2 5" xfId="9553" xr:uid="{00000000-0005-0000-0000-0000972C0000}"/>
    <cellStyle name="Percent 10 7 3" xfId="9554" xr:uid="{00000000-0005-0000-0000-0000982C0000}"/>
    <cellStyle name="Percent 10 7 3 2" xfId="9555" xr:uid="{00000000-0005-0000-0000-0000992C0000}"/>
    <cellStyle name="Percent 10 7 3 3" xfId="9556" xr:uid="{00000000-0005-0000-0000-00009A2C0000}"/>
    <cellStyle name="Percent 10 7 3 4" xfId="9557" xr:uid="{00000000-0005-0000-0000-00009B2C0000}"/>
    <cellStyle name="Percent 10 7 3 5" xfId="9558" xr:uid="{00000000-0005-0000-0000-00009C2C0000}"/>
    <cellStyle name="Percent 10 7 4" xfId="9559" xr:uid="{00000000-0005-0000-0000-00009D2C0000}"/>
    <cellStyle name="Percent 10 7 4 2" xfId="9560" xr:uid="{00000000-0005-0000-0000-00009E2C0000}"/>
    <cellStyle name="Percent 10 7 4 3" xfId="9561" xr:uid="{00000000-0005-0000-0000-00009F2C0000}"/>
    <cellStyle name="Percent 10 7 4 4" xfId="9562" xr:uid="{00000000-0005-0000-0000-0000A02C0000}"/>
    <cellStyle name="Percent 10 7 4 5" xfId="9563" xr:uid="{00000000-0005-0000-0000-0000A12C0000}"/>
    <cellStyle name="Percent 10 7 5" xfId="9564" xr:uid="{00000000-0005-0000-0000-0000A22C0000}"/>
    <cellStyle name="Percent 10 7 5 2" xfId="9565" xr:uid="{00000000-0005-0000-0000-0000A32C0000}"/>
    <cellStyle name="Percent 10 7 5 3" xfId="9566" xr:uid="{00000000-0005-0000-0000-0000A42C0000}"/>
    <cellStyle name="Percent 10 7 5 4" xfId="9567" xr:uid="{00000000-0005-0000-0000-0000A52C0000}"/>
    <cellStyle name="Percent 10 7 5 5" xfId="9568" xr:uid="{00000000-0005-0000-0000-0000A62C0000}"/>
    <cellStyle name="Percent 10 7 6" xfId="9569" xr:uid="{00000000-0005-0000-0000-0000A72C0000}"/>
    <cellStyle name="Percent 10 7 7" xfId="9570" xr:uid="{00000000-0005-0000-0000-0000A82C0000}"/>
    <cellStyle name="Percent 10 7 8" xfId="9571" xr:uid="{00000000-0005-0000-0000-0000A92C0000}"/>
    <cellStyle name="Percent 10 7 9" xfId="9572" xr:uid="{00000000-0005-0000-0000-0000AA2C0000}"/>
    <cellStyle name="Percent 10 8" xfId="9573" xr:uid="{00000000-0005-0000-0000-0000AB2C0000}"/>
    <cellStyle name="Percent 10 8 2" xfId="9574" xr:uid="{00000000-0005-0000-0000-0000AC2C0000}"/>
    <cellStyle name="Percent 10 8 2 2" xfId="9575" xr:uid="{00000000-0005-0000-0000-0000AD2C0000}"/>
    <cellStyle name="Percent 10 8 2 3" xfId="9576" xr:uid="{00000000-0005-0000-0000-0000AE2C0000}"/>
    <cellStyle name="Percent 10 8 2 4" xfId="9577" xr:uid="{00000000-0005-0000-0000-0000AF2C0000}"/>
    <cellStyle name="Percent 10 8 2 5" xfId="9578" xr:uid="{00000000-0005-0000-0000-0000B02C0000}"/>
    <cellStyle name="Percent 10 8 3" xfId="9579" xr:uid="{00000000-0005-0000-0000-0000B12C0000}"/>
    <cellStyle name="Percent 10 8 3 2" xfId="9580" xr:uid="{00000000-0005-0000-0000-0000B22C0000}"/>
    <cellStyle name="Percent 10 8 3 3" xfId="9581" xr:uid="{00000000-0005-0000-0000-0000B32C0000}"/>
    <cellStyle name="Percent 10 8 3 4" xfId="9582" xr:uid="{00000000-0005-0000-0000-0000B42C0000}"/>
    <cellStyle name="Percent 10 8 3 5" xfId="9583" xr:uid="{00000000-0005-0000-0000-0000B52C0000}"/>
    <cellStyle name="Percent 10 8 4" xfId="9584" xr:uid="{00000000-0005-0000-0000-0000B62C0000}"/>
    <cellStyle name="Percent 10 8 5" xfId="9585" xr:uid="{00000000-0005-0000-0000-0000B72C0000}"/>
    <cellStyle name="Percent 10 8 6" xfId="9586" xr:uid="{00000000-0005-0000-0000-0000B82C0000}"/>
    <cellStyle name="Percent 10 8 7" xfId="9587" xr:uid="{00000000-0005-0000-0000-0000B92C0000}"/>
    <cellStyle name="Percent 10 8 8" xfId="18738" xr:uid="{00000000-0005-0000-0000-0000BA2C0000}"/>
    <cellStyle name="Percent 10 9" xfId="9588" xr:uid="{00000000-0005-0000-0000-0000BB2C0000}"/>
    <cellStyle name="Percent 10 9 2" xfId="9589" xr:uid="{00000000-0005-0000-0000-0000BC2C0000}"/>
    <cellStyle name="Percent 10 9 3" xfId="9590" xr:uid="{00000000-0005-0000-0000-0000BD2C0000}"/>
    <cellStyle name="Percent 10 9 4" xfId="9591" xr:uid="{00000000-0005-0000-0000-0000BE2C0000}"/>
    <cellStyle name="Percent 10 9 5" xfId="9592" xr:uid="{00000000-0005-0000-0000-0000BF2C0000}"/>
    <cellStyle name="Percent 11" xfId="9593" xr:uid="{00000000-0005-0000-0000-0000C02C0000}"/>
    <cellStyle name="Percent 11 10" xfId="9594" xr:uid="{00000000-0005-0000-0000-0000C12C0000}"/>
    <cellStyle name="Percent 11 10 2" xfId="9595" xr:uid="{00000000-0005-0000-0000-0000C22C0000}"/>
    <cellStyle name="Percent 11 10 3" xfId="9596" xr:uid="{00000000-0005-0000-0000-0000C32C0000}"/>
    <cellStyle name="Percent 11 10 4" xfId="9597" xr:uid="{00000000-0005-0000-0000-0000C42C0000}"/>
    <cellStyle name="Percent 11 10 5" xfId="9598" xr:uid="{00000000-0005-0000-0000-0000C52C0000}"/>
    <cellStyle name="Percent 11 11" xfId="9599" xr:uid="{00000000-0005-0000-0000-0000C62C0000}"/>
    <cellStyle name="Percent 11 12" xfId="9600" xr:uid="{00000000-0005-0000-0000-0000C72C0000}"/>
    <cellStyle name="Percent 11 13" xfId="9601" xr:uid="{00000000-0005-0000-0000-0000C82C0000}"/>
    <cellStyle name="Percent 11 14" xfId="9602" xr:uid="{00000000-0005-0000-0000-0000C92C0000}"/>
    <cellStyle name="Percent 11 15" xfId="18739" xr:uid="{00000000-0005-0000-0000-0000CA2C0000}"/>
    <cellStyle name="Percent 11 2" xfId="9603" xr:uid="{00000000-0005-0000-0000-0000CB2C0000}"/>
    <cellStyle name="Percent 11 2 2" xfId="9604" xr:uid="{00000000-0005-0000-0000-0000CC2C0000}"/>
    <cellStyle name="Percent 11 2 2 2" xfId="9605" xr:uid="{00000000-0005-0000-0000-0000CD2C0000}"/>
    <cellStyle name="Percent 11 2 2 3" xfId="9606" xr:uid="{00000000-0005-0000-0000-0000CE2C0000}"/>
    <cellStyle name="Percent 11 2 2 4" xfId="9607" xr:uid="{00000000-0005-0000-0000-0000CF2C0000}"/>
    <cellStyle name="Percent 11 2 2 5" xfId="9608" xr:uid="{00000000-0005-0000-0000-0000D02C0000}"/>
    <cellStyle name="Percent 11 2 3" xfId="9609" xr:uid="{00000000-0005-0000-0000-0000D12C0000}"/>
    <cellStyle name="Percent 11 2 3 2" xfId="9610" xr:uid="{00000000-0005-0000-0000-0000D22C0000}"/>
    <cellStyle name="Percent 11 2 3 3" xfId="9611" xr:uid="{00000000-0005-0000-0000-0000D32C0000}"/>
    <cellStyle name="Percent 11 2 3 4" xfId="9612" xr:uid="{00000000-0005-0000-0000-0000D42C0000}"/>
    <cellStyle name="Percent 11 2 3 5" xfId="9613" xr:uid="{00000000-0005-0000-0000-0000D52C0000}"/>
    <cellStyle name="Percent 11 2 4" xfId="9614" xr:uid="{00000000-0005-0000-0000-0000D62C0000}"/>
    <cellStyle name="Percent 11 2 5" xfId="9615" xr:uid="{00000000-0005-0000-0000-0000D72C0000}"/>
    <cellStyle name="Percent 11 2 6" xfId="9616" xr:uid="{00000000-0005-0000-0000-0000D82C0000}"/>
    <cellStyle name="Percent 11 2 7" xfId="9617" xr:uid="{00000000-0005-0000-0000-0000D92C0000}"/>
    <cellStyle name="Percent 11 2 8" xfId="18740" xr:uid="{00000000-0005-0000-0000-0000DA2C0000}"/>
    <cellStyle name="Percent 11 3" xfId="9618" xr:uid="{00000000-0005-0000-0000-0000DB2C0000}"/>
    <cellStyle name="Percent 11 3 2" xfId="9619" xr:uid="{00000000-0005-0000-0000-0000DC2C0000}"/>
    <cellStyle name="Percent 11 3 2 2" xfId="9620" xr:uid="{00000000-0005-0000-0000-0000DD2C0000}"/>
    <cellStyle name="Percent 11 3 2 3" xfId="9621" xr:uid="{00000000-0005-0000-0000-0000DE2C0000}"/>
    <cellStyle name="Percent 11 3 2 4" xfId="9622" xr:uid="{00000000-0005-0000-0000-0000DF2C0000}"/>
    <cellStyle name="Percent 11 3 2 5" xfId="9623" xr:uid="{00000000-0005-0000-0000-0000E02C0000}"/>
    <cellStyle name="Percent 11 3 3" xfId="9624" xr:uid="{00000000-0005-0000-0000-0000E12C0000}"/>
    <cellStyle name="Percent 11 3 3 2" xfId="9625" xr:uid="{00000000-0005-0000-0000-0000E22C0000}"/>
    <cellStyle name="Percent 11 3 3 3" xfId="9626" xr:uid="{00000000-0005-0000-0000-0000E32C0000}"/>
    <cellStyle name="Percent 11 3 3 4" xfId="9627" xr:uid="{00000000-0005-0000-0000-0000E42C0000}"/>
    <cellStyle name="Percent 11 3 3 5" xfId="9628" xr:uid="{00000000-0005-0000-0000-0000E52C0000}"/>
    <cellStyle name="Percent 11 3 4" xfId="9629" xr:uid="{00000000-0005-0000-0000-0000E62C0000}"/>
    <cellStyle name="Percent 11 3 5" xfId="9630" xr:uid="{00000000-0005-0000-0000-0000E72C0000}"/>
    <cellStyle name="Percent 11 3 6" xfId="9631" xr:uid="{00000000-0005-0000-0000-0000E82C0000}"/>
    <cellStyle name="Percent 11 3 7" xfId="9632" xr:uid="{00000000-0005-0000-0000-0000E92C0000}"/>
    <cellStyle name="Percent 11 3 8" xfId="18741" xr:uid="{00000000-0005-0000-0000-0000EA2C0000}"/>
    <cellStyle name="Percent 11 4" xfId="9633" xr:uid="{00000000-0005-0000-0000-0000EB2C0000}"/>
    <cellStyle name="Percent 11 4 2" xfId="9634" xr:uid="{00000000-0005-0000-0000-0000EC2C0000}"/>
    <cellStyle name="Percent 11 4 2 2" xfId="9635" xr:uid="{00000000-0005-0000-0000-0000ED2C0000}"/>
    <cellStyle name="Percent 11 4 2 3" xfId="9636" xr:uid="{00000000-0005-0000-0000-0000EE2C0000}"/>
    <cellStyle name="Percent 11 4 2 4" xfId="9637" xr:uid="{00000000-0005-0000-0000-0000EF2C0000}"/>
    <cellStyle name="Percent 11 4 2 5" xfId="9638" xr:uid="{00000000-0005-0000-0000-0000F02C0000}"/>
    <cellStyle name="Percent 11 4 3" xfId="9639" xr:uid="{00000000-0005-0000-0000-0000F12C0000}"/>
    <cellStyle name="Percent 11 4 3 2" xfId="9640" xr:uid="{00000000-0005-0000-0000-0000F22C0000}"/>
    <cellStyle name="Percent 11 4 3 3" xfId="9641" xr:uid="{00000000-0005-0000-0000-0000F32C0000}"/>
    <cellStyle name="Percent 11 4 3 4" xfId="9642" xr:uid="{00000000-0005-0000-0000-0000F42C0000}"/>
    <cellStyle name="Percent 11 4 3 5" xfId="9643" xr:uid="{00000000-0005-0000-0000-0000F52C0000}"/>
    <cellStyle name="Percent 11 4 4" xfId="9644" xr:uid="{00000000-0005-0000-0000-0000F62C0000}"/>
    <cellStyle name="Percent 11 4 5" xfId="9645" xr:uid="{00000000-0005-0000-0000-0000F72C0000}"/>
    <cellStyle name="Percent 11 4 6" xfId="9646" xr:uid="{00000000-0005-0000-0000-0000F82C0000}"/>
    <cellStyle name="Percent 11 4 7" xfId="9647" xr:uid="{00000000-0005-0000-0000-0000F92C0000}"/>
    <cellStyle name="Percent 11 4 8" xfId="18742" xr:uid="{00000000-0005-0000-0000-0000FA2C0000}"/>
    <cellStyle name="Percent 11 5" xfId="9648" xr:uid="{00000000-0005-0000-0000-0000FB2C0000}"/>
    <cellStyle name="Percent 11 5 2" xfId="9649" xr:uid="{00000000-0005-0000-0000-0000FC2C0000}"/>
    <cellStyle name="Percent 11 5 2 2" xfId="9650" xr:uid="{00000000-0005-0000-0000-0000FD2C0000}"/>
    <cellStyle name="Percent 11 5 2 3" xfId="9651" xr:uid="{00000000-0005-0000-0000-0000FE2C0000}"/>
    <cellStyle name="Percent 11 5 2 4" xfId="9652" xr:uid="{00000000-0005-0000-0000-0000FF2C0000}"/>
    <cellStyle name="Percent 11 5 2 5" xfId="9653" xr:uid="{00000000-0005-0000-0000-0000002D0000}"/>
    <cellStyle name="Percent 11 5 3" xfId="9654" xr:uid="{00000000-0005-0000-0000-0000012D0000}"/>
    <cellStyle name="Percent 11 5 3 2" xfId="9655" xr:uid="{00000000-0005-0000-0000-0000022D0000}"/>
    <cellStyle name="Percent 11 5 3 3" xfId="9656" xr:uid="{00000000-0005-0000-0000-0000032D0000}"/>
    <cellStyle name="Percent 11 5 3 4" xfId="9657" xr:uid="{00000000-0005-0000-0000-0000042D0000}"/>
    <cellStyle name="Percent 11 5 3 5" xfId="9658" xr:uid="{00000000-0005-0000-0000-0000052D0000}"/>
    <cellStyle name="Percent 11 5 4" xfId="9659" xr:uid="{00000000-0005-0000-0000-0000062D0000}"/>
    <cellStyle name="Percent 11 5 5" xfId="9660" xr:uid="{00000000-0005-0000-0000-0000072D0000}"/>
    <cellStyle name="Percent 11 5 6" xfId="9661" xr:uid="{00000000-0005-0000-0000-0000082D0000}"/>
    <cellStyle name="Percent 11 5 7" xfId="9662" xr:uid="{00000000-0005-0000-0000-0000092D0000}"/>
    <cellStyle name="Percent 11 5 8" xfId="18743" xr:uid="{00000000-0005-0000-0000-00000A2D0000}"/>
    <cellStyle name="Percent 11 6" xfId="9663" xr:uid="{00000000-0005-0000-0000-00000B2D0000}"/>
    <cellStyle name="Percent 11 6 2" xfId="9664" xr:uid="{00000000-0005-0000-0000-00000C2D0000}"/>
    <cellStyle name="Percent 11 6 2 2" xfId="9665" xr:uid="{00000000-0005-0000-0000-00000D2D0000}"/>
    <cellStyle name="Percent 11 6 2 3" xfId="9666" xr:uid="{00000000-0005-0000-0000-00000E2D0000}"/>
    <cellStyle name="Percent 11 6 2 4" xfId="9667" xr:uid="{00000000-0005-0000-0000-00000F2D0000}"/>
    <cellStyle name="Percent 11 6 2 5" xfId="9668" xr:uid="{00000000-0005-0000-0000-0000102D0000}"/>
    <cellStyle name="Percent 11 6 3" xfId="9669" xr:uid="{00000000-0005-0000-0000-0000112D0000}"/>
    <cellStyle name="Percent 11 6 3 2" xfId="9670" xr:uid="{00000000-0005-0000-0000-0000122D0000}"/>
    <cellStyle name="Percent 11 6 3 3" xfId="9671" xr:uid="{00000000-0005-0000-0000-0000132D0000}"/>
    <cellStyle name="Percent 11 6 3 4" xfId="9672" xr:uid="{00000000-0005-0000-0000-0000142D0000}"/>
    <cellStyle name="Percent 11 6 3 5" xfId="9673" xr:uid="{00000000-0005-0000-0000-0000152D0000}"/>
    <cellStyle name="Percent 11 6 4" xfId="9674" xr:uid="{00000000-0005-0000-0000-0000162D0000}"/>
    <cellStyle name="Percent 11 6 5" xfId="9675" xr:uid="{00000000-0005-0000-0000-0000172D0000}"/>
    <cellStyle name="Percent 11 6 6" xfId="9676" xr:uid="{00000000-0005-0000-0000-0000182D0000}"/>
    <cellStyle name="Percent 11 6 7" xfId="9677" xr:uid="{00000000-0005-0000-0000-0000192D0000}"/>
    <cellStyle name="Percent 11 6 8" xfId="18744" xr:uid="{00000000-0005-0000-0000-00001A2D0000}"/>
    <cellStyle name="Percent 11 7" xfId="9678" xr:uid="{00000000-0005-0000-0000-00001B2D0000}"/>
    <cellStyle name="Percent 11 7 10" xfId="18745" xr:uid="{00000000-0005-0000-0000-00001C2D0000}"/>
    <cellStyle name="Percent 11 7 2" xfId="9679" xr:uid="{00000000-0005-0000-0000-00001D2D0000}"/>
    <cellStyle name="Percent 11 7 2 2" xfId="9680" xr:uid="{00000000-0005-0000-0000-00001E2D0000}"/>
    <cellStyle name="Percent 11 7 2 3" xfId="9681" xr:uid="{00000000-0005-0000-0000-00001F2D0000}"/>
    <cellStyle name="Percent 11 7 2 4" xfId="9682" xr:uid="{00000000-0005-0000-0000-0000202D0000}"/>
    <cellStyle name="Percent 11 7 2 5" xfId="9683" xr:uid="{00000000-0005-0000-0000-0000212D0000}"/>
    <cellStyle name="Percent 11 7 3" xfId="9684" xr:uid="{00000000-0005-0000-0000-0000222D0000}"/>
    <cellStyle name="Percent 11 7 3 2" xfId="9685" xr:uid="{00000000-0005-0000-0000-0000232D0000}"/>
    <cellStyle name="Percent 11 7 3 3" xfId="9686" xr:uid="{00000000-0005-0000-0000-0000242D0000}"/>
    <cellStyle name="Percent 11 7 3 4" xfId="9687" xr:uid="{00000000-0005-0000-0000-0000252D0000}"/>
    <cellStyle name="Percent 11 7 3 5" xfId="9688" xr:uid="{00000000-0005-0000-0000-0000262D0000}"/>
    <cellStyle name="Percent 11 7 4" xfId="9689" xr:uid="{00000000-0005-0000-0000-0000272D0000}"/>
    <cellStyle name="Percent 11 7 4 2" xfId="9690" xr:uid="{00000000-0005-0000-0000-0000282D0000}"/>
    <cellStyle name="Percent 11 7 4 3" xfId="9691" xr:uid="{00000000-0005-0000-0000-0000292D0000}"/>
    <cellStyle name="Percent 11 7 4 4" xfId="9692" xr:uid="{00000000-0005-0000-0000-00002A2D0000}"/>
    <cellStyle name="Percent 11 7 4 5" xfId="9693" xr:uid="{00000000-0005-0000-0000-00002B2D0000}"/>
    <cellStyle name="Percent 11 7 5" xfId="9694" xr:uid="{00000000-0005-0000-0000-00002C2D0000}"/>
    <cellStyle name="Percent 11 7 5 2" xfId="9695" xr:uid="{00000000-0005-0000-0000-00002D2D0000}"/>
    <cellStyle name="Percent 11 7 5 3" xfId="9696" xr:uid="{00000000-0005-0000-0000-00002E2D0000}"/>
    <cellStyle name="Percent 11 7 5 4" xfId="9697" xr:uid="{00000000-0005-0000-0000-00002F2D0000}"/>
    <cellStyle name="Percent 11 7 5 5" xfId="9698" xr:uid="{00000000-0005-0000-0000-0000302D0000}"/>
    <cellStyle name="Percent 11 7 6" xfId="9699" xr:uid="{00000000-0005-0000-0000-0000312D0000}"/>
    <cellStyle name="Percent 11 7 7" xfId="9700" xr:uid="{00000000-0005-0000-0000-0000322D0000}"/>
    <cellStyle name="Percent 11 7 8" xfId="9701" xr:uid="{00000000-0005-0000-0000-0000332D0000}"/>
    <cellStyle name="Percent 11 7 9" xfId="9702" xr:uid="{00000000-0005-0000-0000-0000342D0000}"/>
    <cellStyle name="Percent 11 8" xfId="9703" xr:uid="{00000000-0005-0000-0000-0000352D0000}"/>
    <cellStyle name="Percent 11 8 2" xfId="9704" xr:uid="{00000000-0005-0000-0000-0000362D0000}"/>
    <cellStyle name="Percent 11 8 2 2" xfId="9705" xr:uid="{00000000-0005-0000-0000-0000372D0000}"/>
    <cellStyle name="Percent 11 8 2 3" xfId="9706" xr:uid="{00000000-0005-0000-0000-0000382D0000}"/>
    <cellStyle name="Percent 11 8 2 4" xfId="9707" xr:uid="{00000000-0005-0000-0000-0000392D0000}"/>
    <cellStyle name="Percent 11 8 2 5" xfId="9708" xr:uid="{00000000-0005-0000-0000-00003A2D0000}"/>
    <cellStyle name="Percent 11 8 3" xfId="9709" xr:uid="{00000000-0005-0000-0000-00003B2D0000}"/>
    <cellStyle name="Percent 11 8 3 2" xfId="9710" xr:uid="{00000000-0005-0000-0000-00003C2D0000}"/>
    <cellStyle name="Percent 11 8 3 3" xfId="9711" xr:uid="{00000000-0005-0000-0000-00003D2D0000}"/>
    <cellStyle name="Percent 11 8 3 4" xfId="9712" xr:uid="{00000000-0005-0000-0000-00003E2D0000}"/>
    <cellStyle name="Percent 11 8 3 5" xfId="9713" xr:uid="{00000000-0005-0000-0000-00003F2D0000}"/>
    <cellStyle name="Percent 11 8 4" xfId="9714" xr:uid="{00000000-0005-0000-0000-0000402D0000}"/>
    <cellStyle name="Percent 11 8 5" xfId="9715" xr:uid="{00000000-0005-0000-0000-0000412D0000}"/>
    <cellStyle name="Percent 11 8 6" xfId="9716" xr:uid="{00000000-0005-0000-0000-0000422D0000}"/>
    <cellStyle name="Percent 11 8 7" xfId="9717" xr:uid="{00000000-0005-0000-0000-0000432D0000}"/>
    <cellStyle name="Percent 11 8 8" xfId="18746" xr:uid="{00000000-0005-0000-0000-0000442D0000}"/>
    <cellStyle name="Percent 11 9" xfId="9718" xr:uid="{00000000-0005-0000-0000-0000452D0000}"/>
    <cellStyle name="Percent 11 9 2" xfId="9719" xr:uid="{00000000-0005-0000-0000-0000462D0000}"/>
    <cellStyle name="Percent 11 9 3" xfId="9720" xr:uid="{00000000-0005-0000-0000-0000472D0000}"/>
    <cellStyle name="Percent 11 9 4" xfId="9721" xr:uid="{00000000-0005-0000-0000-0000482D0000}"/>
    <cellStyle name="Percent 11 9 5" xfId="9722" xr:uid="{00000000-0005-0000-0000-0000492D0000}"/>
    <cellStyle name="Percent 12" xfId="9723" xr:uid="{00000000-0005-0000-0000-00004A2D0000}"/>
    <cellStyle name="Percent 12 10" xfId="9724" xr:uid="{00000000-0005-0000-0000-00004B2D0000}"/>
    <cellStyle name="Percent 12 10 2" xfId="9725" xr:uid="{00000000-0005-0000-0000-00004C2D0000}"/>
    <cellStyle name="Percent 12 10 3" xfId="9726" xr:uid="{00000000-0005-0000-0000-00004D2D0000}"/>
    <cellStyle name="Percent 12 10 4" xfId="9727" xr:uid="{00000000-0005-0000-0000-00004E2D0000}"/>
    <cellStyle name="Percent 12 10 5" xfId="9728" xr:uid="{00000000-0005-0000-0000-00004F2D0000}"/>
    <cellStyle name="Percent 12 11" xfId="9729" xr:uid="{00000000-0005-0000-0000-0000502D0000}"/>
    <cellStyle name="Percent 12 12" xfId="9730" xr:uid="{00000000-0005-0000-0000-0000512D0000}"/>
    <cellStyle name="Percent 12 13" xfId="9731" xr:uid="{00000000-0005-0000-0000-0000522D0000}"/>
    <cellStyle name="Percent 12 14" xfId="9732" xr:uid="{00000000-0005-0000-0000-0000532D0000}"/>
    <cellStyle name="Percent 12 15" xfId="18747" xr:uid="{00000000-0005-0000-0000-0000542D0000}"/>
    <cellStyle name="Percent 12 2" xfId="9733" xr:uid="{00000000-0005-0000-0000-0000552D0000}"/>
    <cellStyle name="Percent 12 2 2" xfId="9734" xr:uid="{00000000-0005-0000-0000-0000562D0000}"/>
    <cellStyle name="Percent 12 2 2 2" xfId="9735" xr:uid="{00000000-0005-0000-0000-0000572D0000}"/>
    <cellStyle name="Percent 12 2 2 3" xfId="9736" xr:uid="{00000000-0005-0000-0000-0000582D0000}"/>
    <cellStyle name="Percent 12 2 2 4" xfId="9737" xr:uid="{00000000-0005-0000-0000-0000592D0000}"/>
    <cellStyle name="Percent 12 2 2 5" xfId="9738" xr:uid="{00000000-0005-0000-0000-00005A2D0000}"/>
    <cellStyle name="Percent 12 2 3" xfId="9739" xr:uid="{00000000-0005-0000-0000-00005B2D0000}"/>
    <cellStyle name="Percent 12 2 3 2" xfId="9740" xr:uid="{00000000-0005-0000-0000-00005C2D0000}"/>
    <cellStyle name="Percent 12 2 3 3" xfId="9741" xr:uid="{00000000-0005-0000-0000-00005D2D0000}"/>
    <cellStyle name="Percent 12 2 3 4" xfId="9742" xr:uid="{00000000-0005-0000-0000-00005E2D0000}"/>
    <cellStyle name="Percent 12 2 3 5" xfId="9743" xr:uid="{00000000-0005-0000-0000-00005F2D0000}"/>
    <cellStyle name="Percent 12 2 4" xfId="9744" xr:uid="{00000000-0005-0000-0000-0000602D0000}"/>
    <cellStyle name="Percent 12 2 5" xfId="9745" xr:uid="{00000000-0005-0000-0000-0000612D0000}"/>
    <cellStyle name="Percent 12 2 6" xfId="9746" xr:uid="{00000000-0005-0000-0000-0000622D0000}"/>
    <cellStyle name="Percent 12 2 7" xfId="9747" xr:uid="{00000000-0005-0000-0000-0000632D0000}"/>
    <cellStyle name="Percent 12 2 8" xfId="18748" xr:uid="{00000000-0005-0000-0000-0000642D0000}"/>
    <cellStyle name="Percent 12 3" xfId="9748" xr:uid="{00000000-0005-0000-0000-0000652D0000}"/>
    <cellStyle name="Percent 12 3 2" xfId="9749" xr:uid="{00000000-0005-0000-0000-0000662D0000}"/>
    <cellStyle name="Percent 12 3 2 2" xfId="9750" xr:uid="{00000000-0005-0000-0000-0000672D0000}"/>
    <cellStyle name="Percent 12 3 2 3" xfId="9751" xr:uid="{00000000-0005-0000-0000-0000682D0000}"/>
    <cellStyle name="Percent 12 3 2 4" xfId="9752" xr:uid="{00000000-0005-0000-0000-0000692D0000}"/>
    <cellStyle name="Percent 12 3 2 5" xfId="9753" xr:uid="{00000000-0005-0000-0000-00006A2D0000}"/>
    <cellStyle name="Percent 12 3 3" xfId="9754" xr:uid="{00000000-0005-0000-0000-00006B2D0000}"/>
    <cellStyle name="Percent 12 3 3 2" xfId="9755" xr:uid="{00000000-0005-0000-0000-00006C2D0000}"/>
    <cellStyle name="Percent 12 3 3 3" xfId="9756" xr:uid="{00000000-0005-0000-0000-00006D2D0000}"/>
    <cellStyle name="Percent 12 3 3 4" xfId="9757" xr:uid="{00000000-0005-0000-0000-00006E2D0000}"/>
    <cellStyle name="Percent 12 3 3 5" xfId="9758" xr:uid="{00000000-0005-0000-0000-00006F2D0000}"/>
    <cellStyle name="Percent 12 3 4" xfId="9759" xr:uid="{00000000-0005-0000-0000-0000702D0000}"/>
    <cellStyle name="Percent 12 3 5" xfId="9760" xr:uid="{00000000-0005-0000-0000-0000712D0000}"/>
    <cellStyle name="Percent 12 3 6" xfId="9761" xr:uid="{00000000-0005-0000-0000-0000722D0000}"/>
    <cellStyle name="Percent 12 3 7" xfId="9762" xr:uid="{00000000-0005-0000-0000-0000732D0000}"/>
    <cellStyle name="Percent 12 3 8" xfId="18749" xr:uid="{00000000-0005-0000-0000-0000742D0000}"/>
    <cellStyle name="Percent 12 4" xfId="9763" xr:uid="{00000000-0005-0000-0000-0000752D0000}"/>
    <cellStyle name="Percent 12 4 2" xfId="9764" xr:uid="{00000000-0005-0000-0000-0000762D0000}"/>
    <cellStyle name="Percent 12 4 2 2" xfId="9765" xr:uid="{00000000-0005-0000-0000-0000772D0000}"/>
    <cellStyle name="Percent 12 4 2 3" xfId="9766" xr:uid="{00000000-0005-0000-0000-0000782D0000}"/>
    <cellStyle name="Percent 12 4 2 4" xfId="9767" xr:uid="{00000000-0005-0000-0000-0000792D0000}"/>
    <cellStyle name="Percent 12 4 2 5" xfId="9768" xr:uid="{00000000-0005-0000-0000-00007A2D0000}"/>
    <cellStyle name="Percent 12 4 3" xfId="9769" xr:uid="{00000000-0005-0000-0000-00007B2D0000}"/>
    <cellStyle name="Percent 12 4 3 2" xfId="9770" xr:uid="{00000000-0005-0000-0000-00007C2D0000}"/>
    <cellStyle name="Percent 12 4 3 3" xfId="9771" xr:uid="{00000000-0005-0000-0000-00007D2D0000}"/>
    <cellStyle name="Percent 12 4 3 4" xfId="9772" xr:uid="{00000000-0005-0000-0000-00007E2D0000}"/>
    <cellStyle name="Percent 12 4 3 5" xfId="9773" xr:uid="{00000000-0005-0000-0000-00007F2D0000}"/>
    <cellStyle name="Percent 12 4 4" xfId="9774" xr:uid="{00000000-0005-0000-0000-0000802D0000}"/>
    <cellStyle name="Percent 12 4 5" xfId="9775" xr:uid="{00000000-0005-0000-0000-0000812D0000}"/>
    <cellStyle name="Percent 12 4 6" xfId="9776" xr:uid="{00000000-0005-0000-0000-0000822D0000}"/>
    <cellStyle name="Percent 12 4 7" xfId="9777" xr:uid="{00000000-0005-0000-0000-0000832D0000}"/>
    <cellStyle name="Percent 12 4 8" xfId="18750" xr:uid="{00000000-0005-0000-0000-0000842D0000}"/>
    <cellStyle name="Percent 12 5" xfId="9778" xr:uid="{00000000-0005-0000-0000-0000852D0000}"/>
    <cellStyle name="Percent 12 5 2" xfId="9779" xr:uid="{00000000-0005-0000-0000-0000862D0000}"/>
    <cellStyle name="Percent 12 5 2 2" xfId="9780" xr:uid="{00000000-0005-0000-0000-0000872D0000}"/>
    <cellStyle name="Percent 12 5 2 3" xfId="9781" xr:uid="{00000000-0005-0000-0000-0000882D0000}"/>
    <cellStyle name="Percent 12 5 2 4" xfId="9782" xr:uid="{00000000-0005-0000-0000-0000892D0000}"/>
    <cellStyle name="Percent 12 5 2 5" xfId="9783" xr:uid="{00000000-0005-0000-0000-00008A2D0000}"/>
    <cellStyle name="Percent 12 5 3" xfId="9784" xr:uid="{00000000-0005-0000-0000-00008B2D0000}"/>
    <cellStyle name="Percent 12 5 3 2" xfId="9785" xr:uid="{00000000-0005-0000-0000-00008C2D0000}"/>
    <cellStyle name="Percent 12 5 3 3" xfId="9786" xr:uid="{00000000-0005-0000-0000-00008D2D0000}"/>
    <cellStyle name="Percent 12 5 3 4" xfId="9787" xr:uid="{00000000-0005-0000-0000-00008E2D0000}"/>
    <cellStyle name="Percent 12 5 3 5" xfId="9788" xr:uid="{00000000-0005-0000-0000-00008F2D0000}"/>
    <cellStyle name="Percent 12 5 4" xfId="9789" xr:uid="{00000000-0005-0000-0000-0000902D0000}"/>
    <cellStyle name="Percent 12 5 5" xfId="9790" xr:uid="{00000000-0005-0000-0000-0000912D0000}"/>
    <cellStyle name="Percent 12 5 6" xfId="9791" xr:uid="{00000000-0005-0000-0000-0000922D0000}"/>
    <cellStyle name="Percent 12 5 7" xfId="9792" xr:uid="{00000000-0005-0000-0000-0000932D0000}"/>
    <cellStyle name="Percent 12 5 8" xfId="18751" xr:uid="{00000000-0005-0000-0000-0000942D0000}"/>
    <cellStyle name="Percent 12 6" xfId="9793" xr:uid="{00000000-0005-0000-0000-0000952D0000}"/>
    <cellStyle name="Percent 12 6 2" xfId="9794" xr:uid="{00000000-0005-0000-0000-0000962D0000}"/>
    <cellStyle name="Percent 12 6 2 2" xfId="9795" xr:uid="{00000000-0005-0000-0000-0000972D0000}"/>
    <cellStyle name="Percent 12 6 2 3" xfId="9796" xr:uid="{00000000-0005-0000-0000-0000982D0000}"/>
    <cellStyle name="Percent 12 6 2 4" xfId="9797" xr:uid="{00000000-0005-0000-0000-0000992D0000}"/>
    <cellStyle name="Percent 12 6 2 5" xfId="9798" xr:uid="{00000000-0005-0000-0000-00009A2D0000}"/>
    <cellStyle name="Percent 12 6 3" xfId="9799" xr:uid="{00000000-0005-0000-0000-00009B2D0000}"/>
    <cellStyle name="Percent 12 6 3 2" xfId="9800" xr:uid="{00000000-0005-0000-0000-00009C2D0000}"/>
    <cellStyle name="Percent 12 6 3 3" xfId="9801" xr:uid="{00000000-0005-0000-0000-00009D2D0000}"/>
    <cellStyle name="Percent 12 6 3 4" xfId="9802" xr:uid="{00000000-0005-0000-0000-00009E2D0000}"/>
    <cellStyle name="Percent 12 6 3 5" xfId="9803" xr:uid="{00000000-0005-0000-0000-00009F2D0000}"/>
    <cellStyle name="Percent 12 6 4" xfId="9804" xr:uid="{00000000-0005-0000-0000-0000A02D0000}"/>
    <cellStyle name="Percent 12 6 5" xfId="9805" xr:uid="{00000000-0005-0000-0000-0000A12D0000}"/>
    <cellStyle name="Percent 12 6 6" xfId="9806" xr:uid="{00000000-0005-0000-0000-0000A22D0000}"/>
    <cellStyle name="Percent 12 6 7" xfId="9807" xr:uid="{00000000-0005-0000-0000-0000A32D0000}"/>
    <cellStyle name="Percent 12 6 8" xfId="18752" xr:uid="{00000000-0005-0000-0000-0000A42D0000}"/>
    <cellStyle name="Percent 12 7" xfId="9808" xr:uid="{00000000-0005-0000-0000-0000A52D0000}"/>
    <cellStyle name="Percent 12 7 10" xfId="18753" xr:uid="{00000000-0005-0000-0000-0000A62D0000}"/>
    <cellStyle name="Percent 12 7 2" xfId="9809" xr:uid="{00000000-0005-0000-0000-0000A72D0000}"/>
    <cellStyle name="Percent 12 7 2 2" xfId="9810" xr:uid="{00000000-0005-0000-0000-0000A82D0000}"/>
    <cellStyle name="Percent 12 7 2 3" xfId="9811" xr:uid="{00000000-0005-0000-0000-0000A92D0000}"/>
    <cellStyle name="Percent 12 7 2 4" xfId="9812" xr:uid="{00000000-0005-0000-0000-0000AA2D0000}"/>
    <cellStyle name="Percent 12 7 2 5" xfId="9813" xr:uid="{00000000-0005-0000-0000-0000AB2D0000}"/>
    <cellStyle name="Percent 12 7 3" xfId="9814" xr:uid="{00000000-0005-0000-0000-0000AC2D0000}"/>
    <cellStyle name="Percent 12 7 3 2" xfId="9815" xr:uid="{00000000-0005-0000-0000-0000AD2D0000}"/>
    <cellStyle name="Percent 12 7 3 3" xfId="9816" xr:uid="{00000000-0005-0000-0000-0000AE2D0000}"/>
    <cellStyle name="Percent 12 7 3 4" xfId="9817" xr:uid="{00000000-0005-0000-0000-0000AF2D0000}"/>
    <cellStyle name="Percent 12 7 3 5" xfId="9818" xr:uid="{00000000-0005-0000-0000-0000B02D0000}"/>
    <cellStyle name="Percent 12 7 4" xfId="9819" xr:uid="{00000000-0005-0000-0000-0000B12D0000}"/>
    <cellStyle name="Percent 12 7 4 2" xfId="9820" xr:uid="{00000000-0005-0000-0000-0000B22D0000}"/>
    <cellStyle name="Percent 12 7 4 3" xfId="9821" xr:uid="{00000000-0005-0000-0000-0000B32D0000}"/>
    <cellStyle name="Percent 12 7 4 4" xfId="9822" xr:uid="{00000000-0005-0000-0000-0000B42D0000}"/>
    <cellStyle name="Percent 12 7 4 5" xfId="9823" xr:uid="{00000000-0005-0000-0000-0000B52D0000}"/>
    <cellStyle name="Percent 12 7 5" xfId="9824" xr:uid="{00000000-0005-0000-0000-0000B62D0000}"/>
    <cellStyle name="Percent 12 7 5 2" xfId="9825" xr:uid="{00000000-0005-0000-0000-0000B72D0000}"/>
    <cellStyle name="Percent 12 7 5 3" xfId="9826" xr:uid="{00000000-0005-0000-0000-0000B82D0000}"/>
    <cellStyle name="Percent 12 7 5 4" xfId="9827" xr:uid="{00000000-0005-0000-0000-0000B92D0000}"/>
    <cellStyle name="Percent 12 7 5 5" xfId="9828" xr:uid="{00000000-0005-0000-0000-0000BA2D0000}"/>
    <cellStyle name="Percent 12 7 6" xfId="9829" xr:uid="{00000000-0005-0000-0000-0000BB2D0000}"/>
    <cellStyle name="Percent 12 7 7" xfId="9830" xr:uid="{00000000-0005-0000-0000-0000BC2D0000}"/>
    <cellStyle name="Percent 12 7 8" xfId="9831" xr:uid="{00000000-0005-0000-0000-0000BD2D0000}"/>
    <cellStyle name="Percent 12 7 9" xfId="9832" xr:uid="{00000000-0005-0000-0000-0000BE2D0000}"/>
    <cellStyle name="Percent 12 8" xfId="9833" xr:uid="{00000000-0005-0000-0000-0000BF2D0000}"/>
    <cellStyle name="Percent 12 8 2" xfId="9834" xr:uid="{00000000-0005-0000-0000-0000C02D0000}"/>
    <cellStyle name="Percent 12 8 2 2" xfId="9835" xr:uid="{00000000-0005-0000-0000-0000C12D0000}"/>
    <cellStyle name="Percent 12 8 2 3" xfId="9836" xr:uid="{00000000-0005-0000-0000-0000C22D0000}"/>
    <cellStyle name="Percent 12 8 2 4" xfId="9837" xr:uid="{00000000-0005-0000-0000-0000C32D0000}"/>
    <cellStyle name="Percent 12 8 2 5" xfId="9838" xr:uid="{00000000-0005-0000-0000-0000C42D0000}"/>
    <cellStyle name="Percent 12 8 3" xfId="9839" xr:uid="{00000000-0005-0000-0000-0000C52D0000}"/>
    <cellStyle name="Percent 12 8 3 2" xfId="9840" xr:uid="{00000000-0005-0000-0000-0000C62D0000}"/>
    <cellStyle name="Percent 12 8 3 3" xfId="9841" xr:uid="{00000000-0005-0000-0000-0000C72D0000}"/>
    <cellStyle name="Percent 12 8 3 4" xfId="9842" xr:uid="{00000000-0005-0000-0000-0000C82D0000}"/>
    <cellStyle name="Percent 12 8 3 5" xfId="9843" xr:uid="{00000000-0005-0000-0000-0000C92D0000}"/>
    <cellStyle name="Percent 12 8 4" xfId="9844" xr:uid="{00000000-0005-0000-0000-0000CA2D0000}"/>
    <cellStyle name="Percent 12 8 5" xfId="9845" xr:uid="{00000000-0005-0000-0000-0000CB2D0000}"/>
    <cellStyle name="Percent 12 8 6" xfId="9846" xr:uid="{00000000-0005-0000-0000-0000CC2D0000}"/>
    <cellStyle name="Percent 12 8 7" xfId="9847" xr:uid="{00000000-0005-0000-0000-0000CD2D0000}"/>
    <cellStyle name="Percent 12 8 8" xfId="18754" xr:uid="{00000000-0005-0000-0000-0000CE2D0000}"/>
    <cellStyle name="Percent 12 9" xfId="9848" xr:uid="{00000000-0005-0000-0000-0000CF2D0000}"/>
    <cellStyle name="Percent 12 9 2" xfId="9849" xr:uid="{00000000-0005-0000-0000-0000D02D0000}"/>
    <cellStyle name="Percent 12 9 3" xfId="9850" xr:uid="{00000000-0005-0000-0000-0000D12D0000}"/>
    <cellStyle name="Percent 12 9 4" xfId="9851" xr:uid="{00000000-0005-0000-0000-0000D22D0000}"/>
    <cellStyle name="Percent 12 9 5" xfId="9852" xr:uid="{00000000-0005-0000-0000-0000D32D0000}"/>
    <cellStyle name="Percent 13" xfId="9853" xr:uid="{00000000-0005-0000-0000-0000D42D0000}"/>
    <cellStyle name="Percent 13 10" xfId="9854" xr:uid="{00000000-0005-0000-0000-0000D52D0000}"/>
    <cellStyle name="Percent 13 10 2" xfId="9855" xr:uid="{00000000-0005-0000-0000-0000D62D0000}"/>
    <cellStyle name="Percent 13 10 3" xfId="9856" xr:uid="{00000000-0005-0000-0000-0000D72D0000}"/>
    <cellStyle name="Percent 13 10 4" xfId="9857" xr:uid="{00000000-0005-0000-0000-0000D82D0000}"/>
    <cellStyle name="Percent 13 10 5" xfId="9858" xr:uid="{00000000-0005-0000-0000-0000D92D0000}"/>
    <cellStyle name="Percent 13 11" xfId="9859" xr:uid="{00000000-0005-0000-0000-0000DA2D0000}"/>
    <cellStyle name="Percent 13 12" xfId="9860" xr:uid="{00000000-0005-0000-0000-0000DB2D0000}"/>
    <cellStyle name="Percent 13 13" xfId="9861" xr:uid="{00000000-0005-0000-0000-0000DC2D0000}"/>
    <cellStyle name="Percent 13 14" xfId="9862" xr:uid="{00000000-0005-0000-0000-0000DD2D0000}"/>
    <cellStyle name="Percent 13 15" xfId="18755" xr:uid="{00000000-0005-0000-0000-0000DE2D0000}"/>
    <cellStyle name="Percent 13 2" xfId="9863" xr:uid="{00000000-0005-0000-0000-0000DF2D0000}"/>
    <cellStyle name="Percent 13 2 2" xfId="9864" xr:uid="{00000000-0005-0000-0000-0000E02D0000}"/>
    <cellStyle name="Percent 13 2 2 2" xfId="9865" xr:uid="{00000000-0005-0000-0000-0000E12D0000}"/>
    <cellStyle name="Percent 13 2 2 3" xfId="9866" xr:uid="{00000000-0005-0000-0000-0000E22D0000}"/>
    <cellStyle name="Percent 13 2 2 4" xfId="9867" xr:uid="{00000000-0005-0000-0000-0000E32D0000}"/>
    <cellStyle name="Percent 13 2 2 5" xfId="9868" xr:uid="{00000000-0005-0000-0000-0000E42D0000}"/>
    <cellStyle name="Percent 13 2 3" xfId="9869" xr:uid="{00000000-0005-0000-0000-0000E52D0000}"/>
    <cellStyle name="Percent 13 2 3 2" xfId="9870" xr:uid="{00000000-0005-0000-0000-0000E62D0000}"/>
    <cellStyle name="Percent 13 2 3 3" xfId="9871" xr:uid="{00000000-0005-0000-0000-0000E72D0000}"/>
    <cellStyle name="Percent 13 2 3 4" xfId="9872" xr:uid="{00000000-0005-0000-0000-0000E82D0000}"/>
    <cellStyle name="Percent 13 2 3 5" xfId="9873" xr:uid="{00000000-0005-0000-0000-0000E92D0000}"/>
    <cellStyle name="Percent 13 2 4" xfId="9874" xr:uid="{00000000-0005-0000-0000-0000EA2D0000}"/>
    <cellStyle name="Percent 13 2 5" xfId="9875" xr:uid="{00000000-0005-0000-0000-0000EB2D0000}"/>
    <cellStyle name="Percent 13 2 6" xfId="9876" xr:uid="{00000000-0005-0000-0000-0000EC2D0000}"/>
    <cellStyle name="Percent 13 2 7" xfId="9877" xr:uid="{00000000-0005-0000-0000-0000ED2D0000}"/>
    <cellStyle name="Percent 13 2 8" xfId="18756" xr:uid="{00000000-0005-0000-0000-0000EE2D0000}"/>
    <cellStyle name="Percent 13 3" xfId="9878" xr:uid="{00000000-0005-0000-0000-0000EF2D0000}"/>
    <cellStyle name="Percent 13 3 2" xfId="9879" xr:uid="{00000000-0005-0000-0000-0000F02D0000}"/>
    <cellStyle name="Percent 13 3 2 2" xfId="9880" xr:uid="{00000000-0005-0000-0000-0000F12D0000}"/>
    <cellStyle name="Percent 13 3 2 3" xfId="9881" xr:uid="{00000000-0005-0000-0000-0000F22D0000}"/>
    <cellStyle name="Percent 13 3 2 4" xfId="9882" xr:uid="{00000000-0005-0000-0000-0000F32D0000}"/>
    <cellStyle name="Percent 13 3 2 5" xfId="9883" xr:uid="{00000000-0005-0000-0000-0000F42D0000}"/>
    <cellStyle name="Percent 13 3 3" xfId="9884" xr:uid="{00000000-0005-0000-0000-0000F52D0000}"/>
    <cellStyle name="Percent 13 3 3 2" xfId="9885" xr:uid="{00000000-0005-0000-0000-0000F62D0000}"/>
    <cellStyle name="Percent 13 3 3 3" xfId="9886" xr:uid="{00000000-0005-0000-0000-0000F72D0000}"/>
    <cellStyle name="Percent 13 3 3 4" xfId="9887" xr:uid="{00000000-0005-0000-0000-0000F82D0000}"/>
    <cellStyle name="Percent 13 3 3 5" xfId="9888" xr:uid="{00000000-0005-0000-0000-0000F92D0000}"/>
    <cellStyle name="Percent 13 3 4" xfId="9889" xr:uid="{00000000-0005-0000-0000-0000FA2D0000}"/>
    <cellStyle name="Percent 13 3 5" xfId="9890" xr:uid="{00000000-0005-0000-0000-0000FB2D0000}"/>
    <cellStyle name="Percent 13 3 6" xfId="9891" xr:uid="{00000000-0005-0000-0000-0000FC2D0000}"/>
    <cellStyle name="Percent 13 3 7" xfId="9892" xr:uid="{00000000-0005-0000-0000-0000FD2D0000}"/>
    <cellStyle name="Percent 13 3 8" xfId="18757" xr:uid="{00000000-0005-0000-0000-0000FE2D0000}"/>
    <cellStyle name="Percent 13 4" xfId="9893" xr:uid="{00000000-0005-0000-0000-0000FF2D0000}"/>
    <cellStyle name="Percent 13 4 2" xfId="9894" xr:uid="{00000000-0005-0000-0000-0000002E0000}"/>
    <cellStyle name="Percent 13 4 2 2" xfId="9895" xr:uid="{00000000-0005-0000-0000-0000012E0000}"/>
    <cellStyle name="Percent 13 4 2 3" xfId="9896" xr:uid="{00000000-0005-0000-0000-0000022E0000}"/>
    <cellStyle name="Percent 13 4 2 4" xfId="9897" xr:uid="{00000000-0005-0000-0000-0000032E0000}"/>
    <cellStyle name="Percent 13 4 2 5" xfId="9898" xr:uid="{00000000-0005-0000-0000-0000042E0000}"/>
    <cellStyle name="Percent 13 4 3" xfId="9899" xr:uid="{00000000-0005-0000-0000-0000052E0000}"/>
    <cellStyle name="Percent 13 4 3 2" xfId="9900" xr:uid="{00000000-0005-0000-0000-0000062E0000}"/>
    <cellStyle name="Percent 13 4 3 3" xfId="9901" xr:uid="{00000000-0005-0000-0000-0000072E0000}"/>
    <cellStyle name="Percent 13 4 3 4" xfId="9902" xr:uid="{00000000-0005-0000-0000-0000082E0000}"/>
    <cellStyle name="Percent 13 4 3 5" xfId="9903" xr:uid="{00000000-0005-0000-0000-0000092E0000}"/>
    <cellStyle name="Percent 13 4 4" xfId="9904" xr:uid="{00000000-0005-0000-0000-00000A2E0000}"/>
    <cellStyle name="Percent 13 4 5" xfId="9905" xr:uid="{00000000-0005-0000-0000-00000B2E0000}"/>
    <cellStyle name="Percent 13 4 6" xfId="9906" xr:uid="{00000000-0005-0000-0000-00000C2E0000}"/>
    <cellStyle name="Percent 13 4 7" xfId="9907" xr:uid="{00000000-0005-0000-0000-00000D2E0000}"/>
    <cellStyle name="Percent 13 4 8" xfId="18758" xr:uid="{00000000-0005-0000-0000-00000E2E0000}"/>
    <cellStyle name="Percent 13 5" xfId="9908" xr:uid="{00000000-0005-0000-0000-00000F2E0000}"/>
    <cellStyle name="Percent 13 5 2" xfId="9909" xr:uid="{00000000-0005-0000-0000-0000102E0000}"/>
    <cellStyle name="Percent 13 5 2 2" xfId="9910" xr:uid="{00000000-0005-0000-0000-0000112E0000}"/>
    <cellStyle name="Percent 13 5 2 3" xfId="9911" xr:uid="{00000000-0005-0000-0000-0000122E0000}"/>
    <cellStyle name="Percent 13 5 2 4" xfId="9912" xr:uid="{00000000-0005-0000-0000-0000132E0000}"/>
    <cellStyle name="Percent 13 5 2 5" xfId="9913" xr:uid="{00000000-0005-0000-0000-0000142E0000}"/>
    <cellStyle name="Percent 13 5 3" xfId="9914" xr:uid="{00000000-0005-0000-0000-0000152E0000}"/>
    <cellStyle name="Percent 13 5 3 2" xfId="9915" xr:uid="{00000000-0005-0000-0000-0000162E0000}"/>
    <cellStyle name="Percent 13 5 3 3" xfId="9916" xr:uid="{00000000-0005-0000-0000-0000172E0000}"/>
    <cellStyle name="Percent 13 5 3 4" xfId="9917" xr:uid="{00000000-0005-0000-0000-0000182E0000}"/>
    <cellStyle name="Percent 13 5 3 5" xfId="9918" xr:uid="{00000000-0005-0000-0000-0000192E0000}"/>
    <cellStyle name="Percent 13 5 4" xfId="9919" xr:uid="{00000000-0005-0000-0000-00001A2E0000}"/>
    <cellStyle name="Percent 13 5 5" xfId="9920" xr:uid="{00000000-0005-0000-0000-00001B2E0000}"/>
    <cellStyle name="Percent 13 5 6" xfId="9921" xr:uid="{00000000-0005-0000-0000-00001C2E0000}"/>
    <cellStyle name="Percent 13 5 7" xfId="9922" xr:uid="{00000000-0005-0000-0000-00001D2E0000}"/>
    <cellStyle name="Percent 13 5 8" xfId="18759" xr:uid="{00000000-0005-0000-0000-00001E2E0000}"/>
    <cellStyle name="Percent 13 6" xfId="9923" xr:uid="{00000000-0005-0000-0000-00001F2E0000}"/>
    <cellStyle name="Percent 13 6 2" xfId="9924" xr:uid="{00000000-0005-0000-0000-0000202E0000}"/>
    <cellStyle name="Percent 13 6 2 2" xfId="9925" xr:uid="{00000000-0005-0000-0000-0000212E0000}"/>
    <cellStyle name="Percent 13 6 2 3" xfId="9926" xr:uid="{00000000-0005-0000-0000-0000222E0000}"/>
    <cellStyle name="Percent 13 6 2 4" xfId="9927" xr:uid="{00000000-0005-0000-0000-0000232E0000}"/>
    <cellStyle name="Percent 13 6 2 5" xfId="9928" xr:uid="{00000000-0005-0000-0000-0000242E0000}"/>
    <cellStyle name="Percent 13 6 3" xfId="9929" xr:uid="{00000000-0005-0000-0000-0000252E0000}"/>
    <cellStyle name="Percent 13 6 3 2" xfId="9930" xr:uid="{00000000-0005-0000-0000-0000262E0000}"/>
    <cellStyle name="Percent 13 6 3 3" xfId="9931" xr:uid="{00000000-0005-0000-0000-0000272E0000}"/>
    <cellStyle name="Percent 13 6 3 4" xfId="9932" xr:uid="{00000000-0005-0000-0000-0000282E0000}"/>
    <cellStyle name="Percent 13 6 3 5" xfId="9933" xr:uid="{00000000-0005-0000-0000-0000292E0000}"/>
    <cellStyle name="Percent 13 6 4" xfId="9934" xr:uid="{00000000-0005-0000-0000-00002A2E0000}"/>
    <cellStyle name="Percent 13 6 5" xfId="9935" xr:uid="{00000000-0005-0000-0000-00002B2E0000}"/>
    <cellStyle name="Percent 13 6 6" xfId="9936" xr:uid="{00000000-0005-0000-0000-00002C2E0000}"/>
    <cellStyle name="Percent 13 6 7" xfId="9937" xr:uid="{00000000-0005-0000-0000-00002D2E0000}"/>
    <cellStyle name="Percent 13 6 8" xfId="18760" xr:uid="{00000000-0005-0000-0000-00002E2E0000}"/>
    <cellStyle name="Percent 13 7" xfId="9938" xr:uid="{00000000-0005-0000-0000-00002F2E0000}"/>
    <cellStyle name="Percent 13 7 10" xfId="18761" xr:uid="{00000000-0005-0000-0000-0000302E0000}"/>
    <cellStyle name="Percent 13 7 2" xfId="9939" xr:uid="{00000000-0005-0000-0000-0000312E0000}"/>
    <cellStyle name="Percent 13 7 2 2" xfId="9940" xr:uid="{00000000-0005-0000-0000-0000322E0000}"/>
    <cellStyle name="Percent 13 7 2 3" xfId="9941" xr:uid="{00000000-0005-0000-0000-0000332E0000}"/>
    <cellStyle name="Percent 13 7 2 4" xfId="9942" xr:uid="{00000000-0005-0000-0000-0000342E0000}"/>
    <cellStyle name="Percent 13 7 2 5" xfId="9943" xr:uid="{00000000-0005-0000-0000-0000352E0000}"/>
    <cellStyle name="Percent 13 7 3" xfId="9944" xr:uid="{00000000-0005-0000-0000-0000362E0000}"/>
    <cellStyle name="Percent 13 7 3 2" xfId="9945" xr:uid="{00000000-0005-0000-0000-0000372E0000}"/>
    <cellStyle name="Percent 13 7 3 3" xfId="9946" xr:uid="{00000000-0005-0000-0000-0000382E0000}"/>
    <cellStyle name="Percent 13 7 3 4" xfId="9947" xr:uid="{00000000-0005-0000-0000-0000392E0000}"/>
    <cellStyle name="Percent 13 7 3 5" xfId="9948" xr:uid="{00000000-0005-0000-0000-00003A2E0000}"/>
    <cellStyle name="Percent 13 7 4" xfId="9949" xr:uid="{00000000-0005-0000-0000-00003B2E0000}"/>
    <cellStyle name="Percent 13 7 4 2" xfId="9950" xr:uid="{00000000-0005-0000-0000-00003C2E0000}"/>
    <cellStyle name="Percent 13 7 4 3" xfId="9951" xr:uid="{00000000-0005-0000-0000-00003D2E0000}"/>
    <cellStyle name="Percent 13 7 4 4" xfId="9952" xr:uid="{00000000-0005-0000-0000-00003E2E0000}"/>
    <cellStyle name="Percent 13 7 4 5" xfId="9953" xr:uid="{00000000-0005-0000-0000-00003F2E0000}"/>
    <cellStyle name="Percent 13 7 5" xfId="9954" xr:uid="{00000000-0005-0000-0000-0000402E0000}"/>
    <cellStyle name="Percent 13 7 5 2" xfId="9955" xr:uid="{00000000-0005-0000-0000-0000412E0000}"/>
    <cellStyle name="Percent 13 7 5 3" xfId="9956" xr:uid="{00000000-0005-0000-0000-0000422E0000}"/>
    <cellStyle name="Percent 13 7 5 4" xfId="9957" xr:uid="{00000000-0005-0000-0000-0000432E0000}"/>
    <cellStyle name="Percent 13 7 5 5" xfId="9958" xr:uid="{00000000-0005-0000-0000-0000442E0000}"/>
    <cellStyle name="Percent 13 7 6" xfId="9959" xr:uid="{00000000-0005-0000-0000-0000452E0000}"/>
    <cellStyle name="Percent 13 7 7" xfId="9960" xr:uid="{00000000-0005-0000-0000-0000462E0000}"/>
    <cellStyle name="Percent 13 7 8" xfId="9961" xr:uid="{00000000-0005-0000-0000-0000472E0000}"/>
    <cellStyle name="Percent 13 7 9" xfId="9962" xr:uid="{00000000-0005-0000-0000-0000482E0000}"/>
    <cellStyle name="Percent 13 8" xfId="9963" xr:uid="{00000000-0005-0000-0000-0000492E0000}"/>
    <cellStyle name="Percent 13 8 2" xfId="9964" xr:uid="{00000000-0005-0000-0000-00004A2E0000}"/>
    <cellStyle name="Percent 13 8 2 2" xfId="9965" xr:uid="{00000000-0005-0000-0000-00004B2E0000}"/>
    <cellStyle name="Percent 13 8 2 3" xfId="9966" xr:uid="{00000000-0005-0000-0000-00004C2E0000}"/>
    <cellStyle name="Percent 13 8 2 4" xfId="9967" xr:uid="{00000000-0005-0000-0000-00004D2E0000}"/>
    <cellStyle name="Percent 13 8 2 5" xfId="9968" xr:uid="{00000000-0005-0000-0000-00004E2E0000}"/>
    <cellStyle name="Percent 13 8 3" xfId="9969" xr:uid="{00000000-0005-0000-0000-00004F2E0000}"/>
    <cellStyle name="Percent 13 8 3 2" xfId="9970" xr:uid="{00000000-0005-0000-0000-0000502E0000}"/>
    <cellStyle name="Percent 13 8 3 3" xfId="9971" xr:uid="{00000000-0005-0000-0000-0000512E0000}"/>
    <cellStyle name="Percent 13 8 3 4" xfId="9972" xr:uid="{00000000-0005-0000-0000-0000522E0000}"/>
    <cellStyle name="Percent 13 8 3 5" xfId="9973" xr:uid="{00000000-0005-0000-0000-0000532E0000}"/>
    <cellStyle name="Percent 13 8 4" xfId="9974" xr:uid="{00000000-0005-0000-0000-0000542E0000}"/>
    <cellStyle name="Percent 13 8 5" xfId="9975" xr:uid="{00000000-0005-0000-0000-0000552E0000}"/>
    <cellStyle name="Percent 13 8 6" xfId="9976" xr:uid="{00000000-0005-0000-0000-0000562E0000}"/>
    <cellStyle name="Percent 13 8 7" xfId="9977" xr:uid="{00000000-0005-0000-0000-0000572E0000}"/>
    <cellStyle name="Percent 13 8 8" xfId="18762" xr:uid="{00000000-0005-0000-0000-0000582E0000}"/>
    <cellStyle name="Percent 13 9" xfId="9978" xr:uid="{00000000-0005-0000-0000-0000592E0000}"/>
    <cellStyle name="Percent 13 9 2" xfId="9979" xr:uid="{00000000-0005-0000-0000-00005A2E0000}"/>
    <cellStyle name="Percent 13 9 3" xfId="9980" xr:uid="{00000000-0005-0000-0000-00005B2E0000}"/>
    <cellStyle name="Percent 13 9 4" xfId="9981" xr:uid="{00000000-0005-0000-0000-00005C2E0000}"/>
    <cellStyle name="Percent 13 9 5" xfId="9982" xr:uid="{00000000-0005-0000-0000-00005D2E0000}"/>
    <cellStyle name="Percent 14" xfId="9983" xr:uid="{00000000-0005-0000-0000-00005E2E0000}"/>
    <cellStyle name="Percent 14 10" xfId="9984" xr:uid="{00000000-0005-0000-0000-00005F2E0000}"/>
    <cellStyle name="Percent 14 10 2" xfId="9985" xr:uid="{00000000-0005-0000-0000-0000602E0000}"/>
    <cellStyle name="Percent 14 10 3" xfId="9986" xr:uid="{00000000-0005-0000-0000-0000612E0000}"/>
    <cellStyle name="Percent 14 10 4" xfId="9987" xr:uid="{00000000-0005-0000-0000-0000622E0000}"/>
    <cellStyle name="Percent 14 10 5" xfId="9988" xr:uid="{00000000-0005-0000-0000-0000632E0000}"/>
    <cellStyle name="Percent 14 11" xfId="9989" xr:uid="{00000000-0005-0000-0000-0000642E0000}"/>
    <cellStyle name="Percent 14 12" xfId="9990" xr:uid="{00000000-0005-0000-0000-0000652E0000}"/>
    <cellStyle name="Percent 14 13" xfId="9991" xr:uid="{00000000-0005-0000-0000-0000662E0000}"/>
    <cellStyle name="Percent 14 14" xfId="9992" xr:uid="{00000000-0005-0000-0000-0000672E0000}"/>
    <cellStyle name="Percent 14 15" xfId="18763" xr:uid="{00000000-0005-0000-0000-0000682E0000}"/>
    <cellStyle name="Percent 14 2" xfId="9993" xr:uid="{00000000-0005-0000-0000-0000692E0000}"/>
    <cellStyle name="Percent 14 2 2" xfId="9994" xr:uid="{00000000-0005-0000-0000-00006A2E0000}"/>
    <cellStyle name="Percent 14 2 2 2" xfId="9995" xr:uid="{00000000-0005-0000-0000-00006B2E0000}"/>
    <cellStyle name="Percent 14 2 2 3" xfId="9996" xr:uid="{00000000-0005-0000-0000-00006C2E0000}"/>
    <cellStyle name="Percent 14 2 2 4" xfId="9997" xr:uid="{00000000-0005-0000-0000-00006D2E0000}"/>
    <cellStyle name="Percent 14 2 2 5" xfId="9998" xr:uid="{00000000-0005-0000-0000-00006E2E0000}"/>
    <cellStyle name="Percent 14 2 3" xfId="9999" xr:uid="{00000000-0005-0000-0000-00006F2E0000}"/>
    <cellStyle name="Percent 14 2 3 2" xfId="10000" xr:uid="{00000000-0005-0000-0000-0000702E0000}"/>
    <cellStyle name="Percent 14 2 3 3" xfId="10001" xr:uid="{00000000-0005-0000-0000-0000712E0000}"/>
    <cellStyle name="Percent 14 2 3 4" xfId="10002" xr:uid="{00000000-0005-0000-0000-0000722E0000}"/>
    <cellStyle name="Percent 14 2 3 5" xfId="10003" xr:uid="{00000000-0005-0000-0000-0000732E0000}"/>
    <cellStyle name="Percent 14 2 4" xfId="10004" xr:uid="{00000000-0005-0000-0000-0000742E0000}"/>
    <cellStyle name="Percent 14 2 5" xfId="10005" xr:uid="{00000000-0005-0000-0000-0000752E0000}"/>
    <cellStyle name="Percent 14 2 6" xfId="10006" xr:uid="{00000000-0005-0000-0000-0000762E0000}"/>
    <cellStyle name="Percent 14 2 7" xfId="10007" xr:uid="{00000000-0005-0000-0000-0000772E0000}"/>
    <cellStyle name="Percent 14 2 8" xfId="18764" xr:uid="{00000000-0005-0000-0000-0000782E0000}"/>
    <cellStyle name="Percent 14 3" xfId="10008" xr:uid="{00000000-0005-0000-0000-0000792E0000}"/>
    <cellStyle name="Percent 14 3 2" xfId="10009" xr:uid="{00000000-0005-0000-0000-00007A2E0000}"/>
    <cellStyle name="Percent 14 3 2 2" xfId="10010" xr:uid="{00000000-0005-0000-0000-00007B2E0000}"/>
    <cellStyle name="Percent 14 3 2 3" xfId="10011" xr:uid="{00000000-0005-0000-0000-00007C2E0000}"/>
    <cellStyle name="Percent 14 3 2 4" xfId="10012" xr:uid="{00000000-0005-0000-0000-00007D2E0000}"/>
    <cellStyle name="Percent 14 3 2 5" xfId="10013" xr:uid="{00000000-0005-0000-0000-00007E2E0000}"/>
    <cellStyle name="Percent 14 3 3" xfId="10014" xr:uid="{00000000-0005-0000-0000-00007F2E0000}"/>
    <cellStyle name="Percent 14 3 3 2" xfId="10015" xr:uid="{00000000-0005-0000-0000-0000802E0000}"/>
    <cellStyle name="Percent 14 3 3 3" xfId="10016" xr:uid="{00000000-0005-0000-0000-0000812E0000}"/>
    <cellStyle name="Percent 14 3 3 4" xfId="10017" xr:uid="{00000000-0005-0000-0000-0000822E0000}"/>
    <cellStyle name="Percent 14 3 3 5" xfId="10018" xr:uid="{00000000-0005-0000-0000-0000832E0000}"/>
    <cellStyle name="Percent 14 3 4" xfId="10019" xr:uid="{00000000-0005-0000-0000-0000842E0000}"/>
    <cellStyle name="Percent 14 3 5" xfId="10020" xr:uid="{00000000-0005-0000-0000-0000852E0000}"/>
    <cellStyle name="Percent 14 3 6" xfId="10021" xr:uid="{00000000-0005-0000-0000-0000862E0000}"/>
    <cellStyle name="Percent 14 3 7" xfId="10022" xr:uid="{00000000-0005-0000-0000-0000872E0000}"/>
    <cellStyle name="Percent 14 3 8" xfId="18765" xr:uid="{00000000-0005-0000-0000-0000882E0000}"/>
    <cellStyle name="Percent 14 4" xfId="10023" xr:uid="{00000000-0005-0000-0000-0000892E0000}"/>
    <cellStyle name="Percent 14 4 2" xfId="10024" xr:uid="{00000000-0005-0000-0000-00008A2E0000}"/>
    <cellStyle name="Percent 14 4 2 2" xfId="10025" xr:uid="{00000000-0005-0000-0000-00008B2E0000}"/>
    <cellStyle name="Percent 14 4 2 3" xfId="10026" xr:uid="{00000000-0005-0000-0000-00008C2E0000}"/>
    <cellStyle name="Percent 14 4 2 4" xfId="10027" xr:uid="{00000000-0005-0000-0000-00008D2E0000}"/>
    <cellStyle name="Percent 14 4 2 5" xfId="10028" xr:uid="{00000000-0005-0000-0000-00008E2E0000}"/>
    <cellStyle name="Percent 14 4 3" xfId="10029" xr:uid="{00000000-0005-0000-0000-00008F2E0000}"/>
    <cellStyle name="Percent 14 4 3 2" xfId="10030" xr:uid="{00000000-0005-0000-0000-0000902E0000}"/>
    <cellStyle name="Percent 14 4 3 3" xfId="10031" xr:uid="{00000000-0005-0000-0000-0000912E0000}"/>
    <cellStyle name="Percent 14 4 3 4" xfId="10032" xr:uid="{00000000-0005-0000-0000-0000922E0000}"/>
    <cellStyle name="Percent 14 4 3 5" xfId="10033" xr:uid="{00000000-0005-0000-0000-0000932E0000}"/>
    <cellStyle name="Percent 14 4 4" xfId="10034" xr:uid="{00000000-0005-0000-0000-0000942E0000}"/>
    <cellStyle name="Percent 14 4 5" xfId="10035" xr:uid="{00000000-0005-0000-0000-0000952E0000}"/>
    <cellStyle name="Percent 14 4 6" xfId="10036" xr:uid="{00000000-0005-0000-0000-0000962E0000}"/>
    <cellStyle name="Percent 14 4 7" xfId="10037" xr:uid="{00000000-0005-0000-0000-0000972E0000}"/>
    <cellStyle name="Percent 14 4 8" xfId="18766" xr:uid="{00000000-0005-0000-0000-0000982E0000}"/>
    <cellStyle name="Percent 14 5" xfId="10038" xr:uid="{00000000-0005-0000-0000-0000992E0000}"/>
    <cellStyle name="Percent 14 5 2" xfId="10039" xr:uid="{00000000-0005-0000-0000-00009A2E0000}"/>
    <cellStyle name="Percent 14 5 2 2" xfId="10040" xr:uid="{00000000-0005-0000-0000-00009B2E0000}"/>
    <cellStyle name="Percent 14 5 2 3" xfId="10041" xr:uid="{00000000-0005-0000-0000-00009C2E0000}"/>
    <cellStyle name="Percent 14 5 2 4" xfId="10042" xr:uid="{00000000-0005-0000-0000-00009D2E0000}"/>
    <cellStyle name="Percent 14 5 2 5" xfId="10043" xr:uid="{00000000-0005-0000-0000-00009E2E0000}"/>
    <cellStyle name="Percent 14 5 3" xfId="10044" xr:uid="{00000000-0005-0000-0000-00009F2E0000}"/>
    <cellStyle name="Percent 14 5 3 2" xfId="10045" xr:uid="{00000000-0005-0000-0000-0000A02E0000}"/>
    <cellStyle name="Percent 14 5 3 3" xfId="10046" xr:uid="{00000000-0005-0000-0000-0000A12E0000}"/>
    <cellStyle name="Percent 14 5 3 4" xfId="10047" xr:uid="{00000000-0005-0000-0000-0000A22E0000}"/>
    <cellStyle name="Percent 14 5 3 5" xfId="10048" xr:uid="{00000000-0005-0000-0000-0000A32E0000}"/>
    <cellStyle name="Percent 14 5 4" xfId="10049" xr:uid="{00000000-0005-0000-0000-0000A42E0000}"/>
    <cellStyle name="Percent 14 5 5" xfId="10050" xr:uid="{00000000-0005-0000-0000-0000A52E0000}"/>
    <cellStyle name="Percent 14 5 6" xfId="10051" xr:uid="{00000000-0005-0000-0000-0000A62E0000}"/>
    <cellStyle name="Percent 14 5 7" xfId="10052" xr:uid="{00000000-0005-0000-0000-0000A72E0000}"/>
    <cellStyle name="Percent 14 5 8" xfId="18767" xr:uid="{00000000-0005-0000-0000-0000A82E0000}"/>
    <cellStyle name="Percent 14 6" xfId="10053" xr:uid="{00000000-0005-0000-0000-0000A92E0000}"/>
    <cellStyle name="Percent 14 6 2" xfId="10054" xr:uid="{00000000-0005-0000-0000-0000AA2E0000}"/>
    <cellStyle name="Percent 14 6 2 2" xfId="10055" xr:uid="{00000000-0005-0000-0000-0000AB2E0000}"/>
    <cellStyle name="Percent 14 6 2 3" xfId="10056" xr:uid="{00000000-0005-0000-0000-0000AC2E0000}"/>
    <cellStyle name="Percent 14 6 2 4" xfId="10057" xr:uid="{00000000-0005-0000-0000-0000AD2E0000}"/>
    <cellStyle name="Percent 14 6 2 5" xfId="10058" xr:uid="{00000000-0005-0000-0000-0000AE2E0000}"/>
    <cellStyle name="Percent 14 6 3" xfId="10059" xr:uid="{00000000-0005-0000-0000-0000AF2E0000}"/>
    <cellStyle name="Percent 14 6 3 2" xfId="10060" xr:uid="{00000000-0005-0000-0000-0000B02E0000}"/>
    <cellStyle name="Percent 14 6 3 3" xfId="10061" xr:uid="{00000000-0005-0000-0000-0000B12E0000}"/>
    <cellStyle name="Percent 14 6 3 4" xfId="10062" xr:uid="{00000000-0005-0000-0000-0000B22E0000}"/>
    <cellStyle name="Percent 14 6 3 5" xfId="10063" xr:uid="{00000000-0005-0000-0000-0000B32E0000}"/>
    <cellStyle name="Percent 14 6 4" xfId="10064" xr:uid="{00000000-0005-0000-0000-0000B42E0000}"/>
    <cellStyle name="Percent 14 6 5" xfId="10065" xr:uid="{00000000-0005-0000-0000-0000B52E0000}"/>
    <cellStyle name="Percent 14 6 6" xfId="10066" xr:uid="{00000000-0005-0000-0000-0000B62E0000}"/>
    <cellStyle name="Percent 14 6 7" xfId="10067" xr:uid="{00000000-0005-0000-0000-0000B72E0000}"/>
    <cellStyle name="Percent 14 6 8" xfId="18768" xr:uid="{00000000-0005-0000-0000-0000B82E0000}"/>
    <cellStyle name="Percent 14 7" xfId="10068" xr:uid="{00000000-0005-0000-0000-0000B92E0000}"/>
    <cellStyle name="Percent 14 7 10" xfId="18769" xr:uid="{00000000-0005-0000-0000-0000BA2E0000}"/>
    <cellStyle name="Percent 14 7 2" xfId="10069" xr:uid="{00000000-0005-0000-0000-0000BB2E0000}"/>
    <cellStyle name="Percent 14 7 2 2" xfId="10070" xr:uid="{00000000-0005-0000-0000-0000BC2E0000}"/>
    <cellStyle name="Percent 14 7 2 3" xfId="10071" xr:uid="{00000000-0005-0000-0000-0000BD2E0000}"/>
    <cellStyle name="Percent 14 7 2 4" xfId="10072" xr:uid="{00000000-0005-0000-0000-0000BE2E0000}"/>
    <cellStyle name="Percent 14 7 2 5" xfId="10073" xr:uid="{00000000-0005-0000-0000-0000BF2E0000}"/>
    <cellStyle name="Percent 14 7 3" xfId="10074" xr:uid="{00000000-0005-0000-0000-0000C02E0000}"/>
    <cellStyle name="Percent 14 7 3 2" xfId="10075" xr:uid="{00000000-0005-0000-0000-0000C12E0000}"/>
    <cellStyle name="Percent 14 7 3 3" xfId="10076" xr:uid="{00000000-0005-0000-0000-0000C22E0000}"/>
    <cellStyle name="Percent 14 7 3 4" xfId="10077" xr:uid="{00000000-0005-0000-0000-0000C32E0000}"/>
    <cellStyle name="Percent 14 7 3 5" xfId="10078" xr:uid="{00000000-0005-0000-0000-0000C42E0000}"/>
    <cellStyle name="Percent 14 7 4" xfId="10079" xr:uid="{00000000-0005-0000-0000-0000C52E0000}"/>
    <cellStyle name="Percent 14 7 4 2" xfId="10080" xr:uid="{00000000-0005-0000-0000-0000C62E0000}"/>
    <cellStyle name="Percent 14 7 4 3" xfId="10081" xr:uid="{00000000-0005-0000-0000-0000C72E0000}"/>
    <cellStyle name="Percent 14 7 4 4" xfId="10082" xr:uid="{00000000-0005-0000-0000-0000C82E0000}"/>
    <cellStyle name="Percent 14 7 4 5" xfId="10083" xr:uid="{00000000-0005-0000-0000-0000C92E0000}"/>
    <cellStyle name="Percent 14 7 5" xfId="10084" xr:uid="{00000000-0005-0000-0000-0000CA2E0000}"/>
    <cellStyle name="Percent 14 7 5 2" xfId="10085" xr:uid="{00000000-0005-0000-0000-0000CB2E0000}"/>
    <cellStyle name="Percent 14 7 5 3" xfId="10086" xr:uid="{00000000-0005-0000-0000-0000CC2E0000}"/>
    <cellStyle name="Percent 14 7 5 4" xfId="10087" xr:uid="{00000000-0005-0000-0000-0000CD2E0000}"/>
    <cellStyle name="Percent 14 7 5 5" xfId="10088" xr:uid="{00000000-0005-0000-0000-0000CE2E0000}"/>
    <cellStyle name="Percent 14 7 6" xfId="10089" xr:uid="{00000000-0005-0000-0000-0000CF2E0000}"/>
    <cellStyle name="Percent 14 7 7" xfId="10090" xr:uid="{00000000-0005-0000-0000-0000D02E0000}"/>
    <cellStyle name="Percent 14 7 8" xfId="10091" xr:uid="{00000000-0005-0000-0000-0000D12E0000}"/>
    <cellStyle name="Percent 14 7 9" xfId="10092" xr:uid="{00000000-0005-0000-0000-0000D22E0000}"/>
    <cellStyle name="Percent 14 8" xfId="10093" xr:uid="{00000000-0005-0000-0000-0000D32E0000}"/>
    <cellStyle name="Percent 14 8 2" xfId="10094" xr:uid="{00000000-0005-0000-0000-0000D42E0000}"/>
    <cellStyle name="Percent 14 8 2 2" xfId="10095" xr:uid="{00000000-0005-0000-0000-0000D52E0000}"/>
    <cellStyle name="Percent 14 8 2 3" xfId="10096" xr:uid="{00000000-0005-0000-0000-0000D62E0000}"/>
    <cellStyle name="Percent 14 8 2 4" xfId="10097" xr:uid="{00000000-0005-0000-0000-0000D72E0000}"/>
    <cellStyle name="Percent 14 8 2 5" xfId="10098" xr:uid="{00000000-0005-0000-0000-0000D82E0000}"/>
    <cellStyle name="Percent 14 8 3" xfId="10099" xr:uid="{00000000-0005-0000-0000-0000D92E0000}"/>
    <cellStyle name="Percent 14 8 3 2" xfId="10100" xr:uid="{00000000-0005-0000-0000-0000DA2E0000}"/>
    <cellStyle name="Percent 14 8 3 3" xfId="10101" xr:uid="{00000000-0005-0000-0000-0000DB2E0000}"/>
    <cellStyle name="Percent 14 8 3 4" xfId="10102" xr:uid="{00000000-0005-0000-0000-0000DC2E0000}"/>
    <cellStyle name="Percent 14 8 3 5" xfId="10103" xr:uid="{00000000-0005-0000-0000-0000DD2E0000}"/>
    <cellStyle name="Percent 14 8 4" xfId="10104" xr:uid="{00000000-0005-0000-0000-0000DE2E0000}"/>
    <cellStyle name="Percent 14 8 5" xfId="10105" xr:uid="{00000000-0005-0000-0000-0000DF2E0000}"/>
    <cellStyle name="Percent 14 8 6" xfId="10106" xr:uid="{00000000-0005-0000-0000-0000E02E0000}"/>
    <cellStyle name="Percent 14 8 7" xfId="10107" xr:uid="{00000000-0005-0000-0000-0000E12E0000}"/>
    <cellStyle name="Percent 14 8 8" xfId="18770" xr:uid="{00000000-0005-0000-0000-0000E22E0000}"/>
    <cellStyle name="Percent 14 9" xfId="10108" xr:uid="{00000000-0005-0000-0000-0000E32E0000}"/>
    <cellStyle name="Percent 14 9 2" xfId="10109" xr:uid="{00000000-0005-0000-0000-0000E42E0000}"/>
    <cellStyle name="Percent 14 9 3" xfId="10110" xr:uid="{00000000-0005-0000-0000-0000E52E0000}"/>
    <cellStyle name="Percent 14 9 4" xfId="10111" xr:uid="{00000000-0005-0000-0000-0000E62E0000}"/>
    <cellStyle name="Percent 14 9 5" xfId="10112" xr:uid="{00000000-0005-0000-0000-0000E72E0000}"/>
    <cellStyle name="Percent 15" xfId="10113" xr:uid="{00000000-0005-0000-0000-0000E82E0000}"/>
    <cellStyle name="Percent 15 10" xfId="10114" xr:uid="{00000000-0005-0000-0000-0000E92E0000}"/>
    <cellStyle name="Percent 15 10 2" xfId="10115" xr:uid="{00000000-0005-0000-0000-0000EA2E0000}"/>
    <cellStyle name="Percent 15 10 3" xfId="10116" xr:uid="{00000000-0005-0000-0000-0000EB2E0000}"/>
    <cellStyle name="Percent 15 10 4" xfId="10117" xr:uid="{00000000-0005-0000-0000-0000EC2E0000}"/>
    <cellStyle name="Percent 15 10 5" xfId="10118" xr:uid="{00000000-0005-0000-0000-0000ED2E0000}"/>
    <cellStyle name="Percent 15 10 6" xfId="18772" xr:uid="{00000000-0005-0000-0000-0000EE2E0000}"/>
    <cellStyle name="Percent 15 11" xfId="10119" xr:uid="{00000000-0005-0000-0000-0000EF2E0000}"/>
    <cellStyle name="Percent 15 11 2" xfId="10120" xr:uid="{00000000-0005-0000-0000-0000F02E0000}"/>
    <cellStyle name="Percent 15 11 3" xfId="10121" xr:uid="{00000000-0005-0000-0000-0000F12E0000}"/>
    <cellStyle name="Percent 15 11 4" xfId="10122" xr:uid="{00000000-0005-0000-0000-0000F22E0000}"/>
    <cellStyle name="Percent 15 11 5" xfId="10123" xr:uid="{00000000-0005-0000-0000-0000F32E0000}"/>
    <cellStyle name="Percent 15 11 6" xfId="18773" xr:uid="{00000000-0005-0000-0000-0000F42E0000}"/>
    <cellStyle name="Percent 15 12" xfId="10124" xr:uid="{00000000-0005-0000-0000-0000F52E0000}"/>
    <cellStyle name="Percent 15 12 2" xfId="10125" xr:uid="{00000000-0005-0000-0000-0000F62E0000}"/>
    <cellStyle name="Percent 15 12 3" xfId="10126" xr:uid="{00000000-0005-0000-0000-0000F72E0000}"/>
    <cellStyle name="Percent 15 12 4" xfId="10127" xr:uid="{00000000-0005-0000-0000-0000F82E0000}"/>
    <cellStyle name="Percent 15 12 5" xfId="10128" xr:uid="{00000000-0005-0000-0000-0000F92E0000}"/>
    <cellStyle name="Percent 15 12 6" xfId="18774" xr:uid="{00000000-0005-0000-0000-0000FA2E0000}"/>
    <cellStyle name="Percent 15 13" xfId="10129" xr:uid="{00000000-0005-0000-0000-0000FB2E0000}"/>
    <cellStyle name="Percent 15 13 2" xfId="10130" xr:uid="{00000000-0005-0000-0000-0000FC2E0000}"/>
    <cellStyle name="Percent 15 13 3" xfId="10131" xr:uid="{00000000-0005-0000-0000-0000FD2E0000}"/>
    <cellStyle name="Percent 15 13 4" xfId="10132" xr:uid="{00000000-0005-0000-0000-0000FE2E0000}"/>
    <cellStyle name="Percent 15 13 5" xfId="10133" xr:uid="{00000000-0005-0000-0000-0000FF2E0000}"/>
    <cellStyle name="Percent 15 13 6" xfId="18775" xr:uid="{00000000-0005-0000-0000-0000002F0000}"/>
    <cellStyle name="Percent 15 14" xfId="10134" xr:uid="{00000000-0005-0000-0000-0000012F0000}"/>
    <cellStyle name="Percent 15 14 2" xfId="10135" xr:uid="{00000000-0005-0000-0000-0000022F0000}"/>
    <cellStyle name="Percent 15 14 3" xfId="10136" xr:uid="{00000000-0005-0000-0000-0000032F0000}"/>
    <cellStyle name="Percent 15 14 4" xfId="10137" xr:uid="{00000000-0005-0000-0000-0000042F0000}"/>
    <cellStyle name="Percent 15 14 5" xfId="10138" xr:uid="{00000000-0005-0000-0000-0000052F0000}"/>
    <cellStyle name="Percent 15 14 6" xfId="18776" xr:uid="{00000000-0005-0000-0000-0000062F0000}"/>
    <cellStyle name="Percent 15 15" xfId="10139" xr:uid="{00000000-0005-0000-0000-0000072F0000}"/>
    <cellStyle name="Percent 15 15 2" xfId="10140" xr:uid="{00000000-0005-0000-0000-0000082F0000}"/>
    <cellStyle name="Percent 15 15 3" xfId="10141" xr:uid="{00000000-0005-0000-0000-0000092F0000}"/>
    <cellStyle name="Percent 15 15 4" xfId="10142" xr:uid="{00000000-0005-0000-0000-00000A2F0000}"/>
    <cellStyle name="Percent 15 15 5" xfId="10143" xr:uid="{00000000-0005-0000-0000-00000B2F0000}"/>
    <cellStyle name="Percent 15 16" xfId="10144" xr:uid="{00000000-0005-0000-0000-00000C2F0000}"/>
    <cellStyle name="Percent 15 17" xfId="10145" xr:uid="{00000000-0005-0000-0000-00000D2F0000}"/>
    <cellStyle name="Percent 15 18" xfId="10146" xr:uid="{00000000-0005-0000-0000-00000E2F0000}"/>
    <cellStyle name="Percent 15 19" xfId="10147" xr:uid="{00000000-0005-0000-0000-00000F2F0000}"/>
    <cellStyle name="Percent 15 2" xfId="10148" xr:uid="{00000000-0005-0000-0000-0000102F0000}"/>
    <cellStyle name="Percent 15 2 10" xfId="10149" xr:uid="{00000000-0005-0000-0000-0000112F0000}"/>
    <cellStyle name="Percent 15 2 11" xfId="10150" xr:uid="{00000000-0005-0000-0000-0000122F0000}"/>
    <cellStyle name="Percent 15 2 12" xfId="10151" xr:uid="{00000000-0005-0000-0000-0000132F0000}"/>
    <cellStyle name="Percent 15 2 13" xfId="18777" xr:uid="{00000000-0005-0000-0000-0000142F0000}"/>
    <cellStyle name="Percent 15 2 2" xfId="10152" xr:uid="{00000000-0005-0000-0000-0000152F0000}"/>
    <cellStyle name="Percent 15 2 2 2" xfId="10153" xr:uid="{00000000-0005-0000-0000-0000162F0000}"/>
    <cellStyle name="Percent 15 2 2 3" xfId="10154" xr:uid="{00000000-0005-0000-0000-0000172F0000}"/>
    <cellStyle name="Percent 15 2 2 4" xfId="10155" xr:uid="{00000000-0005-0000-0000-0000182F0000}"/>
    <cellStyle name="Percent 15 2 2 5" xfId="10156" xr:uid="{00000000-0005-0000-0000-0000192F0000}"/>
    <cellStyle name="Percent 15 2 2 6" xfId="10157" xr:uid="{00000000-0005-0000-0000-00001A2F0000}"/>
    <cellStyle name="Percent 15 2 2 7" xfId="18778" xr:uid="{00000000-0005-0000-0000-00001B2F0000}"/>
    <cellStyle name="Percent 15 2 3" xfId="10158" xr:uid="{00000000-0005-0000-0000-00001C2F0000}"/>
    <cellStyle name="Percent 15 2 3 2" xfId="10159" xr:uid="{00000000-0005-0000-0000-00001D2F0000}"/>
    <cellStyle name="Percent 15 2 3 3" xfId="10160" xr:uid="{00000000-0005-0000-0000-00001E2F0000}"/>
    <cellStyle name="Percent 15 2 3 4" xfId="10161" xr:uid="{00000000-0005-0000-0000-00001F2F0000}"/>
    <cellStyle name="Percent 15 2 3 5" xfId="10162" xr:uid="{00000000-0005-0000-0000-0000202F0000}"/>
    <cellStyle name="Percent 15 2 3 6" xfId="10163" xr:uid="{00000000-0005-0000-0000-0000212F0000}"/>
    <cellStyle name="Percent 15 2 3 7" xfId="18779" xr:uid="{00000000-0005-0000-0000-0000222F0000}"/>
    <cellStyle name="Percent 15 2 4" xfId="10164" xr:uid="{00000000-0005-0000-0000-0000232F0000}"/>
    <cellStyle name="Percent 15 2 4 2" xfId="10165" xr:uid="{00000000-0005-0000-0000-0000242F0000}"/>
    <cellStyle name="Percent 15 2 4 3" xfId="10166" xr:uid="{00000000-0005-0000-0000-0000252F0000}"/>
    <cellStyle name="Percent 15 2 4 4" xfId="10167" xr:uid="{00000000-0005-0000-0000-0000262F0000}"/>
    <cellStyle name="Percent 15 2 4 5" xfId="10168" xr:uid="{00000000-0005-0000-0000-0000272F0000}"/>
    <cellStyle name="Percent 15 2 4 6" xfId="10169" xr:uid="{00000000-0005-0000-0000-0000282F0000}"/>
    <cellStyle name="Percent 15 2 4 7" xfId="18780" xr:uid="{00000000-0005-0000-0000-0000292F0000}"/>
    <cellStyle name="Percent 15 2 5" xfId="10170" xr:uid="{00000000-0005-0000-0000-00002A2F0000}"/>
    <cellStyle name="Percent 15 2 5 2" xfId="10171" xr:uid="{00000000-0005-0000-0000-00002B2F0000}"/>
    <cellStyle name="Percent 15 2 5 3" xfId="10172" xr:uid="{00000000-0005-0000-0000-00002C2F0000}"/>
    <cellStyle name="Percent 15 2 5 4" xfId="10173" xr:uid="{00000000-0005-0000-0000-00002D2F0000}"/>
    <cellStyle name="Percent 15 2 5 5" xfId="10174" xr:uid="{00000000-0005-0000-0000-00002E2F0000}"/>
    <cellStyle name="Percent 15 2 5 6" xfId="10175" xr:uid="{00000000-0005-0000-0000-00002F2F0000}"/>
    <cellStyle name="Percent 15 2 5 7" xfId="18781" xr:uid="{00000000-0005-0000-0000-0000302F0000}"/>
    <cellStyle name="Percent 15 2 6" xfId="10176" xr:uid="{00000000-0005-0000-0000-0000312F0000}"/>
    <cellStyle name="Percent 15 2 6 2" xfId="10177" xr:uid="{00000000-0005-0000-0000-0000322F0000}"/>
    <cellStyle name="Percent 15 2 6 3" xfId="10178" xr:uid="{00000000-0005-0000-0000-0000332F0000}"/>
    <cellStyle name="Percent 15 2 6 4" xfId="10179" xr:uid="{00000000-0005-0000-0000-0000342F0000}"/>
    <cellStyle name="Percent 15 2 6 5" xfId="10180" xr:uid="{00000000-0005-0000-0000-0000352F0000}"/>
    <cellStyle name="Percent 15 2 6 6" xfId="10181" xr:uid="{00000000-0005-0000-0000-0000362F0000}"/>
    <cellStyle name="Percent 15 2 6 7" xfId="18782" xr:uid="{00000000-0005-0000-0000-0000372F0000}"/>
    <cellStyle name="Percent 15 2 7" xfId="10182" xr:uid="{00000000-0005-0000-0000-0000382F0000}"/>
    <cellStyle name="Percent 15 2 7 2" xfId="10183" xr:uid="{00000000-0005-0000-0000-0000392F0000}"/>
    <cellStyle name="Percent 15 2 7 3" xfId="10184" xr:uid="{00000000-0005-0000-0000-00003A2F0000}"/>
    <cellStyle name="Percent 15 2 7 4" xfId="10185" xr:uid="{00000000-0005-0000-0000-00003B2F0000}"/>
    <cellStyle name="Percent 15 2 7 5" xfId="10186" xr:uid="{00000000-0005-0000-0000-00003C2F0000}"/>
    <cellStyle name="Percent 15 2 7 6" xfId="10187" xr:uid="{00000000-0005-0000-0000-00003D2F0000}"/>
    <cellStyle name="Percent 15 2 7 7" xfId="18783" xr:uid="{00000000-0005-0000-0000-00003E2F0000}"/>
    <cellStyle name="Percent 15 2 8" xfId="10188" xr:uid="{00000000-0005-0000-0000-00003F2F0000}"/>
    <cellStyle name="Percent 15 2 8 2" xfId="10189" xr:uid="{00000000-0005-0000-0000-0000402F0000}"/>
    <cellStyle name="Percent 15 2 8 3" xfId="10190" xr:uid="{00000000-0005-0000-0000-0000412F0000}"/>
    <cellStyle name="Percent 15 2 8 4" xfId="10191" xr:uid="{00000000-0005-0000-0000-0000422F0000}"/>
    <cellStyle name="Percent 15 2 8 5" xfId="10192" xr:uid="{00000000-0005-0000-0000-0000432F0000}"/>
    <cellStyle name="Percent 15 2 9" xfId="10193" xr:uid="{00000000-0005-0000-0000-0000442F0000}"/>
    <cellStyle name="Percent 15 20" xfId="18771" xr:uid="{00000000-0005-0000-0000-0000452F0000}"/>
    <cellStyle name="Percent 15 3" xfId="10194" xr:uid="{00000000-0005-0000-0000-0000462F0000}"/>
    <cellStyle name="Percent 15 3 2" xfId="10195" xr:uid="{00000000-0005-0000-0000-0000472F0000}"/>
    <cellStyle name="Percent 15 3 3" xfId="10196" xr:uid="{00000000-0005-0000-0000-0000482F0000}"/>
    <cellStyle name="Percent 15 3 3 2" xfId="10197" xr:uid="{00000000-0005-0000-0000-0000492F0000}"/>
    <cellStyle name="Percent 15 3 4" xfId="10198" xr:uid="{00000000-0005-0000-0000-00004A2F0000}"/>
    <cellStyle name="Percent 15 3 5" xfId="10199" xr:uid="{00000000-0005-0000-0000-00004B2F0000}"/>
    <cellStyle name="Percent 15 3 6" xfId="10200" xr:uid="{00000000-0005-0000-0000-00004C2F0000}"/>
    <cellStyle name="Percent 15 3 7" xfId="10201" xr:uid="{00000000-0005-0000-0000-00004D2F0000}"/>
    <cellStyle name="Percent 15 3 8" xfId="18784" xr:uid="{00000000-0005-0000-0000-00004E2F0000}"/>
    <cellStyle name="Percent 15 4" xfId="10202" xr:uid="{00000000-0005-0000-0000-00004F2F0000}"/>
    <cellStyle name="Percent 15 4 2" xfId="10203" xr:uid="{00000000-0005-0000-0000-0000502F0000}"/>
    <cellStyle name="Percent 15 4 2 2" xfId="10204" xr:uid="{00000000-0005-0000-0000-0000512F0000}"/>
    <cellStyle name="Percent 15 4 2 3" xfId="10205" xr:uid="{00000000-0005-0000-0000-0000522F0000}"/>
    <cellStyle name="Percent 15 4 2 4" xfId="10206" xr:uid="{00000000-0005-0000-0000-0000532F0000}"/>
    <cellStyle name="Percent 15 4 2 5" xfId="10207" xr:uid="{00000000-0005-0000-0000-0000542F0000}"/>
    <cellStyle name="Percent 15 4 3" xfId="10208" xr:uid="{00000000-0005-0000-0000-0000552F0000}"/>
    <cellStyle name="Percent 15 4 3 2" xfId="10209" xr:uid="{00000000-0005-0000-0000-0000562F0000}"/>
    <cellStyle name="Percent 15 4 3 3" xfId="10210" xr:uid="{00000000-0005-0000-0000-0000572F0000}"/>
    <cellStyle name="Percent 15 4 3 4" xfId="10211" xr:uid="{00000000-0005-0000-0000-0000582F0000}"/>
    <cellStyle name="Percent 15 4 3 5" xfId="10212" xr:uid="{00000000-0005-0000-0000-0000592F0000}"/>
    <cellStyle name="Percent 15 4 4" xfId="10213" xr:uid="{00000000-0005-0000-0000-00005A2F0000}"/>
    <cellStyle name="Percent 15 4 5" xfId="10214" xr:uid="{00000000-0005-0000-0000-00005B2F0000}"/>
    <cellStyle name="Percent 15 4 6" xfId="10215" xr:uid="{00000000-0005-0000-0000-00005C2F0000}"/>
    <cellStyle name="Percent 15 4 7" xfId="10216" xr:uid="{00000000-0005-0000-0000-00005D2F0000}"/>
    <cellStyle name="Percent 15 4 8" xfId="18785" xr:uid="{00000000-0005-0000-0000-00005E2F0000}"/>
    <cellStyle name="Percent 15 5" xfId="10217" xr:uid="{00000000-0005-0000-0000-00005F2F0000}"/>
    <cellStyle name="Percent 15 5 2" xfId="10218" xr:uid="{00000000-0005-0000-0000-0000602F0000}"/>
    <cellStyle name="Percent 15 5 3" xfId="10219" xr:uid="{00000000-0005-0000-0000-0000612F0000}"/>
    <cellStyle name="Percent 15 5 3 2" xfId="10220" xr:uid="{00000000-0005-0000-0000-0000622F0000}"/>
    <cellStyle name="Percent 15 5 4" xfId="10221" xr:uid="{00000000-0005-0000-0000-0000632F0000}"/>
    <cellStyle name="Percent 15 5 5" xfId="10222" xr:uid="{00000000-0005-0000-0000-0000642F0000}"/>
    <cellStyle name="Percent 15 5 6" xfId="10223" xr:uid="{00000000-0005-0000-0000-0000652F0000}"/>
    <cellStyle name="Percent 15 5 7" xfId="10224" xr:uid="{00000000-0005-0000-0000-0000662F0000}"/>
    <cellStyle name="Percent 15 5 8" xfId="18786" xr:uid="{00000000-0005-0000-0000-0000672F0000}"/>
    <cellStyle name="Percent 15 6" xfId="10225" xr:uid="{00000000-0005-0000-0000-0000682F0000}"/>
    <cellStyle name="Percent 15 6 2" xfId="10226" xr:uid="{00000000-0005-0000-0000-0000692F0000}"/>
    <cellStyle name="Percent 15 6 3" xfId="10227" xr:uid="{00000000-0005-0000-0000-00006A2F0000}"/>
    <cellStyle name="Percent 15 6 3 2" xfId="10228" xr:uid="{00000000-0005-0000-0000-00006B2F0000}"/>
    <cellStyle name="Percent 15 6 4" xfId="10229" xr:uid="{00000000-0005-0000-0000-00006C2F0000}"/>
    <cellStyle name="Percent 15 6 5" xfId="10230" xr:uid="{00000000-0005-0000-0000-00006D2F0000}"/>
    <cellStyle name="Percent 15 6 6" xfId="10231" xr:uid="{00000000-0005-0000-0000-00006E2F0000}"/>
    <cellStyle name="Percent 15 6 7" xfId="10232" xr:uid="{00000000-0005-0000-0000-00006F2F0000}"/>
    <cellStyle name="Percent 15 6 8" xfId="18787" xr:uid="{00000000-0005-0000-0000-0000702F0000}"/>
    <cellStyle name="Percent 15 7" xfId="10233" xr:uid="{00000000-0005-0000-0000-0000712F0000}"/>
    <cellStyle name="Percent 15 7 2" xfId="10234" xr:uid="{00000000-0005-0000-0000-0000722F0000}"/>
    <cellStyle name="Percent 15 7 2 2" xfId="10235" xr:uid="{00000000-0005-0000-0000-0000732F0000}"/>
    <cellStyle name="Percent 15 7 2 3" xfId="10236" xr:uid="{00000000-0005-0000-0000-0000742F0000}"/>
    <cellStyle name="Percent 15 7 2 4" xfId="10237" xr:uid="{00000000-0005-0000-0000-0000752F0000}"/>
    <cellStyle name="Percent 15 7 2 5" xfId="10238" xr:uid="{00000000-0005-0000-0000-0000762F0000}"/>
    <cellStyle name="Percent 15 7 3" xfId="10239" xr:uid="{00000000-0005-0000-0000-0000772F0000}"/>
    <cellStyle name="Percent 15 7 3 2" xfId="10240" xr:uid="{00000000-0005-0000-0000-0000782F0000}"/>
    <cellStyle name="Percent 15 7 3 3" xfId="10241" xr:uid="{00000000-0005-0000-0000-0000792F0000}"/>
    <cellStyle name="Percent 15 7 3 4" xfId="10242" xr:uid="{00000000-0005-0000-0000-00007A2F0000}"/>
    <cellStyle name="Percent 15 7 3 5" xfId="10243" xr:uid="{00000000-0005-0000-0000-00007B2F0000}"/>
    <cellStyle name="Percent 15 7 4" xfId="10244" xr:uid="{00000000-0005-0000-0000-00007C2F0000}"/>
    <cellStyle name="Percent 15 7 4 2" xfId="10245" xr:uid="{00000000-0005-0000-0000-00007D2F0000}"/>
    <cellStyle name="Percent 15 7 5" xfId="10246" xr:uid="{00000000-0005-0000-0000-00007E2F0000}"/>
    <cellStyle name="Percent 15 7 6" xfId="10247" xr:uid="{00000000-0005-0000-0000-00007F2F0000}"/>
    <cellStyle name="Percent 15 7 7" xfId="10248" xr:uid="{00000000-0005-0000-0000-0000802F0000}"/>
    <cellStyle name="Percent 15 7 8" xfId="10249" xr:uid="{00000000-0005-0000-0000-0000812F0000}"/>
    <cellStyle name="Percent 15 7 9" xfId="18788" xr:uid="{00000000-0005-0000-0000-0000822F0000}"/>
    <cellStyle name="Percent 15 8" xfId="10250" xr:uid="{00000000-0005-0000-0000-0000832F0000}"/>
    <cellStyle name="Percent 15 8 2" xfId="10251" xr:uid="{00000000-0005-0000-0000-0000842F0000}"/>
    <cellStyle name="Percent 15 8 3" xfId="10252" xr:uid="{00000000-0005-0000-0000-0000852F0000}"/>
    <cellStyle name="Percent 15 8 4" xfId="10253" xr:uid="{00000000-0005-0000-0000-0000862F0000}"/>
    <cellStyle name="Percent 15 8 5" xfId="10254" xr:uid="{00000000-0005-0000-0000-0000872F0000}"/>
    <cellStyle name="Percent 15 8 6" xfId="10255" xr:uid="{00000000-0005-0000-0000-0000882F0000}"/>
    <cellStyle name="Percent 15 8 7" xfId="18789" xr:uid="{00000000-0005-0000-0000-0000892F0000}"/>
    <cellStyle name="Percent 15 9" xfId="10256" xr:uid="{00000000-0005-0000-0000-00008A2F0000}"/>
    <cellStyle name="Percent 15 9 2" xfId="10257" xr:uid="{00000000-0005-0000-0000-00008B2F0000}"/>
    <cellStyle name="Percent 15 9 3" xfId="10258" xr:uid="{00000000-0005-0000-0000-00008C2F0000}"/>
    <cellStyle name="Percent 15 9 4" xfId="10259" xr:uid="{00000000-0005-0000-0000-00008D2F0000}"/>
    <cellStyle name="Percent 15 9 5" xfId="10260" xr:uid="{00000000-0005-0000-0000-00008E2F0000}"/>
    <cellStyle name="Percent 15 9 6" xfId="18790" xr:uid="{00000000-0005-0000-0000-00008F2F0000}"/>
    <cellStyle name="Percent 16" xfId="10261" xr:uid="{00000000-0005-0000-0000-0000902F0000}"/>
    <cellStyle name="Percent 16 10" xfId="10262" xr:uid="{00000000-0005-0000-0000-0000912F0000}"/>
    <cellStyle name="Percent 16 10 2" xfId="10263" xr:uid="{00000000-0005-0000-0000-0000922F0000}"/>
    <cellStyle name="Percent 16 10 3" xfId="10264" xr:uid="{00000000-0005-0000-0000-0000932F0000}"/>
    <cellStyle name="Percent 16 11" xfId="10265" xr:uid="{00000000-0005-0000-0000-0000942F0000}"/>
    <cellStyle name="Percent 16 12" xfId="10266" xr:uid="{00000000-0005-0000-0000-0000952F0000}"/>
    <cellStyle name="Percent 16 13" xfId="10267" xr:uid="{00000000-0005-0000-0000-0000962F0000}"/>
    <cellStyle name="Percent 16 14" xfId="18791" xr:uid="{00000000-0005-0000-0000-0000972F0000}"/>
    <cellStyle name="Percent 16 2" xfId="10268" xr:uid="{00000000-0005-0000-0000-0000982F0000}"/>
    <cellStyle name="Percent 16 2 2" xfId="10269" xr:uid="{00000000-0005-0000-0000-0000992F0000}"/>
    <cellStyle name="Percent 16 2 2 2" xfId="10270" xr:uid="{00000000-0005-0000-0000-00009A2F0000}"/>
    <cellStyle name="Percent 16 2 2 3" xfId="10271" xr:uid="{00000000-0005-0000-0000-00009B2F0000}"/>
    <cellStyle name="Percent 16 2 2 4" xfId="10272" xr:uid="{00000000-0005-0000-0000-00009C2F0000}"/>
    <cellStyle name="Percent 16 2 2 5" xfId="10273" xr:uid="{00000000-0005-0000-0000-00009D2F0000}"/>
    <cellStyle name="Percent 16 2 3" xfId="10274" xr:uid="{00000000-0005-0000-0000-00009E2F0000}"/>
    <cellStyle name="Percent 16 2 3 2" xfId="10275" xr:uid="{00000000-0005-0000-0000-00009F2F0000}"/>
    <cellStyle name="Percent 16 2 3 3" xfId="10276" xr:uid="{00000000-0005-0000-0000-0000A02F0000}"/>
    <cellStyle name="Percent 16 2 3 4" xfId="10277" xr:uid="{00000000-0005-0000-0000-0000A12F0000}"/>
    <cellStyle name="Percent 16 2 3 5" xfId="10278" xr:uid="{00000000-0005-0000-0000-0000A22F0000}"/>
    <cellStyle name="Percent 16 2 4" xfId="10279" xr:uid="{00000000-0005-0000-0000-0000A32F0000}"/>
    <cellStyle name="Percent 16 2 5" xfId="10280" xr:uid="{00000000-0005-0000-0000-0000A42F0000}"/>
    <cellStyle name="Percent 16 2 6" xfId="10281" xr:uid="{00000000-0005-0000-0000-0000A52F0000}"/>
    <cellStyle name="Percent 16 2 7" xfId="10282" xr:uid="{00000000-0005-0000-0000-0000A62F0000}"/>
    <cellStyle name="Percent 16 2 8" xfId="18792" xr:uid="{00000000-0005-0000-0000-0000A72F0000}"/>
    <cellStyle name="Percent 16 3" xfId="10283" xr:uid="{00000000-0005-0000-0000-0000A82F0000}"/>
    <cellStyle name="Percent 16 3 10" xfId="10284" xr:uid="{00000000-0005-0000-0000-0000A92F0000}"/>
    <cellStyle name="Percent 16 3 10 2" xfId="10285" xr:uid="{00000000-0005-0000-0000-0000AA2F0000}"/>
    <cellStyle name="Percent 16 3 10 3" xfId="10286" xr:uid="{00000000-0005-0000-0000-0000AB2F0000}"/>
    <cellStyle name="Percent 16 3 10 4" xfId="10287" xr:uid="{00000000-0005-0000-0000-0000AC2F0000}"/>
    <cellStyle name="Percent 16 3 10 5" xfId="10288" xr:uid="{00000000-0005-0000-0000-0000AD2F0000}"/>
    <cellStyle name="Percent 16 3 10 6" xfId="18794" xr:uid="{00000000-0005-0000-0000-0000AE2F0000}"/>
    <cellStyle name="Percent 16 3 11" xfId="10289" xr:uid="{00000000-0005-0000-0000-0000AF2F0000}"/>
    <cellStyle name="Percent 16 3 11 2" xfId="10290" xr:uid="{00000000-0005-0000-0000-0000B02F0000}"/>
    <cellStyle name="Percent 16 3 11 3" xfId="10291" xr:uid="{00000000-0005-0000-0000-0000B12F0000}"/>
    <cellStyle name="Percent 16 3 11 4" xfId="10292" xr:uid="{00000000-0005-0000-0000-0000B22F0000}"/>
    <cellStyle name="Percent 16 3 11 5" xfId="10293" xr:uid="{00000000-0005-0000-0000-0000B32F0000}"/>
    <cellStyle name="Percent 16 3 11 6" xfId="18795" xr:uid="{00000000-0005-0000-0000-0000B42F0000}"/>
    <cellStyle name="Percent 16 3 12" xfId="10294" xr:uid="{00000000-0005-0000-0000-0000B52F0000}"/>
    <cellStyle name="Percent 16 3 12 2" xfId="10295" xr:uid="{00000000-0005-0000-0000-0000B62F0000}"/>
    <cellStyle name="Percent 16 3 12 3" xfId="10296" xr:uid="{00000000-0005-0000-0000-0000B72F0000}"/>
    <cellStyle name="Percent 16 3 12 4" xfId="10297" xr:uid="{00000000-0005-0000-0000-0000B82F0000}"/>
    <cellStyle name="Percent 16 3 12 5" xfId="10298" xr:uid="{00000000-0005-0000-0000-0000B92F0000}"/>
    <cellStyle name="Percent 16 3 12 6" xfId="18796" xr:uid="{00000000-0005-0000-0000-0000BA2F0000}"/>
    <cellStyle name="Percent 16 3 13" xfId="10299" xr:uid="{00000000-0005-0000-0000-0000BB2F0000}"/>
    <cellStyle name="Percent 16 3 13 2" xfId="10300" xr:uid="{00000000-0005-0000-0000-0000BC2F0000}"/>
    <cellStyle name="Percent 16 3 13 3" xfId="10301" xr:uid="{00000000-0005-0000-0000-0000BD2F0000}"/>
    <cellStyle name="Percent 16 3 13 4" xfId="10302" xr:uid="{00000000-0005-0000-0000-0000BE2F0000}"/>
    <cellStyle name="Percent 16 3 13 5" xfId="10303" xr:uid="{00000000-0005-0000-0000-0000BF2F0000}"/>
    <cellStyle name="Percent 16 3 13 6" xfId="18797" xr:uid="{00000000-0005-0000-0000-0000C02F0000}"/>
    <cellStyle name="Percent 16 3 14" xfId="10304" xr:uid="{00000000-0005-0000-0000-0000C12F0000}"/>
    <cellStyle name="Percent 16 3 14 2" xfId="10305" xr:uid="{00000000-0005-0000-0000-0000C22F0000}"/>
    <cellStyle name="Percent 16 3 14 3" xfId="10306" xr:uid="{00000000-0005-0000-0000-0000C32F0000}"/>
    <cellStyle name="Percent 16 3 14 4" xfId="10307" xr:uid="{00000000-0005-0000-0000-0000C42F0000}"/>
    <cellStyle name="Percent 16 3 14 5" xfId="10308" xr:uid="{00000000-0005-0000-0000-0000C52F0000}"/>
    <cellStyle name="Percent 16 3 14 6" xfId="18798" xr:uid="{00000000-0005-0000-0000-0000C62F0000}"/>
    <cellStyle name="Percent 16 3 15" xfId="10309" xr:uid="{00000000-0005-0000-0000-0000C72F0000}"/>
    <cellStyle name="Percent 16 3 15 2" xfId="10310" xr:uid="{00000000-0005-0000-0000-0000C82F0000}"/>
    <cellStyle name="Percent 16 3 15 3" xfId="10311" xr:uid="{00000000-0005-0000-0000-0000C92F0000}"/>
    <cellStyle name="Percent 16 3 15 4" xfId="10312" xr:uid="{00000000-0005-0000-0000-0000CA2F0000}"/>
    <cellStyle name="Percent 16 3 15 5" xfId="10313" xr:uid="{00000000-0005-0000-0000-0000CB2F0000}"/>
    <cellStyle name="Percent 16 3 15 6" xfId="18799" xr:uid="{00000000-0005-0000-0000-0000CC2F0000}"/>
    <cellStyle name="Percent 16 3 16" xfId="10314" xr:uid="{00000000-0005-0000-0000-0000CD2F0000}"/>
    <cellStyle name="Percent 16 3 16 2" xfId="10315" xr:uid="{00000000-0005-0000-0000-0000CE2F0000}"/>
    <cellStyle name="Percent 16 3 16 3" xfId="10316" xr:uid="{00000000-0005-0000-0000-0000CF2F0000}"/>
    <cellStyle name="Percent 16 3 16 4" xfId="10317" xr:uid="{00000000-0005-0000-0000-0000D02F0000}"/>
    <cellStyle name="Percent 16 3 16 5" xfId="10318" xr:uid="{00000000-0005-0000-0000-0000D12F0000}"/>
    <cellStyle name="Percent 16 3 16 6" xfId="18800" xr:uid="{00000000-0005-0000-0000-0000D22F0000}"/>
    <cellStyle name="Percent 16 3 17" xfId="10319" xr:uid="{00000000-0005-0000-0000-0000D32F0000}"/>
    <cellStyle name="Percent 16 3 17 2" xfId="10320" xr:uid="{00000000-0005-0000-0000-0000D42F0000}"/>
    <cellStyle name="Percent 16 3 17 3" xfId="10321" xr:uid="{00000000-0005-0000-0000-0000D52F0000}"/>
    <cellStyle name="Percent 16 3 17 4" xfId="10322" xr:uid="{00000000-0005-0000-0000-0000D62F0000}"/>
    <cellStyle name="Percent 16 3 17 5" xfId="10323" xr:uid="{00000000-0005-0000-0000-0000D72F0000}"/>
    <cellStyle name="Percent 16 3 17 6" xfId="18801" xr:uid="{00000000-0005-0000-0000-0000D82F0000}"/>
    <cellStyle name="Percent 16 3 18" xfId="10324" xr:uid="{00000000-0005-0000-0000-0000D92F0000}"/>
    <cellStyle name="Percent 16 3 18 2" xfId="10325" xr:uid="{00000000-0005-0000-0000-0000DA2F0000}"/>
    <cellStyle name="Percent 16 3 18 3" xfId="10326" xr:uid="{00000000-0005-0000-0000-0000DB2F0000}"/>
    <cellStyle name="Percent 16 3 18 4" xfId="10327" xr:uid="{00000000-0005-0000-0000-0000DC2F0000}"/>
    <cellStyle name="Percent 16 3 18 5" xfId="10328" xr:uid="{00000000-0005-0000-0000-0000DD2F0000}"/>
    <cellStyle name="Percent 16 3 19" xfId="10329" xr:uid="{00000000-0005-0000-0000-0000DE2F0000}"/>
    <cellStyle name="Percent 16 3 19 2" xfId="10330" xr:uid="{00000000-0005-0000-0000-0000DF2F0000}"/>
    <cellStyle name="Percent 16 3 19 3" xfId="10331" xr:uid="{00000000-0005-0000-0000-0000E02F0000}"/>
    <cellStyle name="Percent 16 3 19 4" xfId="10332" xr:uid="{00000000-0005-0000-0000-0000E12F0000}"/>
    <cellStyle name="Percent 16 3 19 5" xfId="10333" xr:uid="{00000000-0005-0000-0000-0000E22F0000}"/>
    <cellStyle name="Percent 16 3 2" xfId="10334" xr:uid="{00000000-0005-0000-0000-0000E32F0000}"/>
    <cellStyle name="Percent 16 3 2 2" xfId="10335" xr:uid="{00000000-0005-0000-0000-0000E42F0000}"/>
    <cellStyle name="Percent 16 3 2 3" xfId="10336" xr:uid="{00000000-0005-0000-0000-0000E52F0000}"/>
    <cellStyle name="Percent 16 3 2 4" xfId="10337" xr:uid="{00000000-0005-0000-0000-0000E62F0000}"/>
    <cellStyle name="Percent 16 3 2 5" xfId="10338" xr:uid="{00000000-0005-0000-0000-0000E72F0000}"/>
    <cellStyle name="Percent 16 3 2 6" xfId="18802" xr:uid="{00000000-0005-0000-0000-0000E82F0000}"/>
    <cellStyle name="Percent 16 3 20" xfId="10339" xr:uid="{00000000-0005-0000-0000-0000E92F0000}"/>
    <cellStyle name="Percent 16 3 21" xfId="10340" xr:uid="{00000000-0005-0000-0000-0000EA2F0000}"/>
    <cellStyle name="Percent 16 3 22" xfId="10341" xr:uid="{00000000-0005-0000-0000-0000EB2F0000}"/>
    <cellStyle name="Percent 16 3 23" xfId="10342" xr:uid="{00000000-0005-0000-0000-0000EC2F0000}"/>
    <cellStyle name="Percent 16 3 24" xfId="18793" xr:uid="{00000000-0005-0000-0000-0000ED2F0000}"/>
    <cellStyle name="Percent 16 3 3" xfId="10343" xr:uid="{00000000-0005-0000-0000-0000EE2F0000}"/>
    <cellStyle name="Percent 16 3 3 2" xfId="10344" xr:uid="{00000000-0005-0000-0000-0000EF2F0000}"/>
    <cellStyle name="Percent 16 3 3 3" xfId="10345" xr:uid="{00000000-0005-0000-0000-0000F02F0000}"/>
    <cellStyle name="Percent 16 3 3 4" xfId="10346" xr:uid="{00000000-0005-0000-0000-0000F12F0000}"/>
    <cellStyle name="Percent 16 3 3 5" xfId="10347" xr:uid="{00000000-0005-0000-0000-0000F22F0000}"/>
    <cellStyle name="Percent 16 3 3 6" xfId="18803" xr:uid="{00000000-0005-0000-0000-0000F32F0000}"/>
    <cellStyle name="Percent 16 3 4" xfId="10348" xr:uid="{00000000-0005-0000-0000-0000F42F0000}"/>
    <cellStyle name="Percent 16 3 4 2" xfId="10349" xr:uid="{00000000-0005-0000-0000-0000F52F0000}"/>
    <cellStyle name="Percent 16 3 4 3" xfId="10350" xr:uid="{00000000-0005-0000-0000-0000F62F0000}"/>
    <cellStyle name="Percent 16 3 4 4" xfId="10351" xr:uid="{00000000-0005-0000-0000-0000F72F0000}"/>
    <cellStyle name="Percent 16 3 4 5" xfId="10352" xr:uid="{00000000-0005-0000-0000-0000F82F0000}"/>
    <cellStyle name="Percent 16 3 4 6" xfId="18804" xr:uid="{00000000-0005-0000-0000-0000F92F0000}"/>
    <cellStyle name="Percent 16 3 5" xfId="10353" xr:uid="{00000000-0005-0000-0000-0000FA2F0000}"/>
    <cellStyle name="Percent 16 3 5 2" xfId="10354" xr:uid="{00000000-0005-0000-0000-0000FB2F0000}"/>
    <cellStyle name="Percent 16 3 5 3" xfId="10355" xr:uid="{00000000-0005-0000-0000-0000FC2F0000}"/>
    <cellStyle name="Percent 16 3 5 4" xfId="10356" xr:uid="{00000000-0005-0000-0000-0000FD2F0000}"/>
    <cellStyle name="Percent 16 3 5 5" xfId="10357" xr:uid="{00000000-0005-0000-0000-0000FE2F0000}"/>
    <cellStyle name="Percent 16 3 5 6" xfId="18805" xr:uid="{00000000-0005-0000-0000-0000FF2F0000}"/>
    <cellStyle name="Percent 16 3 6" xfId="10358" xr:uid="{00000000-0005-0000-0000-000000300000}"/>
    <cellStyle name="Percent 16 3 6 2" xfId="10359" xr:uid="{00000000-0005-0000-0000-000001300000}"/>
    <cellStyle name="Percent 16 3 6 3" xfId="10360" xr:uid="{00000000-0005-0000-0000-000002300000}"/>
    <cellStyle name="Percent 16 3 6 4" xfId="10361" xr:uid="{00000000-0005-0000-0000-000003300000}"/>
    <cellStyle name="Percent 16 3 6 5" xfId="10362" xr:uid="{00000000-0005-0000-0000-000004300000}"/>
    <cellStyle name="Percent 16 3 6 6" xfId="18806" xr:uid="{00000000-0005-0000-0000-000005300000}"/>
    <cellStyle name="Percent 16 3 7" xfId="10363" xr:uid="{00000000-0005-0000-0000-000006300000}"/>
    <cellStyle name="Percent 16 3 7 2" xfId="10364" xr:uid="{00000000-0005-0000-0000-000007300000}"/>
    <cellStyle name="Percent 16 3 7 3" xfId="10365" xr:uid="{00000000-0005-0000-0000-000008300000}"/>
    <cellStyle name="Percent 16 3 7 4" xfId="10366" xr:uid="{00000000-0005-0000-0000-000009300000}"/>
    <cellStyle name="Percent 16 3 7 5" xfId="10367" xr:uid="{00000000-0005-0000-0000-00000A300000}"/>
    <cellStyle name="Percent 16 3 7 6" xfId="18807" xr:uid="{00000000-0005-0000-0000-00000B300000}"/>
    <cellStyle name="Percent 16 3 8" xfId="10368" xr:uid="{00000000-0005-0000-0000-00000C300000}"/>
    <cellStyle name="Percent 16 3 8 2" xfId="10369" xr:uid="{00000000-0005-0000-0000-00000D300000}"/>
    <cellStyle name="Percent 16 3 8 3" xfId="10370" xr:uid="{00000000-0005-0000-0000-00000E300000}"/>
    <cellStyle name="Percent 16 3 8 4" xfId="10371" xr:uid="{00000000-0005-0000-0000-00000F300000}"/>
    <cellStyle name="Percent 16 3 8 5" xfId="10372" xr:uid="{00000000-0005-0000-0000-000010300000}"/>
    <cellStyle name="Percent 16 3 8 6" xfId="18808" xr:uid="{00000000-0005-0000-0000-000011300000}"/>
    <cellStyle name="Percent 16 3 9" xfId="10373" xr:uid="{00000000-0005-0000-0000-000012300000}"/>
    <cellStyle name="Percent 16 3 9 2" xfId="10374" xr:uid="{00000000-0005-0000-0000-000013300000}"/>
    <cellStyle name="Percent 16 3 9 3" xfId="10375" xr:uid="{00000000-0005-0000-0000-000014300000}"/>
    <cellStyle name="Percent 16 3 9 4" xfId="10376" xr:uid="{00000000-0005-0000-0000-000015300000}"/>
    <cellStyle name="Percent 16 3 9 5" xfId="10377" xr:uid="{00000000-0005-0000-0000-000016300000}"/>
    <cellStyle name="Percent 16 3 9 6" xfId="18809" xr:uid="{00000000-0005-0000-0000-000017300000}"/>
    <cellStyle name="Percent 16 4" xfId="10378" xr:uid="{00000000-0005-0000-0000-000018300000}"/>
    <cellStyle name="Percent 16 4 10" xfId="10379" xr:uid="{00000000-0005-0000-0000-000019300000}"/>
    <cellStyle name="Percent 16 4 10 2" xfId="10380" xr:uid="{00000000-0005-0000-0000-00001A300000}"/>
    <cellStyle name="Percent 16 4 10 3" xfId="10381" xr:uid="{00000000-0005-0000-0000-00001B300000}"/>
    <cellStyle name="Percent 16 4 10 4" xfId="10382" xr:uid="{00000000-0005-0000-0000-00001C300000}"/>
    <cellStyle name="Percent 16 4 10 5" xfId="10383" xr:uid="{00000000-0005-0000-0000-00001D300000}"/>
    <cellStyle name="Percent 16 4 10 6" xfId="18811" xr:uid="{00000000-0005-0000-0000-00001E300000}"/>
    <cellStyle name="Percent 16 4 11" xfId="10384" xr:uid="{00000000-0005-0000-0000-00001F300000}"/>
    <cellStyle name="Percent 16 4 11 2" xfId="10385" xr:uid="{00000000-0005-0000-0000-000020300000}"/>
    <cellStyle name="Percent 16 4 11 3" xfId="10386" xr:uid="{00000000-0005-0000-0000-000021300000}"/>
    <cellStyle name="Percent 16 4 11 4" xfId="10387" xr:uid="{00000000-0005-0000-0000-000022300000}"/>
    <cellStyle name="Percent 16 4 11 5" xfId="10388" xr:uid="{00000000-0005-0000-0000-000023300000}"/>
    <cellStyle name="Percent 16 4 11 6" xfId="18812" xr:uid="{00000000-0005-0000-0000-000024300000}"/>
    <cellStyle name="Percent 16 4 12" xfId="10389" xr:uid="{00000000-0005-0000-0000-000025300000}"/>
    <cellStyle name="Percent 16 4 12 2" xfId="10390" xr:uid="{00000000-0005-0000-0000-000026300000}"/>
    <cellStyle name="Percent 16 4 12 3" xfId="10391" xr:uid="{00000000-0005-0000-0000-000027300000}"/>
    <cellStyle name="Percent 16 4 12 4" xfId="10392" xr:uid="{00000000-0005-0000-0000-000028300000}"/>
    <cellStyle name="Percent 16 4 12 5" xfId="10393" xr:uid="{00000000-0005-0000-0000-000029300000}"/>
    <cellStyle name="Percent 16 4 12 6" xfId="18813" xr:uid="{00000000-0005-0000-0000-00002A300000}"/>
    <cellStyle name="Percent 16 4 13" xfId="10394" xr:uid="{00000000-0005-0000-0000-00002B300000}"/>
    <cellStyle name="Percent 16 4 13 2" xfId="10395" xr:uid="{00000000-0005-0000-0000-00002C300000}"/>
    <cellStyle name="Percent 16 4 13 3" xfId="10396" xr:uid="{00000000-0005-0000-0000-00002D300000}"/>
    <cellStyle name="Percent 16 4 13 4" xfId="10397" xr:uid="{00000000-0005-0000-0000-00002E300000}"/>
    <cellStyle name="Percent 16 4 13 5" xfId="10398" xr:uid="{00000000-0005-0000-0000-00002F300000}"/>
    <cellStyle name="Percent 16 4 13 6" xfId="18814" xr:uid="{00000000-0005-0000-0000-000030300000}"/>
    <cellStyle name="Percent 16 4 14" xfId="10399" xr:uid="{00000000-0005-0000-0000-000031300000}"/>
    <cellStyle name="Percent 16 4 14 2" xfId="10400" xr:uid="{00000000-0005-0000-0000-000032300000}"/>
    <cellStyle name="Percent 16 4 14 3" xfId="10401" xr:uid="{00000000-0005-0000-0000-000033300000}"/>
    <cellStyle name="Percent 16 4 14 4" xfId="10402" xr:uid="{00000000-0005-0000-0000-000034300000}"/>
    <cellStyle name="Percent 16 4 14 5" xfId="10403" xr:uid="{00000000-0005-0000-0000-000035300000}"/>
    <cellStyle name="Percent 16 4 14 6" xfId="18815" xr:uid="{00000000-0005-0000-0000-000036300000}"/>
    <cellStyle name="Percent 16 4 15" xfId="10404" xr:uid="{00000000-0005-0000-0000-000037300000}"/>
    <cellStyle name="Percent 16 4 15 2" xfId="10405" xr:uid="{00000000-0005-0000-0000-000038300000}"/>
    <cellStyle name="Percent 16 4 15 3" xfId="10406" xr:uid="{00000000-0005-0000-0000-000039300000}"/>
    <cellStyle name="Percent 16 4 15 4" xfId="10407" xr:uid="{00000000-0005-0000-0000-00003A300000}"/>
    <cellStyle name="Percent 16 4 15 5" xfId="10408" xr:uid="{00000000-0005-0000-0000-00003B300000}"/>
    <cellStyle name="Percent 16 4 15 6" xfId="18816" xr:uid="{00000000-0005-0000-0000-00003C300000}"/>
    <cellStyle name="Percent 16 4 16" xfId="10409" xr:uid="{00000000-0005-0000-0000-00003D300000}"/>
    <cellStyle name="Percent 16 4 16 2" xfId="10410" xr:uid="{00000000-0005-0000-0000-00003E300000}"/>
    <cellStyle name="Percent 16 4 16 3" xfId="10411" xr:uid="{00000000-0005-0000-0000-00003F300000}"/>
    <cellStyle name="Percent 16 4 16 4" xfId="10412" xr:uid="{00000000-0005-0000-0000-000040300000}"/>
    <cellStyle name="Percent 16 4 16 5" xfId="10413" xr:uid="{00000000-0005-0000-0000-000041300000}"/>
    <cellStyle name="Percent 16 4 16 6" xfId="18817" xr:uid="{00000000-0005-0000-0000-000042300000}"/>
    <cellStyle name="Percent 16 4 17" xfId="10414" xr:uid="{00000000-0005-0000-0000-000043300000}"/>
    <cellStyle name="Percent 16 4 17 2" xfId="10415" xr:uid="{00000000-0005-0000-0000-000044300000}"/>
    <cellStyle name="Percent 16 4 17 3" xfId="10416" xr:uid="{00000000-0005-0000-0000-000045300000}"/>
    <cellStyle name="Percent 16 4 17 4" xfId="10417" xr:uid="{00000000-0005-0000-0000-000046300000}"/>
    <cellStyle name="Percent 16 4 17 5" xfId="10418" xr:uid="{00000000-0005-0000-0000-000047300000}"/>
    <cellStyle name="Percent 16 4 17 6" xfId="18818" xr:uid="{00000000-0005-0000-0000-000048300000}"/>
    <cellStyle name="Percent 16 4 18" xfId="10419" xr:uid="{00000000-0005-0000-0000-000049300000}"/>
    <cellStyle name="Percent 16 4 18 2" xfId="10420" xr:uid="{00000000-0005-0000-0000-00004A300000}"/>
    <cellStyle name="Percent 16 4 18 3" xfId="10421" xr:uid="{00000000-0005-0000-0000-00004B300000}"/>
    <cellStyle name="Percent 16 4 18 4" xfId="10422" xr:uid="{00000000-0005-0000-0000-00004C300000}"/>
    <cellStyle name="Percent 16 4 18 5" xfId="10423" xr:uid="{00000000-0005-0000-0000-00004D300000}"/>
    <cellStyle name="Percent 16 4 19" xfId="10424" xr:uid="{00000000-0005-0000-0000-00004E300000}"/>
    <cellStyle name="Percent 16 4 19 2" xfId="10425" xr:uid="{00000000-0005-0000-0000-00004F300000}"/>
    <cellStyle name="Percent 16 4 19 3" xfId="10426" xr:uid="{00000000-0005-0000-0000-000050300000}"/>
    <cellStyle name="Percent 16 4 19 4" xfId="10427" xr:uid="{00000000-0005-0000-0000-000051300000}"/>
    <cellStyle name="Percent 16 4 19 5" xfId="10428" xr:uid="{00000000-0005-0000-0000-000052300000}"/>
    <cellStyle name="Percent 16 4 2" xfId="10429" xr:uid="{00000000-0005-0000-0000-000053300000}"/>
    <cellStyle name="Percent 16 4 2 2" xfId="10430" xr:uid="{00000000-0005-0000-0000-000054300000}"/>
    <cellStyle name="Percent 16 4 2 3" xfId="10431" xr:uid="{00000000-0005-0000-0000-000055300000}"/>
    <cellStyle name="Percent 16 4 2 4" xfId="10432" xr:uid="{00000000-0005-0000-0000-000056300000}"/>
    <cellStyle name="Percent 16 4 2 5" xfId="10433" xr:uid="{00000000-0005-0000-0000-000057300000}"/>
    <cellStyle name="Percent 16 4 2 6" xfId="18819" xr:uid="{00000000-0005-0000-0000-000058300000}"/>
    <cellStyle name="Percent 16 4 20" xfId="10434" xr:uid="{00000000-0005-0000-0000-000059300000}"/>
    <cellStyle name="Percent 16 4 21" xfId="10435" xr:uid="{00000000-0005-0000-0000-00005A300000}"/>
    <cellStyle name="Percent 16 4 22" xfId="10436" xr:uid="{00000000-0005-0000-0000-00005B300000}"/>
    <cellStyle name="Percent 16 4 23" xfId="10437" xr:uid="{00000000-0005-0000-0000-00005C300000}"/>
    <cellStyle name="Percent 16 4 24" xfId="18810" xr:uid="{00000000-0005-0000-0000-00005D300000}"/>
    <cellStyle name="Percent 16 4 3" xfId="10438" xr:uid="{00000000-0005-0000-0000-00005E300000}"/>
    <cellStyle name="Percent 16 4 3 2" xfId="10439" xr:uid="{00000000-0005-0000-0000-00005F300000}"/>
    <cellStyle name="Percent 16 4 3 3" xfId="10440" xr:uid="{00000000-0005-0000-0000-000060300000}"/>
    <cellStyle name="Percent 16 4 3 4" xfId="10441" xr:uid="{00000000-0005-0000-0000-000061300000}"/>
    <cellStyle name="Percent 16 4 3 5" xfId="10442" xr:uid="{00000000-0005-0000-0000-000062300000}"/>
    <cellStyle name="Percent 16 4 3 6" xfId="18820" xr:uid="{00000000-0005-0000-0000-000063300000}"/>
    <cellStyle name="Percent 16 4 4" xfId="10443" xr:uid="{00000000-0005-0000-0000-000064300000}"/>
    <cellStyle name="Percent 16 4 4 2" xfId="10444" xr:uid="{00000000-0005-0000-0000-000065300000}"/>
    <cellStyle name="Percent 16 4 4 3" xfId="10445" xr:uid="{00000000-0005-0000-0000-000066300000}"/>
    <cellStyle name="Percent 16 4 4 4" xfId="10446" xr:uid="{00000000-0005-0000-0000-000067300000}"/>
    <cellStyle name="Percent 16 4 4 5" xfId="10447" xr:uid="{00000000-0005-0000-0000-000068300000}"/>
    <cellStyle name="Percent 16 4 4 6" xfId="18821" xr:uid="{00000000-0005-0000-0000-000069300000}"/>
    <cellStyle name="Percent 16 4 5" xfId="10448" xr:uid="{00000000-0005-0000-0000-00006A300000}"/>
    <cellStyle name="Percent 16 4 5 2" xfId="10449" xr:uid="{00000000-0005-0000-0000-00006B300000}"/>
    <cellStyle name="Percent 16 4 5 3" xfId="10450" xr:uid="{00000000-0005-0000-0000-00006C300000}"/>
    <cellStyle name="Percent 16 4 5 4" xfId="10451" xr:uid="{00000000-0005-0000-0000-00006D300000}"/>
    <cellStyle name="Percent 16 4 5 5" xfId="10452" xr:uid="{00000000-0005-0000-0000-00006E300000}"/>
    <cellStyle name="Percent 16 4 5 6" xfId="18822" xr:uid="{00000000-0005-0000-0000-00006F300000}"/>
    <cellStyle name="Percent 16 4 6" xfId="10453" xr:uid="{00000000-0005-0000-0000-000070300000}"/>
    <cellStyle name="Percent 16 4 6 2" xfId="10454" xr:uid="{00000000-0005-0000-0000-000071300000}"/>
    <cellStyle name="Percent 16 4 6 3" xfId="10455" xr:uid="{00000000-0005-0000-0000-000072300000}"/>
    <cellStyle name="Percent 16 4 6 4" xfId="10456" xr:uid="{00000000-0005-0000-0000-000073300000}"/>
    <cellStyle name="Percent 16 4 6 5" xfId="10457" xr:uid="{00000000-0005-0000-0000-000074300000}"/>
    <cellStyle name="Percent 16 4 6 6" xfId="18823" xr:uid="{00000000-0005-0000-0000-000075300000}"/>
    <cellStyle name="Percent 16 4 7" xfId="10458" xr:uid="{00000000-0005-0000-0000-000076300000}"/>
    <cellStyle name="Percent 16 4 7 2" xfId="10459" xr:uid="{00000000-0005-0000-0000-000077300000}"/>
    <cellStyle name="Percent 16 4 7 3" xfId="10460" xr:uid="{00000000-0005-0000-0000-000078300000}"/>
    <cellStyle name="Percent 16 4 7 4" xfId="10461" xr:uid="{00000000-0005-0000-0000-000079300000}"/>
    <cellStyle name="Percent 16 4 7 5" xfId="10462" xr:uid="{00000000-0005-0000-0000-00007A300000}"/>
    <cellStyle name="Percent 16 4 7 6" xfId="18824" xr:uid="{00000000-0005-0000-0000-00007B300000}"/>
    <cellStyle name="Percent 16 4 8" xfId="10463" xr:uid="{00000000-0005-0000-0000-00007C300000}"/>
    <cellStyle name="Percent 16 4 8 2" xfId="10464" xr:uid="{00000000-0005-0000-0000-00007D300000}"/>
    <cellStyle name="Percent 16 4 8 3" xfId="10465" xr:uid="{00000000-0005-0000-0000-00007E300000}"/>
    <cellStyle name="Percent 16 4 8 4" xfId="10466" xr:uid="{00000000-0005-0000-0000-00007F300000}"/>
    <cellStyle name="Percent 16 4 8 5" xfId="10467" xr:uid="{00000000-0005-0000-0000-000080300000}"/>
    <cellStyle name="Percent 16 4 8 6" xfId="18825" xr:uid="{00000000-0005-0000-0000-000081300000}"/>
    <cellStyle name="Percent 16 4 9" xfId="10468" xr:uid="{00000000-0005-0000-0000-000082300000}"/>
    <cellStyle name="Percent 16 4 9 2" xfId="10469" xr:uid="{00000000-0005-0000-0000-000083300000}"/>
    <cellStyle name="Percent 16 4 9 3" xfId="10470" xr:uid="{00000000-0005-0000-0000-000084300000}"/>
    <cellStyle name="Percent 16 4 9 4" xfId="10471" xr:uid="{00000000-0005-0000-0000-000085300000}"/>
    <cellStyle name="Percent 16 4 9 5" xfId="10472" xr:uid="{00000000-0005-0000-0000-000086300000}"/>
    <cellStyle name="Percent 16 4 9 6" xfId="18826" xr:uid="{00000000-0005-0000-0000-000087300000}"/>
    <cellStyle name="Percent 16 5" xfId="10473" xr:uid="{00000000-0005-0000-0000-000088300000}"/>
    <cellStyle name="Percent 16 5 10" xfId="10474" xr:uid="{00000000-0005-0000-0000-000089300000}"/>
    <cellStyle name="Percent 16 5 10 2" xfId="10475" xr:uid="{00000000-0005-0000-0000-00008A300000}"/>
    <cellStyle name="Percent 16 5 10 3" xfId="10476" xr:uid="{00000000-0005-0000-0000-00008B300000}"/>
    <cellStyle name="Percent 16 5 10 4" xfId="10477" xr:uid="{00000000-0005-0000-0000-00008C300000}"/>
    <cellStyle name="Percent 16 5 10 5" xfId="10478" xr:uid="{00000000-0005-0000-0000-00008D300000}"/>
    <cellStyle name="Percent 16 5 10 6" xfId="18828" xr:uid="{00000000-0005-0000-0000-00008E300000}"/>
    <cellStyle name="Percent 16 5 11" xfId="10479" xr:uid="{00000000-0005-0000-0000-00008F300000}"/>
    <cellStyle name="Percent 16 5 11 2" xfId="10480" xr:uid="{00000000-0005-0000-0000-000090300000}"/>
    <cellStyle name="Percent 16 5 11 3" xfId="10481" xr:uid="{00000000-0005-0000-0000-000091300000}"/>
    <cellStyle name="Percent 16 5 11 4" xfId="10482" xr:uid="{00000000-0005-0000-0000-000092300000}"/>
    <cellStyle name="Percent 16 5 11 5" xfId="10483" xr:uid="{00000000-0005-0000-0000-000093300000}"/>
    <cellStyle name="Percent 16 5 11 6" xfId="18829" xr:uid="{00000000-0005-0000-0000-000094300000}"/>
    <cellStyle name="Percent 16 5 12" xfId="10484" xr:uid="{00000000-0005-0000-0000-000095300000}"/>
    <cellStyle name="Percent 16 5 12 2" xfId="10485" xr:uid="{00000000-0005-0000-0000-000096300000}"/>
    <cellStyle name="Percent 16 5 12 3" xfId="10486" xr:uid="{00000000-0005-0000-0000-000097300000}"/>
    <cellStyle name="Percent 16 5 12 4" xfId="10487" xr:uid="{00000000-0005-0000-0000-000098300000}"/>
    <cellStyle name="Percent 16 5 12 5" xfId="10488" xr:uid="{00000000-0005-0000-0000-000099300000}"/>
    <cellStyle name="Percent 16 5 12 6" xfId="18830" xr:uid="{00000000-0005-0000-0000-00009A300000}"/>
    <cellStyle name="Percent 16 5 13" xfId="10489" xr:uid="{00000000-0005-0000-0000-00009B300000}"/>
    <cellStyle name="Percent 16 5 13 2" xfId="10490" xr:uid="{00000000-0005-0000-0000-00009C300000}"/>
    <cellStyle name="Percent 16 5 13 3" xfId="10491" xr:uid="{00000000-0005-0000-0000-00009D300000}"/>
    <cellStyle name="Percent 16 5 13 4" xfId="10492" xr:uid="{00000000-0005-0000-0000-00009E300000}"/>
    <cellStyle name="Percent 16 5 13 5" xfId="10493" xr:uid="{00000000-0005-0000-0000-00009F300000}"/>
    <cellStyle name="Percent 16 5 13 6" xfId="18831" xr:uid="{00000000-0005-0000-0000-0000A0300000}"/>
    <cellStyle name="Percent 16 5 14" xfId="10494" xr:uid="{00000000-0005-0000-0000-0000A1300000}"/>
    <cellStyle name="Percent 16 5 14 2" xfId="10495" xr:uid="{00000000-0005-0000-0000-0000A2300000}"/>
    <cellStyle name="Percent 16 5 14 3" xfId="10496" xr:uid="{00000000-0005-0000-0000-0000A3300000}"/>
    <cellStyle name="Percent 16 5 14 4" xfId="10497" xr:uid="{00000000-0005-0000-0000-0000A4300000}"/>
    <cellStyle name="Percent 16 5 14 5" xfId="10498" xr:uid="{00000000-0005-0000-0000-0000A5300000}"/>
    <cellStyle name="Percent 16 5 14 6" xfId="18832" xr:uid="{00000000-0005-0000-0000-0000A6300000}"/>
    <cellStyle name="Percent 16 5 15" xfId="10499" xr:uid="{00000000-0005-0000-0000-0000A7300000}"/>
    <cellStyle name="Percent 16 5 15 2" xfId="10500" xr:uid="{00000000-0005-0000-0000-0000A8300000}"/>
    <cellStyle name="Percent 16 5 15 3" xfId="10501" xr:uid="{00000000-0005-0000-0000-0000A9300000}"/>
    <cellStyle name="Percent 16 5 15 4" xfId="10502" xr:uid="{00000000-0005-0000-0000-0000AA300000}"/>
    <cellStyle name="Percent 16 5 15 5" xfId="10503" xr:uid="{00000000-0005-0000-0000-0000AB300000}"/>
    <cellStyle name="Percent 16 5 15 6" xfId="18833" xr:uid="{00000000-0005-0000-0000-0000AC300000}"/>
    <cellStyle name="Percent 16 5 16" xfId="10504" xr:uid="{00000000-0005-0000-0000-0000AD300000}"/>
    <cellStyle name="Percent 16 5 16 2" xfId="10505" xr:uid="{00000000-0005-0000-0000-0000AE300000}"/>
    <cellStyle name="Percent 16 5 16 3" xfId="10506" xr:uid="{00000000-0005-0000-0000-0000AF300000}"/>
    <cellStyle name="Percent 16 5 16 4" xfId="10507" xr:uid="{00000000-0005-0000-0000-0000B0300000}"/>
    <cellStyle name="Percent 16 5 16 5" xfId="10508" xr:uid="{00000000-0005-0000-0000-0000B1300000}"/>
    <cellStyle name="Percent 16 5 16 6" xfId="18834" xr:uid="{00000000-0005-0000-0000-0000B2300000}"/>
    <cellStyle name="Percent 16 5 17" xfId="10509" xr:uid="{00000000-0005-0000-0000-0000B3300000}"/>
    <cellStyle name="Percent 16 5 17 2" xfId="10510" xr:uid="{00000000-0005-0000-0000-0000B4300000}"/>
    <cellStyle name="Percent 16 5 17 3" xfId="10511" xr:uid="{00000000-0005-0000-0000-0000B5300000}"/>
    <cellStyle name="Percent 16 5 17 4" xfId="10512" xr:uid="{00000000-0005-0000-0000-0000B6300000}"/>
    <cellStyle name="Percent 16 5 17 5" xfId="10513" xr:uid="{00000000-0005-0000-0000-0000B7300000}"/>
    <cellStyle name="Percent 16 5 17 6" xfId="18835" xr:uid="{00000000-0005-0000-0000-0000B8300000}"/>
    <cellStyle name="Percent 16 5 18" xfId="10514" xr:uid="{00000000-0005-0000-0000-0000B9300000}"/>
    <cellStyle name="Percent 16 5 18 2" xfId="10515" xr:uid="{00000000-0005-0000-0000-0000BA300000}"/>
    <cellStyle name="Percent 16 5 18 3" xfId="10516" xr:uid="{00000000-0005-0000-0000-0000BB300000}"/>
    <cellStyle name="Percent 16 5 18 4" xfId="10517" xr:uid="{00000000-0005-0000-0000-0000BC300000}"/>
    <cellStyle name="Percent 16 5 18 5" xfId="10518" xr:uid="{00000000-0005-0000-0000-0000BD300000}"/>
    <cellStyle name="Percent 16 5 19" xfId="10519" xr:uid="{00000000-0005-0000-0000-0000BE300000}"/>
    <cellStyle name="Percent 16 5 19 2" xfId="10520" xr:uid="{00000000-0005-0000-0000-0000BF300000}"/>
    <cellStyle name="Percent 16 5 19 3" xfId="10521" xr:uid="{00000000-0005-0000-0000-0000C0300000}"/>
    <cellStyle name="Percent 16 5 19 4" xfId="10522" xr:uid="{00000000-0005-0000-0000-0000C1300000}"/>
    <cellStyle name="Percent 16 5 19 5" xfId="10523" xr:uid="{00000000-0005-0000-0000-0000C2300000}"/>
    <cellStyle name="Percent 16 5 2" xfId="10524" xr:uid="{00000000-0005-0000-0000-0000C3300000}"/>
    <cellStyle name="Percent 16 5 2 2" xfId="10525" xr:uid="{00000000-0005-0000-0000-0000C4300000}"/>
    <cellStyle name="Percent 16 5 2 3" xfId="10526" xr:uid="{00000000-0005-0000-0000-0000C5300000}"/>
    <cellStyle name="Percent 16 5 2 4" xfId="10527" xr:uid="{00000000-0005-0000-0000-0000C6300000}"/>
    <cellStyle name="Percent 16 5 2 5" xfId="10528" xr:uid="{00000000-0005-0000-0000-0000C7300000}"/>
    <cellStyle name="Percent 16 5 2 6" xfId="18836" xr:uid="{00000000-0005-0000-0000-0000C8300000}"/>
    <cellStyle name="Percent 16 5 20" xfId="10529" xr:uid="{00000000-0005-0000-0000-0000C9300000}"/>
    <cellStyle name="Percent 16 5 21" xfId="10530" xr:uid="{00000000-0005-0000-0000-0000CA300000}"/>
    <cellStyle name="Percent 16 5 22" xfId="10531" xr:uid="{00000000-0005-0000-0000-0000CB300000}"/>
    <cellStyle name="Percent 16 5 23" xfId="10532" xr:uid="{00000000-0005-0000-0000-0000CC300000}"/>
    <cellStyle name="Percent 16 5 24" xfId="18827" xr:uid="{00000000-0005-0000-0000-0000CD300000}"/>
    <cellStyle name="Percent 16 5 3" xfId="10533" xr:uid="{00000000-0005-0000-0000-0000CE300000}"/>
    <cellStyle name="Percent 16 5 3 2" xfId="10534" xr:uid="{00000000-0005-0000-0000-0000CF300000}"/>
    <cellStyle name="Percent 16 5 3 3" xfId="10535" xr:uid="{00000000-0005-0000-0000-0000D0300000}"/>
    <cellStyle name="Percent 16 5 3 4" xfId="10536" xr:uid="{00000000-0005-0000-0000-0000D1300000}"/>
    <cellStyle name="Percent 16 5 3 5" xfId="10537" xr:uid="{00000000-0005-0000-0000-0000D2300000}"/>
    <cellStyle name="Percent 16 5 3 6" xfId="18837" xr:uid="{00000000-0005-0000-0000-0000D3300000}"/>
    <cellStyle name="Percent 16 5 4" xfId="10538" xr:uid="{00000000-0005-0000-0000-0000D4300000}"/>
    <cellStyle name="Percent 16 5 4 2" xfId="10539" xr:uid="{00000000-0005-0000-0000-0000D5300000}"/>
    <cellStyle name="Percent 16 5 4 3" xfId="10540" xr:uid="{00000000-0005-0000-0000-0000D6300000}"/>
    <cellStyle name="Percent 16 5 4 4" xfId="10541" xr:uid="{00000000-0005-0000-0000-0000D7300000}"/>
    <cellStyle name="Percent 16 5 4 5" xfId="10542" xr:uid="{00000000-0005-0000-0000-0000D8300000}"/>
    <cellStyle name="Percent 16 5 4 6" xfId="18838" xr:uid="{00000000-0005-0000-0000-0000D9300000}"/>
    <cellStyle name="Percent 16 5 5" xfId="10543" xr:uid="{00000000-0005-0000-0000-0000DA300000}"/>
    <cellStyle name="Percent 16 5 5 2" xfId="10544" xr:uid="{00000000-0005-0000-0000-0000DB300000}"/>
    <cellStyle name="Percent 16 5 5 3" xfId="10545" xr:uid="{00000000-0005-0000-0000-0000DC300000}"/>
    <cellStyle name="Percent 16 5 5 4" xfId="10546" xr:uid="{00000000-0005-0000-0000-0000DD300000}"/>
    <cellStyle name="Percent 16 5 5 5" xfId="10547" xr:uid="{00000000-0005-0000-0000-0000DE300000}"/>
    <cellStyle name="Percent 16 5 5 6" xfId="18839" xr:uid="{00000000-0005-0000-0000-0000DF300000}"/>
    <cellStyle name="Percent 16 5 6" xfId="10548" xr:uid="{00000000-0005-0000-0000-0000E0300000}"/>
    <cellStyle name="Percent 16 5 6 2" xfId="10549" xr:uid="{00000000-0005-0000-0000-0000E1300000}"/>
    <cellStyle name="Percent 16 5 6 3" xfId="10550" xr:uid="{00000000-0005-0000-0000-0000E2300000}"/>
    <cellStyle name="Percent 16 5 6 4" xfId="10551" xr:uid="{00000000-0005-0000-0000-0000E3300000}"/>
    <cellStyle name="Percent 16 5 6 5" xfId="10552" xr:uid="{00000000-0005-0000-0000-0000E4300000}"/>
    <cellStyle name="Percent 16 5 6 6" xfId="18840" xr:uid="{00000000-0005-0000-0000-0000E5300000}"/>
    <cellStyle name="Percent 16 5 7" xfId="10553" xr:uid="{00000000-0005-0000-0000-0000E6300000}"/>
    <cellStyle name="Percent 16 5 7 2" xfId="10554" xr:uid="{00000000-0005-0000-0000-0000E7300000}"/>
    <cellStyle name="Percent 16 5 7 3" xfId="10555" xr:uid="{00000000-0005-0000-0000-0000E8300000}"/>
    <cellStyle name="Percent 16 5 7 4" xfId="10556" xr:uid="{00000000-0005-0000-0000-0000E9300000}"/>
    <cellStyle name="Percent 16 5 7 5" xfId="10557" xr:uid="{00000000-0005-0000-0000-0000EA300000}"/>
    <cellStyle name="Percent 16 5 7 6" xfId="18841" xr:uid="{00000000-0005-0000-0000-0000EB300000}"/>
    <cellStyle name="Percent 16 5 8" xfId="10558" xr:uid="{00000000-0005-0000-0000-0000EC300000}"/>
    <cellStyle name="Percent 16 5 8 2" xfId="10559" xr:uid="{00000000-0005-0000-0000-0000ED300000}"/>
    <cellStyle name="Percent 16 5 8 3" xfId="10560" xr:uid="{00000000-0005-0000-0000-0000EE300000}"/>
    <cellStyle name="Percent 16 5 8 4" xfId="10561" xr:uid="{00000000-0005-0000-0000-0000EF300000}"/>
    <cellStyle name="Percent 16 5 8 5" xfId="10562" xr:uid="{00000000-0005-0000-0000-0000F0300000}"/>
    <cellStyle name="Percent 16 5 8 6" xfId="18842" xr:uid="{00000000-0005-0000-0000-0000F1300000}"/>
    <cellStyle name="Percent 16 5 9" xfId="10563" xr:uid="{00000000-0005-0000-0000-0000F2300000}"/>
    <cellStyle name="Percent 16 5 9 2" xfId="10564" xr:uid="{00000000-0005-0000-0000-0000F3300000}"/>
    <cellStyle name="Percent 16 5 9 3" xfId="10565" xr:uid="{00000000-0005-0000-0000-0000F4300000}"/>
    <cellStyle name="Percent 16 5 9 4" xfId="10566" xr:uid="{00000000-0005-0000-0000-0000F5300000}"/>
    <cellStyle name="Percent 16 5 9 5" xfId="10567" xr:uid="{00000000-0005-0000-0000-0000F6300000}"/>
    <cellStyle name="Percent 16 5 9 6" xfId="18843" xr:uid="{00000000-0005-0000-0000-0000F7300000}"/>
    <cellStyle name="Percent 16 6" xfId="10568" xr:uid="{00000000-0005-0000-0000-0000F8300000}"/>
    <cellStyle name="Percent 16 6 10" xfId="10569" xr:uid="{00000000-0005-0000-0000-0000F9300000}"/>
    <cellStyle name="Percent 16 6 10 2" xfId="10570" xr:uid="{00000000-0005-0000-0000-0000FA300000}"/>
    <cellStyle name="Percent 16 6 10 3" xfId="10571" xr:uid="{00000000-0005-0000-0000-0000FB300000}"/>
    <cellStyle name="Percent 16 6 10 4" xfId="10572" xr:uid="{00000000-0005-0000-0000-0000FC300000}"/>
    <cellStyle name="Percent 16 6 10 5" xfId="10573" xr:uid="{00000000-0005-0000-0000-0000FD300000}"/>
    <cellStyle name="Percent 16 6 10 6" xfId="18845" xr:uid="{00000000-0005-0000-0000-0000FE300000}"/>
    <cellStyle name="Percent 16 6 11" xfId="10574" xr:uid="{00000000-0005-0000-0000-0000FF300000}"/>
    <cellStyle name="Percent 16 6 11 2" xfId="10575" xr:uid="{00000000-0005-0000-0000-000000310000}"/>
    <cellStyle name="Percent 16 6 11 3" xfId="10576" xr:uid="{00000000-0005-0000-0000-000001310000}"/>
    <cellStyle name="Percent 16 6 11 4" xfId="10577" xr:uid="{00000000-0005-0000-0000-000002310000}"/>
    <cellStyle name="Percent 16 6 11 5" xfId="10578" xr:uid="{00000000-0005-0000-0000-000003310000}"/>
    <cellStyle name="Percent 16 6 11 6" xfId="18846" xr:uid="{00000000-0005-0000-0000-000004310000}"/>
    <cellStyle name="Percent 16 6 12" xfId="10579" xr:uid="{00000000-0005-0000-0000-000005310000}"/>
    <cellStyle name="Percent 16 6 12 2" xfId="10580" xr:uid="{00000000-0005-0000-0000-000006310000}"/>
    <cellStyle name="Percent 16 6 12 3" xfId="10581" xr:uid="{00000000-0005-0000-0000-000007310000}"/>
    <cellStyle name="Percent 16 6 12 4" xfId="10582" xr:uid="{00000000-0005-0000-0000-000008310000}"/>
    <cellStyle name="Percent 16 6 12 5" xfId="10583" xr:uid="{00000000-0005-0000-0000-000009310000}"/>
    <cellStyle name="Percent 16 6 12 6" xfId="18847" xr:uid="{00000000-0005-0000-0000-00000A310000}"/>
    <cellStyle name="Percent 16 6 13" xfId="10584" xr:uid="{00000000-0005-0000-0000-00000B310000}"/>
    <cellStyle name="Percent 16 6 13 2" xfId="10585" xr:uid="{00000000-0005-0000-0000-00000C310000}"/>
    <cellStyle name="Percent 16 6 13 3" xfId="10586" xr:uid="{00000000-0005-0000-0000-00000D310000}"/>
    <cellStyle name="Percent 16 6 13 4" xfId="10587" xr:uid="{00000000-0005-0000-0000-00000E310000}"/>
    <cellStyle name="Percent 16 6 13 5" xfId="10588" xr:uid="{00000000-0005-0000-0000-00000F310000}"/>
    <cellStyle name="Percent 16 6 13 6" xfId="18848" xr:uid="{00000000-0005-0000-0000-000010310000}"/>
    <cellStyle name="Percent 16 6 14" xfId="10589" xr:uid="{00000000-0005-0000-0000-000011310000}"/>
    <cellStyle name="Percent 16 6 14 2" xfId="10590" xr:uid="{00000000-0005-0000-0000-000012310000}"/>
    <cellStyle name="Percent 16 6 14 3" xfId="10591" xr:uid="{00000000-0005-0000-0000-000013310000}"/>
    <cellStyle name="Percent 16 6 14 4" xfId="10592" xr:uid="{00000000-0005-0000-0000-000014310000}"/>
    <cellStyle name="Percent 16 6 14 5" xfId="10593" xr:uid="{00000000-0005-0000-0000-000015310000}"/>
    <cellStyle name="Percent 16 6 14 6" xfId="18849" xr:uid="{00000000-0005-0000-0000-000016310000}"/>
    <cellStyle name="Percent 16 6 15" xfId="10594" xr:uid="{00000000-0005-0000-0000-000017310000}"/>
    <cellStyle name="Percent 16 6 15 2" xfId="10595" xr:uid="{00000000-0005-0000-0000-000018310000}"/>
    <cellStyle name="Percent 16 6 15 3" xfId="10596" xr:uid="{00000000-0005-0000-0000-000019310000}"/>
    <cellStyle name="Percent 16 6 15 4" xfId="10597" xr:uid="{00000000-0005-0000-0000-00001A310000}"/>
    <cellStyle name="Percent 16 6 15 5" xfId="10598" xr:uid="{00000000-0005-0000-0000-00001B310000}"/>
    <cellStyle name="Percent 16 6 15 6" xfId="18850" xr:uid="{00000000-0005-0000-0000-00001C310000}"/>
    <cellStyle name="Percent 16 6 16" xfId="10599" xr:uid="{00000000-0005-0000-0000-00001D310000}"/>
    <cellStyle name="Percent 16 6 16 2" xfId="10600" xr:uid="{00000000-0005-0000-0000-00001E310000}"/>
    <cellStyle name="Percent 16 6 16 3" xfId="10601" xr:uid="{00000000-0005-0000-0000-00001F310000}"/>
    <cellStyle name="Percent 16 6 16 4" xfId="10602" xr:uid="{00000000-0005-0000-0000-000020310000}"/>
    <cellStyle name="Percent 16 6 16 5" xfId="10603" xr:uid="{00000000-0005-0000-0000-000021310000}"/>
    <cellStyle name="Percent 16 6 16 6" xfId="18851" xr:uid="{00000000-0005-0000-0000-000022310000}"/>
    <cellStyle name="Percent 16 6 17" xfId="10604" xr:uid="{00000000-0005-0000-0000-000023310000}"/>
    <cellStyle name="Percent 16 6 17 2" xfId="10605" xr:uid="{00000000-0005-0000-0000-000024310000}"/>
    <cellStyle name="Percent 16 6 17 3" xfId="10606" xr:uid="{00000000-0005-0000-0000-000025310000}"/>
    <cellStyle name="Percent 16 6 17 4" xfId="10607" xr:uid="{00000000-0005-0000-0000-000026310000}"/>
    <cellStyle name="Percent 16 6 17 5" xfId="10608" xr:uid="{00000000-0005-0000-0000-000027310000}"/>
    <cellStyle name="Percent 16 6 17 6" xfId="18852" xr:uid="{00000000-0005-0000-0000-000028310000}"/>
    <cellStyle name="Percent 16 6 18" xfId="10609" xr:uid="{00000000-0005-0000-0000-000029310000}"/>
    <cellStyle name="Percent 16 6 18 2" xfId="10610" xr:uid="{00000000-0005-0000-0000-00002A310000}"/>
    <cellStyle name="Percent 16 6 18 3" xfId="10611" xr:uid="{00000000-0005-0000-0000-00002B310000}"/>
    <cellStyle name="Percent 16 6 18 4" xfId="10612" xr:uid="{00000000-0005-0000-0000-00002C310000}"/>
    <cellStyle name="Percent 16 6 18 5" xfId="10613" xr:uid="{00000000-0005-0000-0000-00002D310000}"/>
    <cellStyle name="Percent 16 6 19" xfId="10614" xr:uid="{00000000-0005-0000-0000-00002E310000}"/>
    <cellStyle name="Percent 16 6 19 2" xfId="10615" xr:uid="{00000000-0005-0000-0000-00002F310000}"/>
    <cellStyle name="Percent 16 6 19 3" xfId="10616" xr:uid="{00000000-0005-0000-0000-000030310000}"/>
    <cellStyle name="Percent 16 6 19 4" xfId="10617" xr:uid="{00000000-0005-0000-0000-000031310000}"/>
    <cellStyle name="Percent 16 6 19 5" xfId="10618" xr:uid="{00000000-0005-0000-0000-000032310000}"/>
    <cellStyle name="Percent 16 6 2" xfId="10619" xr:uid="{00000000-0005-0000-0000-000033310000}"/>
    <cellStyle name="Percent 16 6 2 2" xfId="10620" xr:uid="{00000000-0005-0000-0000-000034310000}"/>
    <cellStyle name="Percent 16 6 2 3" xfId="10621" xr:uid="{00000000-0005-0000-0000-000035310000}"/>
    <cellStyle name="Percent 16 6 2 4" xfId="10622" xr:uid="{00000000-0005-0000-0000-000036310000}"/>
    <cellStyle name="Percent 16 6 2 5" xfId="10623" xr:uid="{00000000-0005-0000-0000-000037310000}"/>
    <cellStyle name="Percent 16 6 2 6" xfId="18853" xr:uid="{00000000-0005-0000-0000-000038310000}"/>
    <cellStyle name="Percent 16 6 20" xfId="10624" xr:uid="{00000000-0005-0000-0000-000039310000}"/>
    <cellStyle name="Percent 16 6 21" xfId="10625" xr:uid="{00000000-0005-0000-0000-00003A310000}"/>
    <cellStyle name="Percent 16 6 22" xfId="10626" xr:uid="{00000000-0005-0000-0000-00003B310000}"/>
    <cellStyle name="Percent 16 6 23" xfId="10627" xr:uid="{00000000-0005-0000-0000-00003C310000}"/>
    <cellStyle name="Percent 16 6 24" xfId="18844" xr:uid="{00000000-0005-0000-0000-00003D310000}"/>
    <cellStyle name="Percent 16 6 3" xfId="10628" xr:uid="{00000000-0005-0000-0000-00003E310000}"/>
    <cellStyle name="Percent 16 6 3 2" xfId="10629" xr:uid="{00000000-0005-0000-0000-00003F310000}"/>
    <cellStyle name="Percent 16 6 3 3" xfId="10630" xr:uid="{00000000-0005-0000-0000-000040310000}"/>
    <cellStyle name="Percent 16 6 3 4" xfId="10631" xr:uid="{00000000-0005-0000-0000-000041310000}"/>
    <cellStyle name="Percent 16 6 3 5" xfId="10632" xr:uid="{00000000-0005-0000-0000-000042310000}"/>
    <cellStyle name="Percent 16 6 3 6" xfId="18854" xr:uid="{00000000-0005-0000-0000-000043310000}"/>
    <cellStyle name="Percent 16 6 4" xfId="10633" xr:uid="{00000000-0005-0000-0000-000044310000}"/>
    <cellStyle name="Percent 16 6 4 2" xfId="10634" xr:uid="{00000000-0005-0000-0000-000045310000}"/>
    <cellStyle name="Percent 16 6 4 3" xfId="10635" xr:uid="{00000000-0005-0000-0000-000046310000}"/>
    <cellStyle name="Percent 16 6 4 4" xfId="10636" xr:uid="{00000000-0005-0000-0000-000047310000}"/>
    <cellStyle name="Percent 16 6 4 5" xfId="10637" xr:uid="{00000000-0005-0000-0000-000048310000}"/>
    <cellStyle name="Percent 16 6 4 6" xfId="18855" xr:uid="{00000000-0005-0000-0000-000049310000}"/>
    <cellStyle name="Percent 16 6 5" xfId="10638" xr:uid="{00000000-0005-0000-0000-00004A310000}"/>
    <cellStyle name="Percent 16 6 5 2" xfId="10639" xr:uid="{00000000-0005-0000-0000-00004B310000}"/>
    <cellStyle name="Percent 16 6 5 3" xfId="10640" xr:uid="{00000000-0005-0000-0000-00004C310000}"/>
    <cellStyle name="Percent 16 6 5 4" xfId="10641" xr:uid="{00000000-0005-0000-0000-00004D310000}"/>
    <cellStyle name="Percent 16 6 5 5" xfId="10642" xr:uid="{00000000-0005-0000-0000-00004E310000}"/>
    <cellStyle name="Percent 16 6 5 6" xfId="18856" xr:uid="{00000000-0005-0000-0000-00004F310000}"/>
    <cellStyle name="Percent 16 6 6" xfId="10643" xr:uid="{00000000-0005-0000-0000-000050310000}"/>
    <cellStyle name="Percent 16 6 6 2" xfId="10644" xr:uid="{00000000-0005-0000-0000-000051310000}"/>
    <cellStyle name="Percent 16 6 6 3" xfId="10645" xr:uid="{00000000-0005-0000-0000-000052310000}"/>
    <cellStyle name="Percent 16 6 6 4" xfId="10646" xr:uid="{00000000-0005-0000-0000-000053310000}"/>
    <cellStyle name="Percent 16 6 6 5" xfId="10647" xr:uid="{00000000-0005-0000-0000-000054310000}"/>
    <cellStyle name="Percent 16 6 6 6" xfId="18857" xr:uid="{00000000-0005-0000-0000-000055310000}"/>
    <cellStyle name="Percent 16 6 7" xfId="10648" xr:uid="{00000000-0005-0000-0000-000056310000}"/>
    <cellStyle name="Percent 16 6 7 2" xfId="10649" xr:uid="{00000000-0005-0000-0000-000057310000}"/>
    <cellStyle name="Percent 16 6 7 3" xfId="10650" xr:uid="{00000000-0005-0000-0000-000058310000}"/>
    <cellStyle name="Percent 16 6 7 4" xfId="10651" xr:uid="{00000000-0005-0000-0000-000059310000}"/>
    <cellStyle name="Percent 16 6 7 5" xfId="10652" xr:uid="{00000000-0005-0000-0000-00005A310000}"/>
    <cellStyle name="Percent 16 6 7 6" xfId="18858" xr:uid="{00000000-0005-0000-0000-00005B310000}"/>
    <cellStyle name="Percent 16 6 8" xfId="10653" xr:uid="{00000000-0005-0000-0000-00005C310000}"/>
    <cellStyle name="Percent 16 6 8 2" xfId="10654" xr:uid="{00000000-0005-0000-0000-00005D310000}"/>
    <cellStyle name="Percent 16 6 8 3" xfId="10655" xr:uid="{00000000-0005-0000-0000-00005E310000}"/>
    <cellStyle name="Percent 16 6 8 4" xfId="10656" xr:uid="{00000000-0005-0000-0000-00005F310000}"/>
    <cellStyle name="Percent 16 6 8 5" xfId="10657" xr:uid="{00000000-0005-0000-0000-000060310000}"/>
    <cellStyle name="Percent 16 6 8 6" xfId="18859" xr:uid="{00000000-0005-0000-0000-000061310000}"/>
    <cellStyle name="Percent 16 6 9" xfId="10658" xr:uid="{00000000-0005-0000-0000-000062310000}"/>
    <cellStyle name="Percent 16 6 9 2" xfId="10659" xr:uid="{00000000-0005-0000-0000-000063310000}"/>
    <cellStyle name="Percent 16 6 9 3" xfId="10660" xr:uid="{00000000-0005-0000-0000-000064310000}"/>
    <cellStyle name="Percent 16 6 9 4" xfId="10661" xr:uid="{00000000-0005-0000-0000-000065310000}"/>
    <cellStyle name="Percent 16 6 9 5" xfId="10662" xr:uid="{00000000-0005-0000-0000-000066310000}"/>
    <cellStyle name="Percent 16 6 9 6" xfId="18860" xr:uid="{00000000-0005-0000-0000-000067310000}"/>
    <cellStyle name="Percent 16 7" xfId="10663" xr:uid="{00000000-0005-0000-0000-000068310000}"/>
    <cellStyle name="Percent 16 7 10" xfId="10664" xr:uid="{00000000-0005-0000-0000-000069310000}"/>
    <cellStyle name="Percent 16 7 10 2" xfId="10665" xr:uid="{00000000-0005-0000-0000-00006A310000}"/>
    <cellStyle name="Percent 16 7 10 3" xfId="10666" xr:uid="{00000000-0005-0000-0000-00006B310000}"/>
    <cellStyle name="Percent 16 7 10 4" xfId="10667" xr:uid="{00000000-0005-0000-0000-00006C310000}"/>
    <cellStyle name="Percent 16 7 10 5" xfId="10668" xr:uid="{00000000-0005-0000-0000-00006D310000}"/>
    <cellStyle name="Percent 16 7 10 6" xfId="18862" xr:uid="{00000000-0005-0000-0000-00006E310000}"/>
    <cellStyle name="Percent 16 7 11" xfId="10669" xr:uid="{00000000-0005-0000-0000-00006F310000}"/>
    <cellStyle name="Percent 16 7 11 2" xfId="10670" xr:uid="{00000000-0005-0000-0000-000070310000}"/>
    <cellStyle name="Percent 16 7 11 3" xfId="10671" xr:uid="{00000000-0005-0000-0000-000071310000}"/>
    <cellStyle name="Percent 16 7 11 4" xfId="10672" xr:uid="{00000000-0005-0000-0000-000072310000}"/>
    <cellStyle name="Percent 16 7 11 5" xfId="10673" xr:uid="{00000000-0005-0000-0000-000073310000}"/>
    <cellStyle name="Percent 16 7 11 6" xfId="18863" xr:uid="{00000000-0005-0000-0000-000074310000}"/>
    <cellStyle name="Percent 16 7 12" xfId="10674" xr:uid="{00000000-0005-0000-0000-000075310000}"/>
    <cellStyle name="Percent 16 7 12 2" xfId="10675" xr:uid="{00000000-0005-0000-0000-000076310000}"/>
    <cellStyle name="Percent 16 7 12 3" xfId="10676" xr:uid="{00000000-0005-0000-0000-000077310000}"/>
    <cellStyle name="Percent 16 7 12 4" xfId="10677" xr:uid="{00000000-0005-0000-0000-000078310000}"/>
    <cellStyle name="Percent 16 7 12 5" xfId="10678" xr:uid="{00000000-0005-0000-0000-000079310000}"/>
    <cellStyle name="Percent 16 7 12 6" xfId="18864" xr:uid="{00000000-0005-0000-0000-00007A310000}"/>
    <cellStyle name="Percent 16 7 13" xfId="10679" xr:uid="{00000000-0005-0000-0000-00007B310000}"/>
    <cellStyle name="Percent 16 7 13 2" xfId="10680" xr:uid="{00000000-0005-0000-0000-00007C310000}"/>
    <cellStyle name="Percent 16 7 13 3" xfId="10681" xr:uid="{00000000-0005-0000-0000-00007D310000}"/>
    <cellStyle name="Percent 16 7 13 4" xfId="10682" xr:uid="{00000000-0005-0000-0000-00007E310000}"/>
    <cellStyle name="Percent 16 7 13 5" xfId="10683" xr:uid="{00000000-0005-0000-0000-00007F310000}"/>
    <cellStyle name="Percent 16 7 13 6" xfId="18865" xr:uid="{00000000-0005-0000-0000-000080310000}"/>
    <cellStyle name="Percent 16 7 14" xfId="10684" xr:uid="{00000000-0005-0000-0000-000081310000}"/>
    <cellStyle name="Percent 16 7 14 2" xfId="10685" xr:uid="{00000000-0005-0000-0000-000082310000}"/>
    <cellStyle name="Percent 16 7 14 3" xfId="10686" xr:uid="{00000000-0005-0000-0000-000083310000}"/>
    <cellStyle name="Percent 16 7 14 4" xfId="10687" xr:uid="{00000000-0005-0000-0000-000084310000}"/>
    <cellStyle name="Percent 16 7 14 5" xfId="10688" xr:uid="{00000000-0005-0000-0000-000085310000}"/>
    <cellStyle name="Percent 16 7 14 6" xfId="18866" xr:uid="{00000000-0005-0000-0000-000086310000}"/>
    <cellStyle name="Percent 16 7 15" xfId="10689" xr:uid="{00000000-0005-0000-0000-000087310000}"/>
    <cellStyle name="Percent 16 7 15 2" xfId="10690" xr:uid="{00000000-0005-0000-0000-000088310000}"/>
    <cellStyle name="Percent 16 7 15 3" xfId="10691" xr:uid="{00000000-0005-0000-0000-000089310000}"/>
    <cellStyle name="Percent 16 7 15 4" xfId="10692" xr:uid="{00000000-0005-0000-0000-00008A310000}"/>
    <cellStyle name="Percent 16 7 15 5" xfId="10693" xr:uid="{00000000-0005-0000-0000-00008B310000}"/>
    <cellStyle name="Percent 16 7 15 6" xfId="18867" xr:uid="{00000000-0005-0000-0000-00008C310000}"/>
    <cellStyle name="Percent 16 7 16" xfId="10694" xr:uid="{00000000-0005-0000-0000-00008D310000}"/>
    <cellStyle name="Percent 16 7 16 2" xfId="10695" xr:uid="{00000000-0005-0000-0000-00008E310000}"/>
    <cellStyle name="Percent 16 7 16 3" xfId="10696" xr:uid="{00000000-0005-0000-0000-00008F310000}"/>
    <cellStyle name="Percent 16 7 16 4" xfId="10697" xr:uid="{00000000-0005-0000-0000-000090310000}"/>
    <cellStyle name="Percent 16 7 16 5" xfId="10698" xr:uid="{00000000-0005-0000-0000-000091310000}"/>
    <cellStyle name="Percent 16 7 16 6" xfId="18868" xr:uid="{00000000-0005-0000-0000-000092310000}"/>
    <cellStyle name="Percent 16 7 17" xfId="10699" xr:uid="{00000000-0005-0000-0000-000093310000}"/>
    <cellStyle name="Percent 16 7 17 2" xfId="10700" xr:uid="{00000000-0005-0000-0000-000094310000}"/>
    <cellStyle name="Percent 16 7 17 3" xfId="10701" xr:uid="{00000000-0005-0000-0000-000095310000}"/>
    <cellStyle name="Percent 16 7 17 4" xfId="10702" xr:uid="{00000000-0005-0000-0000-000096310000}"/>
    <cellStyle name="Percent 16 7 17 5" xfId="10703" xr:uid="{00000000-0005-0000-0000-000097310000}"/>
    <cellStyle name="Percent 16 7 17 6" xfId="18869" xr:uid="{00000000-0005-0000-0000-000098310000}"/>
    <cellStyle name="Percent 16 7 18" xfId="10704" xr:uid="{00000000-0005-0000-0000-000099310000}"/>
    <cellStyle name="Percent 16 7 18 2" xfId="10705" xr:uid="{00000000-0005-0000-0000-00009A310000}"/>
    <cellStyle name="Percent 16 7 18 3" xfId="10706" xr:uid="{00000000-0005-0000-0000-00009B310000}"/>
    <cellStyle name="Percent 16 7 18 4" xfId="10707" xr:uid="{00000000-0005-0000-0000-00009C310000}"/>
    <cellStyle name="Percent 16 7 18 5" xfId="10708" xr:uid="{00000000-0005-0000-0000-00009D310000}"/>
    <cellStyle name="Percent 16 7 19" xfId="10709" xr:uid="{00000000-0005-0000-0000-00009E310000}"/>
    <cellStyle name="Percent 16 7 19 2" xfId="10710" xr:uid="{00000000-0005-0000-0000-00009F310000}"/>
    <cellStyle name="Percent 16 7 19 3" xfId="10711" xr:uid="{00000000-0005-0000-0000-0000A0310000}"/>
    <cellStyle name="Percent 16 7 19 4" xfId="10712" xr:uid="{00000000-0005-0000-0000-0000A1310000}"/>
    <cellStyle name="Percent 16 7 19 5" xfId="10713" xr:uid="{00000000-0005-0000-0000-0000A2310000}"/>
    <cellStyle name="Percent 16 7 2" xfId="10714" xr:uid="{00000000-0005-0000-0000-0000A3310000}"/>
    <cellStyle name="Percent 16 7 2 2" xfId="10715" xr:uid="{00000000-0005-0000-0000-0000A4310000}"/>
    <cellStyle name="Percent 16 7 2 2 2" xfId="10716" xr:uid="{00000000-0005-0000-0000-0000A5310000}"/>
    <cellStyle name="Percent 16 7 2 2 3" xfId="10717" xr:uid="{00000000-0005-0000-0000-0000A6310000}"/>
    <cellStyle name="Percent 16 7 2 2 4" xfId="10718" xr:uid="{00000000-0005-0000-0000-0000A7310000}"/>
    <cellStyle name="Percent 16 7 2 2 5" xfId="10719" xr:uid="{00000000-0005-0000-0000-0000A8310000}"/>
    <cellStyle name="Percent 16 7 2 3" xfId="10720" xr:uid="{00000000-0005-0000-0000-0000A9310000}"/>
    <cellStyle name="Percent 16 7 2 3 2" xfId="10721" xr:uid="{00000000-0005-0000-0000-0000AA310000}"/>
    <cellStyle name="Percent 16 7 2 3 3" xfId="10722" xr:uid="{00000000-0005-0000-0000-0000AB310000}"/>
    <cellStyle name="Percent 16 7 2 3 4" xfId="10723" xr:uid="{00000000-0005-0000-0000-0000AC310000}"/>
    <cellStyle name="Percent 16 7 2 3 5" xfId="10724" xr:uid="{00000000-0005-0000-0000-0000AD310000}"/>
    <cellStyle name="Percent 16 7 2 4" xfId="10725" xr:uid="{00000000-0005-0000-0000-0000AE310000}"/>
    <cellStyle name="Percent 16 7 2 5" xfId="10726" xr:uid="{00000000-0005-0000-0000-0000AF310000}"/>
    <cellStyle name="Percent 16 7 2 6" xfId="10727" xr:uid="{00000000-0005-0000-0000-0000B0310000}"/>
    <cellStyle name="Percent 16 7 2 7" xfId="10728" xr:uid="{00000000-0005-0000-0000-0000B1310000}"/>
    <cellStyle name="Percent 16 7 2 8" xfId="18870" xr:uid="{00000000-0005-0000-0000-0000B2310000}"/>
    <cellStyle name="Percent 16 7 20" xfId="10729" xr:uid="{00000000-0005-0000-0000-0000B3310000}"/>
    <cellStyle name="Percent 16 7 21" xfId="10730" xr:uid="{00000000-0005-0000-0000-0000B4310000}"/>
    <cellStyle name="Percent 16 7 22" xfId="10731" xr:uid="{00000000-0005-0000-0000-0000B5310000}"/>
    <cellStyle name="Percent 16 7 23" xfId="10732" xr:uid="{00000000-0005-0000-0000-0000B6310000}"/>
    <cellStyle name="Percent 16 7 24" xfId="18861" xr:uid="{00000000-0005-0000-0000-0000B7310000}"/>
    <cellStyle name="Percent 16 7 3" xfId="10733" xr:uid="{00000000-0005-0000-0000-0000B8310000}"/>
    <cellStyle name="Percent 16 7 3 2" xfId="10734" xr:uid="{00000000-0005-0000-0000-0000B9310000}"/>
    <cellStyle name="Percent 16 7 3 2 2" xfId="10735" xr:uid="{00000000-0005-0000-0000-0000BA310000}"/>
    <cellStyle name="Percent 16 7 3 2 3" xfId="10736" xr:uid="{00000000-0005-0000-0000-0000BB310000}"/>
    <cellStyle name="Percent 16 7 3 2 4" xfId="10737" xr:uid="{00000000-0005-0000-0000-0000BC310000}"/>
    <cellStyle name="Percent 16 7 3 2 5" xfId="10738" xr:uid="{00000000-0005-0000-0000-0000BD310000}"/>
    <cellStyle name="Percent 16 7 3 3" xfId="10739" xr:uid="{00000000-0005-0000-0000-0000BE310000}"/>
    <cellStyle name="Percent 16 7 3 3 2" xfId="10740" xr:uid="{00000000-0005-0000-0000-0000BF310000}"/>
    <cellStyle name="Percent 16 7 3 3 3" xfId="10741" xr:uid="{00000000-0005-0000-0000-0000C0310000}"/>
    <cellStyle name="Percent 16 7 3 3 4" xfId="10742" xr:uid="{00000000-0005-0000-0000-0000C1310000}"/>
    <cellStyle name="Percent 16 7 3 3 5" xfId="10743" xr:uid="{00000000-0005-0000-0000-0000C2310000}"/>
    <cellStyle name="Percent 16 7 3 4" xfId="10744" xr:uid="{00000000-0005-0000-0000-0000C3310000}"/>
    <cellStyle name="Percent 16 7 3 5" xfId="10745" xr:uid="{00000000-0005-0000-0000-0000C4310000}"/>
    <cellStyle name="Percent 16 7 3 6" xfId="10746" xr:uid="{00000000-0005-0000-0000-0000C5310000}"/>
    <cellStyle name="Percent 16 7 3 7" xfId="10747" xr:uid="{00000000-0005-0000-0000-0000C6310000}"/>
    <cellStyle name="Percent 16 7 3 8" xfId="18871" xr:uid="{00000000-0005-0000-0000-0000C7310000}"/>
    <cellStyle name="Percent 16 7 4" xfId="10748" xr:uid="{00000000-0005-0000-0000-0000C8310000}"/>
    <cellStyle name="Percent 16 7 4 2" xfId="10749" xr:uid="{00000000-0005-0000-0000-0000C9310000}"/>
    <cellStyle name="Percent 16 7 4 3" xfId="10750" xr:uid="{00000000-0005-0000-0000-0000CA310000}"/>
    <cellStyle name="Percent 16 7 4 4" xfId="10751" xr:uid="{00000000-0005-0000-0000-0000CB310000}"/>
    <cellStyle name="Percent 16 7 4 5" xfId="10752" xr:uid="{00000000-0005-0000-0000-0000CC310000}"/>
    <cellStyle name="Percent 16 7 4 6" xfId="18872" xr:uid="{00000000-0005-0000-0000-0000CD310000}"/>
    <cellStyle name="Percent 16 7 5" xfId="10753" xr:uid="{00000000-0005-0000-0000-0000CE310000}"/>
    <cellStyle name="Percent 16 7 5 2" xfId="10754" xr:uid="{00000000-0005-0000-0000-0000CF310000}"/>
    <cellStyle name="Percent 16 7 5 3" xfId="10755" xr:uid="{00000000-0005-0000-0000-0000D0310000}"/>
    <cellStyle name="Percent 16 7 5 4" xfId="10756" xr:uid="{00000000-0005-0000-0000-0000D1310000}"/>
    <cellStyle name="Percent 16 7 5 5" xfId="10757" xr:uid="{00000000-0005-0000-0000-0000D2310000}"/>
    <cellStyle name="Percent 16 7 5 6" xfId="18873" xr:uid="{00000000-0005-0000-0000-0000D3310000}"/>
    <cellStyle name="Percent 16 7 6" xfId="10758" xr:uid="{00000000-0005-0000-0000-0000D4310000}"/>
    <cellStyle name="Percent 16 7 6 2" xfId="10759" xr:uid="{00000000-0005-0000-0000-0000D5310000}"/>
    <cellStyle name="Percent 16 7 6 3" xfId="10760" xr:uid="{00000000-0005-0000-0000-0000D6310000}"/>
    <cellStyle name="Percent 16 7 6 4" xfId="10761" xr:uid="{00000000-0005-0000-0000-0000D7310000}"/>
    <cellStyle name="Percent 16 7 6 5" xfId="10762" xr:uid="{00000000-0005-0000-0000-0000D8310000}"/>
    <cellStyle name="Percent 16 7 6 6" xfId="18874" xr:uid="{00000000-0005-0000-0000-0000D9310000}"/>
    <cellStyle name="Percent 16 7 7" xfId="10763" xr:uid="{00000000-0005-0000-0000-0000DA310000}"/>
    <cellStyle name="Percent 16 7 7 2" xfId="10764" xr:uid="{00000000-0005-0000-0000-0000DB310000}"/>
    <cellStyle name="Percent 16 7 7 3" xfId="10765" xr:uid="{00000000-0005-0000-0000-0000DC310000}"/>
    <cellStyle name="Percent 16 7 7 4" xfId="10766" xr:uid="{00000000-0005-0000-0000-0000DD310000}"/>
    <cellStyle name="Percent 16 7 7 5" xfId="10767" xr:uid="{00000000-0005-0000-0000-0000DE310000}"/>
    <cellStyle name="Percent 16 7 7 6" xfId="18875" xr:uid="{00000000-0005-0000-0000-0000DF310000}"/>
    <cellStyle name="Percent 16 7 8" xfId="10768" xr:uid="{00000000-0005-0000-0000-0000E0310000}"/>
    <cellStyle name="Percent 16 7 8 2" xfId="10769" xr:uid="{00000000-0005-0000-0000-0000E1310000}"/>
    <cellStyle name="Percent 16 7 8 3" xfId="10770" xr:uid="{00000000-0005-0000-0000-0000E2310000}"/>
    <cellStyle name="Percent 16 7 8 4" xfId="10771" xr:uid="{00000000-0005-0000-0000-0000E3310000}"/>
    <cellStyle name="Percent 16 7 8 5" xfId="10772" xr:uid="{00000000-0005-0000-0000-0000E4310000}"/>
    <cellStyle name="Percent 16 7 8 6" xfId="18876" xr:uid="{00000000-0005-0000-0000-0000E5310000}"/>
    <cellStyle name="Percent 16 7 9" xfId="10773" xr:uid="{00000000-0005-0000-0000-0000E6310000}"/>
    <cellStyle name="Percent 16 7 9 2" xfId="10774" xr:uid="{00000000-0005-0000-0000-0000E7310000}"/>
    <cellStyle name="Percent 16 7 9 3" xfId="10775" xr:uid="{00000000-0005-0000-0000-0000E8310000}"/>
    <cellStyle name="Percent 16 7 9 4" xfId="10776" xr:uid="{00000000-0005-0000-0000-0000E9310000}"/>
    <cellStyle name="Percent 16 7 9 5" xfId="10777" xr:uid="{00000000-0005-0000-0000-0000EA310000}"/>
    <cellStyle name="Percent 16 7 9 6" xfId="18877" xr:uid="{00000000-0005-0000-0000-0000EB310000}"/>
    <cellStyle name="Percent 16 8" xfId="10778" xr:uid="{00000000-0005-0000-0000-0000EC310000}"/>
    <cellStyle name="Percent 16 8 10" xfId="10779" xr:uid="{00000000-0005-0000-0000-0000ED310000}"/>
    <cellStyle name="Percent 16 8 10 2" xfId="10780" xr:uid="{00000000-0005-0000-0000-0000EE310000}"/>
    <cellStyle name="Percent 16 8 10 3" xfId="10781" xr:uid="{00000000-0005-0000-0000-0000EF310000}"/>
    <cellStyle name="Percent 16 8 10 4" xfId="10782" xr:uid="{00000000-0005-0000-0000-0000F0310000}"/>
    <cellStyle name="Percent 16 8 10 5" xfId="10783" xr:uid="{00000000-0005-0000-0000-0000F1310000}"/>
    <cellStyle name="Percent 16 8 10 6" xfId="18879" xr:uid="{00000000-0005-0000-0000-0000F2310000}"/>
    <cellStyle name="Percent 16 8 11" xfId="10784" xr:uid="{00000000-0005-0000-0000-0000F3310000}"/>
    <cellStyle name="Percent 16 8 11 2" xfId="10785" xr:uid="{00000000-0005-0000-0000-0000F4310000}"/>
    <cellStyle name="Percent 16 8 11 3" xfId="10786" xr:uid="{00000000-0005-0000-0000-0000F5310000}"/>
    <cellStyle name="Percent 16 8 11 4" xfId="10787" xr:uid="{00000000-0005-0000-0000-0000F6310000}"/>
    <cellStyle name="Percent 16 8 11 5" xfId="10788" xr:uid="{00000000-0005-0000-0000-0000F7310000}"/>
    <cellStyle name="Percent 16 8 11 6" xfId="18880" xr:uid="{00000000-0005-0000-0000-0000F8310000}"/>
    <cellStyle name="Percent 16 8 12" xfId="10789" xr:uid="{00000000-0005-0000-0000-0000F9310000}"/>
    <cellStyle name="Percent 16 8 12 2" xfId="10790" xr:uid="{00000000-0005-0000-0000-0000FA310000}"/>
    <cellStyle name="Percent 16 8 12 3" xfId="10791" xr:uid="{00000000-0005-0000-0000-0000FB310000}"/>
    <cellStyle name="Percent 16 8 12 4" xfId="10792" xr:uid="{00000000-0005-0000-0000-0000FC310000}"/>
    <cellStyle name="Percent 16 8 12 5" xfId="10793" xr:uid="{00000000-0005-0000-0000-0000FD310000}"/>
    <cellStyle name="Percent 16 8 12 6" xfId="18881" xr:uid="{00000000-0005-0000-0000-0000FE310000}"/>
    <cellStyle name="Percent 16 8 13" xfId="10794" xr:uid="{00000000-0005-0000-0000-0000FF310000}"/>
    <cellStyle name="Percent 16 8 13 2" xfId="10795" xr:uid="{00000000-0005-0000-0000-000000320000}"/>
    <cellStyle name="Percent 16 8 13 3" xfId="10796" xr:uid="{00000000-0005-0000-0000-000001320000}"/>
    <cellStyle name="Percent 16 8 13 4" xfId="10797" xr:uid="{00000000-0005-0000-0000-000002320000}"/>
    <cellStyle name="Percent 16 8 13 5" xfId="10798" xr:uid="{00000000-0005-0000-0000-000003320000}"/>
    <cellStyle name="Percent 16 8 13 6" xfId="18882" xr:uid="{00000000-0005-0000-0000-000004320000}"/>
    <cellStyle name="Percent 16 8 14" xfId="10799" xr:uid="{00000000-0005-0000-0000-000005320000}"/>
    <cellStyle name="Percent 16 8 14 2" xfId="10800" xr:uid="{00000000-0005-0000-0000-000006320000}"/>
    <cellStyle name="Percent 16 8 14 3" xfId="10801" xr:uid="{00000000-0005-0000-0000-000007320000}"/>
    <cellStyle name="Percent 16 8 14 4" xfId="10802" xr:uid="{00000000-0005-0000-0000-000008320000}"/>
    <cellStyle name="Percent 16 8 14 5" xfId="10803" xr:uid="{00000000-0005-0000-0000-000009320000}"/>
    <cellStyle name="Percent 16 8 14 6" xfId="18883" xr:uid="{00000000-0005-0000-0000-00000A320000}"/>
    <cellStyle name="Percent 16 8 15" xfId="10804" xr:uid="{00000000-0005-0000-0000-00000B320000}"/>
    <cellStyle name="Percent 16 8 15 2" xfId="10805" xr:uid="{00000000-0005-0000-0000-00000C320000}"/>
    <cellStyle name="Percent 16 8 15 3" xfId="10806" xr:uid="{00000000-0005-0000-0000-00000D320000}"/>
    <cellStyle name="Percent 16 8 15 4" xfId="10807" xr:uid="{00000000-0005-0000-0000-00000E320000}"/>
    <cellStyle name="Percent 16 8 15 5" xfId="10808" xr:uid="{00000000-0005-0000-0000-00000F320000}"/>
    <cellStyle name="Percent 16 8 15 6" xfId="18884" xr:uid="{00000000-0005-0000-0000-000010320000}"/>
    <cellStyle name="Percent 16 8 16" xfId="10809" xr:uid="{00000000-0005-0000-0000-000011320000}"/>
    <cellStyle name="Percent 16 8 16 2" xfId="10810" xr:uid="{00000000-0005-0000-0000-000012320000}"/>
    <cellStyle name="Percent 16 8 16 3" xfId="10811" xr:uid="{00000000-0005-0000-0000-000013320000}"/>
    <cellStyle name="Percent 16 8 16 4" xfId="10812" xr:uid="{00000000-0005-0000-0000-000014320000}"/>
    <cellStyle name="Percent 16 8 16 5" xfId="10813" xr:uid="{00000000-0005-0000-0000-000015320000}"/>
    <cellStyle name="Percent 16 8 16 6" xfId="18885" xr:uid="{00000000-0005-0000-0000-000016320000}"/>
    <cellStyle name="Percent 16 8 17" xfId="10814" xr:uid="{00000000-0005-0000-0000-000017320000}"/>
    <cellStyle name="Percent 16 8 17 2" xfId="10815" xr:uid="{00000000-0005-0000-0000-000018320000}"/>
    <cellStyle name="Percent 16 8 17 3" xfId="10816" xr:uid="{00000000-0005-0000-0000-000019320000}"/>
    <cellStyle name="Percent 16 8 17 4" xfId="10817" xr:uid="{00000000-0005-0000-0000-00001A320000}"/>
    <cellStyle name="Percent 16 8 17 5" xfId="10818" xr:uid="{00000000-0005-0000-0000-00001B320000}"/>
    <cellStyle name="Percent 16 8 17 6" xfId="18886" xr:uid="{00000000-0005-0000-0000-00001C320000}"/>
    <cellStyle name="Percent 16 8 18" xfId="10819" xr:uid="{00000000-0005-0000-0000-00001D320000}"/>
    <cellStyle name="Percent 16 8 19" xfId="10820" xr:uid="{00000000-0005-0000-0000-00001E320000}"/>
    <cellStyle name="Percent 16 8 2" xfId="10821" xr:uid="{00000000-0005-0000-0000-00001F320000}"/>
    <cellStyle name="Percent 16 8 2 2" xfId="10822" xr:uid="{00000000-0005-0000-0000-000020320000}"/>
    <cellStyle name="Percent 16 8 2 3" xfId="10823" xr:uid="{00000000-0005-0000-0000-000021320000}"/>
    <cellStyle name="Percent 16 8 2 4" xfId="10824" xr:uid="{00000000-0005-0000-0000-000022320000}"/>
    <cellStyle name="Percent 16 8 2 5" xfId="10825" xr:uid="{00000000-0005-0000-0000-000023320000}"/>
    <cellStyle name="Percent 16 8 2 6" xfId="18887" xr:uid="{00000000-0005-0000-0000-000024320000}"/>
    <cellStyle name="Percent 16 8 20" xfId="10826" xr:uid="{00000000-0005-0000-0000-000025320000}"/>
    <cellStyle name="Percent 16 8 21" xfId="10827" xr:uid="{00000000-0005-0000-0000-000026320000}"/>
    <cellStyle name="Percent 16 8 22" xfId="18878" xr:uid="{00000000-0005-0000-0000-000027320000}"/>
    <cellStyle name="Percent 16 8 3" xfId="10828" xr:uid="{00000000-0005-0000-0000-000028320000}"/>
    <cellStyle name="Percent 16 8 3 2" xfId="10829" xr:uid="{00000000-0005-0000-0000-000029320000}"/>
    <cellStyle name="Percent 16 8 3 3" xfId="10830" xr:uid="{00000000-0005-0000-0000-00002A320000}"/>
    <cellStyle name="Percent 16 8 3 4" xfId="10831" xr:uid="{00000000-0005-0000-0000-00002B320000}"/>
    <cellStyle name="Percent 16 8 3 5" xfId="10832" xr:uid="{00000000-0005-0000-0000-00002C320000}"/>
    <cellStyle name="Percent 16 8 3 6" xfId="18888" xr:uid="{00000000-0005-0000-0000-00002D320000}"/>
    <cellStyle name="Percent 16 8 4" xfId="10833" xr:uid="{00000000-0005-0000-0000-00002E320000}"/>
    <cellStyle name="Percent 16 8 4 2" xfId="10834" xr:uid="{00000000-0005-0000-0000-00002F320000}"/>
    <cellStyle name="Percent 16 8 4 3" xfId="10835" xr:uid="{00000000-0005-0000-0000-000030320000}"/>
    <cellStyle name="Percent 16 8 4 4" xfId="10836" xr:uid="{00000000-0005-0000-0000-000031320000}"/>
    <cellStyle name="Percent 16 8 4 5" xfId="10837" xr:uid="{00000000-0005-0000-0000-000032320000}"/>
    <cellStyle name="Percent 16 8 4 6" xfId="18889" xr:uid="{00000000-0005-0000-0000-000033320000}"/>
    <cellStyle name="Percent 16 8 5" xfId="10838" xr:uid="{00000000-0005-0000-0000-000034320000}"/>
    <cellStyle name="Percent 16 8 5 2" xfId="10839" xr:uid="{00000000-0005-0000-0000-000035320000}"/>
    <cellStyle name="Percent 16 8 5 3" xfId="10840" xr:uid="{00000000-0005-0000-0000-000036320000}"/>
    <cellStyle name="Percent 16 8 5 4" xfId="10841" xr:uid="{00000000-0005-0000-0000-000037320000}"/>
    <cellStyle name="Percent 16 8 5 5" xfId="10842" xr:uid="{00000000-0005-0000-0000-000038320000}"/>
    <cellStyle name="Percent 16 8 5 6" xfId="18890" xr:uid="{00000000-0005-0000-0000-000039320000}"/>
    <cellStyle name="Percent 16 8 6" xfId="10843" xr:uid="{00000000-0005-0000-0000-00003A320000}"/>
    <cellStyle name="Percent 16 8 6 2" xfId="10844" xr:uid="{00000000-0005-0000-0000-00003B320000}"/>
    <cellStyle name="Percent 16 8 6 3" xfId="10845" xr:uid="{00000000-0005-0000-0000-00003C320000}"/>
    <cellStyle name="Percent 16 8 6 4" xfId="10846" xr:uid="{00000000-0005-0000-0000-00003D320000}"/>
    <cellStyle name="Percent 16 8 6 5" xfId="10847" xr:uid="{00000000-0005-0000-0000-00003E320000}"/>
    <cellStyle name="Percent 16 8 6 6" xfId="18891" xr:uid="{00000000-0005-0000-0000-00003F320000}"/>
    <cellStyle name="Percent 16 8 7" xfId="10848" xr:uid="{00000000-0005-0000-0000-000040320000}"/>
    <cellStyle name="Percent 16 8 7 2" xfId="10849" xr:uid="{00000000-0005-0000-0000-000041320000}"/>
    <cellStyle name="Percent 16 8 7 3" xfId="10850" xr:uid="{00000000-0005-0000-0000-000042320000}"/>
    <cellStyle name="Percent 16 8 7 4" xfId="10851" xr:uid="{00000000-0005-0000-0000-000043320000}"/>
    <cellStyle name="Percent 16 8 7 5" xfId="10852" xr:uid="{00000000-0005-0000-0000-000044320000}"/>
    <cellStyle name="Percent 16 8 7 6" xfId="18892" xr:uid="{00000000-0005-0000-0000-000045320000}"/>
    <cellStyle name="Percent 16 8 8" xfId="10853" xr:uid="{00000000-0005-0000-0000-000046320000}"/>
    <cellStyle name="Percent 16 8 8 2" xfId="10854" xr:uid="{00000000-0005-0000-0000-000047320000}"/>
    <cellStyle name="Percent 16 8 8 3" xfId="10855" xr:uid="{00000000-0005-0000-0000-000048320000}"/>
    <cellStyle name="Percent 16 8 8 4" xfId="10856" xr:uid="{00000000-0005-0000-0000-000049320000}"/>
    <cellStyle name="Percent 16 8 8 5" xfId="10857" xr:uid="{00000000-0005-0000-0000-00004A320000}"/>
    <cellStyle name="Percent 16 8 8 6" xfId="18893" xr:uid="{00000000-0005-0000-0000-00004B320000}"/>
    <cellStyle name="Percent 16 8 9" xfId="10858" xr:uid="{00000000-0005-0000-0000-00004C320000}"/>
    <cellStyle name="Percent 16 8 9 2" xfId="10859" xr:uid="{00000000-0005-0000-0000-00004D320000}"/>
    <cellStyle name="Percent 16 8 9 3" xfId="10860" xr:uid="{00000000-0005-0000-0000-00004E320000}"/>
    <cellStyle name="Percent 16 8 9 4" xfId="10861" xr:uid="{00000000-0005-0000-0000-00004F320000}"/>
    <cellStyle name="Percent 16 8 9 5" xfId="10862" xr:uid="{00000000-0005-0000-0000-000050320000}"/>
    <cellStyle name="Percent 16 8 9 6" xfId="18894" xr:uid="{00000000-0005-0000-0000-000051320000}"/>
    <cellStyle name="Percent 16 9" xfId="10863" xr:uid="{00000000-0005-0000-0000-000052320000}"/>
    <cellStyle name="Percent 16 9 10" xfId="10864" xr:uid="{00000000-0005-0000-0000-000053320000}"/>
    <cellStyle name="Percent 16 9 10 2" xfId="10865" xr:uid="{00000000-0005-0000-0000-000054320000}"/>
    <cellStyle name="Percent 16 9 10 3" xfId="10866" xr:uid="{00000000-0005-0000-0000-000055320000}"/>
    <cellStyle name="Percent 16 9 10 4" xfId="10867" xr:uid="{00000000-0005-0000-0000-000056320000}"/>
    <cellStyle name="Percent 16 9 10 5" xfId="10868" xr:uid="{00000000-0005-0000-0000-000057320000}"/>
    <cellStyle name="Percent 16 9 10 6" xfId="18896" xr:uid="{00000000-0005-0000-0000-000058320000}"/>
    <cellStyle name="Percent 16 9 11" xfId="10869" xr:uid="{00000000-0005-0000-0000-000059320000}"/>
    <cellStyle name="Percent 16 9 11 2" xfId="10870" xr:uid="{00000000-0005-0000-0000-00005A320000}"/>
    <cellStyle name="Percent 16 9 11 3" xfId="10871" xr:uid="{00000000-0005-0000-0000-00005B320000}"/>
    <cellStyle name="Percent 16 9 11 4" xfId="10872" xr:uid="{00000000-0005-0000-0000-00005C320000}"/>
    <cellStyle name="Percent 16 9 11 5" xfId="10873" xr:uid="{00000000-0005-0000-0000-00005D320000}"/>
    <cellStyle name="Percent 16 9 11 6" xfId="18897" xr:uid="{00000000-0005-0000-0000-00005E320000}"/>
    <cellStyle name="Percent 16 9 12" xfId="10874" xr:uid="{00000000-0005-0000-0000-00005F320000}"/>
    <cellStyle name="Percent 16 9 12 2" xfId="10875" xr:uid="{00000000-0005-0000-0000-000060320000}"/>
    <cellStyle name="Percent 16 9 12 3" xfId="10876" xr:uid="{00000000-0005-0000-0000-000061320000}"/>
    <cellStyle name="Percent 16 9 12 4" xfId="10877" xr:uid="{00000000-0005-0000-0000-000062320000}"/>
    <cellStyle name="Percent 16 9 12 5" xfId="10878" xr:uid="{00000000-0005-0000-0000-000063320000}"/>
    <cellStyle name="Percent 16 9 12 6" xfId="18898" xr:uid="{00000000-0005-0000-0000-000064320000}"/>
    <cellStyle name="Percent 16 9 13" xfId="10879" xr:uid="{00000000-0005-0000-0000-000065320000}"/>
    <cellStyle name="Percent 16 9 13 2" xfId="10880" xr:uid="{00000000-0005-0000-0000-000066320000}"/>
    <cellStyle name="Percent 16 9 13 3" xfId="10881" xr:uid="{00000000-0005-0000-0000-000067320000}"/>
    <cellStyle name="Percent 16 9 13 4" xfId="10882" xr:uid="{00000000-0005-0000-0000-000068320000}"/>
    <cellStyle name="Percent 16 9 13 5" xfId="10883" xr:uid="{00000000-0005-0000-0000-000069320000}"/>
    <cellStyle name="Percent 16 9 13 6" xfId="18899" xr:uid="{00000000-0005-0000-0000-00006A320000}"/>
    <cellStyle name="Percent 16 9 14" xfId="10884" xr:uid="{00000000-0005-0000-0000-00006B320000}"/>
    <cellStyle name="Percent 16 9 14 2" xfId="10885" xr:uid="{00000000-0005-0000-0000-00006C320000}"/>
    <cellStyle name="Percent 16 9 14 3" xfId="10886" xr:uid="{00000000-0005-0000-0000-00006D320000}"/>
    <cellStyle name="Percent 16 9 14 4" xfId="10887" xr:uid="{00000000-0005-0000-0000-00006E320000}"/>
    <cellStyle name="Percent 16 9 14 5" xfId="10888" xr:uid="{00000000-0005-0000-0000-00006F320000}"/>
    <cellStyle name="Percent 16 9 14 6" xfId="18900" xr:uid="{00000000-0005-0000-0000-000070320000}"/>
    <cellStyle name="Percent 16 9 15" xfId="10889" xr:uid="{00000000-0005-0000-0000-000071320000}"/>
    <cellStyle name="Percent 16 9 15 2" xfId="10890" xr:uid="{00000000-0005-0000-0000-000072320000}"/>
    <cellStyle name="Percent 16 9 15 3" xfId="10891" xr:uid="{00000000-0005-0000-0000-000073320000}"/>
    <cellStyle name="Percent 16 9 15 4" xfId="10892" xr:uid="{00000000-0005-0000-0000-000074320000}"/>
    <cellStyle name="Percent 16 9 15 5" xfId="10893" xr:uid="{00000000-0005-0000-0000-000075320000}"/>
    <cellStyle name="Percent 16 9 15 6" xfId="18901" xr:uid="{00000000-0005-0000-0000-000076320000}"/>
    <cellStyle name="Percent 16 9 16" xfId="10894" xr:uid="{00000000-0005-0000-0000-000077320000}"/>
    <cellStyle name="Percent 16 9 16 2" xfId="10895" xr:uid="{00000000-0005-0000-0000-000078320000}"/>
    <cellStyle name="Percent 16 9 16 3" xfId="10896" xr:uid="{00000000-0005-0000-0000-000079320000}"/>
    <cellStyle name="Percent 16 9 16 4" xfId="10897" xr:uid="{00000000-0005-0000-0000-00007A320000}"/>
    <cellStyle name="Percent 16 9 16 5" xfId="10898" xr:uid="{00000000-0005-0000-0000-00007B320000}"/>
    <cellStyle name="Percent 16 9 16 6" xfId="18902" xr:uid="{00000000-0005-0000-0000-00007C320000}"/>
    <cellStyle name="Percent 16 9 17" xfId="10899" xr:uid="{00000000-0005-0000-0000-00007D320000}"/>
    <cellStyle name="Percent 16 9 17 2" xfId="10900" xr:uid="{00000000-0005-0000-0000-00007E320000}"/>
    <cellStyle name="Percent 16 9 17 3" xfId="10901" xr:uid="{00000000-0005-0000-0000-00007F320000}"/>
    <cellStyle name="Percent 16 9 17 4" xfId="10902" xr:uid="{00000000-0005-0000-0000-000080320000}"/>
    <cellStyle name="Percent 16 9 17 5" xfId="10903" xr:uid="{00000000-0005-0000-0000-000081320000}"/>
    <cellStyle name="Percent 16 9 17 6" xfId="18903" xr:uid="{00000000-0005-0000-0000-000082320000}"/>
    <cellStyle name="Percent 16 9 18" xfId="10904" xr:uid="{00000000-0005-0000-0000-000083320000}"/>
    <cellStyle name="Percent 16 9 19" xfId="10905" xr:uid="{00000000-0005-0000-0000-000084320000}"/>
    <cellStyle name="Percent 16 9 2" xfId="10906" xr:uid="{00000000-0005-0000-0000-000085320000}"/>
    <cellStyle name="Percent 16 9 2 2" xfId="10907" xr:uid="{00000000-0005-0000-0000-000086320000}"/>
    <cellStyle name="Percent 16 9 2 3" xfId="10908" xr:uid="{00000000-0005-0000-0000-000087320000}"/>
    <cellStyle name="Percent 16 9 2 4" xfId="10909" xr:uid="{00000000-0005-0000-0000-000088320000}"/>
    <cellStyle name="Percent 16 9 2 5" xfId="10910" xr:uid="{00000000-0005-0000-0000-000089320000}"/>
    <cellStyle name="Percent 16 9 2 6" xfId="18904" xr:uid="{00000000-0005-0000-0000-00008A320000}"/>
    <cellStyle name="Percent 16 9 20" xfId="10911" xr:uid="{00000000-0005-0000-0000-00008B320000}"/>
    <cellStyle name="Percent 16 9 21" xfId="10912" xr:uid="{00000000-0005-0000-0000-00008C320000}"/>
    <cellStyle name="Percent 16 9 22" xfId="18895" xr:uid="{00000000-0005-0000-0000-00008D320000}"/>
    <cellStyle name="Percent 16 9 3" xfId="10913" xr:uid="{00000000-0005-0000-0000-00008E320000}"/>
    <cellStyle name="Percent 16 9 3 2" xfId="10914" xr:uid="{00000000-0005-0000-0000-00008F320000}"/>
    <cellStyle name="Percent 16 9 3 3" xfId="10915" xr:uid="{00000000-0005-0000-0000-000090320000}"/>
    <cellStyle name="Percent 16 9 3 4" xfId="10916" xr:uid="{00000000-0005-0000-0000-000091320000}"/>
    <cellStyle name="Percent 16 9 3 5" xfId="10917" xr:uid="{00000000-0005-0000-0000-000092320000}"/>
    <cellStyle name="Percent 16 9 3 6" xfId="18905" xr:uid="{00000000-0005-0000-0000-000093320000}"/>
    <cellStyle name="Percent 16 9 4" xfId="10918" xr:uid="{00000000-0005-0000-0000-000094320000}"/>
    <cellStyle name="Percent 16 9 4 2" xfId="10919" xr:uid="{00000000-0005-0000-0000-000095320000}"/>
    <cellStyle name="Percent 16 9 4 3" xfId="10920" xr:uid="{00000000-0005-0000-0000-000096320000}"/>
    <cellStyle name="Percent 16 9 4 4" xfId="10921" xr:uid="{00000000-0005-0000-0000-000097320000}"/>
    <cellStyle name="Percent 16 9 4 5" xfId="10922" xr:uid="{00000000-0005-0000-0000-000098320000}"/>
    <cellStyle name="Percent 16 9 4 6" xfId="18906" xr:uid="{00000000-0005-0000-0000-000099320000}"/>
    <cellStyle name="Percent 16 9 5" xfId="10923" xr:uid="{00000000-0005-0000-0000-00009A320000}"/>
    <cellStyle name="Percent 16 9 5 2" xfId="10924" xr:uid="{00000000-0005-0000-0000-00009B320000}"/>
    <cellStyle name="Percent 16 9 5 3" xfId="10925" xr:uid="{00000000-0005-0000-0000-00009C320000}"/>
    <cellStyle name="Percent 16 9 5 4" xfId="10926" xr:uid="{00000000-0005-0000-0000-00009D320000}"/>
    <cellStyle name="Percent 16 9 5 5" xfId="10927" xr:uid="{00000000-0005-0000-0000-00009E320000}"/>
    <cellStyle name="Percent 16 9 5 6" xfId="18907" xr:uid="{00000000-0005-0000-0000-00009F320000}"/>
    <cellStyle name="Percent 16 9 6" xfId="10928" xr:uid="{00000000-0005-0000-0000-0000A0320000}"/>
    <cellStyle name="Percent 16 9 6 2" xfId="10929" xr:uid="{00000000-0005-0000-0000-0000A1320000}"/>
    <cellStyle name="Percent 16 9 6 3" xfId="10930" xr:uid="{00000000-0005-0000-0000-0000A2320000}"/>
    <cellStyle name="Percent 16 9 6 4" xfId="10931" xr:uid="{00000000-0005-0000-0000-0000A3320000}"/>
    <cellStyle name="Percent 16 9 6 5" xfId="10932" xr:uid="{00000000-0005-0000-0000-0000A4320000}"/>
    <cellStyle name="Percent 16 9 6 6" xfId="18908" xr:uid="{00000000-0005-0000-0000-0000A5320000}"/>
    <cellStyle name="Percent 16 9 7" xfId="10933" xr:uid="{00000000-0005-0000-0000-0000A6320000}"/>
    <cellStyle name="Percent 16 9 7 2" xfId="10934" xr:uid="{00000000-0005-0000-0000-0000A7320000}"/>
    <cellStyle name="Percent 16 9 7 3" xfId="10935" xr:uid="{00000000-0005-0000-0000-0000A8320000}"/>
    <cellStyle name="Percent 16 9 7 4" xfId="10936" xr:uid="{00000000-0005-0000-0000-0000A9320000}"/>
    <cellStyle name="Percent 16 9 7 5" xfId="10937" xr:uid="{00000000-0005-0000-0000-0000AA320000}"/>
    <cellStyle name="Percent 16 9 7 6" xfId="18909" xr:uid="{00000000-0005-0000-0000-0000AB320000}"/>
    <cellStyle name="Percent 16 9 8" xfId="10938" xr:uid="{00000000-0005-0000-0000-0000AC320000}"/>
    <cellStyle name="Percent 16 9 8 2" xfId="10939" xr:uid="{00000000-0005-0000-0000-0000AD320000}"/>
    <cellStyle name="Percent 16 9 8 3" xfId="10940" xr:uid="{00000000-0005-0000-0000-0000AE320000}"/>
    <cellStyle name="Percent 16 9 8 4" xfId="10941" xr:uid="{00000000-0005-0000-0000-0000AF320000}"/>
    <cellStyle name="Percent 16 9 8 5" xfId="10942" xr:uid="{00000000-0005-0000-0000-0000B0320000}"/>
    <cellStyle name="Percent 16 9 8 6" xfId="18910" xr:uid="{00000000-0005-0000-0000-0000B1320000}"/>
    <cellStyle name="Percent 16 9 9" xfId="10943" xr:uid="{00000000-0005-0000-0000-0000B2320000}"/>
    <cellStyle name="Percent 16 9 9 2" xfId="10944" xr:uid="{00000000-0005-0000-0000-0000B3320000}"/>
    <cellStyle name="Percent 16 9 9 3" xfId="10945" xr:uid="{00000000-0005-0000-0000-0000B4320000}"/>
    <cellStyle name="Percent 16 9 9 4" xfId="10946" xr:uid="{00000000-0005-0000-0000-0000B5320000}"/>
    <cellStyle name="Percent 16 9 9 5" xfId="10947" xr:uid="{00000000-0005-0000-0000-0000B6320000}"/>
    <cellStyle name="Percent 16 9 9 6" xfId="18911" xr:uid="{00000000-0005-0000-0000-0000B7320000}"/>
    <cellStyle name="Percent 17" xfId="10948" xr:uid="{00000000-0005-0000-0000-0000B8320000}"/>
    <cellStyle name="Percent 17 10" xfId="10949" xr:uid="{00000000-0005-0000-0000-0000B9320000}"/>
    <cellStyle name="Percent 17 10 2" xfId="10950" xr:uid="{00000000-0005-0000-0000-0000BA320000}"/>
    <cellStyle name="Percent 17 10 3" xfId="10951" xr:uid="{00000000-0005-0000-0000-0000BB320000}"/>
    <cellStyle name="Percent 17 11" xfId="10952" xr:uid="{00000000-0005-0000-0000-0000BC320000}"/>
    <cellStyle name="Percent 17 12" xfId="10953" xr:uid="{00000000-0005-0000-0000-0000BD320000}"/>
    <cellStyle name="Percent 17 13" xfId="10954" xr:uid="{00000000-0005-0000-0000-0000BE320000}"/>
    <cellStyle name="Percent 17 14" xfId="18912" xr:uid="{00000000-0005-0000-0000-0000BF320000}"/>
    <cellStyle name="Percent 17 2" xfId="10955" xr:uid="{00000000-0005-0000-0000-0000C0320000}"/>
    <cellStyle name="Percent 17 2 2" xfId="10956" xr:uid="{00000000-0005-0000-0000-0000C1320000}"/>
    <cellStyle name="Percent 17 2 3" xfId="10957" xr:uid="{00000000-0005-0000-0000-0000C2320000}"/>
    <cellStyle name="Percent 17 2 4" xfId="10958" xr:uid="{00000000-0005-0000-0000-0000C3320000}"/>
    <cellStyle name="Percent 17 2 5" xfId="10959" xr:uid="{00000000-0005-0000-0000-0000C4320000}"/>
    <cellStyle name="Percent 17 2 6" xfId="10960" xr:uid="{00000000-0005-0000-0000-0000C5320000}"/>
    <cellStyle name="Percent 17 3" xfId="10961" xr:uid="{00000000-0005-0000-0000-0000C6320000}"/>
    <cellStyle name="Percent 17 3 2" xfId="10962" xr:uid="{00000000-0005-0000-0000-0000C7320000}"/>
    <cellStyle name="Percent 17 3 3" xfId="10963" xr:uid="{00000000-0005-0000-0000-0000C8320000}"/>
    <cellStyle name="Percent 17 3 4" xfId="10964" xr:uid="{00000000-0005-0000-0000-0000C9320000}"/>
    <cellStyle name="Percent 17 3 5" xfId="10965" xr:uid="{00000000-0005-0000-0000-0000CA320000}"/>
    <cellStyle name="Percent 17 4" xfId="10966" xr:uid="{00000000-0005-0000-0000-0000CB320000}"/>
    <cellStyle name="Percent 17 4 2" xfId="10967" xr:uid="{00000000-0005-0000-0000-0000CC320000}"/>
    <cellStyle name="Percent 17 4 3" xfId="10968" xr:uid="{00000000-0005-0000-0000-0000CD320000}"/>
    <cellStyle name="Percent 17 4 4" xfId="10969" xr:uid="{00000000-0005-0000-0000-0000CE320000}"/>
    <cellStyle name="Percent 17 4 5" xfId="10970" xr:uid="{00000000-0005-0000-0000-0000CF320000}"/>
    <cellStyle name="Percent 17 5" xfId="10971" xr:uid="{00000000-0005-0000-0000-0000D0320000}"/>
    <cellStyle name="Percent 17 5 2" xfId="10972" xr:uid="{00000000-0005-0000-0000-0000D1320000}"/>
    <cellStyle name="Percent 17 5 3" xfId="10973" xr:uid="{00000000-0005-0000-0000-0000D2320000}"/>
    <cellStyle name="Percent 17 5 4" xfId="10974" xr:uid="{00000000-0005-0000-0000-0000D3320000}"/>
    <cellStyle name="Percent 17 5 5" xfId="10975" xr:uid="{00000000-0005-0000-0000-0000D4320000}"/>
    <cellStyle name="Percent 17 6" xfId="10976" xr:uid="{00000000-0005-0000-0000-0000D5320000}"/>
    <cellStyle name="Percent 17 6 2" xfId="10977" xr:uid="{00000000-0005-0000-0000-0000D6320000}"/>
    <cellStyle name="Percent 17 6 3" xfId="10978" xr:uid="{00000000-0005-0000-0000-0000D7320000}"/>
    <cellStyle name="Percent 17 6 4" xfId="10979" xr:uid="{00000000-0005-0000-0000-0000D8320000}"/>
    <cellStyle name="Percent 17 6 5" xfId="10980" xr:uid="{00000000-0005-0000-0000-0000D9320000}"/>
    <cellStyle name="Percent 17 7" xfId="10981" xr:uid="{00000000-0005-0000-0000-0000DA320000}"/>
    <cellStyle name="Percent 17 7 2" xfId="10982" xr:uid="{00000000-0005-0000-0000-0000DB320000}"/>
    <cellStyle name="Percent 17 7 2 2" xfId="10983" xr:uid="{00000000-0005-0000-0000-0000DC320000}"/>
    <cellStyle name="Percent 17 7 2 3" xfId="10984" xr:uid="{00000000-0005-0000-0000-0000DD320000}"/>
    <cellStyle name="Percent 17 7 2 4" xfId="10985" xr:uid="{00000000-0005-0000-0000-0000DE320000}"/>
    <cellStyle name="Percent 17 7 2 5" xfId="10986" xr:uid="{00000000-0005-0000-0000-0000DF320000}"/>
    <cellStyle name="Percent 17 7 3" xfId="10987" xr:uid="{00000000-0005-0000-0000-0000E0320000}"/>
    <cellStyle name="Percent 17 7 3 2" xfId="10988" xr:uid="{00000000-0005-0000-0000-0000E1320000}"/>
    <cellStyle name="Percent 17 7 3 3" xfId="10989" xr:uid="{00000000-0005-0000-0000-0000E2320000}"/>
    <cellStyle name="Percent 17 7 3 4" xfId="10990" xr:uid="{00000000-0005-0000-0000-0000E3320000}"/>
    <cellStyle name="Percent 17 7 3 5" xfId="10991" xr:uid="{00000000-0005-0000-0000-0000E4320000}"/>
    <cellStyle name="Percent 17 7 4" xfId="10992" xr:uid="{00000000-0005-0000-0000-0000E5320000}"/>
    <cellStyle name="Percent 17 7 5" xfId="10993" xr:uid="{00000000-0005-0000-0000-0000E6320000}"/>
    <cellStyle name="Percent 17 7 6" xfId="10994" xr:uid="{00000000-0005-0000-0000-0000E7320000}"/>
    <cellStyle name="Percent 17 7 7" xfId="10995" xr:uid="{00000000-0005-0000-0000-0000E8320000}"/>
    <cellStyle name="Percent 17 8" xfId="10996" xr:uid="{00000000-0005-0000-0000-0000E9320000}"/>
    <cellStyle name="Percent 17 8 2" xfId="10997" xr:uid="{00000000-0005-0000-0000-0000EA320000}"/>
    <cellStyle name="Percent 17 8 2 2" xfId="10998" xr:uid="{00000000-0005-0000-0000-0000EB320000}"/>
    <cellStyle name="Percent 17 8 2 3" xfId="10999" xr:uid="{00000000-0005-0000-0000-0000EC320000}"/>
    <cellStyle name="Percent 17 8 2 4" xfId="11000" xr:uid="{00000000-0005-0000-0000-0000ED320000}"/>
    <cellStyle name="Percent 17 8 2 5" xfId="11001" xr:uid="{00000000-0005-0000-0000-0000EE320000}"/>
    <cellStyle name="Percent 17 8 3" xfId="11002" xr:uid="{00000000-0005-0000-0000-0000EF320000}"/>
    <cellStyle name="Percent 17 8 4" xfId="11003" xr:uid="{00000000-0005-0000-0000-0000F0320000}"/>
    <cellStyle name="Percent 17 8 5" xfId="11004" xr:uid="{00000000-0005-0000-0000-0000F1320000}"/>
    <cellStyle name="Percent 17 8 6" xfId="11005" xr:uid="{00000000-0005-0000-0000-0000F2320000}"/>
    <cellStyle name="Percent 17 9" xfId="11006" xr:uid="{00000000-0005-0000-0000-0000F3320000}"/>
    <cellStyle name="Percent 17 9 2" xfId="11007" xr:uid="{00000000-0005-0000-0000-0000F4320000}"/>
    <cellStyle name="Percent 17 9 3" xfId="11008" xr:uid="{00000000-0005-0000-0000-0000F5320000}"/>
    <cellStyle name="Percent 17 9 4" xfId="11009" xr:uid="{00000000-0005-0000-0000-0000F6320000}"/>
    <cellStyle name="Percent 17 9 5" xfId="11010" xr:uid="{00000000-0005-0000-0000-0000F7320000}"/>
    <cellStyle name="Percent 17 9 6" xfId="11011" xr:uid="{00000000-0005-0000-0000-0000F8320000}"/>
    <cellStyle name="Percent 17 9 7" xfId="11012" xr:uid="{00000000-0005-0000-0000-0000F9320000}"/>
    <cellStyle name="Percent 17 9 8" xfId="11013" xr:uid="{00000000-0005-0000-0000-0000FA320000}"/>
    <cellStyle name="Percent 17 9 9" xfId="11014" xr:uid="{00000000-0005-0000-0000-0000FB320000}"/>
    <cellStyle name="Percent 18" xfId="11015" xr:uid="{00000000-0005-0000-0000-0000FC320000}"/>
    <cellStyle name="Percent 18 2" xfId="11016" xr:uid="{00000000-0005-0000-0000-0000FD320000}"/>
    <cellStyle name="Percent 18 2 2" xfId="11017" xr:uid="{00000000-0005-0000-0000-0000FE320000}"/>
    <cellStyle name="Percent 18 2 3" xfId="11018" xr:uid="{00000000-0005-0000-0000-0000FF320000}"/>
    <cellStyle name="Percent 18 3" xfId="11019" xr:uid="{00000000-0005-0000-0000-000000330000}"/>
    <cellStyle name="Percent 18 4" xfId="11020" xr:uid="{00000000-0005-0000-0000-000001330000}"/>
    <cellStyle name="Percent 18 5" xfId="11021" xr:uid="{00000000-0005-0000-0000-000002330000}"/>
    <cellStyle name="Percent 18 6" xfId="11022" xr:uid="{00000000-0005-0000-0000-000003330000}"/>
    <cellStyle name="Percent 18 7" xfId="11023" xr:uid="{00000000-0005-0000-0000-000004330000}"/>
    <cellStyle name="Percent 19" xfId="11024" xr:uid="{00000000-0005-0000-0000-000005330000}"/>
    <cellStyle name="Percent 19 2" xfId="11025" xr:uid="{00000000-0005-0000-0000-000006330000}"/>
    <cellStyle name="Percent 19 2 2" xfId="11026" xr:uid="{00000000-0005-0000-0000-000007330000}"/>
    <cellStyle name="Percent 19 2 3" xfId="11027" xr:uid="{00000000-0005-0000-0000-000008330000}"/>
    <cellStyle name="Percent 19 2 4" xfId="11028" xr:uid="{00000000-0005-0000-0000-000009330000}"/>
    <cellStyle name="Percent 19 2 5" xfId="11029" xr:uid="{00000000-0005-0000-0000-00000A330000}"/>
    <cellStyle name="Percent 19 3" xfId="11030" xr:uid="{00000000-0005-0000-0000-00000B330000}"/>
    <cellStyle name="Percent 19 4" xfId="11031" xr:uid="{00000000-0005-0000-0000-00000C330000}"/>
    <cellStyle name="Percent 19 5" xfId="11032" xr:uid="{00000000-0005-0000-0000-00000D330000}"/>
    <cellStyle name="Percent 19 6" xfId="11033" xr:uid="{00000000-0005-0000-0000-00000E330000}"/>
    <cellStyle name="Percent 2" xfId="18049" xr:uid="{00000000-0005-0000-0000-00000F330000}"/>
    <cellStyle name="Percent 2 10" xfId="11034" xr:uid="{00000000-0005-0000-0000-000010330000}"/>
    <cellStyle name="Percent 2 10 10" xfId="11035" xr:uid="{00000000-0005-0000-0000-000011330000}"/>
    <cellStyle name="Percent 2 10 11" xfId="11036" xr:uid="{00000000-0005-0000-0000-000012330000}"/>
    <cellStyle name="Percent 2 10 12" xfId="11037" xr:uid="{00000000-0005-0000-0000-000013330000}"/>
    <cellStyle name="Percent 2 10 13" xfId="18914" xr:uid="{00000000-0005-0000-0000-000014330000}"/>
    <cellStyle name="Percent 2 10 2" xfId="11038" xr:uid="{00000000-0005-0000-0000-000015330000}"/>
    <cellStyle name="Percent 2 10 2 2" xfId="11039" xr:uid="{00000000-0005-0000-0000-000016330000}"/>
    <cellStyle name="Percent 2 10 2 3" xfId="11040" xr:uid="{00000000-0005-0000-0000-000017330000}"/>
    <cellStyle name="Percent 2 10 2 4" xfId="11041" xr:uid="{00000000-0005-0000-0000-000018330000}"/>
    <cellStyle name="Percent 2 10 2 5" xfId="11042" xr:uid="{00000000-0005-0000-0000-000019330000}"/>
    <cellStyle name="Percent 2 10 2 6" xfId="18915" xr:uid="{00000000-0005-0000-0000-00001A330000}"/>
    <cellStyle name="Percent 2 10 3" xfId="11043" xr:uid="{00000000-0005-0000-0000-00001B330000}"/>
    <cellStyle name="Percent 2 10 3 2" xfId="11044" xr:uid="{00000000-0005-0000-0000-00001C330000}"/>
    <cellStyle name="Percent 2 10 3 3" xfId="11045" xr:uid="{00000000-0005-0000-0000-00001D330000}"/>
    <cellStyle name="Percent 2 10 3 4" xfId="11046" xr:uid="{00000000-0005-0000-0000-00001E330000}"/>
    <cellStyle name="Percent 2 10 3 5" xfId="11047" xr:uid="{00000000-0005-0000-0000-00001F330000}"/>
    <cellStyle name="Percent 2 10 3 6" xfId="18916" xr:uid="{00000000-0005-0000-0000-000020330000}"/>
    <cellStyle name="Percent 2 10 4" xfId="11048" xr:uid="{00000000-0005-0000-0000-000021330000}"/>
    <cellStyle name="Percent 2 10 4 2" xfId="11049" xr:uid="{00000000-0005-0000-0000-000022330000}"/>
    <cellStyle name="Percent 2 10 4 3" xfId="11050" xr:uid="{00000000-0005-0000-0000-000023330000}"/>
    <cellStyle name="Percent 2 10 4 4" xfId="11051" xr:uid="{00000000-0005-0000-0000-000024330000}"/>
    <cellStyle name="Percent 2 10 4 5" xfId="11052" xr:uid="{00000000-0005-0000-0000-000025330000}"/>
    <cellStyle name="Percent 2 10 4 6" xfId="18917" xr:uid="{00000000-0005-0000-0000-000026330000}"/>
    <cellStyle name="Percent 2 10 5" xfId="11053" xr:uid="{00000000-0005-0000-0000-000027330000}"/>
    <cellStyle name="Percent 2 10 5 2" xfId="11054" xr:uid="{00000000-0005-0000-0000-000028330000}"/>
    <cellStyle name="Percent 2 10 5 3" xfId="11055" xr:uid="{00000000-0005-0000-0000-000029330000}"/>
    <cellStyle name="Percent 2 10 5 4" xfId="11056" xr:uid="{00000000-0005-0000-0000-00002A330000}"/>
    <cellStyle name="Percent 2 10 5 5" xfId="11057" xr:uid="{00000000-0005-0000-0000-00002B330000}"/>
    <cellStyle name="Percent 2 10 5 6" xfId="18918" xr:uid="{00000000-0005-0000-0000-00002C330000}"/>
    <cellStyle name="Percent 2 10 6" xfId="11058" xr:uid="{00000000-0005-0000-0000-00002D330000}"/>
    <cellStyle name="Percent 2 10 6 2" xfId="11059" xr:uid="{00000000-0005-0000-0000-00002E330000}"/>
    <cellStyle name="Percent 2 10 6 3" xfId="11060" xr:uid="{00000000-0005-0000-0000-00002F330000}"/>
    <cellStyle name="Percent 2 10 6 4" xfId="11061" xr:uid="{00000000-0005-0000-0000-000030330000}"/>
    <cellStyle name="Percent 2 10 6 5" xfId="11062" xr:uid="{00000000-0005-0000-0000-000031330000}"/>
    <cellStyle name="Percent 2 10 6 6" xfId="18919" xr:uid="{00000000-0005-0000-0000-000032330000}"/>
    <cellStyle name="Percent 2 10 7" xfId="11063" xr:uid="{00000000-0005-0000-0000-000033330000}"/>
    <cellStyle name="Percent 2 10 7 2" xfId="11064" xr:uid="{00000000-0005-0000-0000-000034330000}"/>
    <cellStyle name="Percent 2 10 7 3" xfId="11065" xr:uid="{00000000-0005-0000-0000-000035330000}"/>
    <cellStyle name="Percent 2 10 7 4" xfId="11066" xr:uid="{00000000-0005-0000-0000-000036330000}"/>
    <cellStyle name="Percent 2 10 7 5" xfId="11067" xr:uid="{00000000-0005-0000-0000-000037330000}"/>
    <cellStyle name="Percent 2 10 7 6" xfId="18920" xr:uid="{00000000-0005-0000-0000-000038330000}"/>
    <cellStyle name="Percent 2 10 8" xfId="11068" xr:uid="{00000000-0005-0000-0000-000039330000}"/>
    <cellStyle name="Percent 2 10 8 2" xfId="11069" xr:uid="{00000000-0005-0000-0000-00003A330000}"/>
    <cellStyle name="Percent 2 10 8 3" xfId="11070" xr:uid="{00000000-0005-0000-0000-00003B330000}"/>
    <cellStyle name="Percent 2 10 8 4" xfId="11071" xr:uid="{00000000-0005-0000-0000-00003C330000}"/>
    <cellStyle name="Percent 2 10 8 5" xfId="11072" xr:uid="{00000000-0005-0000-0000-00003D330000}"/>
    <cellStyle name="Percent 2 10 8 6" xfId="18921" xr:uid="{00000000-0005-0000-0000-00003E330000}"/>
    <cellStyle name="Percent 2 10 9" xfId="11073" xr:uid="{00000000-0005-0000-0000-00003F330000}"/>
    <cellStyle name="Percent 2 11" xfId="11074" xr:uid="{00000000-0005-0000-0000-000040330000}"/>
    <cellStyle name="Percent 2 11 10" xfId="11075" xr:uid="{00000000-0005-0000-0000-000041330000}"/>
    <cellStyle name="Percent 2 11 11" xfId="11076" xr:uid="{00000000-0005-0000-0000-000042330000}"/>
    <cellStyle name="Percent 2 11 12" xfId="11077" xr:uid="{00000000-0005-0000-0000-000043330000}"/>
    <cellStyle name="Percent 2 11 13" xfId="18922" xr:uid="{00000000-0005-0000-0000-000044330000}"/>
    <cellStyle name="Percent 2 11 2" xfId="11078" xr:uid="{00000000-0005-0000-0000-000045330000}"/>
    <cellStyle name="Percent 2 11 2 2" xfId="11079" xr:uid="{00000000-0005-0000-0000-000046330000}"/>
    <cellStyle name="Percent 2 11 2 3" xfId="11080" xr:uid="{00000000-0005-0000-0000-000047330000}"/>
    <cellStyle name="Percent 2 11 2 4" xfId="11081" xr:uid="{00000000-0005-0000-0000-000048330000}"/>
    <cellStyle name="Percent 2 11 2 5" xfId="11082" xr:uid="{00000000-0005-0000-0000-000049330000}"/>
    <cellStyle name="Percent 2 11 2 6" xfId="18923" xr:uid="{00000000-0005-0000-0000-00004A330000}"/>
    <cellStyle name="Percent 2 11 3" xfId="11083" xr:uid="{00000000-0005-0000-0000-00004B330000}"/>
    <cellStyle name="Percent 2 11 3 2" xfId="11084" xr:uid="{00000000-0005-0000-0000-00004C330000}"/>
    <cellStyle name="Percent 2 11 3 3" xfId="11085" xr:uid="{00000000-0005-0000-0000-00004D330000}"/>
    <cellStyle name="Percent 2 11 3 4" xfId="11086" xr:uid="{00000000-0005-0000-0000-00004E330000}"/>
    <cellStyle name="Percent 2 11 3 5" xfId="11087" xr:uid="{00000000-0005-0000-0000-00004F330000}"/>
    <cellStyle name="Percent 2 11 3 6" xfId="18924" xr:uid="{00000000-0005-0000-0000-000050330000}"/>
    <cellStyle name="Percent 2 11 4" xfId="11088" xr:uid="{00000000-0005-0000-0000-000051330000}"/>
    <cellStyle name="Percent 2 11 4 2" xfId="11089" xr:uid="{00000000-0005-0000-0000-000052330000}"/>
    <cellStyle name="Percent 2 11 4 3" xfId="11090" xr:uid="{00000000-0005-0000-0000-000053330000}"/>
    <cellStyle name="Percent 2 11 4 4" xfId="11091" xr:uid="{00000000-0005-0000-0000-000054330000}"/>
    <cellStyle name="Percent 2 11 4 5" xfId="11092" xr:uid="{00000000-0005-0000-0000-000055330000}"/>
    <cellStyle name="Percent 2 11 4 6" xfId="18925" xr:uid="{00000000-0005-0000-0000-000056330000}"/>
    <cellStyle name="Percent 2 11 5" xfId="11093" xr:uid="{00000000-0005-0000-0000-000057330000}"/>
    <cellStyle name="Percent 2 11 5 2" xfId="11094" xr:uid="{00000000-0005-0000-0000-000058330000}"/>
    <cellStyle name="Percent 2 11 5 3" xfId="11095" xr:uid="{00000000-0005-0000-0000-000059330000}"/>
    <cellStyle name="Percent 2 11 5 4" xfId="11096" xr:uid="{00000000-0005-0000-0000-00005A330000}"/>
    <cellStyle name="Percent 2 11 5 5" xfId="11097" xr:uid="{00000000-0005-0000-0000-00005B330000}"/>
    <cellStyle name="Percent 2 11 5 6" xfId="18926" xr:uid="{00000000-0005-0000-0000-00005C330000}"/>
    <cellStyle name="Percent 2 11 6" xfId="11098" xr:uid="{00000000-0005-0000-0000-00005D330000}"/>
    <cellStyle name="Percent 2 11 6 2" xfId="11099" xr:uid="{00000000-0005-0000-0000-00005E330000}"/>
    <cellStyle name="Percent 2 11 6 3" xfId="11100" xr:uid="{00000000-0005-0000-0000-00005F330000}"/>
    <cellStyle name="Percent 2 11 6 4" xfId="11101" xr:uid="{00000000-0005-0000-0000-000060330000}"/>
    <cellStyle name="Percent 2 11 6 5" xfId="11102" xr:uid="{00000000-0005-0000-0000-000061330000}"/>
    <cellStyle name="Percent 2 11 6 6" xfId="18927" xr:uid="{00000000-0005-0000-0000-000062330000}"/>
    <cellStyle name="Percent 2 11 7" xfId="11103" xr:uid="{00000000-0005-0000-0000-000063330000}"/>
    <cellStyle name="Percent 2 11 7 2" xfId="11104" xr:uid="{00000000-0005-0000-0000-000064330000}"/>
    <cellStyle name="Percent 2 11 7 3" xfId="11105" xr:uid="{00000000-0005-0000-0000-000065330000}"/>
    <cellStyle name="Percent 2 11 7 4" xfId="11106" xr:uid="{00000000-0005-0000-0000-000066330000}"/>
    <cellStyle name="Percent 2 11 7 5" xfId="11107" xr:uid="{00000000-0005-0000-0000-000067330000}"/>
    <cellStyle name="Percent 2 11 7 6" xfId="18928" xr:uid="{00000000-0005-0000-0000-000068330000}"/>
    <cellStyle name="Percent 2 11 8" xfId="11108" xr:uid="{00000000-0005-0000-0000-000069330000}"/>
    <cellStyle name="Percent 2 11 8 2" xfId="11109" xr:uid="{00000000-0005-0000-0000-00006A330000}"/>
    <cellStyle name="Percent 2 11 8 3" xfId="11110" xr:uid="{00000000-0005-0000-0000-00006B330000}"/>
    <cellStyle name="Percent 2 11 8 4" xfId="11111" xr:uid="{00000000-0005-0000-0000-00006C330000}"/>
    <cellStyle name="Percent 2 11 8 5" xfId="11112" xr:uid="{00000000-0005-0000-0000-00006D330000}"/>
    <cellStyle name="Percent 2 11 8 6" xfId="18929" xr:uid="{00000000-0005-0000-0000-00006E330000}"/>
    <cellStyle name="Percent 2 11 9" xfId="11113" xr:uid="{00000000-0005-0000-0000-00006F330000}"/>
    <cellStyle name="Percent 2 12" xfId="11114" xr:uid="{00000000-0005-0000-0000-000070330000}"/>
    <cellStyle name="Percent 2 12 2" xfId="11115" xr:uid="{00000000-0005-0000-0000-000071330000}"/>
    <cellStyle name="Percent 2 12 3" xfId="11116" xr:uid="{00000000-0005-0000-0000-000072330000}"/>
    <cellStyle name="Percent 2 12 4" xfId="11117" xr:uid="{00000000-0005-0000-0000-000073330000}"/>
    <cellStyle name="Percent 2 12 5" xfId="11118" xr:uid="{00000000-0005-0000-0000-000074330000}"/>
    <cellStyle name="Percent 2 12 6" xfId="18930" xr:uid="{00000000-0005-0000-0000-000075330000}"/>
    <cellStyle name="Percent 2 13" xfId="11119" xr:uid="{00000000-0005-0000-0000-000076330000}"/>
    <cellStyle name="Percent 2 13 2" xfId="11120" xr:uid="{00000000-0005-0000-0000-000077330000}"/>
    <cellStyle name="Percent 2 13 3" xfId="11121" xr:uid="{00000000-0005-0000-0000-000078330000}"/>
    <cellStyle name="Percent 2 13 4" xfId="11122" xr:uid="{00000000-0005-0000-0000-000079330000}"/>
    <cellStyle name="Percent 2 13 5" xfId="11123" xr:uid="{00000000-0005-0000-0000-00007A330000}"/>
    <cellStyle name="Percent 2 13 6" xfId="18931" xr:uid="{00000000-0005-0000-0000-00007B330000}"/>
    <cellStyle name="Percent 2 14" xfId="11124" xr:uid="{00000000-0005-0000-0000-00007C330000}"/>
    <cellStyle name="Percent 2 14 2" xfId="11125" xr:uid="{00000000-0005-0000-0000-00007D330000}"/>
    <cellStyle name="Percent 2 14 3" xfId="11126" xr:uid="{00000000-0005-0000-0000-00007E330000}"/>
    <cellStyle name="Percent 2 14 4" xfId="11127" xr:uid="{00000000-0005-0000-0000-00007F330000}"/>
    <cellStyle name="Percent 2 14 5" xfId="11128" xr:uid="{00000000-0005-0000-0000-000080330000}"/>
    <cellStyle name="Percent 2 14 6" xfId="18932" xr:uid="{00000000-0005-0000-0000-000081330000}"/>
    <cellStyle name="Percent 2 15" xfId="11129" xr:uid="{00000000-0005-0000-0000-000082330000}"/>
    <cellStyle name="Percent 2 15 2" xfId="11130" xr:uid="{00000000-0005-0000-0000-000083330000}"/>
    <cellStyle name="Percent 2 15 3" xfId="11131" xr:uid="{00000000-0005-0000-0000-000084330000}"/>
    <cellStyle name="Percent 2 15 4" xfId="11132" xr:uid="{00000000-0005-0000-0000-000085330000}"/>
    <cellStyle name="Percent 2 15 5" xfId="11133" xr:uid="{00000000-0005-0000-0000-000086330000}"/>
    <cellStyle name="Percent 2 15 6" xfId="18933" xr:uid="{00000000-0005-0000-0000-000087330000}"/>
    <cellStyle name="Percent 2 16" xfId="11134" xr:uid="{00000000-0005-0000-0000-000088330000}"/>
    <cellStyle name="Percent 2 16 2" xfId="11135" xr:uid="{00000000-0005-0000-0000-000089330000}"/>
    <cellStyle name="Percent 2 16 3" xfId="11136" xr:uid="{00000000-0005-0000-0000-00008A330000}"/>
    <cellStyle name="Percent 2 16 4" xfId="11137" xr:uid="{00000000-0005-0000-0000-00008B330000}"/>
    <cellStyle name="Percent 2 16 5" xfId="11138" xr:uid="{00000000-0005-0000-0000-00008C330000}"/>
    <cellStyle name="Percent 2 16 6" xfId="18934" xr:uid="{00000000-0005-0000-0000-00008D330000}"/>
    <cellStyle name="Percent 2 17" xfId="11139" xr:uid="{00000000-0005-0000-0000-00008E330000}"/>
    <cellStyle name="Percent 2 17 2" xfId="11140" xr:uid="{00000000-0005-0000-0000-00008F330000}"/>
    <cellStyle name="Percent 2 17 3" xfId="11141" xr:uid="{00000000-0005-0000-0000-000090330000}"/>
    <cellStyle name="Percent 2 17 4" xfId="11142" xr:uid="{00000000-0005-0000-0000-000091330000}"/>
    <cellStyle name="Percent 2 17 5" xfId="11143" xr:uid="{00000000-0005-0000-0000-000092330000}"/>
    <cellStyle name="Percent 2 17 6" xfId="18935" xr:uid="{00000000-0005-0000-0000-000093330000}"/>
    <cellStyle name="Percent 2 18" xfId="11144" xr:uid="{00000000-0005-0000-0000-000094330000}"/>
    <cellStyle name="Percent 2 18 2" xfId="11145" xr:uid="{00000000-0005-0000-0000-000095330000}"/>
    <cellStyle name="Percent 2 18 3" xfId="11146" xr:uid="{00000000-0005-0000-0000-000096330000}"/>
    <cellStyle name="Percent 2 18 4" xfId="11147" xr:uid="{00000000-0005-0000-0000-000097330000}"/>
    <cellStyle name="Percent 2 18 5" xfId="11148" xr:uid="{00000000-0005-0000-0000-000098330000}"/>
    <cellStyle name="Percent 2 18 6" xfId="18936" xr:uid="{00000000-0005-0000-0000-000099330000}"/>
    <cellStyle name="Percent 2 19" xfId="11149" xr:uid="{00000000-0005-0000-0000-00009A330000}"/>
    <cellStyle name="Percent 2 19 2" xfId="11150" xr:uid="{00000000-0005-0000-0000-00009B330000}"/>
    <cellStyle name="Percent 2 19 2 2" xfId="11151" xr:uid="{00000000-0005-0000-0000-00009C330000}"/>
    <cellStyle name="Percent 2 19 3" xfId="11152" xr:uid="{00000000-0005-0000-0000-00009D330000}"/>
    <cellStyle name="Percent 2 19 4" xfId="11153" xr:uid="{00000000-0005-0000-0000-00009E330000}"/>
    <cellStyle name="Percent 2 19 5" xfId="11154" xr:uid="{00000000-0005-0000-0000-00009F330000}"/>
    <cellStyle name="Percent 2 19 6" xfId="11155" xr:uid="{00000000-0005-0000-0000-0000A0330000}"/>
    <cellStyle name="Percent 2 2" xfId="11156" xr:uid="{00000000-0005-0000-0000-0000A1330000}"/>
    <cellStyle name="Percent 2 2 10" xfId="11157" xr:uid="{00000000-0005-0000-0000-0000A2330000}"/>
    <cellStyle name="Percent 2 2 11" xfId="11158" xr:uid="{00000000-0005-0000-0000-0000A3330000}"/>
    <cellStyle name="Percent 2 2 12" xfId="11159" xr:uid="{00000000-0005-0000-0000-0000A4330000}"/>
    <cellStyle name="Percent 2 2 13" xfId="11160" xr:uid="{00000000-0005-0000-0000-0000A5330000}"/>
    <cellStyle name="Percent 2 2 14" xfId="18937" xr:uid="{00000000-0005-0000-0000-0000A6330000}"/>
    <cellStyle name="Percent 2 2 2" xfId="11161" xr:uid="{00000000-0005-0000-0000-0000A7330000}"/>
    <cellStyle name="Percent 2 2 2 2" xfId="11162" xr:uid="{00000000-0005-0000-0000-0000A8330000}"/>
    <cellStyle name="Percent 2 2 2 3" xfId="11163" xr:uid="{00000000-0005-0000-0000-0000A9330000}"/>
    <cellStyle name="Percent 2 2 2 4" xfId="11164" xr:uid="{00000000-0005-0000-0000-0000AA330000}"/>
    <cellStyle name="Percent 2 2 2 5" xfId="11165" xr:uid="{00000000-0005-0000-0000-0000AB330000}"/>
    <cellStyle name="Percent 2 2 2 6" xfId="18938" xr:uid="{00000000-0005-0000-0000-0000AC330000}"/>
    <cellStyle name="Percent 2 2 3" xfId="11166" xr:uid="{00000000-0005-0000-0000-0000AD330000}"/>
    <cellStyle name="Percent 2 2 3 2" xfId="11167" xr:uid="{00000000-0005-0000-0000-0000AE330000}"/>
    <cellStyle name="Percent 2 2 3 2 2" xfId="11168" xr:uid="{00000000-0005-0000-0000-0000AF330000}"/>
    <cellStyle name="Percent 2 2 3 2 3" xfId="11169" xr:uid="{00000000-0005-0000-0000-0000B0330000}"/>
    <cellStyle name="Percent 2 2 3 2 4" xfId="11170" xr:uid="{00000000-0005-0000-0000-0000B1330000}"/>
    <cellStyle name="Percent 2 2 3 2 5" xfId="11171" xr:uid="{00000000-0005-0000-0000-0000B2330000}"/>
    <cellStyle name="Percent 2 2 3 3" xfId="11172" xr:uid="{00000000-0005-0000-0000-0000B3330000}"/>
    <cellStyle name="Percent 2 2 3 3 2" xfId="11173" xr:uid="{00000000-0005-0000-0000-0000B4330000}"/>
    <cellStyle name="Percent 2 2 3 3 3" xfId="11174" xr:uid="{00000000-0005-0000-0000-0000B5330000}"/>
    <cellStyle name="Percent 2 2 3 3 4" xfId="11175" xr:uid="{00000000-0005-0000-0000-0000B6330000}"/>
    <cellStyle name="Percent 2 2 3 3 5" xfId="11176" xr:uid="{00000000-0005-0000-0000-0000B7330000}"/>
    <cellStyle name="Percent 2 2 3 4" xfId="11177" xr:uid="{00000000-0005-0000-0000-0000B8330000}"/>
    <cellStyle name="Percent 2 2 3 4 2" xfId="11178" xr:uid="{00000000-0005-0000-0000-0000B9330000}"/>
    <cellStyle name="Percent 2 2 3 4 2 2" xfId="11179" xr:uid="{00000000-0005-0000-0000-0000BA330000}"/>
    <cellStyle name="Percent 2 2 3 4 2 3" xfId="11180" xr:uid="{00000000-0005-0000-0000-0000BB330000}"/>
    <cellStyle name="Percent 2 2 3 4 2 4" xfId="11181" xr:uid="{00000000-0005-0000-0000-0000BC330000}"/>
    <cellStyle name="Percent 2 2 3 4 2 5" xfId="11182" xr:uid="{00000000-0005-0000-0000-0000BD330000}"/>
    <cellStyle name="Percent 2 2 3 4 3" xfId="11183" xr:uid="{00000000-0005-0000-0000-0000BE330000}"/>
    <cellStyle name="Percent 2 2 3 4 4" xfId="11184" xr:uid="{00000000-0005-0000-0000-0000BF330000}"/>
    <cellStyle name="Percent 2 2 3 4 5" xfId="11185" xr:uid="{00000000-0005-0000-0000-0000C0330000}"/>
    <cellStyle name="Percent 2 2 3 4 6" xfId="11186" xr:uid="{00000000-0005-0000-0000-0000C1330000}"/>
    <cellStyle name="Percent 2 2 3 5" xfId="11187" xr:uid="{00000000-0005-0000-0000-0000C2330000}"/>
    <cellStyle name="Percent 2 2 3 6" xfId="11188" xr:uid="{00000000-0005-0000-0000-0000C3330000}"/>
    <cellStyle name="Percent 2 2 3 7" xfId="11189" xr:uid="{00000000-0005-0000-0000-0000C4330000}"/>
    <cellStyle name="Percent 2 2 3 8" xfId="11190" xr:uid="{00000000-0005-0000-0000-0000C5330000}"/>
    <cellStyle name="Percent 2 2 3 9" xfId="18939" xr:uid="{00000000-0005-0000-0000-0000C6330000}"/>
    <cellStyle name="Percent 2 2 4" xfId="11191" xr:uid="{00000000-0005-0000-0000-0000C7330000}"/>
    <cellStyle name="Percent 2 2 4 2" xfId="11192" xr:uid="{00000000-0005-0000-0000-0000C8330000}"/>
    <cellStyle name="Percent 2 2 4 2 2" xfId="11193" xr:uid="{00000000-0005-0000-0000-0000C9330000}"/>
    <cellStyle name="Percent 2 2 4 2 3" xfId="11194" xr:uid="{00000000-0005-0000-0000-0000CA330000}"/>
    <cellStyle name="Percent 2 2 4 2 4" xfId="11195" xr:uid="{00000000-0005-0000-0000-0000CB330000}"/>
    <cellStyle name="Percent 2 2 4 2 5" xfId="11196" xr:uid="{00000000-0005-0000-0000-0000CC330000}"/>
    <cellStyle name="Percent 2 2 4 3" xfId="11197" xr:uid="{00000000-0005-0000-0000-0000CD330000}"/>
    <cellStyle name="Percent 2 2 4 3 2" xfId="11198" xr:uid="{00000000-0005-0000-0000-0000CE330000}"/>
    <cellStyle name="Percent 2 2 4 3 3" xfId="11199" xr:uid="{00000000-0005-0000-0000-0000CF330000}"/>
    <cellStyle name="Percent 2 2 4 3 4" xfId="11200" xr:uid="{00000000-0005-0000-0000-0000D0330000}"/>
    <cellStyle name="Percent 2 2 4 3 5" xfId="11201" xr:uid="{00000000-0005-0000-0000-0000D1330000}"/>
    <cellStyle name="Percent 2 2 4 4" xfId="11202" xr:uid="{00000000-0005-0000-0000-0000D2330000}"/>
    <cellStyle name="Percent 2 2 4 5" xfId="11203" xr:uid="{00000000-0005-0000-0000-0000D3330000}"/>
    <cellStyle name="Percent 2 2 4 6" xfId="11204" xr:uid="{00000000-0005-0000-0000-0000D4330000}"/>
    <cellStyle name="Percent 2 2 4 7" xfId="11205" xr:uid="{00000000-0005-0000-0000-0000D5330000}"/>
    <cellStyle name="Percent 2 2 4 8" xfId="11206" xr:uid="{00000000-0005-0000-0000-0000D6330000}"/>
    <cellStyle name="Percent 2 2 4 9" xfId="18940" xr:uid="{00000000-0005-0000-0000-0000D7330000}"/>
    <cellStyle name="Percent 2 2 5" xfId="11207" xr:uid="{00000000-0005-0000-0000-0000D8330000}"/>
    <cellStyle name="Percent 2 2 5 2" xfId="11208" xr:uid="{00000000-0005-0000-0000-0000D9330000}"/>
    <cellStyle name="Percent 2 2 5 3" xfId="11209" xr:uid="{00000000-0005-0000-0000-0000DA330000}"/>
    <cellStyle name="Percent 2 2 5 4" xfId="11210" xr:uid="{00000000-0005-0000-0000-0000DB330000}"/>
    <cellStyle name="Percent 2 2 5 5" xfId="11211" xr:uid="{00000000-0005-0000-0000-0000DC330000}"/>
    <cellStyle name="Percent 2 2 5 6" xfId="18941" xr:uid="{00000000-0005-0000-0000-0000DD330000}"/>
    <cellStyle name="Percent 2 2 6" xfId="11212" xr:uid="{00000000-0005-0000-0000-0000DE330000}"/>
    <cellStyle name="Percent 2 2 6 2" xfId="11213" xr:uid="{00000000-0005-0000-0000-0000DF330000}"/>
    <cellStyle name="Percent 2 2 6 2 2" xfId="11214" xr:uid="{00000000-0005-0000-0000-0000E0330000}"/>
    <cellStyle name="Percent 2 2 6 2 3" xfId="11215" xr:uid="{00000000-0005-0000-0000-0000E1330000}"/>
    <cellStyle name="Percent 2 2 6 2 4" xfId="11216" xr:uid="{00000000-0005-0000-0000-0000E2330000}"/>
    <cellStyle name="Percent 2 2 6 2 5" xfId="11217" xr:uid="{00000000-0005-0000-0000-0000E3330000}"/>
    <cellStyle name="Percent 2 2 6 3" xfId="11218" xr:uid="{00000000-0005-0000-0000-0000E4330000}"/>
    <cellStyle name="Percent 2 2 6 3 2" xfId="11219" xr:uid="{00000000-0005-0000-0000-0000E5330000}"/>
    <cellStyle name="Percent 2 2 6 3 3" xfId="11220" xr:uid="{00000000-0005-0000-0000-0000E6330000}"/>
    <cellStyle name="Percent 2 2 6 3 4" xfId="11221" xr:uid="{00000000-0005-0000-0000-0000E7330000}"/>
    <cellStyle name="Percent 2 2 6 3 5" xfId="11222" xr:uid="{00000000-0005-0000-0000-0000E8330000}"/>
    <cellStyle name="Percent 2 2 6 4" xfId="11223" xr:uid="{00000000-0005-0000-0000-0000E9330000}"/>
    <cellStyle name="Percent 2 2 6 5" xfId="11224" xr:uid="{00000000-0005-0000-0000-0000EA330000}"/>
    <cellStyle name="Percent 2 2 6 6" xfId="11225" xr:uid="{00000000-0005-0000-0000-0000EB330000}"/>
    <cellStyle name="Percent 2 2 6 7" xfId="11226" xr:uid="{00000000-0005-0000-0000-0000EC330000}"/>
    <cellStyle name="Percent 2 2 6 8" xfId="11227" xr:uid="{00000000-0005-0000-0000-0000ED330000}"/>
    <cellStyle name="Percent 2 2 6 9" xfId="18942" xr:uid="{00000000-0005-0000-0000-0000EE330000}"/>
    <cellStyle name="Percent 2 2 7" xfId="11228" xr:uid="{00000000-0005-0000-0000-0000EF330000}"/>
    <cellStyle name="Percent 2 2 7 2" xfId="11229" xr:uid="{00000000-0005-0000-0000-0000F0330000}"/>
    <cellStyle name="Percent 2 2 7 2 2" xfId="11230" xr:uid="{00000000-0005-0000-0000-0000F1330000}"/>
    <cellStyle name="Percent 2 2 7 2 3" xfId="11231" xr:uid="{00000000-0005-0000-0000-0000F2330000}"/>
    <cellStyle name="Percent 2 2 7 2 4" xfId="11232" xr:uid="{00000000-0005-0000-0000-0000F3330000}"/>
    <cellStyle name="Percent 2 2 7 2 5" xfId="11233" xr:uid="{00000000-0005-0000-0000-0000F4330000}"/>
    <cellStyle name="Percent 2 2 7 3" xfId="11234" xr:uid="{00000000-0005-0000-0000-0000F5330000}"/>
    <cellStyle name="Percent 2 2 7 3 2" xfId="11235" xr:uid="{00000000-0005-0000-0000-0000F6330000}"/>
    <cellStyle name="Percent 2 2 7 3 3" xfId="11236" xr:uid="{00000000-0005-0000-0000-0000F7330000}"/>
    <cellStyle name="Percent 2 2 7 3 4" xfId="11237" xr:uid="{00000000-0005-0000-0000-0000F8330000}"/>
    <cellStyle name="Percent 2 2 7 3 5" xfId="11238" xr:uid="{00000000-0005-0000-0000-0000F9330000}"/>
    <cellStyle name="Percent 2 2 7 4" xfId="11239" xr:uid="{00000000-0005-0000-0000-0000FA330000}"/>
    <cellStyle name="Percent 2 2 7 5" xfId="11240" xr:uid="{00000000-0005-0000-0000-0000FB330000}"/>
    <cellStyle name="Percent 2 2 7 6" xfId="11241" xr:uid="{00000000-0005-0000-0000-0000FC330000}"/>
    <cellStyle name="Percent 2 2 7 7" xfId="11242" xr:uid="{00000000-0005-0000-0000-0000FD330000}"/>
    <cellStyle name="Percent 2 2 7 8" xfId="11243" xr:uid="{00000000-0005-0000-0000-0000FE330000}"/>
    <cellStyle name="Percent 2 2 7 9" xfId="18943" xr:uid="{00000000-0005-0000-0000-0000FF330000}"/>
    <cellStyle name="Percent 2 2 8" xfId="11244" xr:uid="{00000000-0005-0000-0000-000000340000}"/>
    <cellStyle name="Percent 2 2 8 2" xfId="11245" xr:uid="{00000000-0005-0000-0000-000001340000}"/>
    <cellStyle name="Percent 2 2 8 3" xfId="11246" xr:uid="{00000000-0005-0000-0000-000002340000}"/>
    <cellStyle name="Percent 2 2 8 4" xfId="11247" xr:uid="{00000000-0005-0000-0000-000003340000}"/>
    <cellStyle name="Percent 2 2 8 5" xfId="11248" xr:uid="{00000000-0005-0000-0000-000004340000}"/>
    <cellStyle name="Percent 2 2 8 6" xfId="18944" xr:uid="{00000000-0005-0000-0000-000005340000}"/>
    <cellStyle name="Percent 2 2 9" xfId="11249" xr:uid="{00000000-0005-0000-0000-000006340000}"/>
    <cellStyle name="Percent 2 2 9 2" xfId="11250" xr:uid="{00000000-0005-0000-0000-000007340000}"/>
    <cellStyle name="Percent 2 2 9 3" xfId="11251" xr:uid="{00000000-0005-0000-0000-000008340000}"/>
    <cellStyle name="Percent 2 2 9 4" xfId="11252" xr:uid="{00000000-0005-0000-0000-000009340000}"/>
    <cellStyle name="Percent 2 2 9 5" xfId="11253" xr:uid="{00000000-0005-0000-0000-00000A340000}"/>
    <cellStyle name="Percent 2 20" xfId="11254" xr:uid="{00000000-0005-0000-0000-00000B340000}"/>
    <cellStyle name="Percent 2 20 2" xfId="11255" xr:uid="{00000000-0005-0000-0000-00000C340000}"/>
    <cellStyle name="Percent 2 20 2 2" xfId="11256" xr:uid="{00000000-0005-0000-0000-00000D340000}"/>
    <cellStyle name="Percent 2 20 2 3" xfId="11257" xr:uid="{00000000-0005-0000-0000-00000E340000}"/>
    <cellStyle name="Percent 2 20 2 4" xfId="11258" xr:uid="{00000000-0005-0000-0000-00000F340000}"/>
    <cellStyle name="Percent 2 20 3" xfId="11259" xr:uid="{00000000-0005-0000-0000-000010340000}"/>
    <cellStyle name="Percent 2 20 4" xfId="11260" xr:uid="{00000000-0005-0000-0000-000011340000}"/>
    <cellStyle name="Percent 2 20 5" xfId="11261" xr:uid="{00000000-0005-0000-0000-000012340000}"/>
    <cellStyle name="Percent 2 20 6" xfId="11262" xr:uid="{00000000-0005-0000-0000-000013340000}"/>
    <cellStyle name="Percent 2 21" xfId="11263" xr:uid="{00000000-0005-0000-0000-000014340000}"/>
    <cellStyle name="Percent 2 21 2" xfId="11264" xr:uid="{00000000-0005-0000-0000-000015340000}"/>
    <cellStyle name="Percent 2 21 3" xfId="11265" xr:uid="{00000000-0005-0000-0000-000016340000}"/>
    <cellStyle name="Percent 2 21 4" xfId="11266" xr:uid="{00000000-0005-0000-0000-000017340000}"/>
    <cellStyle name="Percent 2 21 5" xfId="11267" xr:uid="{00000000-0005-0000-0000-000018340000}"/>
    <cellStyle name="Percent 2 22" xfId="11268" xr:uid="{00000000-0005-0000-0000-000019340000}"/>
    <cellStyle name="Percent 2 22 2" xfId="11269" xr:uid="{00000000-0005-0000-0000-00001A340000}"/>
    <cellStyle name="Percent 2 22 3" xfId="11270" xr:uid="{00000000-0005-0000-0000-00001B340000}"/>
    <cellStyle name="Percent 2 22 4" xfId="11271" xr:uid="{00000000-0005-0000-0000-00001C340000}"/>
    <cellStyle name="Percent 2 22 5" xfId="11272" xr:uid="{00000000-0005-0000-0000-00001D340000}"/>
    <cellStyle name="Percent 2 23" xfId="11273" xr:uid="{00000000-0005-0000-0000-00001E340000}"/>
    <cellStyle name="Percent 2 23 2" xfId="11274" xr:uid="{00000000-0005-0000-0000-00001F340000}"/>
    <cellStyle name="Percent 2 23 3" xfId="11275" xr:uid="{00000000-0005-0000-0000-000020340000}"/>
    <cellStyle name="Percent 2 23 4" xfId="11276" xr:uid="{00000000-0005-0000-0000-000021340000}"/>
    <cellStyle name="Percent 2 23 5" xfId="11277" xr:uid="{00000000-0005-0000-0000-000022340000}"/>
    <cellStyle name="Percent 2 24" xfId="11278" xr:uid="{00000000-0005-0000-0000-000023340000}"/>
    <cellStyle name="Percent 2 24 2" xfId="11279" xr:uid="{00000000-0005-0000-0000-000024340000}"/>
    <cellStyle name="Percent 2 24 3" xfId="11280" xr:uid="{00000000-0005-0000-0000-000025340000}"/>
    <cellStyle name="Percent 2 24 4" xfId="11281" xr:uid="{00000000-0005-0000-0000-000026340000}"/>
    <cellStyle name="Percent 2 24 5" xfId="11282" xr:uid="{00000000-0005-0000-0000-000027340000}"/>
    <cellStyle name="Percent 2 25" xfId="11283" xr:uid="{00000000-0005-0000-0000-000028340000}"/>
    <cellStyle name="Percent 2 25 2" xfId="11284" xr:uid="{00000000-0005-0000-0000-000029340000}"/>
    <cellStyle name="Percent 2 25 3" xfId="11285" xr:uid="{00000000-0005-0000-0000-00002A340000}"/>
    <cellStyle name="Percent 2 25 4" xfId="11286" xr:uid="{00000000-0005-0000-0000-00002B340000}"/>
    <cellStyle name="Percent 2 25 5" xfId="11287" xr:uid="{00000000-0005-0000-0000-00002C340000}"/>
    <cellStyle name="Percent 2 26" xfId="11288" xr:uid="{00000000-0005-0000-0000-00002D340000}"/>
    <cellStyle name="Percent 2 26 2" xfId="11289" xr:uid="{00000000-0005-0000-0000-00002E340000}"/>
    <cellStyle name="Percent 2 26 3" xfId="11290" xr:uid="{00000000-0005-0000-0000-00002F340000}"/>
    <cellStyle name="Percent 2 26 4" xfId="11291" xr:uid="{00000000-0005-0000-0000-000030340000}"/>
    <cellStyle name="Percent 2 26 5" xfId="11292" xr:uid="{00000000-0005-0000-0000-000031340000}"/>
    <cellStyle name="Percent 2 27" xfId="11293" xr:uid="{00000000-0005-0000-0000-000032340000}"/>
    <cellStyle name="Percent 2 27 2" xfId="11294" xr:uid="{00000000-0005-0000-0000-000033340000}"/>
    <cellStyle name="Percent 2 27 3" xfId="11295" xr:uid="{00000000-0005-0000-0000-000034340000}"/>
    <cellStyle name="Percent 2 27 4" xfId="11296" xr:uid="{00000000-0005-0000-0000-000035340000}"/>
    <cellStyle name="Percent 2 27 5" xfId="11297" xr:uid="{00000000-0005-0000-0000-000036340000}"/>
    <cellStyle name="Percent 2 28" xfId="11298" xr:uid="{00000000-0005-0000-0000-000037340000}"/>
    <cellStyle name="Percent 2 28 2" xfId="11299" xr:uid="{00000000-0005-0000-0000-000038340000}"/>
    <cellStyle name="Percent 2 28 3" xfId="11300" xr:uid="{00000000-0005-0000-0000-000039340000}"/>
    <cellStyle name="Percent 2 28 4" xfId="11301" xr:uid="{00000000-0005-0000-0000-00003A340000}"/>
    <cellStyle name="Percent 2 28 5" xfId="11302" xr:uid="{00000000-0005-0000-0000-00003B340000}"/>
    <cellStyle name="Percent 2 29" xfId="11303" xr:uid="{00000000-0005-0000-0000-00003C340000}"/>
    <cellStyle name="Percent 2 29 2" xfId="11304" xr:uid="{00000000-0005-0000-0000-00003D340000}"/>
    <cellStyle name="Percent 2 29 3" xfId="11305" xr:uid="{00000000-0005-0000-0000-00003E340000}"/>
    <cellStyle name="Percent 2 29 4" xfId="11306" xr:uid="{00000000-0005-0000-0000-00003F340000}"/>
    <cellStyle name="Percent 2 29 5" xfId="11307" xr:uid="{00000000-0005-0000-0000-000040340000}"/>
    <cellStyle name="Percent 2 3" xfId="11308" xr:uid="{00000000-0005-0000-0000-000041340000}"/>
    <cellStyle name="Percent 2 3 10" xfId="11309" xr:uid="{00000000-0005-0000-0000-000042340000}"/>
    <cellStyle name="Percent 2 3 10 2" xfId="11310" xr:uid="{00000000-0005-0000-0000-000043340000}"/>
    <cellStyle name="Percent 2 3 10 3" xfId="11311" xr:uid="{00000000-0005-0000-0000-000044340000}"/>
    <cellStyle name="Percent 2 3 10 4" xfId="11312" xr:uid="{00000000-0005-0000-0000-000045340000}"/>
    <cellStyle name="Percent 2 3 10 5" xfId="11313" xr:uid="{00000000-0005-0000-0000-000046340000}"/>
    <cellStyle name="Percent 2 3 11" xfId="11314" xr:uid="{00000000-0005-0000-0000-000047340000}"/>
    <cellStyle name="Percent 2 3 11 2" xfId="11315" xr:uid="{00000000-0005-0000-0000-000048340000}"/>
    <cellStyle name="Percent 2 3 11 3" xfId="11316" xr:uid="{00000000-0005-0000-0000-000049340000}"/>
    <cellStyle name="Percent 2 3 11 4" xfId="11317" xr:uid="{00000000-0005-0000-0000-00004A340000}"/>
    <cellStyle name="Percent 2 3 11 5" xfId="11318" xr:uid="{00000000-0005-0000-0000-00004B340000}"/>
    <cellStyle name="Percent 2 3 12" xfId="11319" xr:uid="{00000000-0005-0000-0000-00004C340000}"/>
    <cellStyle name="Percent 2 3 12 2" xfId="11320" xr:uid="{00000000-0005-0000-0000-00004D340000}"/>
    <cellStyle name="Percent 2 3 12 3" xfId="11321" xr:uid="{00000000-0005-0000-0000-00004E340000}"/>
    <cellStyle name="Percent 2 3 12 4" xfId="11322" xr:uid="{00000000-0005-0000-0000-00004F340000}"/>
    <cellStyle name="Percent 2 3 12 5" xfId="11323" xr:uid="{00000000-0005-0000-0000-000050340000}"/>
    <cellStyle name="Percent 2 3 13" xfId="11324" xr:uid="{00000000-0005-0000-0000-000051340000}"/>
    <cellStyle name="Percent 2 3 13 2" xfId="11325" xr:uid="{00000000-0005-0000-0000-000052340000}"/>
    <cellStyle name="Percent 2 3 13 3" xfId="11326" xr:uid="{00000000-0005-0000-0000-000053340000}"/>
    <cellStyle name="Percent 2 3 13 4" xfId="11327" xr:uid="{00000000-0005-0000-0000-000054340000}"/>
    <cellStyle name="Percent 2 3 13 5" xfId="11328" xr:uid="{00000000-0005-0000-0000-000055340000}"/>
    <cellStyle name="Percent 2 3 14" xfId="11329" xr:uid="{00000000-0005-0000-0000-000056340000}"/>
    <cellStyle name="Percent 2 3 14 2" xfId="11330" xr:uid="{00000000-0005-0000-0000-000057340000}"/>
    <cellStyle name="Percent 2 3 14 3" xfId="11331" xr:uid="{00000000-0005-0000-0000-000058340000}"/>
    <cellStyle name="Percent 2 3 14 4" xfId="11332" xr:uid="{00000000-0005-0000-0000-000059340000}"/>
    <cellStyle name="Percent 2 3 14 5" xfId="11333" xr:uid="{00000000-0005-0000-0000-00005A340000}"/>
    <cellStyle name="Percent 2 3 15" xfId="11334" xr:uid="{00000000-0005-0000-0000-00005B340000}"/>
    <cellStyle name="Percent 2 3 15 2" xfId="11335" xr:uid="{00000000-0005-0000-0000-00005C340000}"/>
    <cellStyle name="Percent 2 3 15 3" xfId="11336" xr:uid="{00000000-0005-0000-0000-00005D340000}"/>
    <cellStyle name="Percent 2 3 15 4" xfId="11337" xr:uid="{00000000-0005-0000-0000-00005E340000}"/>
    <cellStyle name="Percent 2 3 15 5" xfId="11338" xr:uid="{00000000-0005-0000-0000-00005F340000}"/>
    <cellStyle name="Percent 2 3 16" xfId="11339" xr:uid="{00000000-0005-0000-0000-000060340000}"/>
    <cellStyle name="Percent 2 3 16 2" xfId="11340" xr:uid="{00000000-0005-0000-0000-000061340000}"/>
    <cellStyle name="Percent 2 3 16 3" xfId="11341" xr:uid="{00000000-0005-0000-0000-000062340000}"/>
    <cellStyle name="Percent 2 3 16 4" xfId="11342" xr:uid="{00000000-0005-0000-0000-000063340000}"/>
    <cellStyle name="Percent 2 3 16 5" xfId="11343" xr:uid="{00000000-0005-0000-0000-000064340000}"/>
    <cellStyle name="Percent 2 3 17" xfId="11344" xr:uid="{00000000-0005-0000-0000-000065340000}"/>
    <cellStyle name="Percent 2 3 18" xfId="11345" xr:uid="{00000000-0005-0000-0000-000066340000}"/>
    <cellStyle name="Percent 2 3 19" xfId="11346" xr:uid="{00000000-0005-0000-0000-000067340000}"/>
    <cellStyle name="Percent 2 3 2" xfId="11347" xr:uid="{00000000-0005-0000-0000-000068340000}"/>
    <cellStyle name="Percent 2 3 2 2" xfId="11348" xr:uid="{00000000-0005-0000-0000-000069340000}"/>
    <cellStyle name="Percent 2 3 2 3" xfId="11349" xr:uid="{00000000-0005-0000-0000-00006A340000}"/>
    <cellStyle name="Percent 2 3 2 4" xfId="11350" xr:uid="{00000000-0005-0000-0000-00006B340000}"/>
    <cellStyle name="Percent 2 3 2 5" xfId="11351" xr:uid="{00000000-0005-0000-0000-00006C340000}"/>
    <cellStyle name="Percent 2 3 2 6" xfId="18946" xr:uid="{00000000-0005-0000-0000-00006D340000}"/>
    <cellStyle name="Percent 2 3 20" xfId="11352" xr:uid="{00000000-0005-0000-0000-00006E340000}"/>
    <cellStyle name="Percent 2 3 21" xfId="18945" xr:uid="{00000000-0005-0000-0000-00006F340000}"/>
    <cellStyle name="Percent 2 3 3" xfId="11353" xr:uid="{00000000-0005-0000-0000-000070340000}"/>
    <cellStyle name="Percent 2 3 3 2" xfId="11354" xr:uid="{00000000-0005-0000-0000-000071340000}"/>
    <cellStyle name="Percent 2 3 3 2 2" xfId="11355" xr:uid="{00000000-0005-0000-0000-000072340000}"/>
    <cellStyle name="Percent 2 3 3 2 3" xfId="11356" xr:uid="{00000000-0005-0000-0000-000073340000}"/>
    <cellStyle name="Percent 2 3 3 2 4" xfId="11357" xr:uid="{00000000-0005-0000-0000-000074340000}"/>
    <cellStyle name="Percent 2 3 3 2 5" xfId="11358" xr:uid="{00000000-0005-0000-0000-000075340000}"/>
    <cellStyle name="Percent 2 3 3 3" xfId="11359" xr:uid="{00000000-0005-0000-0000-000076340000}"/>
    <cellStyle name="Percent 2 3 3 3 2" xfId="11360" xr:uid="{00000000-0005-0000-0000-000077340000}"/>
    <cellStyle name="Percent 2 3 3 3 2 2" xfId="11361" xr:uid="{00000000-0005-0000-0000-000078340000}"/>
    <cellStyle name="Percent 2 3 3 3 2 3" xfId="11362" xr:uid="{00000000-0005-0000-0000-000079340000}"/>
    <cellStyle name="Percent 2 3 3 3 2 4" xfId="11363" xr:uid="{00000000-0005-0000-0000-00007A340000}"/>
    <cellStyle name="Percent 2 3 3 3 2 5" xfId="11364" xr:uid="{00000000-0005-0000-0000-00007B340000}"/>
    <cellStyle name="Percent 2 3 3 3 3" xfId="11365" xr:uid="{00000000-0005-0000-0000-00007C340000}"/>
    <cellStyle name="Percent 2 3 3 3 3 2" xfId="11366" xr:uid="{00000000-0005-0000-0000-00007D340000}"/>
    <cellStyle name="Percent 2 3 3 3 3 3" xfId="11367" xr:uid="{00000000-0005-0000-0000-00007E340000}"/>
    <cellStyle name="Percent 2 3 3 3 3 4" xfId="11368" xr:uid="{00000000-0005-0000-0000-00007F340000}"/>
    <cellStyle name="Percent 2 3 3 3 3 5" xfId="11369" xr:uid="{00000000-0005-0000-0000-000080340000}"/>
    <cellStyle name="Percent 2 3 3 3 4" xfId="11370" xr:uid="{00000000-0005-0000-0000-000081340000}"/>
    <cellStyle name="Percent 2 3 3 3 4 2" xfId="11371" xr:uid="{00000000-0005-0000-0000-000082340000}"/>
    <cellStyle name="Percent 2 3 3 3 4 2 2" xfId="11372" xr:uid="{00000000-0005-0000-0000-000083340000}"/>
    <cellStyle name="Percent 2 3 3 3 4 2 3" xfId="11373" xr:uid="{00000000-0005-0000-0000-000084340000}"/>
    <cellStyle name="Percent 2 3 3 3 4 2 4" xfId="11374" xr:uid="{00000000-0005-0000-0000-000085340000}"/>
    <cellStyle name="Percent 2 3 3 3 4 2 5" xfId="11375" xr:uid="{00000000-0005-0000-0000-000086340000}"/>
    <cellStyle name="Percent 2 3 3 3 4 3" xfId="11376" xr:uid="{00000000-0005-0000-0000-000087340000}"/>
    <cellStyle name="Percent 2 3 3 3 4 4" xfId="11377" xr:uid="{00000000-0005-0000-0000-000088340000}"/>
    <cellStyle name="Percent 2 3 3 3 4 5" xfId="11378" xr:uid="{00000000-0005-0000-0000-000089340000}"/>
    <cellStyle name="Percent 2 3 3 3 4 6" xfId="11379" xr:uid="{00000000-0005-0000-0000-00008A340000}"/>
    <cellStyle name="Percent 2 3 3 3 5" xfId="11380" xr:uid="{00000000-0005-0000-0000-00008B340000}"/>
    <cellStyle name="Percent 2 3 3 3 6" xfId="11381" xr:uid="{00000000-0005-0000-0000-00008C340000}"/>
    <cellStyle name="Percent 2 3 3 3 7" xfId="11382" xr:uid="{00000000-0005-0000-0000-00008D340000}"/>
    <cellStyle name="Percent 2 3 3 3 8" xfId="11383" xr:uid="{00000000-0005-0000-0000-00008E340000}"/>
    <cellStyle name="Percent 2 3 3 4" xfId="11384" xr:uid="{00000000-0005-0000-0000-00008F340000}"/>
    <cellStyle name="Percent 2 3 3 5" xfId="11385" xr:uid="{00000000-0005-0000-0000-000090340000}"/>
    <cellStyle name="Percent 2 3 3 6" xfId="11386" xr:uid="{00000000-0005-0000-0000-000091340000}"/>
    <cellStyle name="Percent 2 3 3 7" xfId="11387" xr:uid="{00000000-0005-0000-0000-000092340000}"/>
    <cellStyle name="Percent 2 3 3 8" xfId="18947" xr:uid="{00000000-0005-0000-0000-000093340000}"/>
    <cellStyle name="Percent 2 3 4" xfId="11388" xr:uid="{00000000-0005-0000-0000-000094340000}"/>
    <cellStyle name="Percent 2 3 4 2" xfId="11389" xr:uid="{00000000-0005-0000-0000-000095340000}"/>
    <cellStyle name="Percent 2 3 4 3" xfId="11390" xr:uid="{00000000-0005-0000-0000-000096340000}"/>
    <cellStyle name="Percent 2 3 4 4" xfId="11391" xr:uid="{00000000-0005-0000-0000-000097340000}"/>
    <cellStyle name="Percent 2 3 4 5" xfId="11392" xr:uid="{00000000-0005-0000-0000-000098340000}"/>
    <cellStyle name="Percent 2 3 4 6" xfId="18948" xr:uid="{00000000-0005-0000-0000-000099340000}"/>
    <cellStyle name="Percent 2 3 5" xfId="11393" xr:uid="{00000000-0005-0000-0000-00009A340000}"/>
    <cellStyle name="Percent 2 3 5 2" xfId="11394" xr:uid="{00000000-0005-0000-0000-00009B340000}"/>
    <cellStyle name="Percent 2 3 5 2 2" xfId="11395" xr:uid="{00000000-0005-0000-0000-00009C340000}"/>
    <cellStyle name="Percent 2 3 5 2 3" xfId="11396" xr:uid="{00000000-0005-0000-0000-00009D340000}"/>
    <cellStyle name="Percent 2 3 5 2 4" xfId="11397" xr:uid="{00000000-0005-0000-0000-00009E340000}"/>
    <cellStyle name="Percent 2 3 5 2 5" xfId="11398" xr:uid="{00000000-0005-0000-0000-00009F340000}"/>
    <cellStyle name="Percent 2 3 5 3" xfId="11399" xr:uid="{00000000-0005-0000-0000-0000A0340000}"/>
    <cellStyle name="Percent 2 3 5 4" xfId="11400" xr:uid="{00000000-0005-0000-0000-0000A1340000}"/>
    <cellStyle name="Percent 2 3 5 5" xfId="11401" xr:uid="{00000000-0005-0000-0000-0000A2340000}"/>
    <cellStyle name="Percent 2 3 5 6" xfId="11402" xr:uid="{00000000-0005-0000-0000-0000A3340000}"/>
    <cellStyle name="Percent 2 3 5 7" xfId="18949" xr:uid="{00000000-0005-0000-0000-0000A4340000}"/>
    <cellStyle name="Percent 2 3 6" xfId="11403" xr:uid="{00000000-0005-0000-0000-0000A5340000}"/>
    <cellStyle name="Percent 2 3 6 2" xfId="11404" xr:uid="{00000000-0005-0000-0000-0000A6340000}"/>
    <cellStyle name="Percent 2 3 6 3" xfId="11405" xr:uid="{00000000-0005-0000-0000-0000A7340000}"/>
    <cellStyle name="Percent 2 3 6 4" xfId="11406" xr:uid="{00000000-0005-0000-0000-0000A8340000}"/>
    <cellStyle name="Percent 2 3 6 5" xfId="11407" xr:uid="{00000000-0005-0000-0000-0000A9340000}"/>
    <cellStyle name="Percent 2 3 6 6" xfId="18950" xr:uid="{00000000-0005-0000-0000-0000AA340000}"/>
    <cellStyle name="Percent 2 3 7" xfId="11408" xr:uid="{00000000-0005-0000-0000-0000AB340000}"/>
    <cellStyle name="Percent 2 3 7 2" xfId="11409" xr:uid="{00000000-0005-0000-0000-0000AC340000}"/>
    <cellStyle name="Percent 2 3 7 3" xfId="11410" xr:uid="{00000000-0005-0000-0000-0000AD340000}"/>
    <cellStyle name="Percent 2 3 7 4" xfId="11411" xr:uid="{00000000-0005-0000-0000-0000AE340000}"/>
    <cellStyle name="Percent 2 3 7 5" xfId="11412" xr:uid="{00000000-0005-0000-0000-0000AF340000}"/>
    <cellStyle name="Percent 2 3 7 6" xfId="18951" xr:uid="{00000000-0005-0000-0000-0000B0340000}"/>
    <cellStyle name="Percent 2 3 8" xfId="11413" xr:uid="{00000000-0005-0000-0000-0000B1340000}"/>
    <cellStyle name="Percent 2 3 8 2" xfId="11414" xr:uid="{00000000-0005-0000-0000-0000B2340000}"/>
    <cellStyle name="Percent 2 3 8 3" xfId="11415" xr:uid="{00000000-0005-0000-0000-0000B3340000}"/>
    <cellStyle name="Percent 2 3 8 4" xfId="11416" xr:uid="{00000000-0005-0000-0000-0000B4340000}"/>
    <cellStyle name="Percent 2 3 8 5" xfId="11417" xr:uid="{00000000-0005-0000-0000-0000B5340000}"/>
    <cellStyle name="Percent 2 3 8 6" xfId="18952" xr:uid="{00000000-0005-0000-0000-0000B6340000}"/>
    <cellStyle name="Percent 2 3 9" xfId="11418" xr:uid="{00000000-0005-0000-0000-0000B7340000}"/>
    <cellStyle name="Percent 2 3 9 2" xfId="11419" xr:uid="{00000000-0005-0000-0000-0000B8340000}"/>
    <cellStyle name="Percent 2 3 9 3" xfId="11420" xr:uid="{00000000-0005-0000-0000-0000B9340000}"/>
    <cellStyle name="Percent 2 3 9 4" xfId="11421" xr:uid="{00000000-0005-0000-0000-0000BA340000}"/>
    <cellStyle name="Percent 2 3 9 5" xfId="11422" xr:uid="{00000000-0005-0000-0000-0000BB340000}"/>
    <cellStyle name="Percent 2 30" xfId="11423" xr:uid="{00000000-0005-0000-0000-0000BC340000}"/>
    <cellStyle name="Percent 2 30 2" xfId="11424" xr:uid="{00000000-0005-0000-0000-0000BD340000}"/>
    <cellStyle name="Percent 2 30 3" xfId="11425" xr:uid="{00000000-0005-0000-0000-0000BE340000}"/>
    <cellStyle name="Percent 2 30 4" xfId="11426" xr:uid="{00000000-0005-0000-0000-0000BF340000}"/>
    <cellStyle name="Percent 2 30 5" xfId="11427" xr:uid="{00000000-0005-0000-0000-0000C0340000}"/>
    <cellStyle name="Percent 2 31" xfId="11428" xr:uid="{00000000-0005-0000-0000-0000C1340000}"/>
    <cellStyle name="Percent 2 31 2" xfId="11429" xr:uid="{00000000-0005-0000-0000-0000C2340000}"/>
    <cellStyle name="Percent 2 31 3" xfId="11430" xr:uid="{00000000-0005-0000-0000-0000C3340000}"/>
    <cellStyle name="Percent 2 31 4" xfId="11431" xr:uid="{00000000-0005-0000-0000-0000C4340000}"/>
    <cellStyle name="Percent 2 31 5" xfId="11432" xr:uid="{00000000-0005-0000-0000-0000C5340000}"/>
    <cellStyle name="Percent 2 32" xfId="11433" xr:uid="{00000000-0005-0000-0000-0000C6340000}"/>
    <cellStyle name="Percent 2 32 2" xfId="11434" xr:uid="{00000000-0005-0000-0000-0000C7340000}"/>
    <cellStyle name="Percent 2 32 3" xfId="11435" xr:uid="{00000000-0005-0000-0000-0000C8340000}"/>
    <cellStyle name="Percent 2 32 4" xfId="11436" xr:uid="{00000000-0005-0000-0000-0000C9340000}"/>
    <cellStyle name="Percent 2 32 5" xfId="11437" xr:uid="{00000000-0005-0000-0000-0000CA340000}"/>
    <cellStyle name="Percent 2 33" xfId="11438" xr:uid="{00000000-0005-0000-0000-0000CB340000}"/>
    <cellStyle name="Percent 2 33 2" xfId="11439" xr:uid="{00000000-0005-0000-0000-0000CC340000}"/>
    <cellStyle name="Percent 2 33 3" xfId="11440" xr:uid="{00000000-0005-0000-0000-0000CD340000}"/>
    <cellStyle name="Percent 2 33 4" xfId="11441" xr:uid="{00000000-0005-0000-0000-0000CE340000}"/>
    <cellStyle name="Percent 2 33 5" xfId="11442" xr:uid="{00000000-0005-0000-0000-0000CF340000}"/>
    <cellStyle name="Percent 2 34" xfId="11443" xr:uid="{00000000-0005-0000-0000-0000D0340000}"/>
    <cellStyle name="Percent 2 34 2" xfId="11444" xr:uid="{00000000-0005-0000-0000-0000D1340000}"/>
    <cellStyle name="Percent 2 34 3" xfId="11445" xr:uid="{00000000-0005-0000-0000-0000D2340000}"/>
    <cellStyle name="Percent 2 34 4" xfId="11446" xr:uid="{00000000-0005-0000-0000-0000D3340000}"/>
    <cellStyle name="Percent 2 34 5" xfId="11447" xr:uid="{00000000-0005-0000-0000-0000D4340000}"/>
    <cellStyle name="Percent 2 35" xfId="11448" xr:uid="{00000000-0005-0000-0000-0000D5340000}"/>
    <cellStyle name="Percent 2 35 2" xfId="11449" xr:uid="{00000000-0005-0000-0000-0000D6340000}"/>
    <cellStyle name="Percent 2 35 3" xfId="11450" xr:uid="{00000000-0005-0000-0000-0000D7340000}"/>
    <cellStyle name="Percent 2 35 4" xfId="11451" xr:uid="{00000000-0005-0000-0000-0000D8340000}"/>
    <cellStyle name="Percent 2 35 5" xfId="11452" xr:uid="{00000000-0005-0000-0000-0000D9340000}"/>
    <cellStyle name="Percent 2 36" xfId="11453" xr:uid="{00000000-0005-0000-0000-0000DA340000}"/>
    <cellStyle name="Percent 2 36 2" xfId="11454" xr:uid="{00000000-0005-0000-0000-0000DB340000}"/>
    <cellStyle name="Percent 2 36 3" xfId="11455" xr:uid="{00000000-0005-0000-0000-0000DC340000}"/>
    <cellStyle name="Percent 2 36 4" xfId="11456" xr:uid="{00000000-0005-0000-0000-0000DD340000}"/>
    <cellStyle name="Percent 2 36 5" xfId="11457" xr:uid="{00000000-0005-0000-0000-0000DE340000}"/>
    <cellStyle name="Percent 2 37" xfId="11458" xr:uid="{00000000-0005-0000-0000-0000DF340000}"/>
    <cellStyle name="Percent 2 37 2" xfId="11459" xr:uid="{00000000-0005-0000-0000-0000E0340000}"/>
    <cellStyle name="Percent 2 37 3" xfId="11460" xr:uid="{00000000-0005-0000-0000-0000E1340000}"/>
    <cellStyle name="Percent 2 37 4" xfId="11461" xr:uid="{00000000-0005-0000-0000-0000E2340000}"/>
    <cellStyle name="Percent 2 37 5" xfId="11462" xr:uid="{00000000-0005-0000-0000-0000E3340000}"/>
    <cellStyle name="Percent 2 38" xfId="11463" xr:uid="{00000000-0005-0000-0000-0000E4340000}"/>
    <cellStyle name="Percent 2 38 2" xfId="11464" xr:uid="{00000000-0005-0000-0000-0000E5340000}"/>
    <cellStyle name="Percent 2 38 3" xfId="11465" xr:uid="{00000000-0005-0000-0000-0000E6340000}"/>
    <cellStyle name="Percent 2 38 4" xfId="11466" xr:uid="{00000000-0005-0000-0000-0000E7340000}"/>
    <cellStyle name="Percent 2 38 5" xfId="11467" xr:uid="{00000000-0005-0000-0000-0000E8340000}"/>
    <cellStyle name="Percent 2 39" xfId="11468" xr:uid="{00000000-0005-0000-0000-0000E9340000}"/>
    <cellStyle name="Percent 2 39 2" xfId="11469" xr:uid="{00000000-0005-0000-0000-0000EA340000}"/>
    <cellStyle name="Percent 2 39 3" xfId="11470" xr:uid="{00000000-0005-0000-0000-0000EB340000}"/>
    <cellStyle name="Percent 2 39 4" xfId="11471" xr:uid="{00000000-0005-0000-0000-0000EC340000}"/>
    <cellStyle name="Percent 2 39 5" xfId="11472" xr:uid="{00000000-0005-0000-0000-0000ED340000}"/>
    <cellStyle name="Percent 2 4" xfId="11473" xr:uid="{00000000-0005-0000-0000-0000EE340000}"/>
    <cellStyle name="Percent 2 4 10" xfId="11474" xr:uid="{00000000-0005-0000-0000-0000EF340000}"/>
    <cellStyle name="Percent 2 4 10 2" xfId="11475" xr:uid="{00000000-0005-0000-0000-0000F0340000}"/>
    <cellStyle name="Percent 2 4 10 3" xfId="11476" xr:uid="{00000000-0005-0000-0000-0000F1340000}"/>
    <cellStyle name="Percent 2 4 10 4" xfId="11477" xr:uid="{00000000-0005-0000-0000-0000F2340000}"/>
    <cellStyle name="Percent 2 4 10 5" xfId="11478" xr:uid="{00000000-0005-0000-0000-0000F3340000}"/>
    <cellStyle name="Percent 2 4 11" xfId="11479" xr:uid="{00000000-0005-0000-0000-0000F4340000}"/>
    <cellStyle name="Percent 2 4 11 2" xfId="11480" xr:uid="{00000000-0005-0000-0000-0000F5340000}"/>
    <cellStyle name="Percent 2 4 11 3" xfId="11481" xr:uid="{00000000-0005-0000-0000-0000F6340000}"/>
    <cellStyle name="Percent 2 4 11 4" xfId="11482" xr:uid="{00000000-0005-0000-0000-0000F7340000}"/>
    <cellStyle name="Percent 2 4 11 5" xfId="11483" xr:uid="{00000000-0005-0000-0000-0000F8340000}"/>
    <cellStyle name="Percent 2 4 12" xfId="11484" xr:uid="{00000000-0005-0000-0000-0000F9340000}"/>
    <cellStyle name="Percent 2 4 12 2" xfId="11485" xr:uid="{00000000-0005-0000-0000-0000FA340000}"/>
    <cellStyle name="Percent 2 4 12 3" xfId="11486" xr:uid="{00000000-0005-0000-0000-0000FB340000}"/>
    <cellStyle name="Percent 2 4 12 4" xfId="11487" xr:uid="{00000000-0005-0000-0000-0000FC340000}"/>
    <cellStyle name="Percent 2 4 12 5" xfId="11488" xr:uid="{00000000-0005-0000-0000-0000FD340000}"/>
    <cellStyle name="Percent 2 4 13" xfId="11489" xr:uid="{00000000-0005-0000-0000-0000FE340000}"/>
    <cellStyle name="Percent 2 4 13 2" xfId="11490" xr:uid="{00000000-0005-0000-0000-0000FF340000}"/>
    <cellStyle name="Percent 2 4 13 3" xfId="11491" xr:uid="{00000000-0005-0000-0000-000000350000}"/>
    <cellStyle name="Percent 2 4 13 4" xfId="11492" xr:uid="{00000000-0005-0000-0000-000001350000}"/>
    <cellStyle name="Percent 2 4 13 5" xfId="11493" xr:uid="{00000000-0005-0000-0000-000002350000}"/>
    <cellStyle name="Percent 2 4 14" xfId="11494" xr:uid="{00000000-0005-0000-0000-000003350000}"/>
    <cellStyle name="Percent 2 4 14 2" xfId="11495" xr:uid="{00000000-0005-0000-0000-000004350000}"/>
    <cellStyle name="Percent 2 4 14 3" xfId="11496" xr:uid="{00000000-0005-0000-0000-000005350000}"/>
    <cellStyle name="Percent 2 4 14 4" xfId="11497" xr:uid="{00000000-0005-0000-0000-000006350000}"/>
    <cellStyle name="Percent 2 4 14 5" xfId="11498" xr:uid="{00000000-0005-0000-0000-000007350000}"/>
    <cellStyle name="Percent 2 4 15" xfId="11499" xr:uid="{00000000-0005-0000-0000-000008350000}"/>
    <cellStyle name="Percent 2 4 15 2" xfId="11500" xr:uid="{00000000-0005-0000-0000-000009350000}"/>
    <cellStyle name="Percent 2 4 15 3" xfId="11501" xr:uid="{00000000-0005-0000-0000-00000A350000}"/>
    <cellStyle name="Percent 2 4 15 4" xfId="11502" xr:uid="{00000000-0005-0000-0000-00000B350000}"/>
    <cellStyle name="Percent 2 4 15 5" xfId="11503" xr:uid="{00000000-0005-0000-0000-00000C350000}"/>
    <cellStyle name="Percent 2 4 16" xfId="11504" xr:uid="{00000000-0005-0000-0000-00000D350000}"/>
    <cellStyle name="Percent 2 4 16 2" xfId="11505" xr:uid="{00000000-0005-0000-0000-00000E350000}"/>
    <cellStyle name="Percent 2 4 16 3" xfId="11506" xr:uid="{00000000-0005-0000-0000-00000F350000}"/>
    <cellStyle name="Percent 2 4 16 4" xfId="11507" xr:uid="{00000000-0005-0000-0000-000010350000}"/>
    <cellStyle name="Percent 2 4 16 5" xfId="11508" xr:uid="{00000000-0005-0000-0000-000011350000}"/>
    <cellStyle name="Percent 2 4 17" xfId="11509" xr:uid="{00000000-0005-0000-0000-000012350000}"/>
    <cellStyle name="Percent 2 4 17 2" xfId="11510" xr:uid="{00000000-0005-0000-0000-000013350000}"/>
    <cellStyle name="Percent 2 4 17 3" xfId="11511" xr:uid="{00000000-0005-0000-0000-000014350000}"/>
    <cellStyle name="Percent 2 4 17 4" xfId="11512" xr:uid="{00000000-0005-0000-0000-000015350000}"/>
    <cellStyle name="Percent 2 4 17 5" xfId="11513" xr:uid="{00000000-0005-0000-0000-000016350000}"/>
    <cellStyle name="Percent 2 4 18" xfId="11514" xr:uid="{00000000-0005-0000-0000-000017350000}"/>
    <cellStyle name="Percent 2 4 19" xfId="11515" xr:uid="{00000000-0005-0000-0000-000018350000}"/>
    <cellStyle name="Percent 2 4 2" xfId="11516" xr:uid="{00000000-0005-0000-0000-000019350000}"/>
    <cellStyle name="Percent 2 4 2 2" xfId="11517" xr:uid="{00000000-0005-0000-0000-00001A350000}"/>
    <cellStyle name="Percent 2 4 2 3" xfId="11518" xr:uid="{00000000-0005-0000-0000-00001B350000}"/>
    <cellStyle name="Percent 2 4 2 4" xfId="11519" xr:uid="{00000000-0005-0000-0000-00001C350000}"/>
    <cellStyle name="Percent 2 4 2 5" xfId="11520" xr:uid="{00000000-0005-0000-0000-00001D350000}"/>
    <cellStyle name="Percent 2 4 2 6" xfId="18954" xr:uid="{00000000-0005-0000-0000-00001E350000}"/>
    <cellStyle name="Percent 2 4 20" xfId="11521" xr:uid="{00000000-0005-0000-0000-00001F350000}"/>
    <cellStyle name="Percent 2 4 21" xfId="11522" xr:uid="{00000000-0005-0000-0000-000020350000}"/>
    <cellStyle name="Percent 2 4 22" xfId="11523" xr:uid="{00000000-0005-0000-0000-000021350000}"/>
    <cellStyle name="Percent 2 4 23" xfId="18953" xr:uid="{00000000-0005-0000-0000-000022350000}"/>
    <cellStyle name="Percent 2 4 3" xfId="11524" xr:uid="{00000000-0005-0000-0000-000023350000}"/>
    <cellStyle name="Percent 2 4 3 2" xfId="11525" xr:uid="{00000000-0005-0000-0000-000024350000}"/>
    <cellStyle name="Percent 2 4 3 3" xfId="11526" xr:uid="{00000000-0005-0000-0000-000025350000}"/>
    <cellStyle name="Percent 2 4 3 4" xfId="11527" xr:uid="{00000000-0005-0000-0000-000026350000}"/>
    <cellStyle name="Percent 2 4 3 5" xfId="11528" xr:uid="{00000000-0005-0000-0000-000027350000}"/>
    <cellStyle name="Percent 2 4 3 6" xfId="18955" xr:uid="{00000000-0005-0000-0000-000028350000}"/>
    <cellStyle name="Percent 2 4 4" xfId="11529" xr:uid="{00000000-0005-0000-0000-000029350000}"/>
    <cellStyle name="Percent 2 4 4 2" xfId="11530" xr:uid="{00000000-0005-0000-0000-00002A350000}"/>
    <cellStyle name="Percent 2 4 4 3" xfId="11531" xr:uid="{00000000-0005-0000-0000-00002B350000}"/>
    <cellStyle name="Percent 2 4 4 4" xfId="11532" xr:uid="{00000000-0005-0000-0000-00002C350000}"/>
    <cellStyle name="Percent 2 4 4 5" xfId="11533" xr:uid="{00000000-0005-0000-0000-00002D350000}"/>
    <cellStyle name="Percent 2 4 4 6" xfId="18956" xr:uid="{00000000-0005-0000-0000-00002E350000}"/>
    <cellStyle name="Percent 2 4 5" xfId="11534" xr:uid="{00000000-0005-0000-0000-00002F350000}"/>
    <cellStyle name="Percent 2 4 5 2" xfId="11535" xr:uid="{00000000-0005-0000-0000-000030350000}"/>
    <cellStyle name="Percent 2 4 5 3" xfId="11536" xr:uid="{00000000-0005-0000-0000-000031350000}"/>
    <cellStyle name="Percent 2 4 5 4" xfId="11537" xr:uid="{00000000-0005-0000-0000-000032350000}"/>
    <cellStyle name="Percent 2 4 5 5" xfId="11538" xr:uid="{00000000-0005-0000-0000-000033350000}"/>
    <cellStyle name="Percent 2 4 5 6" xfId="18957" xr:uid="{00000000-0005-0000-0000-000034350000}"/>
    <cellStyle name="Percent 2 4 6" xfId="11539" xr:uid="{00000000-0005-0000-0000-000035350000}"/>
    <cellStyle name="Percent 2 4 6 2" xfId="11540" xr:uid="{00000000-0005-0000-0000-000036350000}"/>
    <cellStyle name="Percent 2 4 6 3" xfId="11541" xr:uid="{00000000-0005-0000-0000-000037350000}"/>
    <cellStyle name="Percent 2 4 6 4" xfId="11542" xr:uid="{00000000-0005-0000-0000-000038350000}"/>
    <cellStyle name="Percent 2 4 6 5" xfId="11543" xr:uid="{00000000-0005-0000-0000-000039350000}"/>
    <cellStyle name="Percent 2 4 6 6" xfId="18958" xr:uid="{00000000-0005-0000-0000-00003A350000}"/>
    <cellStyle name="Percent 2 4 7" xfId="11544" xr:uid="{00000000-0005-0000-0000-00003B350000}"/>
    <cellStyle name="Percent 2 4 7 2" xfId="11545" xr:uid="{00000000-0005-0000-0000-00003C350000}"/>
    <cellStyle name="Percent 2 4 7 3" xfId="11546" xr:uid="{00000000-0005-0000-0000-00003D350000}"/>
    <cellStyle name="Percent 2 4 7 4" xfId="11547" xr:uid="{00000000-0005-0000-0000-00003E350000}"/>
    <cellStyle name="Percent 2 4 7 5" xfId="11548" xr:uid="{00000000-0005-0000-0000-00003F350000}"/>
    <cellStyle name="Percent 2 4 7 6" xfId="18959" xr:uid="{00000000-0005-0000-0000-000040350000}"/>
    <cellStyle name="Percent 2 4 8" xfId="11549" xr:uid="{00000000-0005-0000-0000-000041350000}"/>
    <cellStyle name="Percent 2 4 8 2" xfId="11550" xr:uid="{00000000-0005-0000-0000-000042350000}"/>
    <cellStyle name="Percent 2 4 8 3" xfId="11551" xr:uid="{00000000-0005-0000-0000-000043350000}"/>
    <cellStyle name="Percent 2 4 8 4" xfId="11552" xr:uid="{00000000-0005-0000-0000-000044350000}"/>
    <cellStyle name="Percent 2 4 8 5" xfId="11553" xr:uid="{00000000-0005-0000-0000-000045350000}"/>
    <cellStyle name="Percent 2 4 8 6" xfId="18960" xr:uid="{00000000-0005-0000-0000-000046350000}"/>
    <cellStyle name="Percent 2 4 9" xfId="11554" xr:uid="{00000000-0005-0000-0000-000047350000}"/>
    <cellStyle name="Percent 2 4 9 2" xfId="11555" xr:uid="{00000000-0005-0000-0000-000048350000}"/>
    <cellStyle name="Percent 2 4 9 3" xfId="11556" xr:uid="{00000000-0005-0000-0000-000049350000}"/>
    <cellStyle name="Percent 2 4 9 4" xfId="11557" xr:uid="{00000000-0005-0000-0000-00004A350000}"/>
    <cellStyle name="Percent 2 4 9 5" xfId="11558" xr:uid="{00000000-0005-0000-0000-00004B350000}"/>
    <cellStyle name="Percent 2 40" xfId="11559" xr:uid="{00000000-0005-0000-0000-00004C350000}"/>
    <cellStyle name="Percent 2 40 2" xfId="11560" xr:uid="{00000000-0005-0000-0000-00004D350000}"/>
    <cellStyle name="Percent 2 40 3" xfId="11561" xr:uid="{00000000-0005-0000-0000-00004E350000}"/>
    <cellStyle name="Percent 2 40 4" xfId="11562" xr:uid="{00000000-0005-0000-0000-00004F350000}"/>
    <cellStyle name="Percent 2 40 5" xfId="11563" xr:uid="{00000000-0005-0000-0000-000050350000}"/>
    <cellStyle name="Percent 2 41" xfId="11564" xr:uid="{00000000-0005-0000-0000-000051350000}"/>
    <cellStyle name="Percent 2 41 2" xfId="11565" xr:uid="{00000000-0005-0000-0000-000052350000}"/>
    <cellStyle name="Percent 2 41 3" xfId="11566" xr:uid="{00000000-0005-0000-0000-000053350000}"/>
    <cellStyle name="Percent 2 41 4" xfId="11567" xr:uid="{00000000-0005-0000-0000-000054350000}"/>
    <cellStyle name="Percent 2 41 5" xfId="11568" xr:uid="{00000000-0005-0000-0000-000055350000}"/>
    <cellStyle name="Percent 2 42" xfId="11569" xr:uid="{00000000-0005-0000-0000-000056350000}"/>
    <cellStyle name="Percent 2 42 2" xfId="11570" xr:uid="{00000000-0005-0000-0000-000057350000}"/>
    <cellStyle name="Percent 2 42 3" xfId="11571" xr:uid="{00000000-0005-0000-0000-000058350000}"/>
    <cellStyle name="Percent 2 42 4" xfId="11572" xr:uid="{00000000-0005-0000-0000-000059350000}"/>
    <cellStyle name="Percent 2 42 5" xfId="11573" xr:uid="{00000000-0005-0000-0000-00005A350000}"/>
    <cellStyle name="Percent 2 43" xfId="11574" xr:uid="{00000000-0005-0000-0000-00005B350000}"/>
    <cellStyle name="Percent 2 43 2" xfId="11575" xr:uid="{00000000-0005-0000-0000-00005C350000}"/>
    <cellStyle name="Percent 2 43 3" xfId="11576" xr:uid="{00000000-0005-0000-0000-00005D350000}"/>
    <cellStyle name="Percent 2 43 4" xfId="11577" xr:uid="{00000000-0005-0000-0000-00005E350000}"/>
    <cellStyle name="Percent 2 43 5" xfId="11578" xr:uid="{00000000-0005-0000-0000-00005F350000}"/>
    <cellStyle name="Percent 2 44" xfId="11579" xr:uid="{00000000-0005-0000-0000-000060350000}"/>
    <cellStyle name="Percent 2 44 2" xfId="11580" xr:uid="{00000000-0005-0000-0000-000061350000}"/>
    <cellStyle name="Percent 2 44 3" xfId="11581" xr:uid="{00000000-0005-0000-0000-000062350000}"/>
    <cellStyle name="Percent 2 44 4" xfId="11582" xr:uid="{00000000-0005-0000-0000-000063350000}"/>
    <cellStyle name="Percent 2 44 5" xfId="11583" xr:uid="{00000000-0005-0000-0000-000064350000}"/>
    <cellStyle name="Percent 2 45" xfId="11584" xr:uid="{00000000-0005-0000-0000-000065350000}"/>
    <cellStyle name="Percent 2 45 2" xfId="11585" xr:uid="{00000000-0005-0000-0000-000066350000}"/>
    <cellStyle name="Percent 2 45 3" xfId="11586" xr:uid="{00000000-0005-0000-0000-000067350000}"/>
    <cellStyle name="Percent 2 45 4" xfId="11587" xr:uid="{00000000-0005-0000-0000-000068350000}"/>
    <cellStyle name="Percent 2 45 5" xfId="11588" xr:uid="{00000000-0005-0000-0000-000069350000}"/>
    <cellStyle name="Percent 2 46" xfId="11589" xr:uid="{00000000-0005-0000-0000-00006A350000}"/>
    <cellStyle name="Percent 2 46 2" xfId="11590" xr:uid="{00000000-0005-0000-0000-00006B350000}"/>
    <cellStyle name="Percent 2 46 3" xfId="11591" xr:uid="{00000000-0005-0000-0000-00006C350000}"/>
    <cellStyle name="Percent 2 46 4" xfId="11592" xr:uid="{00000000-0005-0000-0000-00006D350000}"/>
    <cellStyle name="Percent 2 46 5" xfId="11593" xr:uid="{00000000-0005-0000-0000-00006E350000}"/>
    <cellStyle name="Percent 2 47" xfId="11594" xr:uid="{00000000-0005-0000-0000-00006F350000}"/>
    <cellStyle name="Percent 2 47 2" xfId="11595" xr:uid="{00000000-0005-0000-0000-000070350000}"/>
    <cellStyle name="Percent 2 47 3" xfId="11596" xr:uid="{00000000-0005-0000-0000-000071350000}"/>
    <cellStyle name="Percent 2 47 4" xfId="11597" xr:uid="{00000000-0005-0000-0000-000072350000}"/>
    <cellStyle name="Percent 2 47 5" xfId="11598" xr:uid="{00000000-0005-0000-0000-000073350000}"/>
    <cellStyle name="Percent 2 48" xfId="11599" xr:uid="{00000000-0005-0000-0000-000074350000}"/>
    <cellStyle name="Percent 2 48 2" xfId="11600" xr:uid="{00000000-0005-0000-0000-000075350000}"/>
    <cellStyle name="Percent 2 48 2 2" xfId="11601" xr:uid="{00000000-0005-0000-0000-000076350000}"/>
    <cellStyle name="Percent 2 48 2 3" xfId="11602" xr:uid="{00000000-0005-0000-0000-000077350000}"/>
    <cellStyle name="Percent 2 48 2 4" xfId="11603" xr:uid="{00000000-0005-0000-0000-000078350000}"/>
    <cellStyle name="Percent 2 48 2 5" xfId="11604" xr:uid="{00000000-0005-0000-0000-000079350000}"/>
    <cellStyle name="Percent 2 48 3" xfId="11605" xr:uid="{00000000-0005-0000-0000-00007A350000}"/>
    <cellStyle name="Percent 2 48 4" xfId="11606" xr:uid="{00000000-0005-0000-0000-00007B350000}"/>
    <cellStyle name="Percent 2 48 5" xfId="11607" xr:uid="{00000000-0005-0000-0000-00007C350000}"/>
    <cellStyle name="Percent 2 48 6" xfId="11608" xr:uid="{00000000-0005-0000-0000-00007D350000}"/>
    <cellStyle name="Percent 2 48 7" xfId="11609" xr:uid="{00000000-0005-0000-0000-00007E350000}"/>
    <cellStyle name="Percent 2 49" xfId="11610" xr:uid="{00000000-0005-0000-0000-00007F350000}"/>
    <cellStyle name="Percent 2 49 2" xfId="11611" xr:uid="{00000000-0005-0000-0000-000080350000}"/>
    <cellStyle name="Percent 2 49 3" xfId="11612" xr:uid="{00000000-0005-0000-0000-000081350000}"/>
    <cellStyle name="Percent 2 49 4" xfId="11613" xr:uid="{00000000-0005-0000-0000-000082350000}"/>
    <cellStyle name="Percent 2 49 5" xfId="11614" xr:uid="{00000000-0005-0000-0000-000083350000}"/>
    <cellStyle name="Percent 2 49 6" xfId="11615" xr:uid="{00000000-0005-0000-0000-000084350000}"/>
    <cellStyle name="Percent 2 5" xfId="11616" xr:uid="{00000000-0005-0000-0000-000085350000}"/>
    <cellStyle name="Percent 2 5 10" xfId="11617" xr:uid="{00000000-0005-0000-0000-000086350000}"/>
    <cellStyle name="Percent 2 5 10 2" xfId="11618" xr:uid="{00000000-0005-0000-0000-000087350000}"/>
    <cellStyle name="Percent 2 5 10 3" xfId="11619" xr:uid="{00000000-0005-0000-0000-000088350000}"/>
    <cellStyle name="Percent 2 5 10 4" xfId="11620" xr:uid="{00000000-0005-0000-0000-000089350000}"/>
    <cellStyle name="Percent 2 5 10 5" xfId="11621" xr:uid="{00000000-0005-0000-0000-00008A350000}"/>
    <cellStyle name="Percent 2 5 11" xfId="11622" xr:uid="{00000000-0005-0000-0000-00008B350000}"/>
    <cellStyle name="Percent 2 5 11 2" xfId="11623" xr:uid="{00000000-0005-0000-0000-00008C350000}"/>
    <cellStyle name="Percent 2 5 11 3" xfId="11624" xr:uid="{00000000-0005-0000-0000-00008D350000}"/>
    <cellStyle name="Percent 2 5 11 4" xfId="11625" xr:uid="{00000000-0005-0000-0000-00008E350000}"/>
    <cellStyle name="Percent 2 5 11 5" xfId="11626" xr:uid="{00000000-0005-0000-0000-00008F350000}"/>
    <cellStyle name="Percent 2 5 12" xfId="11627" xr:uid="{00000000-0005-0000-0000-000090350000}"/>
    <cellStyle name="Percent 2 5 12 2" xfId="11628" xr:uid="{00000000-0005-0000-0000-000091350000}"/>
    <cellStyle name="Percent 2 5 12 3" xfId="11629" xr:uid="{00000000-0005-0000-0000-000092350000}"/>
    <cellStyle name="Percent 2 5 12 4" xfId="11630" xr:uid="{00000000-0005-0000-0000-000093350000}"/>
    <cellStyle name="Percent 2 5 12 5" xfId="11631" xr:uid="{00000000-0005-0000-0000-000094350000}"/>
    <cellStyle name="Percent 2 5 13" xfId="11632" xr:uid="{00000000-0005-0000-0000-000095350000}"/>
    <cellStyle name="Percent 2 5 13 2" xfId="11633" xr:uid="{00000000-0005-0000-0000-000096350000}"/>
    <cellStyle name="Percent 2 5 13 3" xfId="11634" xr:uid="{00000000-0005-0000-0000-000097350000}"/>
    <cellStyle name="Percent 2 5 13 4" xfId="11635" xr:uid="{00000000-0005-0000-0000-000098350000}"/>
    <cellStyle name="Percent 2 5 13 5" xfId="11636" xr:uid="{00000000-0005-0000-0000-000099350000}"/>
    <cellStyle name="Percent 2 5 14" xfId="11637" xr:uid="{00000000-0005-0000-0000-00009A350000}"/>
    <cellStyle name="Percent 2 5 14 2" xfId="11638" xr:uid="{00000000-0005-0000-0000-00009B350000}"/>
    <cellStyle name="Percent 2 5 14 3" xfId="11639" xr:uid="{00000000-0005-0000-0000-00009C350000}"/>
    <cellStyle name="Percent 2 5 14 4" xfId="11640" xr:uid="{00000000-0005-0000-0000-00009D350000}"/>
    <cellStyle name="Percent 2 5 14 5" xfId="11641" xr:uid="{00000000-0005-0000-0000-00009E350000}"/>
    <cellStyle name="Percent 2 5 15" xfId="11642" xr:uid="{00000000-0005-0000-0000-00009F350000}"/>
    <cellStyle name="Percent 2 5 15 2" xfId="11643" xr:uid="{00000000-0005-0000-0000-0000A0350000}"/>
    <cellStyle name="Percent 2 5 15 3" xfId="11644" xr:uid="{00000000-0005-0000-0000-0000A1350000}"/>
    <cellStyle name="Percent 2 5 15 4" xfId="11645" xr:uid="{00000000-0005-0000-0000-0000A2350000}"/>
    <cellStyle name="Percent 2 5 15 5" xfId="11646" xr:uid="{00000000-0005-0000-0000-0000A3350000}"/>
    <cellStyle name="Percent 2 5 16" xfId="11647" xr:uid="{00000000-0005-0000-0000-0000A4350000}"/>
    <cellStyle name="Percent 2 5 17" xfId="11648" xr:uid="{00000000-0005-0000-0000-0000A5350000}"/>
    <cellStyle name="Percent 2 5 18" xfId="11649" xr:uid="{00000000-0005-0000-0000-0000A6350000}"/>
    <cellStyle name="Percent 2 5 19" xfId="11650" xr:uid="{00000000-0005-0000-0000-0000A7350000}"/>
    <cellStyle name="Percent 2 5 2" xfId="11651" xr:uid="{00000000-0005-0000-0000-0000A8350000}"/>
    <cellStyle name="Percent 2 5 2 2" xfId="11652" xr:uid="{00000000-0005-0000-0000-0000A9350000}"/>
    <cellStyle name="Percent 2 5 2 3" xfId="11653" xr:uid="{00000000-0005-0000-0000-0000AA350000}"/>
    <cellStyle name="Percent 2 5 2 4" xfId="11654" xr:uid="{00000000-0005-0000-0000-0000AB350000}"/>
    <cellStyle name="Percent 2 5 2 5" xfId="11655" xr:uid="{00000000-0005-0000-0000-0000AC350000}"/>
    <cellStyle name="Percent 2 5 2 6" xfId="18962" xr:uid="{00000000-0005-0000-0000-0000AD350000}"/>
    <cellStyle name="Percent 2 5 20" xfId="18961" xr:uid="{00000000-0005-0000-0000-0000AE350000}"/>
    <cellStyle name="Percent 2 5 3" xfId="11656" xr:uid="{00000000-0005-0000-0000-0000AF350000}"/>
    <cellStyle name="Percent 2 5 3 2" xfId="11657" xr:uid="{00000000-0005-0000-0000-0000B0350000}"/>
    <cellStyle name="Percent 2 5 3 3" xfId="11658" xr:uid="{00000000-0005-0000-0000-0000B1350000}"/>
    <cellStyle name="Percent 2 5 3 4" xfId="11659" xr:uid="{00000000-0005-0000-0000-0000B2350000}"/>
    <cellStyle name="Percent 2 5 3 5" xfId="11660" xr:uid="{00000000-0005-0000-0000-0000B3350000}"/>
    <cellStyle name="Percent 2 5 3 6" xfId="18963" xr:uid="{00000000-0005-0000-0000-0000B4350000}"/>
    <cellStyle name="Percent 2 5 4" xfId="11661" xr:uid="{00000000-0005-0000-0000-0000B5350000}"/>
    <cellStyle name="Percent 2 5 4 2" xfId="11662" xr:uid="{00000000-0005-0000-0000-0000B6350000}"/>
    <cellStyle name="Percent 2 5 4 3" xfId="11663" xr:uid="{00000000-0005-0000-0000-0000B7350000}"/>
    <cellStyle name="Percent 2 5 4 4" xfId="11664" xr:uid="{00000000-0005-0000-0000-0000B8350000}"/>
    <cellStyle name="Percent 2 5 4 5" xfId="11665" xr:uid="{00000000-0005-0000-0000-0000B9350000}"/>
    <cellStyle name="Percent 2 5 4 6" xfId="18964" xr:uid="{00000000-0005-0000-0000-0000BA350000}"/>
    <cellStyle name="Percent 2 5 5" xfId="11666" xr:uid="{00000000-0005-0000-0000-0000BB350000}"/>
    <cellStyle name="Percent 2 5 5 2" xfId="11667" xr:uid="{00000000-0005-0000-0000-0000BC350000}"/>
    <cellStyle name="Percent 2 5 5 3" xfId="11668" xr:uid="{00000000-0005-0000-0000-0000BD350000}"/>
    <cellStyle name="Percent 2 5 5 4" xfId="11669" xr:uid="{00000000-0005-0000-0000-0000BE350000}"/>
    <cellStyle name="Percent 2 5 5 5" xfId="11670" xr:uid="{00000000-0005-0000-0000-0000BF350000}"/>
    <cellStyle name="Percent 2 5 5 6" xfId="18965" xr:uid="{00000000-0005-0000-0000-0000C0350000}"/>
    <cellStyle name="Percent 2 5 6" xfId="11671" xr:uid="{00000000-0005-0000-0000-0000C1350000}"/>
    <cellStyle name="Percent 2 5 6 2" xfId="11672" xr:uid="{00000000-0005-0000-0000-0000C2350000}"/>
    <cellStyle name="Percent 2 5 6 3" xfId="11673" xr:uid="{00000000-0005-0000-0000-0000C3350000}"/>
    <cellStyle name="Percent 2 5 6 4" xfId="11674" xr:uid="{00000000-0005-0000-0000-0000C4350000}"/>
    <cellStyle name="Percent 2 5 6 5" xfId="11675" xr:uid="{00000000-0005-0000-0000-0000C5350000}"/>
    <cellStyle name="Percent 2 5 6 6" xfId="18966" xr:uid="{00000000-0005-0000-0000-0000C6350000}"/>
    <cellStyle name="Percent 2 5 7" xfId="11676" xr:uid="{00000000-0005-0000-0000-0000C7350000}"/>
    <cellStyle name="Percent 2 5 7 2" xfId="11677" xr:uid="{00000000-0005-0000-0000-0000C8350000}"/>
    <cellStyle name="Percent 2 5 7 3" xfId="11678" xr:uid="{00000000-0005-0000-0000-0000C9350000}"/>
    <cellStyle name="Percent 2 5 7 4" xfId="11679" xr:uid="{00000000-0005-0000-0000-0000CA350000}"/>
    <cellStyle name="Percent 2 5 7 5" xfId="11680" xr:uid="{00000000-0005-0000-0000-0000CB350000}"/>
    <cellStyle name="Percent 2 5 7 6" xfId="18967" xr:uid="{00000000-0005-0000-0000-0000CC350000}"/>
    <cellStyle name="Percent 2 5 8" xfId="11681" xr:uid="{00000000-0005-0000-0000-0000CD350000}"/>
    <cellStyle name="Percent 2 5 8 2" xfId="11682" xr:uid="{00000000-0005-0000-0000-0000CE350000}"/>
    <cellStyle name="Percent 2 5 8 3" xfId="11683" xr:uid="{00000000-0005-0000-0000-0000CF350000}"/>
    <cellStyle name="Percent 2 5 8 4" xfId="11684" xr:uid="{00000000-0005-0000-0000-0000D0350000}"/>
    <cellStyle name="Percent 2 5 8 5" xfId="11685" xr:uid="{00000000-0005-0000-0000-0000D1350000}"/>
    <cellStyle name="Percent 2 5 8 6" xfId="18968" xr:uid="{00000000-0005-0000-0000-0000D2350000}"/>
    <cellStyle name="Percent 2 5 9" xfId="11686" xr:uid="{00000000-0005-0000-0000-0000D3350000}"/>
    <cellStyle name="Percent 2 5 9 2" xfId="11687" xr:uid="{00000000-0005-0000-0000-0000D4350000}"/>
    <cellStyle name="Percent 2 5 9 3" xfId="11688" xr:uid="{00000000-0005-0000-0000-0000D5350000}"/>
    <cellStyle name="Percent 2 5 9 4" xfId="11689" xr:uid="{00000000-0005-0000-0000-0000D6350000}"/>
    <cellStyle name="Percent 2 5 9 5" xfId="11690" xr:uid="{00000000-0005-0000-0000-0000D7350000}"/>
    <cellStyle name="Percent 2 50" xfId="11691" xr:uid="{00000000-0005-0000-0000-0000D8350000}"/>
    <cellStyle name="Percent 2 51" xfId="18913" xr:uid="{00000000-0005-0000-0000-0000D9350000}"/>
    <cellStyle name="Percent 2 6" xfId="11692" xr:uid="{00000000-0005-0000-0000-0000DA350000}"/>
    <cellStyle name="Percent 2 6 10" xfId="11693" xr:uid="{00000000-0005-0000-0000-0000DB350000}"/>
    <cellStyle name="Percent 2 6 10 2" xfId="11694" xr:uid="{00000000-0005-0000-0000-0000DC350000}"/>
    <cellStyle name="Percent 2 6 10 3" xfId="11695" xr:uid="{00000000-0005-0000-0000-0000DD350000}"/>
    <cellStyle name="Percent 2 6 10 4" xfId="11696" xr:uid="{00000000-0005-0000-0000-0000DE350000}"/>
    <cellStyle name="Percent 2 6 10 5" xfId="11697" xr:uid="{00000000-0005-0000-0000-0000DF350000}"/>
    <cellStyle name="Percent 2 6 11" xfId="11698" xr:uid="{00000000-0005-0000-0000-0000E0350000}"/>
    <cellStyle name="Percent 2 6 11 2" xfId="11699" xr:uid="{00000000-0005-0000-0000-0000E1350000}"/>
    <cellStyle name="Percent 2 6 11 3" xfId="11700" xr:uid="{00000000-0005-0000-0000-0000E2350000}"/>
    <cellStyle name="Percent 2 6 11 4" xfId="11701" xr:uid="{00000000-0005-0000-0000-0000E3350000}"/>
    <cellStyle name="Percent 2 6 11 5" xfId="11702" xr:uid="{00000000-0005-0000-0000-0000E4350000}"/>
    <cellStyle name="Percent 2 6 12" xfId="11703" xr:uid="{00000000-0005-0000-0000-0000E5350000}"/>
    <cellStyle name="Percent 2 6 12 2" xfId="11704" xr:uid="{00000000-0005-0000-0000-0000E6350000}"/>
    <cellStyle name="Percent 2 6 12 3" xfId="11705" xr:uid="{00000000-0005-0000-0000-0000E7350000}"/>
    <cellStyle name="Percent 2 6 12 4" xfId="11706" xr:uid="{00000000-0005-0000-0000-0000E8350000}"/>
    <cellStyle name="Percent 2 6 12 5" xfId="11707" xr:uid="{00000000-0005-0000-0000-0000E9350000}"/>
    <cellStyle name="Percent 2 6 13" xfId="11708" xr:uid="{00000000-0005-0000-0000-0000EA350000}"/>
    <cellStyle name="Percent 2 6 13 2" xfId="11709" xr:uid="{00000000-0005-0000-0000-0000EB350000}"/>
    <cellStyle name="Percent 2 6 13 3" xfId="11710" xr:uid="{00000000-0005-0000-0000-0000EC350000}"/>
    <cellStyle name="Percent 2 6 13 4" xfId="11711" xr:uid="{00000000-0005-0000-0000-0000ED350000}"/>
    <cellStyle name="Percent 2 6 13 5" xfId="11712" xr:uid="{00000000-0005-0000-0000-0000EE350000}"/>
    <cellStyle name="Percent 2 6 14" xfId="11713" xr:uid="{00000000-0005-0000-0000-0000EF350000}"/>
    <cellStyle name="Percent 2 6 14 2" xfId="11714" xr:uid="{00000000-0005-0000-0000-0000F0350000}"/>
    <cellStyle name="Percent 2 6 14 3" xfId="11715" xr:uid="{00000000-0005-0000-0000-0000F1350000}"/>
    <cellStyle name="Percent 2 6 14 4" xfId="11716" xr:uid="{00000000-0005-0000-0000-0000F2350000}"/>
    <cellStyle name="Percent 2 6 14 5" xfId="11717" xr:uid="{00000000-0005-0000-0000-0000F3350000}"/>
    <cellStyle name="Percent 2 6 15" xfId="11718" xr:uid="{00000000-0005-0000-0000-0000F4350000}"/>
    <cellStyle name="Percent 2 6 15 2" xfId="11719" xr:uid="{00000000-0005-0000-0000-0000F5350000}"/>
    <cellStyle name="Percent 2 6 15 3" xfId="11720" xr:uid="{00000000-0005-0000-0000-0000F6350000}"/>
    <cellStyle name="Percent 2 6 15 4" xfId="11721" xr:uid="{00000000-0005-0000-0000-0000F7350000}"/>
    <cellStyle name="Percent 2 6 15 5" xfId="11722" xr:uid="{00000000-0005-0000-0000-0000F8350000}"/>
    <cellStyle name="Percent 2 6 16" xfId="11723" xr:uid="{00000000-0005-0000-0000-0000F9350000}"/>
    <cellStyle name="Percent 2 6 17" xfId="11724" xr:uid="{00000000-0005-0000-0000-0000FA350000}"/>
    <cellStyle name="Percent 2 6 18" xfId="11725" xr:uid="{00000000-0005-0000-0000-0000FB350000}"/>
    <cellStyle name="Percent 2 6 19" xfId="11726" xr:uid="{00000000-0005-0000-0000-0000FC350000}"/>
    <cellStyle name="Percent 2 6 2" xfId="11727" xr:uid="{00000000-0005-0000-0000-0000FD350000}"/>
    <cellStyle name="Percent 2 6 2 2" xfId="11728" xr:uid="{00000000-0005-0000-0000-0000FE350000}"/>
    <cellStyle name="Percent 2 6 2 3" xfId="11729" xr:uid="{00000000-0005-0000-0000-0000FF350000}"/>
    <cellStyle name="Percent 2 6 2 4" xfId="11730" xr:uid="{00000000-0005-0000-0000-000000360000}"/>
    <cellStyle name="Percent 2 6 2 5" xfId="11731" xr:uid="{00000000-0005-0000-0000-000001360000}"/>
    <cellStyle name="Percent 2 6 2 6" xfId="18970" xr:uid="{00000000-0005-0000-0000-000002360000}"/>
    <cellStyle name="Percent 2 6 20" xfId="18969" xr:uid="{00000000-0005-0000-0000-000003360000}"/>
    <cellStyle name="Percent 2 6 3" xfId="11732" xr:uid="{00000000-0005-0000-0000-000004360000}"/>
    <cellStyle name="Percent 2 6 3 2" xfId="11733" xr:uid="{00000000-0005-0000-0000-000005360000}"/>
    <cellStyle name="Percent 2 6 3 3" xfId="11734" xr:uid="{00000000-0005-0000-0000-000006360000}"/>
    <cellStyle name="Percent 2 6 3 4" xfId="11735" xr:uid="{00000000-0005-0000-0000-000007360000}"/>
    <cellStyle name="Percent 2 6 3 5" xfId="11736" xr:uid="{00000000-0005-0000-0000-000008360000}"/>
    <cellStyle name="Percent 2 6 3 6" xfId="18971" xr:uid="{00000000-0005-0000-0000-000009360000}"/>
    <cellStyle name="Percent 2 6 4" xfId="11737" xr:uid="{00000000-0005-0000-0000-00000A360000}"/>
    <cellStyle name="Percent 2 6 4 2" xfId="11738" xr:uid="{00000000-0005-0000-0000-00000B360000}"/>
    <cellStyle name="Percent 2 6 4 3" xfId="11739" xr:uid="{00000000-0005-0000-0000-00000C360000}"/>
    <cellStyle name="Percent 2 6 4 4" xfId="11740" xr:uid="{00000000-0005-0000-0000-00000D360000}"/>
    <cellStyle name="Percent 2 6 4 5" xfId="11741" xr:uid="{00000000-0005-0000-0000-00000E360000}"/>
    <cellStyle name="Percent 2 6 4 6" xfId="18972" xr:uid="{00000000-0005-0000-0000-00000F360000}"/>
    <cellStyle name="Percent 2 6 5" xfId="11742" xr:uid="{00000000-0005-0000-0000-000010360000}"/>
    <cellStyle name="Percent 2 6 5 2" xfId="11743" xr:uid="{00000000-0005-0000-0000-000011360000}"/>
    <cellStyle name="Percent 2 6 5 3" xfId="11744" xr:uid="{00000000-0005-0000-0000-000012360000}"/>
    <cellStyle name="Percent 2 6 5 4" xfId="11745" xr:uid="{00000000-0005-0000-0000-000013360000}"/>
    <cellStyle name="Percent 2 6 5 5" xfId="11746" xr:uid="{00000000-0005-0000-0000-000014360000}"/>
    <cellStyle name="Percent 2 6 5 6" xfId="18973" xr:uid="{00000000-0005-0000-0000-000015360000}"/>
    <cellStyle name="Percent 2 6 6" xfId="11747" xr:uid="{00000000-0005-0000-0000-000016360000}"/>
    <cellStyle name="Percent 2 6 6 2" xfId="11748" xr:uid="{00000000-0005-0000-0000-000017360000}"/>
    <cellStyle name="Percent 2 6 6 3" xfId="11749" xr:uid="{00000000-0005-0000-0000-000018360000}"/>
    <cellStyle name="Percent 2 6 6 4" xfId="11750" xr:uid="{00000000-0005-0000-0000-000019360000}"/>
    <cellStyle name="Percent 2 6 6 5" xfId="11751" xr:uid="{00000000-0005-0000-0000-00001A360000}"/>
    <cellStyle name="Percent 2 6 6 6" xfId="18974" xr:uid="{00000000-0005-0000-0000-00001B360000}"/>
    <cellStyle name="Percent 2 6 7" xfId="11752" xr:uid="{00000000-0005-0000-0000-00001C360000}"/>
    <cellStyle name="Percent 2 6 7 2" xfId="11753" xr:uid="{00000000-0005-0000-0000-00001D360000}"/>
    <cellStyle name="Percent 2 6 7 3" xfId="11754" xr:uid="{00000000-0005-0000-0000-00001E360000}"/>
    <cellStyle name="Percent 2 6 7 4" xfId="11755" xr:uid="{00000000-0005-0000-0000-00001F360000}"/>
    <cellStyle name="Percent 2 6 7 5" xfId="11756" xr:uid="{00000000-0005-0000-0000-000020360000}"/>
    <cellStyle name="Percent 2 6 7 6" xfId="18975" xr:uid="{00000000-0005-0000-0000-000021360000}"/>
    <cellStyle name="Percent 2 6 8" xfId="11757" xr:uid="{00000000-0005-0000-0000-000022360000}"/>
    <cellStyle name="Percent 2 6 8 2" xfId="11758" xr:uid="{00000000-0005-0000-0000-000023360000}"/>
    <cellStyle name="Percent 2 6 8 3" xfId="11759" xr:uid="{00000000-0005-0000-0000-000024360000}"/>
    <cellStyle name="Percent 2 6 8 4" xfId="11760" xr:uid="{00000000-0005-0000-0000-000025360000}"/>
    <cellStyle name="Percent 2 6 8 5" xfId="11761" xr:uid="{00000000-0005-0000-0000-000026360000}"/>
    <cellStyle name="Percent 2 6 8 6" xfId="18976" xr:uid="{00000000-0005-0000-0000-000027360000}"/>
    <cellStyle name="Percent 2 6 9" xfId="11762" xr:uid="{00000000-0005-0000-0000-000028360000}"/>
    <cellStyle name="Percent 2 6 9 2" xfId="11763" xr:uid="{00000000-0005-0000-0000-000029360000}"/>
    <cellStyle name="Percent 2 6 9 3" xfId="11764" xr:uid="{00000000-0005-0000-0000-00002A360000}"/>
    <cellStyle name="Percent 2 6 9 4" xfId="11765" xr:uid="{00000000-0005-0000-0000-00002B360000}"/>
    <cellStyle name="Percent 2 6 9 5" xfId="11766" xr:uid="{00000000-0005-0000-0000-00002C360000}"/>
    <cellStyle name="Percent 2 7" xfId="11767" xr:uid="{00000000-0005-0000-0000-00002D360000}"/>
    <cellStyle name="Percent 2 7 10" xfId="11768" xr:uid="{00000000-0005-0000-0000-00002E360000}"/>
    <cellStyle name="Percent 2 7 11" xfId="11769" xr:uid="{00000000-0005-0000-0000-00002F360000}"/>
    <cellStyle name="Percent 2 7 12" xfId="11770" xr:uid="{00000000-0005-0000-0000-000030360000}"/>
    <cellStyle name="Percent 2 7 13" xfId="18977" xr:uid="{00000000-0005-0000-0000-000031360000}"/>
    <cellStyle name="Percent 2 7 2" xfId="11771" xr:uid="{00000000-0005-0000-0000-000032360000}"/>
    <cellStyle name="Percent 2 7 2 2" xfId="11772" xr:uid="{00000000-0005-0000-0000-000033360000}"/>
    <cellStyle name="Percent 2 7 2 3" xfId="11773" xr:uid="{00000000-0005-0000-0000-000034360000}"/>
    <cellStyle name="Percent 2 7 2 4" xfId="11774" xr:uid="{00000000-0005-0000-0000-000035360000}"/>
    <cellStyle name="Percent 2 7 2 5" xfId="11775" xr:uid="{00000000-0005-0000-0000-000036360000}"/>
    <cellStyle name="Percent 2 7 2 6" xfId="18978" xr:uid="{00000000-0005-0000-0000-000037360000}"/>
    <cellStyle name="Percent 2 7 3" xfId="11776" xr:uid="{00000000-0005-0000-0000-000038360000}"/>
    <cellStyle name="Percent 2 7 3 2" xfId="11777" xr:uid="{00000000-0005-0000-0000-000039360000}"/>
    <cellStyle name="Percent 2 7 3 3" xfId="11778" xr:uid="{00000000-0005-0000-0000-00003A360000}"/>
    <cellStyle name="Percent 2 7 3 4" xfId="11779" xr:uid="{00000000-0005-0000-0000-00003B360000}"/>
    <cellStyle name="Percent 2 7 3 5" xfId="11780" xr:uid="{00000000-0005-0000-0000-00003C360000}"/>
    <cellStyle name="Percent 2 7 3 6" xfId="18979" xr:uid="{00000000-0005-0000-0000-00003D360000}"/>
    <cellStyle name="Percent 2 7 4" xfId="11781" xr:uid="{00000000-0005-0000-0000-00003E360000}"/>
    <cellStyle name="Percent 2 7 4 2" xfId="11782" xr:uid="{00000000-0005-0000-0000-00003F360000}"/>
    <cellStyle name="Percent 2 7 4 3" xfId="11783" xr:uid="{00000000-0005-0000-0000-000040360000}"/>
    <cellStyle name="Percent 2 7 4 4" xfId="11784" xr:uid="{00000000-0005-0000-0000-000041360000}"/>
    <cellStyle name="Percent 2 7 4 5" xfId="11785" xr:uid="{00000000-0005-0000-0000-000042360000}"/>
    <cellStyle name="Percent 2 7 4 6" xfId="18980" xr:uid="{00000000-0005-0000-0000-000043360000}"/>
    <cellStyle name="Percent 2 7 5" xfId="11786" xr:uid="{00000000-0005-0000-0000-000044360000}"/>
    <cellStyle name="Percent 2 7 5 2" xfId="11787" xr:uid="{00000000-0005-0000-0000-000045360000}"/>
    <cellStyle name="Percent 2 7 5 3" xfId="11788" xr:uid="{00000000-0005-0000-0000-000046360000}"/>
    <cellStyle name="Percent 2 7 5 4" xfId="11789" xr:uid="{00000000-0005-0000-0000-000047360000}"/>
    <cellStyle name="Percent 2 7 5 5" xfId="11790" xr:uid="{00000000-0005-0000-0000-000048360000}"/>
    <cellStyle name="Percent 2 7 5 6" xfId="18981" xr:uid="{00000000-0005-0000-0000-000049360000}"/>
    <cellStyle name="Percent 2 7 6" xfId="11791" xr:uid="{00000000-0005-0000-0000-00004A360000}"/>
    <cellStyle name="Percent 2 7 6 2" xfId="11792" xr:uid="{00000000-0005-0000-0000-00004B360000}"/>
    <cellStyle name="Percent 2 7 6 3" xfId="11793" xr:uid="{00000000-0005-0000-0000-00004C360000}"/>
    <cellStyle name="Percent 2 7 6 4" xfId="11794" xr:uid="{00000000-0005-0000-0000-00004D360000}"/>
    <cellStyle name="Percent 2 7 6 5" xfId="11795" xr:uid="{00000000-0005-0000-0000-00004E360000}"/>
    <cellStyle name="Percent 2 7 6 6" xfId="18982" xr:uid="{00000000-0005-0000-0000-00004F360000}"/>
    <cellStyle name="Percent 2 7 7" xfId="11796" xr:uid="{00000000-0005-0000-0000-000050360000}"/>
    <cellStyle name="Percent 2 7 7 2" xfId="11797" xr:uid="{00000000-0005-0000-0000-000051360000}"/>
    <cellStyle name="Percent 2 7 7 3" xfId="11798" xr:uid="{00000000-0005-0000-0000-000052360000}"/>
    <cellStyle name="Percent 2 7 7 4" xfId="11799" xr:uid="{00000000-0005-0000-0000-000053360000}"/>
    <cellStyle name="Percent 2 7 7 5" xfId="11800" xr:uid="{00000000-0005-0000-0000-000054360000}"/>
    <cellStyle name="Percent 2 7 7 6" xfId="18983" xr:uid="{00000000-0005-0000-0000-000055360000}"/>
    <cellStyle name="Percent 2 7 8" xfId="11801" xr:uid="{00000000-0005-0000-0000-000056360000}"/>
    <cellStyle name="Percent 2 7 8 2" xfId="11802" xr:uid="{00000000-0005-0000-0000-000057360000}"/>
    <cellStyle name="Percent 2 7 8 3" xfId="11803" xr:uid="{00000000-0005-0000-0000-000058360000}"/>
    <cellStyle name="Percent 2 7 8 4" xfId="11804" xr:uid="{00000000-0005-0000-0000-000059360000}"/>
    <cellStyle name="Percent 2 7 8 5" xfId="11805" xr:uid="{00000000-0005-0000-0000-00005A360000}"/>
    <cellStyle name="Percent 2 7 8 6" xfId="18984" xr:uid="{00000000-0005-0000-0000-00005B360000}"/>
    <cellStyle name="Percent 2 7 9" xfId="11806" xr:uid="{00000000-0005-0000-0000-00005C360000}"/>
    <cellStyle name="Percent 2 8" xfId="11807" xr:uid="{00000000-0005-0000-0000-00005D360000}"/>
    <cellStyle name="Percent 2 8 10" xfId="11808" xr:uid="{00000000-0005-0000-0000-00005E360000}"/>
    <cellStyle name="Percent 2 8 11" xfId="11809" xr:uid="{00000000-0005-0000-0000-00005F360000}"/>
    <cellStyle name="Percent 2 8 12" xfId="11810" xr:uid="{00000000-0005-0000-0000-000060360000}"/>
    <cellStyle name="Percent 2 8 13" xfId="18985" xr:uid="{00000000-0005-0000-0000-000061360000}"/>
    <cellStyle name="Percent 2 8 2" xfId="11811" xr:uid="{00000000-0005-0000-0000-000062360000}"/>
    <cellStyle name="Percent 2 8 2 2" xfId="11812" xr:uid="{00000000-0005-0000-0000-000063360000}"/>
    <cellStyle name="Percent 2 8 2 3" xfId="11813" xr:uid="{00000000-0005-0000-0000-000064360000}"/>
    <cellStyle name="Percent 2 8 2 4" xfId="11814" xr:uid="{00000000-0005-0000-0000-000065360000}"/>
    <cellStyle name="Percent 2 8 2 5" xfId="11815" xr:uid="{00000000-0005-0000-0000-000066360000}"/>
    <cellStyle name="Percent 2 8 2 6" xfId="18986" xr:uid="{00000000-0005-0000-0000-000067360000}"/>
    <cellStyle name="Percent 2 8 3" xfId="11816" xr:uid="{00000000-0005-0000-0000-000068360000}"/>
    <cellStyle name="Percent 2 8 3 2" xfId="11817" xr:uid="{00000000-0005-0000-0000-000069360000}"/>
    <cellStyle name="Percent 2 8 3 3" xfId="11818" xr:uid="{00000000-0005-0000-0000-00006A360000}"/>
    <cellStyle name="Percent 2 8 3 4" xfId="11819" xr:uid="{00000000-0005-0000-0000-00006B360000}"/>
    <cellStyle name="Percent 2 8 3 5" xfId="11820" xr:uid="{00000000-0005-0000-0000-00006C360000}"/>
    <cellStyle name="Percent 2 8 3 6" xfId="18987" xr:uid="{00000000-0005-0000-0000-00006D360000}"/>
    <cellStyle name="Percent 2 8 4" xfId="11821" xr:uid="{00000000-0005-0000-0000-00006E360000}"/>
    <cellStyle name="Percent 2 8 4 2" xfId="11822" xr:uid="{00000000-0005-0000-0000-00006F360000}"/>
    <cellStyle name="Percent 2 8 4 3" xfId="11823" xr:uid="{00000000-0005-0000-0000-000070360000}"/>
    <cellStyle name="Percent 2 8 4 4" xfId="11824" xr:uid="{00000000-0005-0000-0000-000071360000}"/>
    <cellStyle name="Percent 2 8 4 5" xfId="11825" xr:uid="{00000000-0005-0000-0000-000072360000}"/>
    <cellStyle name="Percent 2 8 4 6" xfId="18988" xr:uid="{00000000-0005-0000-0000-000073360000}"/>
    <cellStyle name="Percent 2 8 5" xfId="11826" xr:uid="{00000000-0005-0000-0000-000074360000}"/>
    <cellStyle name="Percent 2 8 5 2" xfId="11827" xr:uid="{00000000-0005-0000-0000-000075360000}"/>
    <cellStyle name="Percent 2 8 5 3" xfId="11828" xr:uid="{00000000-0005-0000-0000-000076360000}"/>
    <cellStyle name="Percent 2 8 5 4" xfId="11829" xr:uid="{00000000-0005-0000-0000-000077360000}"/>
    <cellStyle name="Percent 2 8 5 5" xfId="11830" xr:uid="{00000000-0005-0000-0000-000078360000}"/>
    <cellStyle name="Percent 2 8 5 6" xfId="18989" xr:uid="{00000000-0005-0000-0000-000079360000}"/>
    <cellStyle name="Percent 2 8 6" xfId="11831" xr:uid="{00000000-0005-0000-0000-00007A360000}"/>
    <cellStyle name="Percent 2 8 6 2" xfId="11832" xr:uid="{00000000-0005-0000-0000-00007B360000}"/>
    <cellStyle name="Percent 2 8 6 3" xfId="11833" xr:uid="{00000000-0005-0000-0000-00007C360000}"/>
    <cellStyle name="Percent 2 8 6 4" xfId="11834" xr:uid="{00000000-0005-0000-0000-00007D360000}"/>
    <cellStyle name="Percent 2 8 6 5" xfId="11835" xr:uid="{00000000-0005-0000-0000-00007E360000}"/>
    <cellStyle name="Percent 2 8 6 6" xfId="18990" xr:uid="{00000000-0005-0000-0000-00007F360000}"/>
    <cellStyle name="Percent 2 8 7" xfId="11836" xr:uid="{00000000-0005-0000-0000-000080360000}"/>
    <cellStyle name="Percent 2 8 7 2" xfId="11837" xr:uid="{00000000-0005-0000-0000-000081360000}"/>
    <cellStyle name="Percent 2 8 7 3" xfId="11838" xr:uid="{00000000-0005-0000-0000-000082360000}"/>
    <cellStyle name="Percent 2 8 7 4" xfId="11839" xr:uid="{00000000-0005-0000-0000-000083360000}"/>
    <cellStyle name="Percent 2 8 7 5" xfId="11840" xr:uid="{00000000-0005-0000-0000-000084360000}"/>
    <cellStyle name="Percent 2 8 7 6" xfId="18991" xr:uid="{00000000-0005-0000-0000-000085360000}"/>
    <cellStyle name="Percent 2 8 8" xfId="11841" xr:uid="{00000000-0005-0000-0000-000086360000}"/>
    <cellStyle name="Percent 2 8 8 2" xfId="11842" xr:uid="{00000000-0005-0000-0000-000087360000}"/>
    <cellStyle name="Percent 2 8 8 3" xfId="11843" xr:uid="{00000000-0005-0000-0000-000088360000}"/>
    <cellStyle name="Percent 2 8 8 4" xfId="11844" xr:uid="{00000000-0005-0000-0000-000089360000}"/>
    <cellStyle name="Percent 2 8 8 5" xfId="11845" xr:uid="{00000000-0005-0000-0000-00008A360000}"/>
    <cellStyle name="Percent 2 8 8 6" xfId="18992" xr:uid="{00000000-0005-0000-0000-00008B360000}"/>
    <cellStyle name="Percent 2 8 9" xfId="11846" xr:uid="{00000000-0005-0000-0000-00008C360000}"/>
    <cellStyle name="Percent 2 9" xfId="11847" xr:uid="{00000000-0005-0000-0000-00008D360000}"/>
    <cellStyle name="Percent 2 9 10" xfId="11848" xr:uid="{00000000-0005-0000-0000-00008E360000}"/>
    <cellStyle name="Percent 2 9 11" xfId="11849" xr:uid="{00000000-0005-0000-0000-00008F360000}"/>
    <cellStyle name="Percent 2 9 12" xfId="11850" xr:uid="{00000000-0005-0000-0000-000090360000}"/>
    <cellStyle name="Percent 2 9 13" xfId="18993" xr:uid="{00000000-0005-0000-0000-000091360000}"/>
    <cellStyle name="Percent 2 9 2" xfId="11851" xr:uid="{00000000-0005-0000-0000-000092360000}"/>
    <cellStyle name="Percent 2 9 2 2" xfId="11852" xr:uid="{00000000-0005-0000-0000-000093360000}"/>
    <cellStyle name="Percent 2 9 2 3" xfId="11853" xr:uid="{00000000-0005-0000-0000-000094360000}"/>
    <cellStyle name="Percent 2 9 2 4" xfId="11854" xr:uid="{00000000-0005-0000-0000-000095360000}"/>
    <cellStyle name="Percent 2 9 2 5" xfId="11855" xr:uid="{00000000-0005-0000-0000-000096360000}"/>
    <cellStyle name="Percent 2 9 2 6" xfId="18994" xr:uid="{00000000-0005-0000-0000-000097360000}"/>
    <cellStyle name="Percent 2 9 3" xfId="11856" xr:uid="{00000000-0005-0000-0000-000098360000}"/>
    <cellStyle name="Percent 2 9 3 2" xfId="11857" xr:uid="{00000000-0005-0000-0000-000099360000}"/>
    <cellStyle name="Percent 2 9 3 3" xfId="11858" xr:uid="{00000000-0005-0000-0000-00009A360000}"/>
    <cellStyle name="Percent 2 9 3 4" xfId="11859" xr:uid="{00000000-0005-0000-0000-00009B360000}"/>
    <cellStyle name="Percent 2 9 3 5" xfId="11860" xr:uid="{00000000-0005-0000-0000-00009C360000}"/>
    <cellStyle name="Percent 2 9 3 6" xfId="18995" xr:uid="{00000000-0005-0000-0000-00009D360000}"/>
    <cellStyle name="Percent 2 9 4" xfId="11861" xr:uid="{00000000-0005-0000-0000-00009E360000}"/>
    <cellStyle name="Percent 2 9 4 2" xfId="11862" xr:uid="{00000000-0005-0000-0000-00009F360000}"/>
    <cellStyle name="Percent 2 9 4 3" xfId="11863" xr:uid="{00000000-0005-0000-0000-0000A0360000}"/>
    <cellStyle name="Percent 2 9 4 4" xfId="11864" xr:uid="{00000000-0005-0000-0000-0000A1360000}"/>
    <cellStyle name="Percent 2 9 4 5" xfId="11865" xr:uid="{00000000-0005-0000-0000-0000A2360000}"/>
    <cellStyle name="Percent 2 9 4 6" xfId="18996" xr:uid="{00000000-0005-0000-0000-0000A3360000}"/>
    <cellStyle name="Percent 2 9 5" xfId="11866" xr:uid="{00000000-0005-0000-0000-0000A4360000}"/>
    <cellStyle name="Percent 2 9 5 2" xfId="11867" xr:uid="{00000000-0005-0000-0000-0000A5360000}"/>
    <cellStyle name="Percent 2 9 5 3" xfId="11868" xr:uid="{00000000-0005-0000-0000-0000A6360000}"/>
    <cellStyle name="Percent 2 9 5 4" xfId="11869" xr:uid="{00000000-0005-0000-0000-0000A7360000}"/>
    <cellStyle name="Percent 2 9 5 5" xfId="11870" xr:uid="{00000000-0005-0000-0000-0000A8360000}"/>
    <cellStyle name="Percent 2 9 5 6" xfId="18997" xr:uid="{00000000-0005-0000-0000-0000A9360000}"/>
    <cellStyle name="Percent 2 9 6" xfId="11871" xr:uid="{00000000-0005-0000-0000-0000AA360000}"/>
    <cellStyle name="Percent 2 9 6 2" xfId="11872" xr:uid="{00000000-0005-0000-0000-0000AB360000}"/>
    <cellStyle name="Percent 2 9 6 3" xfId="11873" xr:uid="{00000000-0005-0000-0000-0000AC360000}"/>
    <cellStyle name="Percent 2 9 6 4" xfId="11874" xr:uid="{00000000-0005-0000-0000-0000AD360000}"/>
    <cellStyle name="Percent 2 9 6 5" xfId="11875" xr:uid="{00000000-0005-0000-0000-0000AE360000}"/>
    <cellStyle name="Percent 2 9 6 6" xfId="18998" xr:uid="{00000000-0005-0000-0000-0000AF360000}"/>
    <cellStyle name="Percent 2 9 7" xfId="11876" xr:uid="{00000000-0005-0000-0000-0000B0360000}"/>
    <cellStyle name="Percent 2 9 7 2" xfId="11877" xr:uid="{00000000-0005-0000-0000-0000B1360000}"/>
    <cellStyle name="Percent 2 9 7 3" xfId="11878" xr:uid="{00000000-0005-0000-0000-0000B2360000}"/>
    <cellStyle name="Percent 2 9 7 4" xfId="11879" xr:uid="{00000000-0005-0000-0000-0000B3360000}"/>
    <cellStyle name="Percent 2 9 7 5" xfId="11880" xr:uid="{00000000-0005-0000-0000-0000B4360000}"/>
    <cellStyle name="Percent 2 9 7 6" xfId="18999" xr:uid="{00000000-0005-0000-0000-0000B5360000}"/>
    <cellStyle name="Percent 2 9 8" xfId="11881" xr:uid="{00000000-0005-0000-0000-0000B6360000}"/>
    <cellStyle name="Percent 2 9 8 2" xfId="11882" xr:uid="{00000000-0005-0000-0000-0000B7360000}"/>
    <cellStyle name="Percent 2 9 8 3" xfId="11883" xr:uid="{00000000-0005-0000-0000-0000B8360000}"/>
    <cellStyle name="Percent 2 9 8 4" xfId="11884" xr:uid="{00000000-0005-0000-0000-0000B9360000}"/>
    <cellStyle name="Percent 2 9 8 5" xfId="11885" xr:uid="{00000000-0005-0000-0000-0000BA360000}"/>
    <cellStyle name="Percent 2 9 8 6" xfId="19000" xr:uid="{00000000-0005-0000-0000-0000BB360000}"/>
    <cellStyle name="Percent 2 9 9" xfId="11886" xr:uid="{00000000-0005-0000-0000-0000BC360000}"/>
    <cellStyle name="Percent 20" xfId="11887" xr:uid="{00000000-0005-0000-0000-0000BD360000}"/>
    <cellStyle name="Percent 20 10" xfId="11888" xr:uid="{00000000-0005-0000-0000-0000BE360000}"/>
    <cellStyle name="Percent 20 11" xfId="11889" xr:uid="{00000000-0005-0000-0000-0000BF360000}"/>
    <cellStyle name="Percent 20 12" xfId="11890" xr:uid="{00000000-0005-0000-0000-0000C0360000}"/>
    <cellStyle name="Percent 20 2" xfId="11891" xr:uid="{00000000-0005-0000-0000-0000C1360000}"/>
    <cellStyle name="Percent 20 2 2" xfId="11892" xr:uid="{00000000-0005-0000-0000-0000C2360000}"/>
    <cellStyle name="Percent 20 2 3" xfId="11893" xr:uid="{00000000-0005-0000-0000-0000C3360000}"/>
    <cellStyle name="Percent 20 2 4" xfId="11894" xr:uid="{00000000-0005-0000-0000-0000C4360000}"/>
    <cellStyle name="Percent 20 2 5" xfId="11895" xr:uid="{00000000-0005-0000-0000-0000C5360000}"/>
    <cellStyle name="Percent 20 2 6" xfId="11896" xr:uid="{00000000-0005-0000-0000-0000C6360000}"/>
    <cellStyle name="Percent 20 3" xfId="11897" xr:uid="{00000000-0005-0000-0000-0000C7360000}"/>
    <cellStyle name="Percent 20 3 2" xfId="11898" xr:uid="{00000000-0005-0000-0000-0000C8360000}"/>
    <cellStyle name="Percent 20 3 3" xfId="11899" xr:uid="{00000000-0005-0000-0000-0000C9360000}"/>
    <cellStyle name="Percent 20 3 4" xfId="11900" xr:uid="{00000000-0005-0000-0000-0000CA360000}"/>
    <cellStyle name="Percent 20 3 5" xfId="11901" xr:uid="{00000000-0005-0000-0000-0000CB360000}"/>
    <cellStyle name="Percent 20 4" xfId="11902" xr:uid="{00000000-0005-0000-0000-0000CC360000}"/>
    <cellStyle name="Percent 20 4 2" xfId="11903" xr:uid="{00000000-0005-0000-0000-0000CD360000}"/>
    <cellStyle name="Percent 20 4 3" xfId="11904" xr:uid="{00000000-0005-0000-0000-0000CE360000}"/>
    <cellStyle name="Percent 20 4 4" xfId="11905" xr:uid="{00000000-0005-0000-0000-0000CF360000}"/>
    <cellStyle name="Percent 20 4 5" xfId="11906" xr:uid="{00000000-0005-0000-0000-0000D0360000}"/>
    <cellStyle name="Percent 20 5" xfId="11907" xr:uid="{00000000-0005-0000-0000-0000D1360000}"/>
    <cellStyle name="Percent 20 5 2" xfId="11908" xr:uid="{00000000-0005-0000-0000-0000D2360000}"/>
    <cellStyle name="Percent 20 5 3" xfId="11909" xr:uid="{00000000-0005-0000-0000-0000D3360000}"/>
    <cellStyle name="Percent 20 5 4" xfId="11910" xr:uid="{00000000-0005-0000-0000-0000D4360000}"/>
    <cellStyle name="Percent 20 5 5" xfId="11911" xr:uid="{00000000-0005-0000-0000-0000D5360000}"/>
    <cellStyle name="Percent 20 6" xfId="11912" xr:uid="{00000000-0005-0000-0000-0000D6360000}"/>
    <cellStyle name="Percent 20 6 2" xfId="11913" xr:uid="{00000000-0005-0000-0000-0000D7360000}"/>
    <cellStyle name="Percent 20 6 3" xfId="11914" xr:uid="{00000000-0005-0000-0000-0000D8360000}"/>
    <cellStyle name="Percent 20 6 4" xfId="11915" xr:uid="{00000000-0005-0000-0000-0000D9360000}"/>
    <cellStyle name="Percent 20 6 5" xfId="11916" xr:uid="{00000000-0005-0000-0000-0000DA360000}"/>
    <cellStyle name="Percent 20 7" xfId="11917" xr:uid="{00000000-0005-0000-0000-0000DB360000}"/>
    <cellStyle name="Percent 20 7 2" xfId="11918" xr:uid="{00000000-0005-0000-0000-0000DC360000}"/>
    <cellStyle name="Percent 20 7 2 2" xfId="11919" xr:uid="{00000000-0005-0000-0000-0000DD360000}"/>
    <cellStyle name="Percent 20 7 2 3" xfId="11920" xr:uid="{00000000-0005-0000-0000-0000DE360000}"/>
    <cellStyle name="Percent 20 7 2 4" xfId="11921" xr:uid="{00000000-0005-0000-0000-0000DF360000}"/>
    <cellStyle name="Percent 20 7 2 5" xfId="11922" xr:uid="{00000000-0005-0000-0000-0000E0360000}"/>
    <cellStyle name="Percent 20 7 3" xfId="11923" xr:uid="{00000000-0005-0000-0000-0000E1360000}"/>
    <cellStyle name="Percent 20 7 3 2" xfId="11924" xr:uid="{00000000-0005-0000-0000-0000E2360000}"/>
    <cellStyle name="Percent 20 7 3 3" xfId="11925" xr:uid="{00000000-0005-0000-0000-0000E3360000}"/>
    <cellStyle name="Percent 20 7 3 4" xfId="11926" xr:uid="{00000000-0005-0000-0000-0000E4360000}"/>
    <cellStyle name="Percent 20 7 3 5" xfId="11927" xr:uid="{00000000-0005-0000-0000-0000E5360000}"/>
    <cellStyle name="Percent 20 7 4" xfId="11928" xr:uid="{00000000-0005-0000-0000-0000E6360000}"/>
    <cellStyle name="Percent 20 7 5" xfId="11929" xr:uid="{00000000-0005-0000-0000-0000E7360000}"/>
    <cellStyle name="Percent 20 7 6" xfId="11930" xr:uid="{00000000-0005-0000-0000-0000E8360000}"/>
    <cellStyle name="Percent 20 7 7" xfId="11931" xr:uid="{00000000-0005-0000-0000-0000E9360000}"/>
    <cellStyle name="Percent 20 8" xfId="11932" xr:uid="{00000000-0005-0000-0000-0000EA360000}"/>
    <cellStyle name="Percent 20 9" xfId="11933" xr:uid="{00000000-0005-0000-0000-0000EB360000}"/>
    <cellStyle name="Percent 21" xfId="11934" xr:uid="{00000000-0005-0000-0000-0000EC360000}"/>
    <cellStyle name="Percent 21 10" xfId="11935" xr:uid="{00000000-0005-0000-0000-0000ED360000}"/>
    <cellStyle name="Percent 21 11" xfId="11936" xr:uid="{00000000-0005-0000-0000-0000EE360000}"/>
    <cellStyle name="Percent 21 2" xfId="11937" xr:uid="{00000000-0005-0000-0000-0000EF360000}"/>
    <cellStyle name="Percent 21 2 2" xfId="11938" xr:uid="{00000000-0005-0000-0000-0000F0360000}"/>
    <cellStyle name="Percent 21 2 3" xfId="11939" xr:uid="{00000000-0005-0000-0000-0000F1360000}"/>
    <cellStyle name="Percent 21 2 4" xfId="11940" xr:uid="{00000000-0005-0000-0000-0000F2360000}"/>
    <cellStyle name="Percent 21 2 5" xfId="11941" xr:uid="{00000000-0005-0000-0000-0000F3360000}"/>
    <cellStyle name="Percent 21 3" xfId="11942" xr:uid="{00000000-0005-0000-0000-0000F4360000}"/>
    <cellStyle name="Percent 21 3 2" xfId="11943" xr:uid="{00000000-0005-0000-0000-0000F5360000}"/>
    <cellStyle name="Percent 21 3 3" xfId="11944" xr:uid="{00000000-0005-0000-0000-0000F6360000}"/>
    <cellStyle name="Percent 21 3 4" xfId="11945" xr:uid="{00000000-0005-0000-0000-0000F7360000}"/>
    <cellStyle name="Percent 21 3 5" xfId="11946" xr:uid="{00000000-0005-0000-0000-0000F8360000}"/>
    <cellStyle name="Percent 21 4" xfId="11947" xr:uid="{00000000-0005-0000-0000-0000F9360000}"/>
    <cellStyle name="Percent 21 4 2" xfId="11948" xr:uid="{00000000-0005-0000-0000-0000FA360000}"/>
    <cellStyle name="Percent 21 4 3" xfId="11949" xr:uid="{00000000-0005-0000-0000-0000FB360000}"/>
    <cellStyle name="Percent 21 4 4" xfId="11950" xr:uid="{00000000-0005-0000-0000-0000FC360000}"/>
    <cellStyle name="Percent 21 4 5" xfId="11951" xr:uid="{00000000-0005-0000-0000-0000FD360000}"/>
    <cellStyle name="Percent 21 5" xfId="11952" xr:uid="{00000000-0005-0000-0000-0000FE360000}"/>
    <cellStyle name="Percent 21 5 2" xfId="11953" xr:uid="{00000000-0005-0000-0000-0000FF360000}"/>
    <cellStyle name="Percent 21 5 3" xfId="11954" xr:uid="{00000000-0005-0000-0000-000000370000}"/>
    <cellStyle name="Percent 21 5 4" xfId="11955" xr:uid="{00000000-0005-0000-0000-000001370000}"/>
    <cellStyle name="Percent 21 5 5" xfId="11956" xr:uid="{00000000-0005-0000-0000-000002370000}"/>
    <cellStyle name="Percent 21 6" xfId="11957" xr:uid="{00000000-0005-0000-0000-000003370000}"/>
    <cellStyle name="Percent 21 6 2" xfId="11958" xr:uid="{00000000-0005-0000-0000-000004370000}"/>
    <cellStyle name="Percent 21 6 3" xfId="11959" xr:uid="{00000000-0005-0000-0000-000005370000}"/>
    <cellStyle name="Percent 21 6 4" xfId="11960" xr:uid="{00000000-0005-0000-0000-000006370000}"/>
    <cellStyle name="Percent 21 6 5" xfId="11961" xr:uid="{00000000-0005-0000-0000-000007370000}"/>
    <cellStyle name="Percent 21 7" xfId="11962" xr:uid="{00000000-0005-0000-0000-000008370000}"/>
    <cellStyle name="Percent 21 7 2" xfId="11963" xr:uid="{00000000-0005-0000-0000-000009370000}"/>
    <cellStyle name="Percent 21 7 2 2" xfId="11964" xr:uid="{00000000-0005-0000-0000-00000A370000}"/>
    <cellStyle name="Percent 21 7 2 3" xfId="11965" xr:uid="{00000000-0005-0000-0000-00000B370000}"/>
    <cellStyle name="Percent 21 7 2 4" xfId="11966" xr:uid="{00000000-0005-0000-0000-00000C370000}"/>
    <cellStyle name="Percent 21 7 2 5" xfId="11967" xr:uid="{00000000-0005-0000-0000-00000D370000}"/>
    <cellStyle name="Percent 21 7 3" xfId="11968" xr:uid="{00000000-0005-0000-0000-00000E370000}"/>
    <cellStyle name="Percent 21 7 3 2" xfId="11969" xr:uid="{00000000-0005-0000-0000-00000F370000}"/>
    <cellStyle name="Percent 21 7 3 3" xfId="11970" xr:uid="{00000000-0005-0000-0000-000010370000}"/>
    <cellStyle name="Percent 21 7 3 4" xfId="11971" xr:uid="{00000000-0005-0000-0000-000011370000}"/>
    <cellStyle name="Percent 21 7 3 5" xfId="11972" xr:uid="{00000000-0005-0000-0000-000012370000}"/>
    <cellStyle name="Percent 21 7 4" xfId="11973" xr:uid="{00000000-0005-0000-0000-000013370000}"/>
    <cellStyle name="Percent 21 7 5" xfId="11974" xr:uid="{00000000-0005-0000-0000-000014370000}"/>
    <cellStyle name="Percent 21 7 6" xfId="11975" xr:uid="{00000000-0005-0000-0000-000015370000}"/>
    <cellStyle name="Percent 21 7 7" xfId="11976" xr:uid="{00000000-0005-0000-0000-000016370000}"/>
    <cellStyle name="Percent 21 8" xfId="11977" xr:uid="{00000000-0005-0000-0000-000017370000}"/>
    <cellStyle name="Percent 21 9" xfId="11978" xr:uid="{00000000-0005-0000-0000-000018370000}"/>
    <cellStyle name="Percent 22" xfId="11979" xr:uid="{00000000-0005-0000-0000-000019370000}"/>
    <cellStyle name="Percent 22 10" xfId="11980" xr:uid="{00000000-0005-0000-0000-00001A370000}"/>
    <cellStyle name="Percent 22 11" xfId="11981" xr:uid="{00000000-0005-0000-0000-00001B370000}"/>
    <cellStyle name="Percent 22 2" xfId="11982" xr:uid="{00000000-0005-0000-0000-00001C370000}"/>
    <cellStyle name="Percent 22 2 2" xfId="11983" xr:uid="{00000000-0005-0000-0000-00001D370000}"/>
    <cellStyle name="Percent 22 2 3" xfId="11984" xr:uid="{00000000-0005-0000-0000-00001E370000}"/>
    <cellStyle name="Percent 22 2 4" xfId="11985" xr:uid="{00000000-0005-0000-0000-00001F370000}"/>
    <cellStyle name="Percent 22 2 5" xfId="11986" xr:uid="{00000000-0005-0000-0000-000020370000}"/>
    <cellStyle name="Percent 22 3" xfId="11987" xr:uid="{00000000-0005-0000-0000-000021370000}"/>
    <cellStyle name="Percent 22 3 2" xfId="11988" xr:uid="{00000000-0005-0000-0000-000022370000}"/>
    <cellStyle name="Percent 22 3 3" xfId="11989" xr:uid="{00000000-0005-0000-0000-000023370000}"/>
    <cellStyle name="Percent 22 3 4" xfId="11990" xr:uid="{00000000-0005-0000-0000-000024370000}"/>
    <cellStyle name="Percent 22 3 5" xfId="11991" xr:uid="{00000000-0005-0000-0000-000025370000}"/>
    <cellStyle name="Percent 22 4" xfId="11992" xr:uid="{00000000-0005-0000-0000-000026370000}"/>
    <cellStyle name="Percent 22 4 2" xfId="11993" xr:uid="{00000000-0005-0000-0000-000027370000}"/>
    <cellStyle name="Percent 22 4 3" xfId="11994" xr:uid="{00000000-0005-0000-0000-000028370000}"/>
    <cellStyle name="Percent 22 4 4" xfId="11995" xr:uid="{00000000-0005-0000-0000-000029370000}"/>
    <cellStyle name="Percent 22 4 5" xfId="11996" xr:uid="{00000000-0005-0000-0000-00002A370000}"/>
    <cellStyle name="Percent 22 5" xfId="11997" xr:uid="{00000000-0005-0000-0000-00002B370000}"/>
    <cellStyle name="Percent 22 5 2" xfId="11998" xr:uid="{00000000-0005-0000-0000-00002C370000}"/>
    <cellStyle name="Percent 22 5 3" xfId="11999" xr:uid="{00000000-0005-0000-0000-00002D370000}"/>
    <cellStyle name="Percent 22 5 4" xfId="12000" xr:uid="{00000000-0005-0000-0000-00002E370000}"/>
    <cellStyle name="Percent 22 5 5" xfId="12001" xr:uid="{00000000-0005-0000-0000-00002F370000}"/>
    <cellStyle name="Percent 22 6" xfId="12002" xr:uid="{00000000-0005-0000-0000-000030370000}"/>
    <cellStyle name="Percent 22 6 2" xfId="12003" xr:uid="{00000000-0005-0000-0000-000031370000}"/>
    <cellStyle name="Percent 22 6 3" xfId="12004" xr:uid="{00000000-0005-0000-0000-000032370000}"/>
    <cellStyle name="Percent 22 6 4" xfId="12005" xr:uid="{00000000-0005-0000-0000-000033370000}"/>
    <cellStyle name="Percent 22 6 5" xfId="12006" xr:uid="{00000000-0005-0000-0000-000034370000}"/>
    <cellStyle name="Percent 22 7" xfId="12007" xr:uid="{00000000-0005-0000-0000-000035370000}"/>
    <cellStyle name="Percent 22 7 2" xfId="12008" xr:uid="{00000000-0005-0000-0000-000036370000}"/>
    <cellStyle name="Percent 22 7 2 2" xfId="12009" xr:uid="{00000000-0005-0000-0000-000037370000}"/>
    <cellStyle name="Percent 22 7 2 3" xfId="12010" xr:uid="{00000000-0005-0000-0000-000038370000}"/>
    <cellStyle name="Percent 22 7 2 4" xfId="12011" xr:uid="{00000000-0005-0000-0000-000039370000}"/>
    <cellStyle name="Percent 22 7 2 5" xfId="12012" xr:uid="{00000000-0005-0000-0000-00003A370000}"/>
    <cellStyle name="Percent 22 7 3" xfId="12013" xr:uid="{00000000-0005-0000-0000-00003B370000}"/>
    <cellStyle name="Percent 22 7 3 2" xfId="12014" xr:uid="{00000000-0005-0000-0000-00003C370000}"/>
    <cellStyle name="Percent 22 7 3 3" xfId="12015" xr:uid="{00000000-0005-0000-0000-00003D370000}"/>
    <cellStyle name="Percent 22 7 3 4" xfId="12016" xr:uid="{00000000-0005-0000-0000-00003E370000}"/>
    <cellStyle name="Percent 22 7 3 5" xfId="12017" xr:uid="{00000000-0005-0000-0000-00003F370000}"/>
    <cellStyle name="Percent 22 7 4" xfId="12018" xr:uid="{00000000-0005-0000-0000-000040370000}"/>
    <cellStyle name="Percent 22 7 5" xfId="12019" xr:uid="{00000000-0005-0000-0000-000041370000}"/>
    <cellStyle name="Percent 22 7 6" xfId="12020" xr:uid="{00000000-0005-0000-0000-000042370000}"/>
    <cellStyle name="Percent 22 7 7" xfId="12021" xr:uid="{00000000-0005-0000-0000-000043370000}"/>
    <cellStyle name="Percent 22 8" xfId="12022" xr:uid="{00000000-0005-0000-0000-000044370000}"/>
    <cellStyle name="Percent 22 9" xfId="12023" xr:uid="{00000000-0005-0000-0000-000045370000}"/>
    <cellStyle name="Percent 23" xfId="12024" xr:uid="{00000000-0005-0000-0000-000046370000}"/>
    <cellStyle name="Percent 23 10" xfId="12025" xr:uid="{00000000-0005-0000-0000-000047370000}"/>
    <cellStyle name="Percent 23 11" xfId="12026" xr:uid="{00000000-0005-0000-0000-000048370000}"/>
    <cellStyle name="Percent 23 2" xfId="12027" xr:uid="{00000000-0005-0000-0000-000049370000}"/>
    <cellStyle name="Percent 23 2 2" xfId="12028" xr:uid="{00000000-0005-0000-0000-00004A370000}"/>
    <cellStyle name="Percent 23 2 3" xfId="12029" xr:uid="{00000000-0005-0000-0000-00004B370000}"/>
    <cellStyle name="Percent 23 2 4" xfId="12030" xr:uid="{00000000-0005-0000-0000-00004C370000}"/>
    <cellStyle name="Percent 23 2 5" xfId="12031" xr:uid="{00000000-0005-0000-0000-00004D370000}"/>
    <cellStyle name="Percent 23 3" xfId="12032" xr:uid="{00000000-0005-0000-0000-00004E370000}"/>
    <cellStyle name="Percent 23 3 2" xfId="12033" xr:uid="{00000000-0005-0000-0000-00004F370000}"/>
    <cellStyle name="Percent 23 3 3" xfId="12034" xr:uid="{00000000-0005-0000-0000-000050370000}"/>
    <cellStyle name="Percent 23 3 4" xfId="12035" xr:uid="{00000000-0005-0000-0000-000051370000}"/>
    <cellStyle name="Percent 23 3 5" xfId="12036" xr:uid="{00000000-0005-0000-0000-000052370000}"/>
    <cellStyle name="Percent 23 4" xfId="12037" xr:uid="{00000000-0005-0000-0000-000053370000}"/>
    <cellStyle name="Percent 23 4 2" xfId="12038" xr:uid="{00000000-0005-0000-0000-000054370000}"/>
    <cellStyle name="Percent 23 4 3" xfId="12039" xr:uid="{00000000-0005-0000-0000-000055370000}"/>
    <cellStyle name="Percent 23 4 4" xfId="12040" xr:uid="{00000000-0005-0000-0000-000056370000}"/>
    <cellStyle name="Percent 23 4 5" xfId="12041" xr:uid="{00000000-0005-0000-0000-000057370000}"/>
    <cellStyle name="Percent 23 5" xfId="12042" xr:uid="{00000000-0005-0000-0000-000058370000}"/>
    <cellStyle name="Percent 23 5 2" xfId="12043" xr:uid="{00000000-0005-0000-0000-000059370000}"/>
    <cellStyle name="Percent 23 5 3" xfId="12044" xr:uid="{00000000-0005-0000-0000-00005A370000}"/>
    <cellStyle name="Percent 23 5 4" xfId="12045" xr:uid="{00000000-0005-0000-0000-00005B370000}"/>
    <cellStyle name="Percent 23 5 5" xfId="12046" xr:uid="{00000000-0005-0000-0000-00005C370000}"/>
    <cellStyle name="Percent 23 6" xfId="12047" xr:uid="{00000000-0005-0000-0000-00005D370000}"/>
    <cellStyle name="Percent 23 6 2" xfId="12048" xr:uid="{00000000-0005-0000-0000-00005E370000}"/>
    <cellStyle name="Percent 23 6 3" xfId="12049" xr:uid="{00000000-0005-0000-0000-00005F370000}"/>
    <cellStyle name="Percent 23 6 4" xfId="12050" xr:uid="{00000000-0005-0000-0000-000060370000}"/>
    <cellStyle name="Percent 23 6 5" xfId="12051" xr:uid="{00000000-0005-0000-0000-000061370000}"/>
    <cellStyle name="Percent 23 7" xfId="12052" xr:uid="{00000000-0005-0000-0000-000062370000}"/>
    <cellStyle name="Percent 23 7 2" xfId="12053" xr:uid="{00000000-0005-0000-0000-000063370000}"/>
    <cellStyle name="Percent 23 7 2 2" xfId="12054" xr:uid="{00000000-0005-0000-0000-000064370000}"/>
    <cellStyle name="Percent 23 7 2 3" xfId="12055" xr:uid="{00000000-0005-0000-0000-000065370000}"/>
    <cellStyle name="Percent 23 7 2 4" xfId="12056" xr:uid="{00000000-0005-0000-0000-000066370000}"/>
    <cellStyle name="Percent 23 7 2 5" xfId="12057" xr:uid="{00000000-0005-0000-0000-000067370000}"/>
    <cellStyle name="Percent 23 7 3" xfId="12058" xr:uid="{00000000-0005-0000-0000-000068370000}"/>
    <cellStyle name="Percent 23 7 3 2" xfId="12059" xr:uid="{00000000-0005-0000-0000-000069370000}"/>
    <cellStyle name="Percent 23 7 3 3" xfId="12060" xr:uid="{00000000-0005-0000-0000-00006A370000}"/>
    <cellStyle name="Percent 23 7 3 4" xfId="12061" xr:uid="{00000000-0005-0000-0000-00006B370000}"/>
    <cellStyle name="Percent 23 7 3 5" xfId="12062" xr:uid="{00000000-0005-0000-0000-00006C370000}"/>
    <cellStyle name="Percent 23 7 4" xfId="12063" xr:uid="{00000000-0005-0000-0000-00006D370000}"/>
    <cellStyle name="Percent 23 7 5" xfId="12064" xr:uid="{00000000-0005-0000-0000-00006E370000}"/>
    <cellStyle name="Percent 23 7 6" xfId="12065" xr:uid="{00000000-0005-0000-0000-00006F370000}"/>
    <cellStyle name="Percent 23 7 7" xfId="12066" xr:uid="{00000000-0005-0000-0000-000070370000}"/>
    <cellStyle name="Percent 23 8" xfId="12067" xr:uid="{00000000-0005-0000-0000-000071370000}"/>
    <cellStyle name="Percent 23 9" xfId="12068" xr:uid="{00000000-0005-0000-0000-000072370000}"/>
    <cellStyle name="Percent 24" xfId="12069" xr:uid="{00000000-0005-0000-0000-000073370000}"/>
    <cellStyle name="Percent 24 10" xfId="12070" xr:uid="{00000000-0005-0000-0000-000074370000}"/>
    <cellStyle name="Percent 24 10 2" xfId="12071" xr:uid="{00000000-0005-0000-0000-000075370000}"/>
    <cellStyle name="Percent 24 10 2 2" xfId="12072" xr:uid="{00000000-0005-0000-0000-000076370000}"/>
    <cellStyle name="Percent 24 10 3" xfId="12073" xr:uid="{00000000-0005-0000-0000-000077370000}"/>
    <cellStyle name="Percent 24 11" xfId="12074" xr:uid="{00000000-0005-0000-0000-000078370000}"/>
    <cellStyle name="Percent 24 11 2" xfId="12075" xr:uid="{00000000-0005-0000-0000-000079370000}"/>
    <cellStyle name="Percent 24 12" xfId="12076" xr:uid="{00000000-0005-0000-0000-00007A370000}"/>
    <cellStyle name="Percent 24 13" xfId="12077" xr:uid="{00000000-0005-0000-0000-00007B370000}"/>
    <cellStyle name="Percent 24 14" xfId="12078" xr:uid="{00000000-0005-0000-0000-00007C370000}"/>
    <cellStyle name="Percent 24 15" xfId="12079" xr:uid="{00000000-0005-0000-0000-00007D370000}"/>
    <cellStyle name="Percent 24 2" xfId="12080" xr:uid="{00000000-0005-0000-0000-00007E370000}"/>
    <cellStyle name="Percent 24 2 2" xfId="12081" xr:uid="{00000000-0005-0000-0000-00007F370000}"/>
    <cellStyle name="Percent 24 2 3" xfId="12082" xr:uid="{00000000-0005-0000-0000-000080370000}"/>
    <cellStyle name="Percent 24 2 4" xfId="12083" xr:uid="{00000000-0005-0000-0000-000081370000}"/>
    <cellStyle name="Percent 24 2 5" xfId="12084" xr:uid="{00000000-0005-0000-0000-000082370000}"/>
    <cellStyle name="Percent 24 3" xfId="12085" xr:uid="{00000000-0005-0000-0000-000083370000}"/>
    <cellStyle name="Percent 24 3 2" xfId="12086" xr:uid="{00000000-0005-0000-0000-000084370000}"/>
    <cellStyle name="Percent 24 3 3" xfId="12087" xr:uid="{00000000-0005-0000-0000-000085370000}"/>
    <cellStyle name="Percent 24 3 4" xfId="12088" xr:uid="{00000000-0005-0000-0000-000086370000}"/>
    <cellStyle name="Percent 24 3 5" xfId="12089" xr:uid="{00000000-0005-0000-0000-000087370000}"/>
    <cellStyle name="Percent 24 4" xfId="12090" xr:uid="{00000000-0005-0000-0000-000088370000}"/>
    <cellStyle name="Percent 24 4 2" xfId="12091" xr:uid="{00000000-0005-0000-0000-000089370000}"/>
    <cellStyle name="Percent 24 4 3" xfId="12092" xr:uid="{00000000-0005-0000-0000-00008A370000}"/>
    <cellStyle name="Percent 24 4 4" xfId="12093" xr:uid="{00000000-0005-0000-0000-00008B370000}"/>
    <cellStyle name="Percent 24 4 5" xfId="12094" xr:uid="{00000000-0005-0000-0000-00008C370000}"/>
    <cellStyle name="Percent 24 5" xfId="12095" xr:uid="{00000000-0005-0000-0000-00008D370000}"/>
    <cellStyle name="Percent 24 5 2" xfId="12096" xr:uid="{00000000-0005-0000-0000-00008E370000}"/>
    <cellStyle name="Percent 24 5 3" xfId="12097" xr:uid="{00000000-0005-0000-0000-00008F370000}"/>
    <cellStyle name="Percent 24 5 4" xfId="12098" xr:uid="{00000000-0005-0000-0000-000090370000}"/>
    <cellStyle name="Percent 24 5 5" xfId="12099" xr:uid="{00000000-0005-0000-0000-000091370000}"/>
    <cellStyle name="Percent 24 6" xfId="12100" xr:uid="{00000000-0005-0000-0000-000092370000}"/>
    <cellStyle name="Percent 24 6 2" xfId="12101" xr:uid="{00000000-0005-0000-0000-000093370000}"/>
    <cellStyle name="Percent 24 6 3" xfId="12102" xr:uid="{00000000-0005-0000-0000-000094370000}"/>
    <cellStyle name="Percent 24 6 4" xfId="12103" xr:uid="{00000000-0005-0000-0000-000095370000}"/>
    <cellStyle name="Percent 24 6 5" xfId="12104" xr:uid="{00000000-0005-0000-0000-000096370000}"/>
    <cellStyle name="Percent 24 7" xfId="12105" xr:uid="{00000000-0005-0000-0000-000097370000}"/>
    <cellStyle name="Percent 24 7 2" xfId="12106" xr:uid="{00000000-0005-0000-0000-000098370000}"/>
    <cellStyle name="Percent 24 7 2 2" xfId="12107" xr:uid="{00000000-0005-0000-0000-000099370000}"/>
    <cellStyle name="Percent 24 7 2 3" xfId="12108" xr:uid="{00000000-0005-0000-0000-00009A370000}"/>
    <cellStyle name="Percent 24 7 2 4" xfId="12109" xr:uid="{00000000-0005-0000-0000-00009B370000}"/>
    <cellStyle name="Percent 24 7 2 5" xfId="12110" xr:uid="{00000000-0005-0000-0000-00009C370000}"/>
    <cellStyle name="Percent 24 7 3" xfId="12111" xr:uid="{00000000-0005-0000-0000-00009D370000}"/>
    <cellStyle name="Percent 24 7 3 2" xfId="12112" xr:uid="{00000000-0005-0000-0000-00009E370000}"/>
    <cellStyle name="Percent 24 7 3 3" xfId="12113" xr:uid="{00000000-0005-0000-0000-00009F370000}"/>
    <cellStyle name="Percent 24 7 3 4" xfId="12114" xr:uid="{00000000-0005-0000-0000-0000A0370000}"/>
    <cellStyle name="Percent 24 7 3 5" xfId="12115" xr:uid="{00000000-0005-0000-0000-0000A1370000}"/>
    <cellStyle name="Percent 24 7 4" xfId="12116" xr:uid="{00000000-0005-0000-0000-0000A2370000}"/>
    <cellStyle name="Percent 24 7 5" xfId="12117" xr:uid="{00000000-0005-0000-0000-0000A3370000}"/>
    <cellStyle name="Percent 24 7 6" xfId="12118" xr:uid="{00000000-0005-0000-0000-0000A4370000}"/>
    <cellStyle name="Percent 24 7 7" xfId="12119" xr:uid="{00000000-0005-0000-0000-0000A5370000}"/>
    <cellStyle name="Percent 24 8" xfId="12120" xr:uid="{00000000-0005-0000-0000-0000A6370000}"/>
    <cellStyle name="Percent 24 8 2" xfId="12121" xr:uid="{00000000-0005-0000-0000-0000A7370000}"/>
    <cellStyle name="Percent 24 8 2 2" xfId="12122" xr:uid="{00000000-0005-0000-0000-0000A8370000}"/>
    <cellStyle name="Percent 24 8 2 2 2" xfId="12123" xr:uid="{00000000-0005-0000-0000-0000A9370000}"/>
    <cellStyle name="Percent 24 8 2 3" xfId="12124" xr:uid="{00000000-0005-0000-0000-0000AA370000}"/>
    <cellStyle name="Percent 24 8 3" xfId="12125" xr:uid="{00000000-0005-0000-0000-0000AB370000}"/>
    <cellStyle name="Percent 24 8 3 2" xfId="12126" xr:uid="{00000000-0005-0000-0000-0000AC370000}"/>
    <cellStyle name="Percent 24 8 3 2 2" xfId="12127" xr:uid="{00000000-0005-0000-0000-0000AD370000}"/>
    <cellStyle name="Percent 24 8 3 3" xfId="12128" xr:uid="{00000000-0005-0000-0000-0000AE370000}"/>
    <cellStyle name="Percent 24 8 4" xfId="12129" xr:uid="{00000000-0005-0000-0000-0000AF370000}"/>
    <cellStyle name="Percent 24 8 4 2" xfId="12130" xr:uid="{00000000-0005-0000-0000-0000B0370000}"/>
    <cellStyle name="Percent 24 8 5" xfId="12131" xr:uid="{00000000-0005-0000-0000-0000B1370000}"/>
    <cellStyle name="Percent 24 8 6" xfId="12132" xr:uid="{00000000-0005-0000-0000-0000B2370000}"/>
    <cellStyle name="Percent 24 8 7" xfId="12133" xr:uid="{00000000-0005-0000-0000-0000B3370000}"/>
    <cellStyle name="Percent 24 8 8" xfId="12134" xr:uid="{00000000-0005-0000-0000-0000B4370000}"/>
    <cellStyle name="Percent 24 9" xfId="12135" xr:uid="{00000000-0005-0000-0000-0000B5370000}"/>
    <cellStyle name="Percent 24 9 2" xfId="12136" xr:uid="{00000000-0005-0000-0000-0000B6370000}"/>
    <cellStyle name="Percent 24 9 2 2" xfId="12137" xr:uid="{00000000-0005-0000-0000-0000B7370000}"/>
    <cellStyle name="Percent 24 9 3" xfId="12138" xr:uid="{00000000-0005-0000-0000-0000B8370000}"/>
    <cellStyle name="Percent 25" xfId="12139" xr:uid="{00000000-0005-0000-0000-0000B9370000}"/>
    <cellStyle name="Percent 25 10" xfId="12140" xr:uid="{00000000-0005-0000-0000-0000BA370000}"/>
    <cellStyle name="Percent 25 11" xfId="12141" xr:uid="{00000000-0005-0000-0000-0000BB370000}"/>
    <cellStyle name="Percent 25 2" xfId="12142" xr:uid="{00000000-0005-0000-0000-0000BC370000}"/>
    <cellStyle name="Percent 25 2 2" xfId="12143" xr:uid="{00000000-0005-0000-0000-0000BD370000}"/>
    <cellStyle name="Percent 25 2 3" xfId="12144" xr:uid="{00000000-0005-0000-0000-0000BE370000}"/>
    <cellStyle name="Percent 25 2 4" xfId="12145" xr:uid="{00000000-0005-0000-0000-0000BF370000}"/>
    <cellStyle name="Percent 25 2 5" xfId="12146" xr:uid="{00000000-0005-0000-0000-0000C0370000}"/>
    <cellStyle name="Percent 25 3" xfId="12147" xr:uid="{00000000-0005-0000-0000-0000C1370000}"/>
    <cellStyle name="Percent 25 3 2" xfId="12148" xr:uid="{00000000-0005-0000-0000-0000C2370000}"/>
    <cellStyle name="Percent 25 3 3" xfId="12149" xr:uid="{00000000-0005-0000-0000-0000C3370000}"/>
    <cellStyle name="Percent 25 3 4" xfId="12150" xr:uid="{00000000-0005-0000-0000-0000C4370000}"/>
    <cellStyle name="Percent 25 3 5" xfId="12151" xr:uid="{00000000-0005-0000-0000-0000C5370000}"/>
    <cellStyle name="Percent 25 4" xfId="12152" xr:uid="{00000000-0005-0000-0000-0000C6370000}"/>
    <cellStyle name="Percent 25 4 2" xfId="12153" xr:uid="{00000000-0005-0000-0000-0000C7370000}"/>
    <cellStyle name="Percent 25 4 3" xfId="12154" xr:uid="{00000000-0005-0000-0000-0000C8370000}"/>
    <cellStyle name="Percent 25 4 4" xfId="12155" xr:uid="{00000000-0005-0000-0000-0000C9370000}"/>
    <cellStyle name="Percent 25 4 5" xfId="12156" xr:uid="{00000000-0005-0000-0000-0000CA370000}"/>
    <cellStyle name="Percent 25 5" xfId="12157" xr:uid="{00000000-0005-0000-0000-0000CB370000}"/>
    <cellStyle name="Percent 25 5 2" xfId="12158" xr:uid="{00000000-0005-0000-0000-0000CC370000}"/>
    <cellStyle name="Percent 25 5 3" xfId="12159" xr:uid="{00000000-0005-0000-0000-0000CD370000}"/>
    <cellStyle name="Percent 25 5 4" xfId="12160" xr:uid="{00000000-0005-0000-0000-0000CE370000}"/>
    <cellStyle name="Percent 25 5 5" xfId="12161" xr:uid="{00000000-0005-0000-0000-0000CF370000}"/>
    <cellStyle name="Percent 25 6" xfId="12162" xr:uid="{00000000-0005-0000-0000-0000D0370000}"/>
    <cellStyle name="Percent 25 6 2" xfId="12163" xr:uid="{00000000-0005-0000-0000-0000D1370000}"/>
    <cellStyle name="Percent 25 6 3" xfId="12164" xr:uid="{00000000-0005-0000-0000-0000D2370000}"/>
    <cellStyle name="Percent 25 6 4" xfId="12165" xr:uid="{00000000-0005-0000-0000-0000D3370000}"/>
    <cellStyle name="Percent 25 6 5" xfId="12166" xr:uid="{00000000-0005-0000-0000-0000D4370000}"/>
    <cellStyle name="Percent 25 7" xfId="12167" xr:uid="{00000000-0005-0000-0000-0000D5370000}"/>
    <cellStyle name="Percent 25 7 2" xfId="12168" xr:uid="{00000000-0005-0000-0000-0000D6370000}"/>
    <cellStyle name="Percent 25 7 2 2" xfId="12169" xr:uid="{00000000-0005-0000-0000-0000D7370000}"/>
    <cellStyle name="Percent 25 7 2 3" xfId="12170" xr:uid="{00000000-0005-0000-0000-0000D8370000}"/>
    <cellStyle name="Percent 25 7 2 4" xfId="12171" xr:uid="{00000000-0005-0000-0000-0000D9370000}"/>
    <cellStyle name="Percent 25 7 2 5" xfId="12172" xr:uid="{00000000-0005-0000-0000-0000DA370000}"/>
    <cellStyle name="Percent 25 7 3" xfId="12173" xr:uid="{00000000-0005-0000-0000-0000DB370000}"/>
    <cellStyle name="Percent 25 7 3 2" xfId="12174" xr:uid="{00000000-0005-0000-0000-0000DC370000}"/>
    <cellStyle name="Percent 25 7 3 3" xfId="12175" xr:uid="{00000000-0005-0000-0000-0000DD370000}"/>
    <cellStyle name="Percent 25 7 3 4" xfId="12176" xr:uid="{00000000-0005-0000-0000-0000DE370000}"/>
    <cellStyle name="Percent 25 7 3 5" xfId="12177" xr:uid="{00000000-0005-0000-0000-0000DF370000}"/>
    <cellStyle name="Percent 25 7 4" xfId="12178" xr:uid="{00000000-0005-0000-0000-0000E0370000}"/>
    <cellStyle name="Percent 25 7 5" xfId="12179" xr:uid="{00000000-0005-0000-0000-0000E1370000}"/>
    <cellStyle name="Percent 25 7 6" xfId="12180" xr:uid="{00000000-0005-0000-0000-0000E2370000}"/>
    <cellStyle name="Percent 25 7 7" xfId="12181" xr:uid="{00000000-0005-0000-0000-0000E3370000}"/>
    <cellStyle name="Percent 25 8" xfId="12182" xr:uid="{00000000-0005-0000-0000-0000E4370000}"/>
    <cellStyle name="Percent 25 9" xfId="12183" xr:uid="{00000000-0005-0000-0000-0000E5370000}"/>
    <cellStyle name="Percent 26" xfId="12184" xr:uid="{00000000-0005-0000-0000-0000E6370000}"/>
    <cellStyle name="Percent 26 10" xfId="12185" xr:uid="{00000000-0005-0000-0000-0000E7370000}"/>
    <cellStyle name="Percent 26 11" xfId="12186" xr:uid="{00000000-0005-0000-0000-0000E8370000}"/>
    <cellStyle name="Percent 26 2" xfId="12187" xr:uid="{00000000-0005-0000-0000-0000E9370000}"/>
    <cellStyle name="Percent 26 2 2" xfId="12188" xr:uid="{00000000-0005-0000-0000-0000EA370000}"/>
    <cellStyle name="Percent 26 2 3" xfId="12189" xr:uid="{00000000-0005-0000-0000-0000EB370000}"/>
    <cellStyle name="Percent 26 2 4" xfId="12190" xr:uid="{00000000-0005-0000-0000-0000EC370000}"/>
    <cellStyle name="Percent 26 2 5" xfId="12191" xr:uid="{00000000-0005-0000-0000-0000ED370000}"/>
    <cellStyle name="Percent 26 3" xfId="12192" xr:uid="{00000000-0005-0000-0000-0000EE370000}"/>
    <cellStyle name="Percent 26 3 2" xfId="12193" xr:uid="{00000000-0005-0000-0000-0000EF370000}"/>
    <cellStyle name="Percent 26 3 3" xfId="12194" xr:uid="{00000000-0005-0000-0000-0000F0370000}"/>
    <cellStyle name="Percent 26 3 4" xfId="12195" xr:uid="{00000000-0005-0000-0000-0000F1370000}"/>
    <cellStyle name="Percent 26 3 5" xfId="12196" xr:uid="{00000000-0005-0000-0000-0000F2370000}"/>
    <cellStyle name="Percent 26 4" xfId="12197" xr:uid="{00000000-0005-0000-0000-0000F3370000}"/>
    <cellStyle name="Percent 26 4 2" xfId="12198" xr:uid="{00000000-0005-0000-0000-0000F4370000}"/>
    <cellStyle name="Percent 26 4 3" xfId="12199" xr:uid="{00000000-0005-0000-0000-0000F5370000}"/>
    <cellStyle name="Percent 26 4 4" xfId="12200" xr:uid="{00000000-0005-0000-0000-0000F6370000}"/>
    <cellStyle name="Percent 26 4 5" xfId="12201" xr:uid="{00000000-0005-0000-0000-0000F7370000}"/>
    <cellStyle name="Percent 26 5" xfId="12202" xr:uid="{00000000-0005-0000-0000-0000F8370000}"/>
    <cellStyle name="Percent 26 5 2" xfId="12203" xr:uid="{00000000-0005-0000-0000-0000F9370000}"/>
    <cellStyle name="Percent 26 5 3" xfId="12204" xr:uid="{00000000-0005-0000-0000-0000FA370000}"/>
    <cellStyle name="Percent 26 5 4" xfId="12205" xr:uid="{00000000-0005-0000-0000-0000FB370000}"/>
    <cellStyle name="Percent 26 5 5" xfId="12206" xr:uid="{00000000-0005-0000-0000-0000FC370000}"/>
    <cellStyle name="Percent 26 6" xfId="12207" xr:uid="{00000000-0005-0000-0000-0000FD370000}"/>
    <cellStyle name="Percent 26 6 2" xfId="12208" xr:uid="{00000000-0005-0000-0000-0000FE370000}"/>
    <cellStyle name="Percent 26 6 3" xfId="12209" xr:uid="{00000000-0005-0000-0000-0000FF370000}"/>
    <cellStyle name="Percent 26 6 4" xfId="12210" xr:uid="{00000000-0005-0000-0000-000000380000}"/>
    <cellStyle name="Percent 26 6 5" xfId="12211" xr:uid="{00000000-0005-0000-0000-000001380000}"/>
    <cellStyle name="Percent 26 7" xfId="12212" xr:uid="{00000000-0005-0000-0000-000002380000}"/>
    <cellStyle name="Percent 26 7 2" xfId="12213" xr:uid="{00000000-0005-0000-0000-000003380000}"/>
    <cellStyle name="Percent 26 7 2 2" xfId="12214" xr:uid="{00000000-0005-0000-0000-000004380000}"/>
    <cellStyle name="Percent 26 7 2 3" xfId="12215" xr:uid="{00000000-0005-0000-0000-000005380000}"/>
    <cellStyle name="Percent 26 7 2 4" xfId="12216" xr:uid="{00000000-0005-0000-0000-000006380000}"/>
    <cellStyle name="Percent 26 7 2 5" xfId="12217" xr:uid="{00000000-0005-0000-0000-000007380000}"/>
    <cellStyle name="Percent 26 7 3" xfId="12218" xr:uid="{00000000-0005-0000-0000-000008380000}"/>
    <cellStyle name="Percent 26 7 3 2" xfId="12219" xr:uid="{00000000-0005-0000-0000-000009380000}"/>
    <cellStyle name="Percent 26 7 3 3" xfId="12220" xr:uid="{00000000-0005-0000-0000-00000A380000}"/>
    <cellStyle name="Percent 26 7 3 4" xfId="12221" xr:uid="{00000000-0005-0000-0000-00000B380000}"/>
    <cellStyle name="Percent 26 7 3 5" xfId="12222" xr:uid="{00000000-0005-0000-0000-00000C380000}"/>
    <cellStyle name="Percent 26 7 4" xfId="12223" xr:uid="{00000000-0005-0000-0000-00000D380000}"/>
    <cellStyle name="Percent 26 7 5" xfId="12224" xr:uid="{00000000-0005-0000-0000-00000E380000}"/>
    <cellStyle name="Percent 26 7 6" xfId="12225" xr:uid="{00000000-0005-0000-0000-00000F380000}"/>
    <cellStyle name="Percent 26 7 7" xfId="12226" xr:uid="{00000000-0005-0000-0000-000010380000}"/>
    <cellStyle name="Percent 26 8" xfId="12227" xr:uid="{00000000-0005-0000-0000-000011380000}"/>
    <cellStyle name="Percent 26 9" xfId="12228" xr:uid="{00000000-0005-0000-0000-000012380000}"/>
    <cellStyle name="Percent 27" xfId="12229" xr:uid="{00000000-0005-0000-0000-000013380000}"/>
    <cellStyle name="Percent 27 2" xfId="12230" xr:uid="{00000000-0005-0000-0000-000014380000}"/>
    <cellStyle name="Percent 27 3" xfId="12231" xr:uid="{00000000-0005-0000-0000-000015380000}"/>
    <cellStyle name="Percent 27 4" xfId="12232" xr:uid="{00000000-0005-0000-0000-000016380000}"/>
    <cellStyle name="Percent 27 5" xfId="12233" xr:uid="{00000000-0005-0000-0000-000017380000}"/>
    <cellStyle name="Percent 28" xfId="12234" xr:uid="{00000000-0005-0000-0000-000018380000}"/>
    <cellStyle name="Percent 28 2" xfId="12235" xr:uid="{00000000-0005-0000-0000-000019380000}"/>
    <cellStyle name="Percent 28 2 2" xfId="12236" xr:uid="{00000000-0005-0000-0000-00001A380000}"/>
    <cellStyle name="Percent 28 2 2 2" xfId="12237" xr:uid="{00000000-0005-0000-0000-00001B380000}"/>
    <cellStyle name="Percent 28 2 2 2 2" xfId="12238" xr:uid="{00000000-0005-0000-0000-00001C380000}"/>
    <cellStyle name="Percent 28 2 2 3" xfId="12239" xr:uid="{00000000-0005-0000-0000-00001D380000}"/>
    <cellStyle name="Percent 28 2 3" xfId="12240" xr:uid="{00000000-0005-0000-0000-00001E380000}"/>
    <cellStyle name="Percent 28 2 3 2" xfId="12241" xr:uid="{00000000-0005-0000-0000-00001F380000}"/>
    <cellStyle name="Percent 28 2 3 2 2" xfId="12242" xr:uid="{00000000-0005-0000-0000-000020380000}"/>
    <cellStyle name="Percent 28 2 3 3" xfId="12243" xr:uid="{00000000-0005-0000-0000-000021380000}"/>
    <cellStyle name="Percent 28 2 4" xfId="12244" xr:uid="{00000000-0005-0000-0000-000022380000}"/>
    <cellStyle name="Percent 28 2 4 2" xfId="12245" xr:uid="{00000000-0005-0000-0000-000023380000}"/>
    <cellStyle name="Percent 28 2 5" xfId="12246" xr:uid="{00000000-0005-0000-0000-000024380000}"/>
    <cellStyle name="Percent 28 2 6" xfId="12247" xr:uid="{00000000-0005-0000-0000-000025380000}"/>
    <cellStyle name="Percent 28 2 7" xfId="12248" xr:uid="{00000000-0005-0000-0000-000026380000}"/>
    <cellStyle name="Percent 28 2 8" xfId="12249" xr:uid="{00000000-0005-0000-0000-000027380000}"/>
    <cellStyle name="Percent 28 3" xfId="12250" xr:uid="{00000000-0005-0000-0000-000028380000}"/>
    <cellStyle name="Percent 28 3 2" xfId="12251" xr:uid="{00000000-0005-0000-0000-000029380000}"/>
    <cellStyle name="Percent 28 3 2 2" xfId="12252" xr:uid="{00000000-0005-0000-0000-00002A380000}"/>
    <cellStyle name="Percent 28 3 3" xfId="12253" xr:uid="{00000000-0005-0000-0000-00002B380000}"/>
    <cellStyle name="Percent 28 4" xfId="12254" xr:uid="{00000000-0005-0000-0000-00002C380000}"/>
    <cellStyle name="Percent 28 4 2" xfId="12255" xr:uid="{00000000-0005-0000-0000-00002D380000}"/>
    <cellStyle name="Percent 28 4 2 2" xfId="12256" xr:uid="{00000000-0005-0000-0000-00002E380000}"/>
    <cellStyle name="Percent 28 4 3" xfId="12257" xr:uid="{00000000-0005-0000-0000-00002F380000}"/>
    <cellStyle name="Percent 28 5" xfId="12258" xr:uid="{00000000-0005-0000-0000-000030380000}"/>
    <cellStyle name="Percent 28 5 2" xfId="12259" xr:uid="{00000000-0005-0000-0000-000031380000}"/>
    <cellStyle name="Percent 28 6" xfId="12260" xr:uid="{00000000-0005-0000-0000-000032380000}"/>
    <cellStyle name="Percent 28 7" xfId="12261" xr:uid="{00000000-0005-0000-0000-000033380000}"/>
    <cellStyle name="Percent 28 8" xfId="12262" xr:uid="{00000000-0005-0000-0000-000034380000}"/>
    <cellStyle name="Percent 28 9" xfId="12263" xr:uid="{00000000-0005-0000-0000-000035380000}"/>
    <cellStyle name="Percent 3" xfId="19001" xr:uid="{00000000-0005-0000-0000-000036380000}"/>
    <cellStyle name="Percent 3 10" xfId="12264" xr:uid="{00000000-0005-0000-0000-000037380000}"/>
    <cellStyle name="Percent 3 10 10" xfId="12265" xr:uid="{00000000-0005-0000-0000-000038380000}"/>
    <cellStyle name="Percent 3 10 10 2" xfId="12266" xr:uid="{00000000-0005-0000-0000-000039380000}"/>
    <cellStyle name="Percent 3 10 10 3" xfId="12267" xr:uid="{00000000-0005-0000-0000-00003A380000}"/>
    <cellStyle name="Percent 3 10 10 4" xfId="12268" xr:uid="{00000000-0005-0000-0000-00003B380000}"/>
    <cellStyle name="Percent 3 10 10 5" xfId="12269" xr:uid="{00000000-0005-0000-0000-00003C380000}"/>
    <cellStyle name="Percent 3 10 11" xfId="12270" xr:uid="{00000000-0005-0000-0000-00003D380000}"/>
    <cellStyle name="Percent 3 10 11 2" xfId="12271" xr:uid="{00000000-0005-0000-0000-00003E380000}"/>
    <cellStyle name="Percent 3 10 11 3" xfId="12272" xr:uid="{00000000-0005-0000-0000-00003F380000}"/>
    <cellStyle name="Percent 3 10 11 4" xfId="12273" xr:uid="{00000000-0005-0000-0000-000040380000}"/>
    <cellStyle name="Percent 3 10 11 5" xfId="12274" xr:uid="{00000000-0005-0000-0000-000041380000}"/>
    <cellStyle name="Percent 3 10 12" xfId="12275" xr:uid="{00000000-0005-0000-0000-000042380000}"/>
    <cellStyle name="Percent 3 10 12 2" xfId="12276" xr:uid="{00000000-0005-0000-0000-000043380000}"/>
    <cellStyle name="Percent 3 10 12 3" xfId="12277" xr:uid="{00000000-0005-0000-0000-000044380000}"/>
    <cellStyle name="Percent 3 10 12 4" xfId="12278" xr:uid="{00000000-0005-0000-0000-000045380000}"/>
    <cellStyle name="Percent 3 10 12 5" xfId="12279" xr:uid="{00000000-0005-0000-0000-000046380000}"/>
    <cellStyle name="Percent 3 10 13" xfId="12280" xr:uid="{00000000-0005-0000-0000-000047380000}"/>
    <cellStyle name="Percent 3 10 13 2" xfId="12281" xr:uid="{00000000-0005-0000-0000-000048380000}"/>
    <cellStyle name="Percent 3 10 13 3" xfId="12282" xr:uid="{00000000-0005-0000-0000-000049380000}"/>
    <cellStyle name="Percent 3 10 13 4" xfId="12283" xr:uid="{00000000-0005-0000-0000-00004A380000}"/>
    <cellStyle name="Percent 3 10 13 5" xfId="12284" xr:uid="{00000000-0005-0000-0000-00004B380000}"/>
    <cellStyle name="Percent 3 10 14" xfId="12285" xr:uid="{00000000-0005-0000-0000-00004C380000}"/>
    <cellStyle name="Percent 3 10 14 2" xfId="12286" xr:uid="{00000000-0005-0000-0000-00004D380000}"/>
    <cellStyle name="Percent 3 10 14 3" xfId="12287" xr:uid="{00000000-0005-0000-0000-00004E380000}"/>
    <cellStyle name="Percent 3 10 14 4" xfId="12288" xr:uid="{00000000-0005-0000-0000-00004F380000}"/>
    <cellStyle name="Percent 3 10 14 5" xfId="12289" xr:uid="{00000000-0005-0000-0000-000050380000}"/>
    <cellStyle name="Percent 3 10 15" xfId="12290" xr:uid="{00000000-0005-0000-0000-000051380000}"/>
    <cellStyle name="Percent 3 10 15 2" xfId="12291" xr:uid="{00000000-0005-0000-0000-000052380000}"/>
    <cellStyle name="Percent 3 10 15 3" xfId="12292" xr:uid="{00000000-0005-0000-0000-000053380000}"/>
    <cellStyle name="Percent 3 10 15 4" xfId="12293" xr:uid="{00000000-0005-0000-0000-000054380000}"/>
    <cellStyle name="Percent 3 10 15 5" xfId="12294" xr:uid="{00000000-0005-0000-0000-000055380000}"/>
    <cellStyle name="Percent 3 10 16" xfId="12295" xr:uid="{00000000-0005-0000-0000-000056380000}"/>
    <cellStyle name="Percent 3 10 17" xfId="12296" xr:uid="{00000000-0005-0000-0000-000057380000}"/>
    <cellStyle name="Percent 3 10 18" xfId="12297" xr:uid="{00000000-0005-0000-0000-000058380000}"/>
    <cellStyle name="Percent 3 10 19" xfId="12298" xr:uid="{00000000-0005-0000-0000-000059380000}"/>
    <cellStyle name="Percent 3 10 2" xfId="12299" xr:uid="{00000000-0005-0000-0000-00005A380000}"/>
    <cellStyle name="Percent 3 10 2 2" xfId="12300" xr:uid="{00000000-0005-0000-0000-00005B380000}"/>
    <cellStyle name="Percent 3 10 2 3" xfId="12301" xr:uid="{00000000-0005-0000-0000-00005C380000}"/>
    <cellStyle name="Percent 3 10 2 4" xfId="12302" xr:uid="{00000000-0005-0000-0000-00005D380000}"/>
    <cellStyle name="Percent 3 10 2 5" xfId="12303" xr:uid="{00000000-0005-0000-0000-00005E380000}"/>
    <cellStyle name="Percent 3 10 3" xfId="12304" xr:uid="{00000000-0005-0000-0000-00005F380000}"/>
    <cellStyle name="Percent 3 10 3 2" xfId="12305" xr:uid="{00000000-0005-0000-0000-000060380000}"/>
    <cellStyle name="Percent 3 10 3 3" xfId="12306" xr:uid="{00000000-0005-0000-0000-000061380000}"/>
    <cellStyle name="Percent 3 10 3 4" xfId="12307" xr:uid="{00000000-0005-0000-0000-000062380000}"/>
    <cellStyle name="Percent 3 10 3 5" xfId="12308" xr:uid="{00000000-0005-0000-0000-000063380000}"/>
    <cellStyle name="Percent 3 10 4" xfId="12309" xr:uid="{00000000-0005-0000-0000-000064380000}"/>
    <cellStyle name="Percent 3 10 4 2" xfId="12310" xr:uid="{00000000-0005-0000-0000-000065380000}"/>
    <cellStyle name="Percent 3 10 4 3" xfId="12311" xr:uid="{00000000-0005-0000-0000-000066380000}"/>
    <cellStyle name="Percent 3 10 4 4" xfId="12312" xr:uid="{00000000-0005-0000-0000-000067380000}"/>
    <cellStyle name="Percent 3 10 4 5" xfId="12313" xr:uid="{00000000-0005-0000-0000-000068380000}"/>
    <cellStyle name="Percent 3 10 5" xfId="12314" xr:uid="{00000000-0005-0000-0000-000069380000}"/>
    <cellStyle name="Percent 3 10 5 2" xfId="12315" xr:uid="{00000000-0005-0000-0000-00006A380000}"/>
    <cellStyle name="Percent 3 10 5 3" xfId="12316" xr:uid="{00000000-0005-0000-0000-00006B380000}"/>
    <cellStyle name="Percent 3 10 5 4" xfId="12317" xr:uid="{00000000-0005-0000-0000-00006C380000}"/>
    <cellStyle name="Percent 3 10 5 5" xfId="12318" xr:uid="{00000000-0005-0000-0000-00006D380000}"/>
    <cellStyle name="Percent 3 10 6" xfId="12319" xr:uid="{00000000-0005-0000-0000-00006E380000}"/>
    <cellStyle name="Percent 3 10 6 2" xfId="12320" xr:uid="{00000000-0005-0000-0000-00006F380000}"/>
    <cellStyle name="Percent 3 10 6 3" xfId="12321" xr:uid="{00000000-0005-0000-0000-000070380000}"/>
    <cellStyle name="Percent 3 10 6 4" xfId="12322" xr:uid="{00000000-0005-0000-0000-000071380000}"/>
    <cellStyle name="Percent 3 10 6 5" xfId="12323" xr:uid="{00000000-0005-0000-0000-000072380000}"/>
    <cellStyle name="Percent 3 10 7" xfId="12324" xr:uid="{00000000-0005-0000-0000-000073380000}"/>
    <cellStyle name="Percent 3 10 7 2" xfId="12325" xr:uid="{00000000-0005-0000-0000-000074380000}"/>
    <cellStyle name="Percent 3 10 7 3" xfId="12326" xr:uid="{00000000-0005-0000-0000-000075380000}"/>
    <cellStyle name="Percent 3 10 7 4" xfId="12327" xr:uid="{00000000-0005-0000-0000-000076380000}"/>
    <cellStyle name="Percent 3 10 7 5" xfId="12328" xr:uid="{00000000-0005-0000-0000-000077380000}"/>
    <cellStyle name="Percent 3 10 8" xfId="12329" xr:uid="{00000000-0005-0000-0000-000078380000}"/>
    <cellStyle name="Percent 3 10 8 2" xfId="12330" xr:uid="{00000000-0005-0000-0000-000079380000}"/>
    <cellStyle name="Percent 3 10 8 3" xfId="12331" xr:uid="{00000000-0005-0000-0000-00007A380000}"/>
    <cellStyle name="Percent 3 10 8 4" xfId="12332" xr:uid="{00000000-0005-0000-0000-00007B380000}"/>
    <cellStyle name="Percent 3 10 8 5" xfId="12333" xr:uid="{00000000-0005-0000-0000-00007C380000}"/>
    <cellStyle name="Percent 3 10 9" xfId="12334" xr:uid="{00000000-0005-0000-0000-00007D380000}"/>
    <cellStyle name="Percent 3 10 9 2" xfId="12335" xr:uid="{00000000-0005-0000-0000-00007E380000}"/>
    <cellStyle name="Percent 3 10 9 3" xfId="12336" xr:uid="{00000000-0005-0000-0000-00007F380000}"/>
    <cellStyle name="Percent 3 10 9 4" xfId="12337" xr:uid="{00000000-0005-0000-0000-000080380000}"/>
    <cellStyle name="Percent 3 10 9 5" xfId="12338" xr:uid="{00000000-0005-0000-0000-000081380000}"/>
    <cellStyle name="Percent 3 11" xfId="12339" xr:uid="{00000000-0005-0000-0000-000082380000}"/>
    <cellStyle name="Percent 3 11 2" xfId="12340" xr:uid="{00000000-0005-0000-0000-000083380000}"/>
    <cellStyle name="Percent 3 11 3" xfId="12341" xr:uid="{00000000-0005-0000-0000-000084380000}"/>
    <cellStyle name="Percent 3 11 4" xfId="12342" xr:uid="{00000000-0005-0000-0000-000085380000}"/>
    <cellStyle name="Percent 3 11 5" xfId="12343" xr:uid="{00000000-0005-0000-0000-000086380000}"/>
    <cellStyle name="Percent 3 12" xfId="12344" xr:uid="{00000000-0005-0000-0000-000087380000}"/>
    <cellStyle name="Percent 3 12 2" xfId="12345" xr:uid="{00000000-0005-0000-0000-000088380000}"/>
    <cellStyle name="Percent 3 12 3" xfId="12346" xr:uid="{00000000-0005-0000-0000-000089380000}"/>
    <cellStyle name="Percent 3 12 4" xfId="12347" xr:uid="{00000000-0005-0000-0000-00008A380000}"/>
    <cellStyle name="Percent 3 12 5" xfId="12348" xr:uid="{00000000-0005-0000-0000-00008B380000}"/>
    <cellStyle name="Percent 3 13" xfId="12349" xr:uid="{00000000-0005-0000-0000-00008C380000}"/>
    <cellStyle name="Percent 3 13 2" xfId="12350" xr:uid="{00000000-0005-0000-0000-00008D380000}"/>
    <cellStyle name="Percent 3 13 3" xfId="12351" xr:uid="{00000000-0005-0000-0000-00008E380000}"/>
    <cellStyle name="Percent 3 13 4" xfId="12352" xr:uid="{00000000-0005-0000-0000-00008F380000}"/>
    <cellStyle name="Percent 3 13 5" xfId="12353" xr:uid="{00000000-0005-0000-0000-000090380000}"/>
    <cellStyle name="Percent 3 14" xfId="12354" xr:uid="{00000000-0005-0000-0000-000091380000}"/>
    <cellStyle name="Percent 3 14 2" xfId="12355" xr:uid="{00000000-0005-0000-0000-000092380000}"/>
    <cellStyle name="Percent 3 14 3" xfId="12356" xr:uid="{00000000-0005-0000-0000-000093380000}"/>
    <cellStyle name="Percent 3 14 4" xfId="12357" xr:uid="{00000000-0005-0000-0000-000094380000}"/>
    <cellStyle name="Percent 3 14 5" xfId="12358" xr:uid="{00000000-0005-0000-0000-000095380000}"/>
    <cellStyle name="Percent 3 15" xfId="12359" xr:uid="{00000000-0005-0000-0000-000096380000}"/>
    <cellStyle name="Percent 3 15 2" xfId="12360" xr:uid="{00000000-0005-0000-0000-000097380000}"/>
    <cellStyle name="Percent 3 15 3" xfId="12361" xr:uid="{00000000-0005-0000-0000-000098380000}"/>
    <cellStyle name="Percent 3 15 4" xfId="12362" xr:uid="{00000000-0005-0000-0000-000099380000}"/>
    <cellStyle name="Percent 3 15 5" xfId="12363" xr:uid="{00000000-0005-0000-0000-00009A380000}"/>
    <cellStyle name="Percent 3 16" xfId="12364" xr:uid="{00000000-0005-0000-0000-00009B380000}"/>
    <cellStyle name="Percent 3 16 2" xfId="12365" xr:uid="{00000000-0005-0000-0000-00009C380000}"/>
    <cellStyle name="Percent 3 16 3" xfId="12366" xr:uid="{00000000-0005-0000-0000-00009D380000}"/>
    <cellStyle name="Percent 3 16 4" xfId="12367" xr:uid="{00000000-0005-0000-0000-00009E380000}"/>
    <cellStyle name="Percent 3 16 5" xfId="12368" xr:uid="{00000000-0005-0000-0000-00009F380000}"/>
    <cellStyle name="Percent 3 17" xfId="12369" xr:uid="{00000000-0005-0000-0000-0000A0380000}"/>
    <cellStyle name="Percent 3 17 2" xfId="12370" xr:uid="{00000000-0005-0000-0000-0000A1380000}"/>
    <cellStyle name="Percent 3 17 3" xfId="12371" xr:uid="{00000000-0005-0000-0000-0000A2380000}"/>
    <cellStyle name="Percent 3 17 4" xfId="12372" xr:uid="{00000000-0005-0000-0000-0000A3380000}"/>
    <cellStyle name="Percent 3 17 5" xfId="12373" xr:uid="{00000000-0005-0000-0000-0000A4380000}"/>
    <cellStyle name="Percent 3 18" xfId="12374" xr:uid="{00000000-0005-0000-0000-0000A5380000}"/>
    <cellStyle name="Percent 3 18 2" xfId="12375" xr:uid="{00000000-0005-0000-0000-0000A6380000}"/>
    <cellStyle name="Percent 3 18 3" xfId="12376" xr:uid="{00000000-0005-0000-0000-0000A7380000}"/>
    <cellStyle name="Percent 3 18 4" xfId="12377" xr:uid="{00000000-0005-0000-0000-0000A8380000}"/>
    <cellStyle name="Percent 3 18 5" xfId="12378" xr:uid="{00000000-0005-0000-0000-0000A9380000}"/>
    <cellStyle name="Percent 3 19" xfId="12379" xr:uid="{00000000-0005-0000-0000-0000AA380000}"/>
    <cellStyle name="Percent 3 19 2" xfId="12380" xr:uid="{00000000-0005-0000-0000-0000AB380000}"/>
    <cellStyle name="Percent 3 19 3" xfId="12381" xr:uid="{00000000-0005-0000-0000-0000AC380000}"/>
    <cellStyle name="Percent 3 19 4" xfId="12382" xr:uid="{00000000-0005-0000-0000-0000AD380000}"/>
    <cellStyle name="Percent 3 19 5" xfId="12383" xr:uid="{00000000-0005-0000-0000-0000AE380000}"/>
    <cellStyle name="Percent 3 2" xfId="12384" xr:uid="{00000000-0005-0000-0000-0000AF380000}"/>
    <cellStyle name="Percent 3 2 10" xfId="12385" xr:uid="{00000000-0005-0000-0000-0000B0380000}"/>
    <cellStyle name="Percent 3 2 10 2" xfId="12386" xr:uid="{00000000-0005-0000-0000-0000B1380000}"/>
    <cellStyle name="Percent 3 2 10 3" xfId="12387" xr:uid="{00000000-0005-0000-0000-0000B2380000}"/>
    <cellStyle name="Percent 3 2 10 4" xfId="12388" xr:uid="{00000000-0005-0000-0000-0000B3380000}"/>
    <cellStyle name="Percent 3 2 10 5" xfId="12389" xr:uid="{00000000-0005-0000-0000-0000B4380000}"/>
    <cellStyle name="Percent 3 2 11" xfId="12390" xr:uid="{00000000-0005-0000-0000-0000B5380000}"/>
    <cellStyle name="Percent 3 2 11 2" xfId="12391" xr:uid="{00000000-0005-0000-0000-0000B6380000}"/>
    <cellStyle name="Percent 3 2 11 3" xfId="12392" xr:uid="{00000000-0005-0000-0000-0000B7380000}"/>
    <cellStyle name="Percent 3 2 11 4" xfId="12393" xr:uid="{00000000-0005-0000-0000-0000B8380000}"/>
    <cellStyle name="Percent 3 2 11 5" xfId="12394" xr:uid="{00000000-0005-0000-0000-0000B9380000}"/>
    <cellStyle name="Percent 3 2 12" xfId="12395" xr:uid="{00000000-0005-0000-0000-0000BA380000}"/>
    <cellStyle name="Percent 3 2 12 2" xfId="12396" xr:uid="{00000000-0005-0000-0000-0000BB380000}"/>
    <cellStyle name="Percent 3 2 12 3" xfId="12397" xr:uid="{00000000-0005-0000-0000-0000BC380000}"/>
    <cellStyle name="Percent 3 2 12 4" xfId="12398" xr:uid="{00000000-0005-0000-0000-0000BD380000}"/>
    <cellStyle name="Percent 3 2 12 5" xfId="12399" xr:uid="{00000000-0005-0000-0000-0000BE380000}"/>
    <cellStyle name="Percent 3 2 13" xfId="12400" xr:uid="{00000000-0005-0000-0000-0000BF380000}"/>
    <cellStyle name="Percent 3 2 13 2" xfId="12401" xr:uid="{00000000-0005-0000-0000-0000C0380000}"/>
    <cellStyle name="Percent 3 2 13 3" xfId="12402" xr:uid="{00000000-0005-0000-0000-0000C1380000}"/>
    <cellStyle name="Percent 3 2 13 4" xfId="12403" xr:uid="{00000000-0005-0000-0000-0000C2380000}"/>
    <cellStyle name="Percent 3 2 13 5" xfId="12404" xr:uid="{00000000-0005-0000-0000-0000C3380000}"/>
    <cellStyle name="Percent 3 2 14" xfId="12405" xr:uid="{00000000-0005-0000-0000-0000C4380000}"/>
    <cellStyle name="Percent 3 2 14 2" xfId="12406" xr:uid="{00000000-0005-0000-0000-0000C5380000}"/>
    <cellStyle name="Percent 3 2 14 3" xfId="12407" xr:uid="{00000000-0005-0000-0000-0000C6380000}"/>
    <cellStyle name="Percent 3 2 14 4" xfId="12408" xr:uid="{00000000-0005-0000-0000-0000C7380000}"/>
    <cellStyle name="Percent 3 2 14 5" xfId="12409" xr:uid="{00000000-0005-0000-0000-0000C8380000}"/>
    <cellStyle name="Percent 3 2 15" xfId="12410" xr:uid="{00000000-0005-0000-0000-0000C9380000}"/>
    <cellStyle name="Percent 3 2 15 2" xfId="12411" xr:uid="{00000000-0005-0000-0000-0000CA380000}"/>
    <cellStyle name="Percent 3 2 15 3" xfId="12412" xr:uid="{00000000-0005-0000-0000-0000CB380000}"/>
    <cellStyle name="Percent 3 2 15 4" xfId="12413" xr:uid="{00000000-0005-0000-0000-0000CC380000}"/>
    <cellStyle name="Percent 3 2 15 5" xfId="12414" xr:uid="{00000000-0005-0000-0000-0000CD380000}"/>
    <cellStyle name="Percent 3 2 16" xfId="12415" xr:uid="{00000000-0005-0000-0000-0000CE380000}"/>
    <cellStyle name="Percent 3 2 16 2" xfId="12416" xr:uid="{00000000-0005-0000-0000-0000CF380000}"/>
    <cellStyle name="Percent 3 2 16 3" xfId="12417" xr:uid="{00000000-0005-0000-0000-0000D0380000}"/>
    <cellStyle name="Percent 3 2 16 4" xfId="12418" xr:uid="{00000000-0005-0000-0000-0000D1380000}"/>
    <cellStyle name="Percent 3 2 16 5" xfId="12419" xr:uid="{00000000-0005-0000-0000-0000D2380000}"/>
    <cellStyle name="Percent 3 2 17" xfId="12420" xr:uid="{00000000-0005-0000-0000-0000D3380000}"/>
    <cellStyle name="Percent 3 2 17 2" xfId="12421" xr:uid="{00000000-0005-0000-0000-0000D4380000}"/>
    <cellStyle name="Percent 3 2 17 3" xfId="12422" xr:uid="{00000000-0005-0000-0000-0000D5380000}"/>
    <cellStyle name="Percent 3 2 17 4" xfId="12423" xr:uid="{00000000-0005-0000-0000-0000D6380000}"/>
    <cellStyle name="Percent 3 2 17 5" xfId="12424" xr:uid="{00000000-0005-0000-0000-0000D7380000}"/>
    <cellStyle name="Percent 3 2 18" xfId="12425" xr:uid="{00000000-0005-0000-0000-0000D8380000}"/>
    <cellStyle name="Percent 3 2 19" xfId="12426" xr:uid="{00000000-0005-0000-0000-0000D9380000}"/>
    <cellStyle name="Percent 3 2 2" xfId="12427" xr:uid="{00000000-0005-0000-0000-0000DA380000}"/>
    <cellStyle name="Percent 3 2 2 2" xfId="12428" xr:uid="{00000000-0005-0000-0000-0000DB380000}"/>
    <cellStyle name="Percent 3 2 2 2 2" xfId="12429" xr:uid="{00000000-0005-0000-0000-0000DC380000}"/>
    <cellStyle name="Percent 3 2 2 2 2 2" xfId="12430" xr:uid="{00000000-0005-0000-0000-0000DD380000}"/>
    <cellStyle name="Percent 3 2 2 2 2 3" xfId="12431" xr:uid="{00000000-0005-0000-0000-0000DE380000}"/>
    <cellStyle name="Percent 3 2 2 2 2 4" xfId="12432" xr:uid="{00000000-0005-0000-0000-0000DF380000}"/>
    <cellStyle name="Percent 3 2 2 2 2 5" xfId="12433" xr:uid="{00000000-0005-0000-0000-0000E0380000}"/>
    <cellStyle name="Percent 3 2 2 2 3" xfId="12434" xr:uid="{00000000-0005-0000-0000-0000E1380000}"/>
    <cellStyle name="Percent 3 2 2 2 3 2" xfId="12435" xr:uid="{00000000-0005-0000-0000-0000E2380000}"/>
    <cellStyle name="Percent 3 2 2 2 3 3" xfId="12436" xr:uid="{00000000-0005-0000-0000-0000E3380000}"/>
    <cellStyle name="Percent 3 2 2 2 4" xfId="12437" xr:uid="{00000000-0005-0000-0000-0000E4380000}"/>
    <cellStyle name="Percent 3 2 2 2 5" xfId="12438" xr:uid="{00000000-0005-0000-0000-0000E5380000}"/>
    <cellStyle name="Percent 3 2 2 2 6" xfId="12439" xr:uid="{00000000-0005-0000-0000-0000E6380000}"/>
    <cellStyle name="Percent 3 2 2 2 7" xfId="12440" xr:uid="{00000000-0005-0000-0000-0000E7380000}"/>
    <cellStyle name="Percent 3 2 2 2 8" xfId="12441" xr:uid="{00000000-0005-0000-0000-0000E8380000}"/>
    <cellStyle name="Percent 3 2 2 3" xfId="12442" xr:uid="{00000000-0005-0000-0000-0000E9380000}"/>
    <cellStyle name="Percent 3 2 2 3 2" xfId="12443" xr:uid="{00000000-0005-0000-0000-0000EA380000}"/>
    <cellStyle name="Percent 3 2 2 3 3" xfId="12444" xr:uid="{00000000-0005-0000-0000-0000EB380000}"/>
    <cellStyle name="Percent 3 2 2 3 4" xfId="12445" xr:uid="{00000000-0005-0000-0000-0000EC380000}"/>
    <cellStyle name="Percent 3 2 2 3 5" xfId="12446" xr:uid="{00000000-0005-0000-0000-0000ED380000}"/>
    <cellStyle name="Percent 3 2 2 3 6" xfId="12447" xr:uid="{00000000-0005-0000-0000-0000EE380000}"/>
    <cellStyle name="Percent 3 2 2 4" xfId="12448" xr:uid="{00000000-0005-0000-0000-0000EF380000}"/>
    <cellStyle name="Percent 3 2 2 4 2" xfId="12449" xr:uid="{00000000-0005-0000-0000-0000F0380000}"/>
    <cellStyle name="Percent 3 2 2 4 3" xfId="12450" xr:uid="{00000000-0005-0000-0000-0000F1380000}"/>
    <cellStyle name="Percent 3 2 2 5" xfId="12451" xr:uid="{00000000-0005-0000-0000-0000F2380000}"/>
    <cellStyle name="Percent 3 2 2 6" xfId="12452" xr:uid="{00000000-0005-0000-0000-0000F3380000}"/>
    <cellStyle name="Percent 3 2 2 7" xfId="12453" xr:uid="{00000000-0005-0000-0000-0000F4380000}"/>
    <cellStyle name="Percent 3 2 2 8" xfId="19003" xr:uid="{00000000-0005-0000-0000-0000F5380000}"/>
    <cellStyle name="Percent 3 2 20" xfId="12454" xr:uid="{00000000-0005-0000-0000-0000F6380000}"/>
    <cellStyle name="Percent 3 2 21" xfId="12455" xr:uid="{00000000-0005-0000-0000-0000F7380000}"/>
    <cellStyle name="Percent 3 2 22" xfId="19002" xr:uid="{00000000-0005-0000-0000-0000F8380000}"/>
    <cellStyle name="Percent 3 2 3" xfId="12456" xr:uid="{00000000-0005-0000-0000-0000F9380000}"/>
    <cellStyle name="Percent 3 2 3 2" xfId="12457" xr:uid="{00000000-0005-0000-0000-0000FA380000}"/>
    <cellStyle name="Percent 3 2 3 2 2" xfId="12458" xr:uid="{00000000-0005-0000-0000-0000FB380000}"/>
    <cellStyle name="Percent 3 2 3 2 3" xfId="12459" xr:uid="{00000000-0005-0000-0000-0000FC380000}"/>
    <cellStyle name="Percent 3 2 3 2 4" xfId="12460" xr:uid="{00000000-0005-0000-0000-0000FD380000}"/>
    <cellStyle name="Percent 3 2 3 2 5" xfId="12461" xr:uid="{00000000-0005-0000-0000-0000FE380000}"/>
    <cellStyle name="Percent 3 2 3 3" xfId="12462" xr:uid="{00000000-0005-0000-0000-0000FF380000}"/>
    <cellStyle name="Percent 3 2 3 3 2" xfId="12463" xr:uid="{00000000-0005-0000-0000-000000390000}"/>
    <cellStyle name="Percent 3 2 3 3 3" xfId="12464" xr:uid="{00000000-0005-0000-0000-000001390000}"/>
    <cellStyle name="Percent 3 2 3 4" xfId="12465" xr:uid="{00000000-0005-0000-0000-000002390000}"/>
    <cellStyle name="Percent 3 2 3 5" xfId="12466" xr:uid="{00000000-0005-0000-0000-000003390000}"/>
    <cellStyle name="Percent 3 2 3 6" xfId="12467" xr:uid="{00000000-0005-0000-0000-000004390000}"/>
    <cellStyle name="Percent 3 2 3 7" xfId="12468" xr:uid="{00000000-0005-0000-0000-000005390000}"/>
    <cellStyle name="Percent 3 2 3 8" xfId="12469" xr:uid="{00000000-0005-0000-0000-000006390000}"/>
    <cellStyle name="Percent 3 2 4" xfId="12470" xr:uid="{00000000-0005-0000-0000-000007390000}"/>
    <cellStyle name="Percent 3 2 4 2" xfId="12471" xr:uid="{00000000-0005-0000-0000-000008390000}"/>
    <cellStyle name="Percent 3 2 4 3" xfId="12472" xr:uid="{00000000-0005-0000-0000-000009390000}"/>
    <cellStyle name="Percent 3 2 4 4" xfId="12473" xr:uid="{00000000-0005-0000-0000-00000A390000}"/>
    <cellStyle name="Percent 3 2 4 5" xfId="12474" xr:uid="{00000000-0005-0000-0000-00000B390000}"/>
    <cellStyle name="Percent 3 2 5" xfId="12475" xr:uid="{00000000-0005-0000-0000-00000C390000}"/>
    <cellStyle name="Percent 3 2 5 2" xfId="12476" xr:uid="{00000000-0005-0000-0000-00000D390000}"/>
    <cellStyle name="Percent 3 2 5 3" xfId="12477" xr:uid="{00000000-0005-0000-0000-00000E390000}"/>
    <cellStyle name="Percent 3 2 5 4" xfId="12478" xr:uid="{00000000-0005-0000-0000-00000F390000}"/>
    <cellStyle name="Percent 3 2 5 5" xfId="12479" xr:uid="{00000000-0005-0000-0000-000010390000}"/>
    <cellStyle name="Percent 3 2 6" xfId="12480" xr:uid="{00000000-0005-0000-0000-000011390000}"/>
    <cellStyle name="Percent 3 2 6 2" xfId="12481" xr:uid="{00000000-0005-0000-0000-000012390000}"/>
    <cellStyle name="Percent 3 2 6 3" xfId="12482" xr:uid="{00000000-0005-0000-0000-000013390000}"/>
    <cellStyle name="Percent 3 2 6 4" xfId="12483" xr:uid="{00000000-0005-0000-0000-000014390000}"/>
    <cellStyle name="Percent 3 2 6 5" xfId="12484" xr:uid="{00000000-0005-0000-0000-000015390000}"/>
    <cellStyle name="Percent 3 2 7" xfId="12485" xr:uid="{00000000-0005-0000-0000-000016390000}"/>
    <cellStyle name="Percent 3 2 7 2" xfId="12486" xr:uid="{00000000-0005-0000-0000-000017390000}"/>
    <cellStyle name="Percent 3 2 7 3" xfId="12487" xr:uid="{00000000-0005-0000-0000-000018390000}"/>
    <cellStyle name="Percent 3 2 7 4" xfId="12488" xr:uid="{00000000-0005-0000-0000-000019390000}"/>
    <cellStyle name="Percent 3 2 7 5" xfId="12489" xr:uid="{00000000-0005-0000-0000-00001A390000}"/>
    <cellStyle name="Percent 3 2 8" xfId="12490" xr:uid="{00000000-0005-0000-0000-00001B390000}"/>
    <cellStyle name="Percent 3 2 8 2" xfId="12491" xr:uid="{00000000-0005-0000-0000-00001C390000}"/>
    <cellStyle name="Percent 3 2 8 3" xfId="12492" xr:uid="{00000000-0005-0000-0000-00001D390000}"/>
    <cellStyle name="Percent 3 2 8 4" xfId="12493" xr:uid="{00000000-0005-0000-0000-00001E390000}"/>
    <cellStyle name="Percent 3 2 8 5" xfId="12494" xr:uid="{00000000-0005-0000-0000-00001F390000}"/>
    <cellStyle name="Percent 3 2 9" xfId="12495" xr:uid="{00000000-0005-0000-0000-000020390000}"/>
    <cellStyle name="Percent 3 2 9 2" xfId="12496" xr:uid="{00000000-0005-0000-0000-000021390000}"/>
    <cellStyle name="Percent 3 2 9 3" xfId="12497" xr:uid="{00000000-0005-0000-0000-000022390000}"/>
    <cellStyle name="Percent 3 2 9 4" xfId="12498" xr:uid="{00000000-0005-0000-0000-000023390000}"/>
    <cellStyle name="Percent 3 2 9 5" xfId="12499" xr:uid="{00000000-0005-0000-0000-000024390000}"/>
    <cellStyle name="Percent 3 20" xfId="12500" xr:uid="{00000000-0005-0000-0000-000025390000}"/>
    <cellStyle name="Percent 3 20 2" xfId="12501" xr:uid="{00000000-0005-0000-0000-000026390000}"/>
    <cellStyle name="Percent 3 20 3" xfId="12502" xr:uid="{00000000-0005-0000-0000-000027390000}"/>
    <cellStyle name="Percent 3 20 4" xfId="12503" xr:uid="{00000000-0005-0000-0000-000028390000}"/>
    <cellStyle name="Percent 3 20 5" xfId="12504" xr:uid="{00000000-0005-0000-0000-000029390000}"/>
    <cellStyle name="Percent 3 21" xfId="12505" xr:uid="{00000000-0005-0000-0000-00002A390000}"/>
    <cellStyle name="Percent 3 21 2" xfId="12506" xr:uid="{00000000-0005-0000-0000-00002B390000}"/>
    <cellStyle name="Percent 3 21 3" xfId="12507" xr:uid="{00000000-0005-0000-0000-00002C390000}"/>
    <cellStyle name="Percent 3 21 4" xfId="12508" xr:uid="{00000000-0005-0000-0000-00002D390000}"/>
    <cellStyle name="Percent 3 21 5" xfId="12509" xr:uid="{00000000-0005-0000-0000-00002E390000}"/>
    <cellStyle name="Percent 3 22" xfId="12510" xr:uid="{00000000-0005-0000-0000-00002F390000}"/>
    <cellStyle name="Percent 3 22 2" xfId="12511" xr:uid="{00000000-0005-0000-0000-000030390000}"/>
    <cellStyle name="Percent 3 22 3" xfId="12512" xr:uid="{00000000-0005-0000-0000-000031390000}"/>
    <cellStyle name="Percent 3 22 4" xfId="12513" xr:uid="{00000000-0005-0000-0000-000032390000}"/>
    <cellStyle name="Percent 3 22 5" xfId="12514" xr:uid="{00000000-0005-0000-0000-000033390000}"/>
    <cellStyle name="Percent 3 23" xfId="12515" xr:uid="{00000000-0005-0000-0000-000034390000}"/>
    <cellStyle name="Percent 3 23 2" xfId="12516" xr:uid="{00000000-0005-0000-0000-000035390000}"/>
    <cellStyle name="Percent 3 23 3" xfId="12517" xr:uid="{00000000-0005-0000-0000-000036390000}"/>
    <cellStyle name="Percent 3 23 4" xfId="12518" xr:uid="{00000000-0005-0000-0000-000037390000}"/>
    <cellStyle name="Percent 3 23 5" xfId="12519" xr:uid="{00000000-0005-0000-0000-000038390000}"/>
    <cellStyle name="Percent 3 24" xfId="12520" xr:uid="{00000000-0005-0000-0000-000039390000}"/>
    <cellStyle name="Percent 3 24 2" xfId="12521" xr:uid="{00000000-0005-0000-0000-00003A390000}"/>
    <cellStyle name="Percent 3 24 3" xfId="12522" xr:uid="{00000000-0005-0000-0000-00003B390000}"/>
    <cellStyle name="Percent 3 24 4" xfId="12523" xr:uid="{00000000-0005-0000-0000-00003C390000}"/>
    <cellStyle name="Percent 3 24 5" xfId="12524" xr:uid="{00000000-0005-0000-0000-00003D390000}"/>
    <cellStyle name="Percent 3 25" xfId="12525" xr:uid="{00000000-0005-0000-0000-00003E390000}"/>
    <cellStyle name="Percent 3 25 2" xfId="12526" xr:uid="{00000000-0005-0000-0000-00003F390000}"/>
    <cellStyle name="Percent 3 25 3" xfId="12527" xr:uid="{00000000-0005-0000-0000-000040390000}"/>
    <cellStyle name="Percent 3 25 4" xfId="12528" xr:uid="{00000000-0005-0000-0000-000041390000}"/>
    <cellStyle name="Percent 3 25 5" xfId="12529" xr:uid="{00000000-0005-0000-0000-000042390000}"/>
    <cellStyle name="Percent 3 26" xfId="12530" xr:uid="{00000000-0005-0000-0000-000043390000}"/>
    <cellStyle name="Percent 3 26 2" xfId="12531" xr:uid="{00000000-0005-0000-0000-000044390000}"/>
    <cellStyle name="Percent 3 26 3" xfId="12532" xr:uid="{00000000-0005-0000-0000-000045390000}"/>
    <cellStyle name="Percent 3 26 4" xfId="12533" xr:uid="{00000000-0005-0000-0000-000046390000}"/>
    <cellStyle name="Percent 3 26 5" xfId="12534" xr:uid="{00000000-0005-0000-0000-000047390000}"/>
    <cellStyle name="Percent 3 27" xfId="12535" xr:uid="{00000000-0005-0000-0000-000048390000}"/>
    <cellStyle name="Percent 3 27 2" xfId="12536" xr:uid="{00000000-0005-0000-0000-000049390000}"/>
    <cellStyle name="Percent 3 27 3" xfId="12537" xr:uid="{00000000-0005-0000-0000-00004A390000}"/>
    <cellStyle name="Percent 3 27 4" xfId="12538" xr:uid="{00000000-0005-0000-0000-00004B390000}"/>
    <cellStyle name="Percent 3 27 5" xfId="12539" xr:uid="{00000000-0005-0000-0000-00004C390000}"/>
    <cellStyle name="Percent 3 28" xfId="12540" xr:uid="{00000000-0005-0000-0000-00004D390000}"/>
    <cellStyle name="Percent 3 28 2" xfId="12541" xr:uid="{00000000-0005-0000-0000-00004E390000}"/>
    <cellStyle name="Percent 3 28 3" xfId="12542" xr:uid="{00000000-0005-0000-0000-00004F390000}"/>
    <cellStyle name="Percent 3 28 4" xfId="12543" xr:uid="{00000000-0005-0000-0000-000050390000}"/>
    <cellStyle name="Percent 3 28 5" xfId="12544" xr:uid="{00000000-0005-0000-0000-000051390000}"/>
    <cellStyle name="Percent 3 29" xfId="12545" xr:uid="{00000000-0005-0000-0000-000052390000}"/>
    <cellStyle name="Percent 3 29 2" xfId="12546" xr:uid="{00000000-0005-0000-0000-000053390000}"/>
    <cellStyle name="Percent 3 29 3" xfId="12547" xr:uid="{00000000-0005-0000-0000-000054390000}"/>
    <cellStyle name="Percent 3 29 4" xfId="12548" xr:uid="{00000000-0005-0000-0000-000055390000}"/>
    <cellStyle name="Percent 3 29 5" xfId="12549" xr:uid="{00000000-0005-0000-0000-000056390000}"/>
    <cellStyle name="Percent 3 3" xfId="12550" xr:uid="{00000000-0005-0000-0000-000057390000}"/>
    <cellStyle name="Percent 3 3 10" xfId="12551" xr:uid="{00000000-0005-0000-0000-000058390000}"/>
    <cellStyle name="Percent 3 3 10 2" xfId="12552" xr:uid="{00000000-0005-0000-0000-000059390000}"/>
    <cellStyle name="Percent 3 3 10 3" xfId="12553" xr:uid="{00000000-0005-0000-0000-00005A390000}"/>
    <cellStyle name="Percent 3 3 10 4" xfId="12554" xr:uid="{00000000-0005-0000-0000-00005B390000}"/>
    <cellStyle name="Percent 3 3 10 5" xfId="12555" xr:uid="{00000000-0005-0000-0000-00005C390000}"/>
    <cellStyle name="Percent 3 3 11" xfId="12556" xr:uid="{00000000-0005-0000-0000-00005D390000}"/>
    <cellStyle name="Percent 3 3 11 2" xfId="12557" xr:uid="{00000000-0005-0000-0000-00005E390000}"/>
    <cellStyle name="Percent 3 3 11 3" xfId="12558" xr:uid="{00000000-0005-0000-0000-00005F390000}"/>
    <cellStyle name="Percent 3 3 11 4" xfId="12559" xr:uid="{00000000-0005-0000-0000-000060390000}"/>
    <cellStyle name="Percent 3 3 11 5" xfId="12560" xr:uid="{00000000-0005-0000-0000-000061390000}"/>
    <cellStyle name="Percent 3 3 12" xfId="12561" xr:uid="{00000000-0005-0000-0000-000062390000}"/>
    <cellStyle name="Percent 3 3 12 2" xfId="12562" xr:uid="{00000000-0005-0000-0000-000063390000}"/>
    <cellStyle name="Percent 3 3 12 3" xfId="12563" xr:uid="{00000000-0005-0000-0000-000064390000}"/>
    <cellStyle name="Percent 3 3 12 4" xfId="12564" xr:uid="{00000000-0005-0000-0000-000065390000}"/>
    <cellStyle name="Percent 3 3 12 5" xfId="12565" xr:uid="{00000000-0005-0000-0000-000066390000}"/>
    <cellStyle name="Percent 3 3 13" xfId="12566" xr:uid="{00000000-0005-0000-0000-000067390000}"/>
    <cellStyle name="Percent 3 3 13 2" xfId="12567" xr:uid="{00000000-0005-0000-0000-000068390000}"/>
    <cellStyle name="Percent 3 3 13 3" xfId="12568" xr:uid="{00000000-0005-0000-0000-000069390000}"/>
    <cellStyle name="Percent 3 3 13 4" xfId="12569" xr:uid="{00000000-0005-0000-0000-00006A390000}"/>
    <cellStyle name="Percent 3 3 13 5" xfId="12570" xr:uid="{00000000-0005-0000-0000-00006B390000}"/>
    <cellStyle name="Percent 3 3 14" xfId="12571" xr:uid="{00000000-0005-0000-0000-00006C390000}"/>
    <cellStyle name="Percent 3 3 14 2" xfId="12572" xr:uid="{00000000-0005-0000-0000-00006D390000}"/>
    <cellStyle name="Percent 3 3 14 3" xfId="12573" xr:uid="{00000000-0005-0000-0000-00006E390000}"/>
    <cellStyle name="Percent 3 3 14 4" xfId="12574" xr:uid="{00000000-0005-0000-0000-00006F390000}"/>
    <cellStyle name="Percent 3 3 14 5" xfId="12575" xr:uid="{00000000-0005-0000-0000-000070390000}"/>
    <cellStyle name="Percent 3 3 15" xfId="12576" xr:uid="{00000000-0005-0000-0000-000071390000}"/>
    <cellStyle name="Percent 3 3 15 2" xfId="12577" xr:uid="{00000000-0005-0000-0000-000072390000}"/>
    <cellStyle name="Percent 3 3 15 3" xfId="12578" xr:uid="{00000000-0005-0000-0000-000073390000}"/>
    <cellStyle name="Percent 3 3 15 4" xfId="12579" xr:uid="{00000000-0005-0000-0000-000074390000}"/>
    <cellStyle name="Percent 3 3 15 5" xfId="12580" xr:uid="{00000000-0005-0000-0000-000075390000}"/>
    <cellStyle name="Percent 3 3 16" xfId="12581" xr:uid="{00000000-0005-0000-0000-000076390000}"/>
    <cellStyle name="Percent 3 3 17" xfId="12582" xr:uid="{00000000-0005-0000-0000-000077390000}"/>
    <cellStyle name="Percent 3 3 18" xfId="12583" xr:uid="{00000000-0005-0000-0000-000078390000}"/>
    <cellStyle name="Percent 3 3 19" xfId="12584" xr:uid="{00000000-0005-0000-0000-000079390000}"/>
    <cellStyle name="Percent 3 3 2" xfId="12585" xr:uid="{00000000-0005-0000-0000-00007A390000}"/>
    <cellStyle name="Percent 3 3 2 2" xfId="12586" xr:uid="{00000000-0005-0000-0000-00007B390000}"/>
    <cellStyle name="Percent 3 3 2 3" xfId="12587" xr:uid="{00000000-0005-0000-0000-00007C390000}"/>
    <cellStyle name="Percent 3 3 2 4" xfId="12588" xr:uid="{00000000-0005-0000-0000-00007D390000}"/>
    <cellStyle name="Percent 3 3 2 5" xfId="12589" xr:uid="{00000000-0005-0000-0000-00007E390000}"/>
    <cellStyle name="Percent 3 3 20" xfId="19004" xr:uid="{00000000-0005-0000-0000-00007F390000}"/>
    <cellStyle name="Percent 3 3 3" xfId="12590" xr:uid="{00000000-0005-0000-0000-000080390000}"/>
    <cellStyle name="Percent 3 3 3 2" xfId="12591" xr:uid="{00000000-0005-0000-0000-000081390000}"/>
    <cellStyle name="Percent 3 3 3 2 2" xfId="12592" xr:uid="{00000000-0005-0000-0000-000082390000}"/>
    <cellStyle name="Percent 3 3 3 2 3" xfId="12593" xr:uid="{00000000-0005-0000-0000-000083390000}"/>
    <cellStyle name="Percent 3 3 3 2 4" xfId="12594" xr:uid="{00000000-0005-0000-0000-000084390000}"/>
    <cellStyle name="Percent 3 3 3 2 5" xfId="12595" xr:uid="{00000000-0005-0000-0000-000085390000}"/>
    <cellStyle name="Percent 3 3 3 3" xfId="12596" xr:uid="{00000000-0005-0000-0000-000086390000}"/>
    <cellStyle name="Percent 3 3 3 3 2" xfId="12597" xr:uid="{00000000-0005-0000-0000-000087390000}"/>
    <cellStyle name="Percent 3 3 3 3 2 2" xfId="12598" xr:uid="{00000000-0005-0000-0000-000088390000}"/>
    <cellStyle name="Percent 3 3 3 3 2 3" xfId="12599" xr:uid="{00000000-0005-0000-0000-000089390000}"/>
    <cellStyle name="Percent 3 3 3 3 2 4" xfId="12600" xr:uid="{00000000-0005-0000-0000-00008A390000}"/>
    <cellStyle name="Percent 3 3 3 3 2 5" xfId="12601" xr:uid="{00000000-0005-0000-0000-00008B390000}"/>
    <cellStyle name="Percent 3 3 3 3 3" xfId="12602" xr:uid="{00000000-0005-0000-0000-00008C390000}"/>
    <cellStyle name="Percent 3 3 3 3 3 2" xfId="12603" xr:uid="{00000000-0005-0000-0000-00008D390000}"/>
    <cellStyle name="Percent 3 3 3 3 3 3" xfId="12604" xr:uid="{00000000-0005-0000-0000-00008E390000}"/>
    <cellStyle name="Percent 3 3 3 3 3 4" xfId="12605" xr:uid="{00000000-0005-0000-0000-00008F390000}"/>
    <cellStyle name="Percent 3 3 3 3 3 5" xfId="12606" xr:uid="{00000000-0005-0000-0000-000090390000}"/>
    <cellStyle name="Percent 3 3 3 3 4" xfId="12607" xr:uid="{00000000-0005-0000-0000-000091390000}"/>
    <cellStyle name="Percent 3 3 3 3 4 2" xfId="12608" xr:uid="{00000000-0005-0000-0000-000092390000}"/>
    <cellStyle name="Percent 3 3 3 3 4 2 2" xfId="12609" xr:uid="{00000000-0005-0000-0000-000093390000}"/>
    <cellStyle name="Percent 3 3 3 3 4 2 3" xfId="12610" xr:uid="{00000000-0005-0000-0000-000094390000}"/>
    <cellStyle name="Percent 3 3 3 3 4 2 4" xfId="12611" xr:uid="{00000000-0005-0000-0000-000095390000}"/>
    <cellStyle name="Percent 3 3 3 3 4 2 5" xfId="12612" xr:uid="{00000000-0005-0000-0000-000096390000}"/>
    <cellStyle name="Percent 3 3 3 3 4 3" xfId="12613" xr:uid="{00000000-0005-0000-0000-000097390000}"/>
    <cellStyle name="Percent 3 3 3 3 4 4" xfId="12614" xr:uid="{00000000-0005-0000-0000-000098390000}"/>
    <cellStyle name="Percent 3 3 3 3 4 5" xfId="12615" xr:uid="{00000000-0005-0000-0000-000099390000}"/>
    <cellStyle name="Percent 3 3 3 3 4 6" xfId="12616" xr:uid="{00000000-0005-0000-0000-00009A390000}"/>
    <cellStyle name="Percent 3 3 3 3 5" xfId="12617" xr:uid="{00000000-0005-0000-0000-00009B390000}"/>
    <cellStyle name="Percent 3 3 3 3 6" xfId="12618" xr:uid="{00000000-0005-0000-0000-00009C390000}"/>
    <cellStyle name="Percent 3 3 3 3 7" xfId="12619" xr:uid="{00000000-0005-0000-0000-00009D390000}"/>
    <cellStyle name="Percent 3 3 3 3 8" xfId="12620" xr:uid="{00000000-0005-0000-0000-00009E390000}"/>
    <cellStyle name="Percent 3 3 3 4" xfId="12621" xr:uid="{00000000-0005-0000-0000-00009F390000}"/>
    <cellStyle name="Percent 3 3 3 5" xfId="12622" xr:uid="{00000000-0005-0000-0000-0000A0390000}"/>
    <cellStyle name="Percent 3 3 3 6" xfId="12623" xr:uid="{00000000-0005-0000-0000-0000A1390000}"/>
    <cellStyle name="Percent 3 3 3 7" xfId="12624" xr:uid="{00000000-0005-0000-0000-0000A2390000}"/>
    <cellStyle name="Percent 3 3 4" xfId="12625" xr:uid="{00000000-0005-0000-0000-0000A3390000}"/>
    <cellStyle name="Percent 3 3 4 2" xfId="12626" xr:uid="{00000000-0005-0000-0000-0000A4390000}"/>
    <cellStyle name="Percent 3 3 4 2 2" xfId="12627" xr:uid="{00000000-0005-0000-0000-0000A5390000}"/>
    <cellStyle name="Percent 3 3 4 2 3" xfId="12628" xr:uid="{00000000-0005-0000-0000-0000A6390000}"/>
    <cellStyle name="Percent 3 3 4 2 4" xfId="12629" xr:uid="{00000000-0005-0000-0000-0000A7390000}"/>
    <cellStyle name="Percent 3 3 4 2 5" xfId="12630" xr:uid="{00000000-0005-0000-0000-0000A8390000}"/>
    <cellStyle name="Percent 3 3 4 3" xfId="12631" xr:uid="{00000000-0005-0000-0000-0000A9390000}"/>
    <cellStyle name="Percent 3 3 4 4" xfId="12632" xr:uid="{00000000-0005-0000-0000-0000AA390000}"/>
    <cellStyle name="Percent 3 3 4 5" xfId="12633" xr:uid="{00000000-0005-0000-0000-0000AB390000}"/>
    <cellStyle name="Percent 3 3 4 6" xfId="12634" xr:uid="{00000000-0005-0000-0000-0000AC390000}"/>
    <cellStyle name="Percent 3 3 5" xfId="12635" xr:uid="{00000000-0005-0000-0000-0000AD390000}"/>
    <cellStyle name="Percent 3 3 5 2" xfId="12636" xr:uid="{00000000-0005-0000-0000-0000AE390000}"/>
    <cellStyle name="Percent 3 3 5 3" xfId="12637" xr:uid="{00000000-0005-0000-0000-0000AF390000}"/>
    <cellStyle name="Percent 3 3 5 4" xfId="12638" xr:uid="{00000000-0005-0000-0000-0000B0390000}"/>
    <cellStyle name="Percent 3 3 5 5" xfId="12639" xr:uid="{00000000-0005-0000-0000-0000B1390000}"/>
    <cellStyle name="Percent 3 3 5 6" xfId="12640" xr:uid="{00000000-0005-0000-0000-0000B2390000}"/>
    <cellStyle name="Percent 3 3 5 7" xfId="12641" xr:uid="{00000000-0005-0000-0000-0000B3390000}"/>
    <cellStyle name="Percent 3 3 6" xfId="12642" xr:uid="{00000000-0005-0000-0000-0000B4390000}"/>
    <cellStyle name="Percent 3 3 6 2" xfId="12643" xr:uid="{00000000-0005-0000-0000-0000B5390000}"/>
    <cellStyle name="Percent 3 3 6 2 2" xfId="12644" xr:uid="{00000000-0005-0000-0000-0000B6390000}"/>
    <cellStyle name="Percent 3 3 6 2 3" xfId="12645" xr:uid="{00000000-0005-0000-0000-0000B7390000}"/>
    <cellStyle name="Percent 3 3 6 2 4" xfId="12646" xr:uid="{00000000-0005-0000-0000-0000B8390000}"/>
    <cellStyle name="Percent 3 3 6 2 5" xfId="12647" xr:uid="{00000000-0005-0000-0000-0000B9390000}"/>
    <cellStyle name="Percent 3 3 6 3" xfId="12648" xr:uid="{00000000-0005-0000-0000-0000BA390000}"/>
    <cellStyle name="Percent 3 3 6 4" xfId="12649" xr:uid="{00000000-0005-0000-0000-0000BB390000}"/>
    <cellStyle name="Percent 3 3 6 5" xfId="12650" xr:uid="{00000000-0005-0000-0000-0000BC390000}"/>
    <cellStyle name="Percent 3 3 6 6" xfId="12651" xr:uid="{00000000-0005-0000-0000-0000BD390000}"/>
    <cellStyle name="Percent 3 3 6 7" xfId="12652" xr:uid="{00000000-0005-0000-0000-0000BE390000}"/>
    <cellStyle name="Percent 3 3 7" xfId="12653" xr:uid="{00000000-0005-0000-0000-0000BF390000}"/>
    <cellStyle name="Percent 3 3 7 2" xfId="12654" xr:uid="{00000000-0005-0000-0000-0000C0390000}"/>
    <cellStyle name="Percent 3 3 7 3" xfId="12655" xr:uid="{00000000-0005-0000-0000-0000C1390000}"/>
    <cellStyle name="Percent 3 3 7 4" xfId="12656" xr:uid="{00000000-0005-0000-0000-0000C2390000}"/>
    <cellStyle name="Percent 3 3 7 5" xfId="12657" xr:uid="{00000000-0005-0000-0000-0000C3390000}"/>
    <cellStyle name="Percent 3 3 7 6" xfId="12658" xr:uid="{00000000-0005-0000-0000-0000C4390000}"/>
    <cellStyle name="Percent 3 3 7 7" xfId="12659" xr:uid="{00000000-0005-0000-0000-0000C5390000}"/>
    <cellStyle name="Percent 3 3 8" xfId="12660" xr:uid="{00000000-0005-0000-0000-0000C6390000}"/>
    <cellStyle name="Percent 3 3 8 2" xfId="12661" xr:uid="{00000000-0005-0000-0000-0000C7390000}"/>
    <cellStyle name="Percent 3 3 8 3" xfId="12662" xr:uid="{00000000-0005-0000-0000-0000C8390000}"/>
    <cellStyle name="Percent 3 3 8 4" xfId="12663" xr:uid="{00000000-0005-0000-0000-0000C9390000}"/>
    <cellStyle name="Percent 3 3 8 5" xfId="12664" xr:uid="{00000000-0005-0000-0000-0000CA390000}"/>
    <cellStyle name="Percent 3 3 8 6" xfId="12665" xr:uid="{00000000-0005-0000-0000-0000CB390000}"/>
    <cellStyle name="Percent 3 3 8 7" xfId="12666" xr:uid="{00000000-0005-0000-0000-0000CC390000}"/>
    <cellStyle name="Percent 3 3 9" xfId="12667" xr:uid="{00000000-0005-0000-0000-0000CD390000}"/>
    <cellStyle name="Percent 3 3 9 2" xfId="12668" xr:uid="{00000000-0005-0000-0000-0000CE390000}"/>
    <cellStyle name="Percent 3 3 9 3" xfId="12669" xr:uid="{00000000-0005-0000-0000-0000CF390000}"/>
    <cellStyle name="Percent 3 3 9 4" xfId="12670" xr:uid="{00000000-0005-0000-0000-0000D0390000}"/>
    <cellStyle name="Percent 3 3 9 5" xfId="12671" xr:uid="{00000000-0005-0000-0000-0000D1390000}"/>
    <cellStyle name="Percent 3 3 9 6" xfId="12672" xr:uid="{00000000-0005-0000-0000-0000D2390000}"/>
    <cellStyle name="Percent 3 3 9 7" xfId="12673" xr:uid="{00000000-0005-0000-0000-0000D3390000}"/>
    <cellStyle name="Percent 3 30" xfId="12674" xr:uid="{00000000-0005-0000-0000-0000D4390000}"/>
    <cellStyle name="Percent 3 30 2" xfId="12675" xr:uid="{00000000-0005-0000-0000-0000D5390000}"/>
    <cellStyle name="Percent 3 30 3" xfId="12676" xr:uid="{00000000-0005-0000-0000-0000D6390000}"/>
    <cellStyle name="Percent 3 30 4" xfId="12677" xr:uid="{00000000-0005-0000-0000-0000D7390000}"/>
    <cellStyle name="Percent 3 30 5" xfId="12678" xr:uid="{00000000-0005-0000-0000-0000D8390000}"/>
    <cellStyle name="Percent 3 31" xfId="12679" xr:uid="{00000000-0005-0000-0000-0000D9390000}"/>
    <cellStyle name="Percent 3 4" xfId="12680" xr:uid="{00000000-0005-0000-0000-0000DA390000}"/>
    <cellStyle name="Percent 3 4 10" xfId="12681" xr:uid="{00000000-0005-0000-0000-0000DB390000}"/>
    <cellStyle name="Percent 3 4 10 2" xfId="12682" xr:uid="{00000000-0005-0000-0000-0000DC390000}"/>
    <cellStyle name="Percent 3 4 10 3" xfId="12683" xr:uid="{00000000-0005-0000-0000-0000DD390000}"/>
    <cellStyle name="Percent 3 4 10 4" xfId="12684" xr:uid="{00000000-0005-0000-0000-0000DE390000}"/>
    <cellStyle name="Percent 3 4 10 5" xfId="12685" xr:uid="{00000000-0005-0000-0000-0000DF390000}"/>
    <cellStyle name="Percent 3 4 10 6" xfId="12686" xr:uid="{00000000-0005-0000-0000-0000E0390000}"/>
    <cellStyle name="Percent 3 4 10 7" xfId="12687" xr:uid="{00000000-0005-0000-0000-0000E1390000}"/>
    <cellStyle name="Percent 3 4 11" xfId="12688" xr:uid="{00000000-0005-0000-0000-0000E2390000}"/>
    <cellStyle name="Percent 3 4 11 2" xfId="12689" xr:uid="{00000000-0005-0000-0000-0000E3390000}"/>
    <cellStyle name="Percent 3 4 11 3" xfId="12690" xr:uid="{00000000-0005-0000-0000-0000E4390000}"/>
    <cellStyle name="Percent 3 4 11 4" xfId="12691" xr:uid="{00000000-0005-0000-0000-0000E5390000}"/>
    <cellStyle name="Percent 3 4 11 5" xfId="12692" xr:uid="{00000000-0005-0000-0000-0000E6390000}"/>
    <cellStyle name="Percent 3 4 11 6" xfId="12693" xr:uid="{00000000-0005-0000-0000-0000E7390000}"/>
    <cellStyle name="Percent 3 4 11 7" xfId="12694" xr:uid="{00000000-0005-0000-0000-0000E8390000}"/>
    <cellStyle name="Percent 3 4 12" xfId="12695" xr:uid="{00000000-0005-0000-0000-0000E9390000}"/>
    <cellStyle name="Percent 3 4 12 2" xfId="12696" xr:uid="{00000000-0005-0000-0000-0000EA390000}"/>
    <cellStyle name="Percent 3 4 12 3" xfId="12697" xr:uid="{00000000-0005-0000-0000-0000EB390000}"/>
    <cellStyle name="Percent 3 4 12 4" xfId="12698" xr:uid="{00000000-0005-0000-0000-0000EC390000}"/>
    <cellStyle name="Percent 3 4 12 5" xfId="12699" xr:uid="{00000000-0005-0000-0000-0000ED390000}"/>
    <cellStyle name="Percent 3 4 12 6" xfId="12700" xr:uid="{00000000-0005-0000-0000-0000EE390000}"/>
    <cellStyle name="Percent 3 4 12 7" xfId="12701" xr:uid="{00000000-0005-0000-0000-0000EF390000}"/>
    <cellStyle name="Percent 3 4 13" xfId="12702" xr:uid="{00000000-0005-0000-0000-0000F0390000}"/>
    <cellStyle name="Percent 3 4 13 2" xfId="12703" xr:uid="{00000000-0005-0000-0000-0000F1390000}"/>
    <cellStyle name="Percent 3 4 13 3" xfId="12704" xr:uid="{00000000-0005-0000-0000-0000F2390000}"/>
    <cellStyle name="Percent 3 4 13 4" xfId="12705" xr:uid="{00000000-0005-0000-0000-0000F3390000}"/>
    <cellStyle name="Percent 3 4 13 5" xfId="12706" xr:uid="{00000000-0005-0000-0000-0000F4390000}"/>
    <cellStyle name="Percent 3 4 13 6" xfId="12707" xr:uid="{00000000-0005-0000-0000-0000F5390000}"/>
    <cellStyle name="Percent 3 4 13 7" xfId="12708" xr:uid="{00000000-0005-0000-0000-0000F6390000}"/>
    <cellStyle name="Percent 3 4 14" xfId="12709" xr:uid="{00000000-0005-0000-0000-0000F7390000}"/>
    <cellStyle name="Percent 3 4 14 2" xfId="12710" xr:uid="{00000000-0005-0000-0000-0000F8390000}"/>
    <cellStyle name="Percent 3 4 14 3" xfId="12711" xr:uid="{00000000-0005-0000-0000-0000F9390000}"/>
    <cellStyle name="Percent 3 4 14 4" xfId="12712" xr:uid="{00000000-0005-0000-0000-0000FA390000}"/>
    <cellStyle name="Percent 3 4 14 5" xfId="12713" xr:uid="{00000000-0005-0000-0000-0000FB390000}"/>
    <cellStyle name="Percent 3 4 14 6" xfId="12714" xr:uid="{00000000-0005-0000-0000-0000FC390000}"/>
    <cellStyle name="Percent 3 4 14 7" xfId="12715" xr:uid="{00000000-0005-0000-0000-0000FD390000}"/>
    <cellStyle name="Percent 3 4 15" xfId="12716" xr:uid="{00000000-0005-0000-0000-0000FE390000}"/>
    <cellStyle name="Percent 3 4 15 2" xfId="12717" xr:uid="{00000000-0005-0000-0000-0000FF390000}"/>
    <cellStyle name="Percent 3 4 15 3" xfId="12718" xr:uid="{00000000-0005-0000-0000-0000003A0000}"/>
    <cellStyle name="Percent 3 4 15 4" xfId="12719" xr:uid="{00000000-0005-0000-0000-0000013A0000}"/>
    <cellStyle name="Percent 3 4 15 5" xfId="12720" xr:uid="{00000000-0005-0000-0000-0000023A0000}"/>
    <cellStyle name="Percent 3 4 15 6" xfId="12721" xr:uid="{00000000-0005-0000-0000-0000033A0000}"/>
    <cellStyle name="Percent 3 4 15 7" xfId="12722" xr:uid="{00000000-0005-0000-0000-0000043A0000}"/>
    <cellStyle name="Percent 3 4 16" xfId="12723" xr:uid="{00000000-0005-0000-0000-0000053A0000}"/>
    <cellStyle name="Percent 3 4 17" xfId="12724" xr:uid="{00000000-0005-0000-0000-0000063A0000}"/>
    <cellStyle name="Percent 3 4 18" xfId="12725" xr:uid="{00000000-0005-0000-0000-0000073A0000}"/>
    <cellStyle name="Percent 3 4 19" xfId="12726" xr:uid="{00000000-0005-0000-0000-0000083A0000}"/>
    <cellStyle name="Percent 3 4 2" xfId="12727" xr:uid="{00000000-0005-0000-0000-0000093A0000}"/>
    <cellStyle name="Percent 3 4 2 2" xfId="12728" xr:uid="{00000000-0005-0000-0000-00000A3A0000}"/>
    <cellStyle name="Percent 3 4 2 3" xfId="12729" xr:uid="{00000000-0005-0000-0000-00000B3A0000}"/>
    <cellStyle name="Percent 3 4 2 4" xfId="12730" xr:uid="{00000000-0005-0000-0000-00000C3A0000}"/>
    <cellStyle name="Percent 3 4 2 5" xfId="12731" xr:uid="{00000000-0005-0000-0000-00000D3A0000}"/>
    <cellStyle name="Percent 3 4 2 6" xfId="12732" xr:uid="{00000000-0005-0000-0000-00000E3A0000}"/>
    <cellStyle name="Percent 3 4 2 7" xfId="12733" xr:uid="{00000000-0005-0000-0000-00000F3A0000}"/>
    <cellStyle name="Percent 3 4 2 8" xfId="12734" xr:uid="{00000000-0005-0000-0000-0000103A0000}"/>
    <cellStyle name="Percent 3 4 20" xfId="12735" xr:uid="{00000000-0005-0000-0000-0000113A0000}"/>
    <cellStyle name="Percent 3 4 21" xfId="12736" xr:uid="{00000000-0005-0000-0000-0000123A0000}"/>
    <cellStyle name="Percent 3 4 22" xfId="19005" xr:uid="{00000000-0005-0000-0000-0000133A0000}"/>
    <cellStyle name="Percent 3 4 3" xfId="12737" xr:uid="{00000000-0005-0000-0000-0000143A0000}"/>
    <cellStyle name="Percent 3 4 3 2" xfId="12738" xr:uid="{00000000-0005-0000-0000-0000153A0000}"/>
    <cellStyle name="Percent 3 4 3 3" xfId="12739" xr:uid="{00000000-0005-0000-0000-0000163A0000}"/>
    <cellStyle name="Percent 3 4 3 4" xfId="12740" xr:uid="{00000000-0005-0000-0000-0000173A0000}"/>
    <cellStyle name="Percent 3 4 3 5" xfId="12741" xr:uid="{00000000-0005-0000-0000-0000183A0000}"/>
    <cellStyle name="Percent 3 4 3 6" xfId="12742" xr:uid="{00000000-0005-0000-0000-0000193A0000}"/>
    <cellStyle name="Percent 3 4 3 7" xfId="12743" xr:uid="{00000000-0005-0000-0000-00001A3A0000}"/>
    <cellStyle name="Percent 3 4 3 8" xfId="12744" xr:uid="{00000000-0005-0000-0000-00001B3A0000}"/>
    <cellStyle name="Percent 3 4 4" xfId="12745" xr:uid="{00000000-0005-0000-0000-00001C3A0000}"/>
    <cellStyle name="Percent 3 4 4 2" xfId="12746" xr:uid="{00000000-0005-0000-0000-00001D3A0000}"/>
    <cellStyle name="Percent 3 4 4 2 2" xfId="12747" xr:uid="{00000000-0005-0000-0000-00001E3A0000}"/>
    <cellStyle name="Percent 3 4 4 2 3" xfId="12748" xr:uid="{00000000-0005-0000-0000-00001F3A0000}"/>
    <cellStyle name="Percent 3 4 4 2 4" xfId="12749" xr:uid="{00000000-0005-0000-0000-0000203A0000}"/>
    <cellStyle name="Percent 3 4 4 2 5" xfId="12750" xr:uid="{00000000-0005-0000-0000-0000213A0000}"/>
    <cellStyle name="Percent 3 4 4 3" xfId="12751" xr:uid="{00000000-0005-0000-0000-0000223A0000}"/>
    <cellStyle name="Percent 3 4 4 4" xfId="12752" xr:uid="{00000000-0005-0000-0000-0000233A0000}"/>
    <cellStyle name="Percent 3 4 4 5" xfId="12753" xr:uid="{00000000-0005-0000-0000-0000243A0000}"/>
    <cellStyle name="Percent 3 4 4 6" xfId="12754" xr:uid="{00000000-0005-0000-0000-0000253A0000}"/>
    <cellStyle name="Percent 3 4 4 7" xfId="12755" xr:uid="{00000000-0005-0000-0000-0000263A0000}"/>
    <cellStyle name="Percent 3 4 4 8" xfId="12756" xr:uid="{00000000-0005-0000-0000-0000273A0000}"/>
    <cellStyle name="Percent 3 4 5" xfId="12757" xr:uid="{00000000-0005-0000-0000-0000283A0000}"/>
    <cellStyle name="Percent 3 4 5 2" xfId="12758" xr:uid="{00000000-0005-0000-0000-0000293A0000}"/>
    <cellStyle name="Percent 3 4 5 3" xfId="12759" xr:uid="{00000000-0005-0000-0000-00002A3A0000}"/>
    <cellStyle name="Percent 3 4 5 4" xfId="12760" xr:uid="{00000000-0005-0000-0000-00002B3A0000}"/>
    <cellStyle name="Percent 3 4 5 5" xfId="12761" xr:uid="{00000000-0005-0000-0000-00002C3A0000}"/>
    <cellStyle name="Percent 3 4 5 6" xfId="12762" xr:uid="{00000000-0005-0000-0000-00002D3A0000}"/>
    <cellStyle name="Percent 3 4 5 7" xfId="12763" xr:uid="{00000000-0005-0000-0000-00002E3A0000}"/>
    <cellStyle name="Percent 3 4 5 8" xfId="12764" xr:uid="{00000000-0005-0000-0000-00002F3A0000}"/>
    <cellStyle name="Percent 3 4 6" xfId="12765" xr:uid="{00000000-0005-0000-0000-0000303A0000}"/>
    <cellStyle name="Percent 3 4 6 2" xfId="12766" xr:uid="{00000000-0005-0000-0000-0000313A0000}"/>
    <cellStyle name="Percent 3 4 6 3" xfId="12767" xr:uid="{00000000-0005-0000-0000-0000323A0000}"/>
    <cellStyle name="Percent 3 4 6 4" xfId="12768" xr:uid="{00000000-0005-0000-0000-0000333A0000}"/>
    <cellStyle name="Percent 3 4 6 5" xfId="12769" xr:uid="{00000000-0005-0000-0000-0000343A0000}"/>
    <cellStyle name="Percent 3 4 6 6" xfId="12770" xr:uid="{00000000-0005-0000-0000-0000353A0000}"/>
    <cellStyle name="Percent 3 4 6 7" xfId="12771" xr:uid="{00000000-0005-0000-0000-0000363A0000}"/>
    <cellStyle name="Percent 3 4 6 8" xfId="12772" xr:uid="{00000000-0005-0000-0000-0000373A0000}"/>
    <cellStyle name="Percent 3 4 7" xfId="12773" xr:uid="{00000000-0005-0000-0000-0000383A0000}"/>
    <cellStyle name="Percent 3 4 7 2" xfId="12774" xr:uid="{00000000-0005-0000-0000-0000393A0000}"/>
    <cellStyle name="Percent 3 4 7 3" xfId="12775" xr:uid="{00000000-0005-0000-0000-00003A3A0000}"/>
    <cellStyle name="Percent 3 4 7 4" xfId="12776" xr:uid="{00000000-0005-0000-0000-00003B3A0000}"/>
    <cellStyle name="Percent 3 4 7 5" xfId="12777" xr:uid="{00000000-0005-0000-0000-00003C3A0000}"/>
    <cellStyle name="Percent 3 4 7 6" xfId="12778" xr:uid="{00000000-0005-0000-0000-00003D3A0000}"/>
    <cellStyle name="Percent 3 4 7 7" xfId="12779" xr:uid="{00000000-0005-0000-0000-00003E3A0000}"/>
    <cellStyle name="Percent 3 4 7 8" xfId="12780" xr:uid="{00000000-0005-0000-0000-00003F3A0000}"/>
    <cellStyle name="Percent 3 4 8" xfId="12781" xr:uid="{00000000-0005-0000-0000-0000403A0000}"/>
    <cellStyle name="Percent 3 4 8 10" xfId="12782" xr:uid="{00000000-0005-0000-0000-0000413A0000}"/>
    <cellStyle name="Percent 3 4 8 2" xfId="12783" xr:uid="{00000000-0005-0000-0000-0000423A0000}"/>
    <cellStyle name="Percent 3 4 8 3" xfId="12784" xr:uid="{00000000-0005-0000-0000-0000433A0000}"/>
    <cellStyle name="Percent 3 4 8 4" xfId="12785" xr:uid="{00000000-0005-0000-0000-0000443A0000}"/>
    <cellStyle name="Percent 3 4 8 5" xfId="12786" xr:uid="{00000000-0005-0000-0000-0000453A0000}"/>
    <cellStyle name="Percent 3 4 8 6" xfId="12787" xr:uid="{00000000-0005-0000-0000-0000463A0000}"/>
    <cellStyle name="Percent 3 4 8 7" xfId="12788" xr:uid="{00000000-0005-0000-0000-0000473A0000}"/>
    <cellStyle name="Percent 3 4 8 8" xfId="12789" xr:uid="{00000000-0005-0000-0000-0000483A0000}"/>
    <cellStyle name="Percent 3 4 8 9" xfId="12790" xr:uid="{00000000-0005-0000-0000-0000493A0000}"/>
    <cellStyle name="Percent 3 4 9" xfId="12791" xr:uid="{00000000-0005-0000-0000-00004A3A0000}"/>
    <cellStyle name="Percent 3 4 9 10" xfId="12792" xr:uid="{00000000-0005-0000-0000-00004B3A0000}"/>
    <cellStyle name="Percent 3 4 9 2" xfId="12793" xr:uid="{00000000-0005-0000-0000-00004C3A0000}"/>
    <cellStyle name="Percent 3 4 9 3" xfId="12794" xr:uid="{00000000-0005-0000-0000-00004D3A0000}"/>
    <cellStyle name="Percent 3 4 9 4" xfId="12795" xr:uid="{00000000-0005-0000-0000-00004E3A0000}"/>
    <cellStyle name="Percent 3 4 9 5" xfId="12796" xr:uid="{00000000-0005-0000-0000-00004F3A0000}"/>
    <cellStyle name="Percent 3 4 9 6" xfId="12797" xr:uid="{00000000-0005-0000-0000-0000503A0000}"/>
    <cellStyle name="Percent 3 4 9 7" xfId="12798" xr:uid="{00000000-0005-0000-0000-0000513A0000}"/>
    <cellStyle name="Percent 3 4 9 8" xfId="12799" xr:uid="{00000000-0005-0000-0000-0000523A0000}"/>
    <cellStyle name="Percent 3 4 9 9" xfId="12800" xr:uid="{00000000-0005-0000-0000-0000533A0000}"/>
    <cellStyle name="Percent 3 5" xfId="12801" xr:uid="{00000000-0005-0000-0000-0000543A0000}"/>
    <cellStyle name="Percent 3 5 10" xfId="12802" xr:uid="{00000000-0005-0000-0000-0000553A0000}"/>
    <cellStyle name="Percent 3 5 10 10" xfId="12803" xr:uid="{00000000-0005-0000-0000-0000563A0000}"/>
    <cellStyle name="Percent 3 5 10 2" xfId="12804" xr:uid="{00000000-0005-0000-0000-0000573A0000}"/>
    <cellStyle name="Percent 3 5 10 3" xfId="12805" xr:uid="{00000000-0005-0000-0000-0000583A0000}"/>
    <cellStyle name="Percent 3 5 10 4" xfId="12806" xr:uid="{00000000-0005-0000-0000-0000593A0000}"/>
    <cellStyle name="Percent 3 5 10 5" xfId="12807" xr:uid="{00000000-0005-0000-0000-00005A3A0000}"/>
    <cellStyle name="Percent 3 5 10 6" xfId="12808" xr:uid="{00000000-0005-0000-0000-00005B3A0000}"/>
    <cellStyle name="Percent 3 5 10 7" xfId="12809" xr:uid="{00000000-0005-0000-0000-00005C3A0000}"/>
    <cellStyle name="Percent 3 5 10 8" xfId="12810" xr:uid="{00000000-0005-0000-0000-00005D3A0000}"/>
    <cellStyle name="Percent 3 5 10 9" xfId="12811" xr:uid="{00000000-0005-0000-0000-00005E3A0000}"/>
    <cellStyle name="Percent 3 5 11" xfId="12812" xr:uid="{00000000-0005-0000-0000-00005F3A0000}"/>
    <cellStyle name="Percent 3 5 11 10" xfId="12813" xr:uid="{00000000-0005-0000-0000-0000603A0000}"/>
    <cellStyle name="Percent 3 5 11 2" xfId="12814" xr:uid="{00000000-0005-0000-0000-0000613A0000}"/>
    <cellStyle name="Percent 3 5 11 3" xfId="12815" xr:uid="{00000000-0005-0000-0000-0000623A0000}"/>
    <cellStyle name="Percent 3 5 11 4" xfId="12816" xr:uid="{00000000-0005-0000-0000-0000633A0000}"/>
    <cellStyle name="Percent 3 5 11 5" xfId="12817" xr:uid="{00000000-0005-0000-0000-0000643A0000}"/>
    <cellStyle name="Percent 3 5 11 6" xfId="12818" xr:uid="{00000000-0005-0000-0000-0000653A0000}"/>
    <cellStyle name="Percent 3 5 11 7" xfId="12819" xr:uid="{00000000-0005-0000-0000-0000663A0000}"/>
    <cellStyle name="Percent 3 5 11 8" xfId="12820" xr:uid="{00000000-0005-0000-0000-0000673A0000}"/>
    <cellStyle name="Percent 3 5 11 9" xfId="12821" xr:uid="{00000000-0005-0000-0000-0000683A0000}"/>
    <cellStyle name="Percent 3 5 12" xfId="12822" xr:uid="{00000000-0005-0000-0000-0000693A0000}"/>
    <cellStyle name="Percent 3 5 12 10" xfId="12823" xr:uid="{00000000-0005-0000-0000-00006A3A0000}"/>
    <cellStyle name="Percent 3 5 12 2" xfId="12824" xr:uid="{00000000-0005-0000-0000-00006B3A0000}"/>
    <cellStyle name="Percent 3 5 12 3" xfId="12825" xr:uid="{00000000-0005-0000-0000-00006C3A0000}"/>
    <cellStyle name="Percent 3 5 12 4" xfId="12826" xr:uid="{00000000-0005-0000-0000-00006D3A0000}"/>
    <cellStyle name="Percent 3 5 12 5" xfId="12827" xr:uid="{00000000-0005-0000-0000-00006E3A0000}"/>
    <cellStyle name="Percent 3 5 12 6" xfId="12828" xr:uid="{00000000-0005-0000-0000-00006F3A0000}"/>
    <cellStyle name="Percent 3 5 12 7" xfId="12829" xr:uid="{00000000-0005-0000-0000-0000703A0000}"/>
    <cellStyle name="Percent 3 5 12 8" xfId="12830" xr:uid="{00000000-0005-0000-0000-0000713A0000}"/>
    <cellStyle name="Percent 3 5 12 9" xfId="12831" xr:uid="{00000000-0005-0000-0000-0000723A0000}"/>
    <cellStyle name="Percent 3 5 13" xfId="12832" xr:uid="{00000000-0005-0000-0000-0000733A0000}"/>
    <cellStyle name="Percent 3 5 13 10" xfId="12833" xr:uid="{00000000-0005-0000-0000-0000743A0000}"/>
    <cellStyle name="Percent 3 5 13 2" xfId="12834" xr:uid="{00000000-0005-0000-0000-0000753A0000}"/>
    <cellStyle name="Percent 3 5 13 3" xfId="12835" xr:uid="{00000000-0005-0000-0000-0000763A0000}"/>
    <cellStyle name="Percent 3 5 13 4" xfId="12836" xr:uid="{00000000-0005-0000-0000-0000773A0000}"/>
    <cellStyle name="Percent 3 5 13 5" xfId="12837" xr:uid="{00000000-0005-0000-0000-0000783A0000}"/>
    <cellStyle name="Percent 3 5 13 6" xfId="12838" xr:uid="{00000000-0005-0000-0000-0000793A0000}"/>
    <cellStyle name="Percent 3 5 13 7" xfId="12839" xr:uid="{00000000-0005-0000-0000-00007A3A0000}"/>
    <cellStyle name="Percent 3 5 13 8" xfId="12840" xr:uid="{00000000-0005-0000-0000-00007B3A0000}"/>
    <cellStyle name="Percent 3 5 13 9" xfId="12841" xr:uid="{00000000-0005-0000-0000-00007C3A0000}"/>
    <cellStyle name="Percent 3 5 14" xfId="12842" xr:uid="{00000000-0005-0000-0000-00007D3A0000}"/>
    <cellStyle name="Percent 3 5 14 10" xfId="12843" xr:uid="{00000000-0005-0000-0000-00007E3A0000}"/>
    <cellStyle name="Percent 3 5 14 2" xfId="12844" xr:uid="{00000000-0005-0000-0000-00007F3A0000}"/>
    <cellStyle name="Percent 3 5 14 3" xfId="12845" xr:uid="{00000000-0005-0000-0000-0000803A0000}"/>
    <cellStyle name="Percent 3 5 14 4" xfId="12846" xr:uid="{00000000-0005-0000-0000-0000813A0000}"/>
    <cellStyle name="Percent 3 5 14 5" xfId="12847" xr:uid="{00000000-0005-0000-0000-0000823A0000}"/>
    <cellStyle name="Percent 3 5 14 6" xfId="12848" xr:uid="{00000000-0005-0000-0000-0000833A0000}"/>
    <cellStyle name="Percent 3 5 14 7" xfId="12849" xr:uid="{00000000-0005-0000-0000-0000843A0000}"/>
    <cellStyle name="Percent 3 5 14 8" xfId="12850" xr:uid="{00000000-0005-0000-0000-0000853A0000}"/>
    <cellStyle name="Percent 3 5 14 9" xfId="12851" xr:uid="{00000000-0005-0000-0000-0000863A0000}"/>
    <cellStyle name="Percent 3 5 15" xfId="12852" xr:uid="{00000000-0005-0000-0000-0000873A0000}"/>
    <cellStyle name="Percent 3 5 15 10" xfId="12853" xr:uid="{00000000-0005-0000-0000-0000883A0000}"/>
    <cellStyle name="Percent 3 5 15 2" xfId="12854" xr:uid="{00000000-0005-0000-0000-0000893A0000}"/>
    <cellStyle name="Percent 3 5 15 3" xfId="12855" xr:uid="{00000000-0005-0000-0000-00008A3A0000}"/>
    <cellStyle name="Percent 3 5 15 4" xfId="12856" xr:uid="{00000000-0005-0000-0000-00008B3A0000}"/>
    <cellStyle name="Percent 3 5 15 5" xfId="12857" xr:uid="{00000000-0005-0000-0000-00008C3A0000}"/>
    <cellStyle name="Percent 3 5 15 6" xfId="12858" xr:uid="{00000000-0005-0000-0000-00008D3A0000}"/>
    <cellStyle name="Percent 3 5 15 7" xfId="12859" xr:uid="{00000000-0005-0000-0000-00008E3A0000}"/>
    <cellStyle name="Percent 3 5 15 8" xfId="12860" xr:uid="{00000000-0005-0000-0000-00008F3A0000}"/>
    <cellStyle name="Percent 3 5 15 9" xfId="12861" xr:uid="{00000000-0005-0000-0000-0000903A0000}"/>
    <cellStyle name="Percent 3 5 16" xfId="12862" xr:uid="{00000000-0005-0000-0000-0000913A0000}"/>
    <cellStyle name="Percent 3 5 16 2" xfId="12863" xr:uid="{00000000-0005-0000-0000-0000923A0000}"/>
    <cellStyle name="Percent 3 5 16 3" xfId="12864" xr:uid="{00000000-0005-0000-0000-0000933A0000}"/>
    <cellStyle name="Percent 3 5 16 4" xfId="12865" xr:uid="{00000000-0005-0000-0000-0000943A0000}"/>
    <cellStyle name="Percent 3 5 16 5" xfId="12866" xr:uid="{00000000-0005-0000-0000-0000953A0000}"/>
    <cellStyle name="Percent 3 5 17" xfId="12867" xr:uid="{00000000-0005-0000-0000-0000963A0000}"/>
    <cellStyle name="Percent 3 5 17 2" xfId="12868" xr:uid="{00000000-0005-0000-0000-0000973A0000}"/>
    <cellStyle name="Percent 3 5 17 3" xfId="12869" xr:uid="{00000000-0005-0000-0000-0000983A0000}"/>
    <cellStyle name="Percent 3 5 17 4" xfId="12870" xr:uid="{00000000-0005-0000-0000-0000993A0000}"/>
    <cellStyle name="Percent 3 5 17 5" xfId="12871" xr:uid="{00000000-0005-0000-0000-00009A3A0000}"/>
    <cellStyle name="Percent 3 5 18" xfId="12872" xr:uid="{00000000-0005-0000-0000-00009B3A0000}"/>
    <cellStyle name="Percent 3 5 19" xfId="12873" xr:uid="{00000000-0005-0000-0000-00009C3A0000}"/>
    <cellStyle name="Percent 3 5 2" xfId="12874" xr:uid="{00000000-0005-0000-0000-00009D3A0000}"/>
    <cellStyle name="Percent 3 5 2 10" xfId="12875" xr:uid="{00000000-0005-0000-0000-00009E3A0000}"/>
    <cellStyle name="Percent 3 5 2 2" xfId="12876" xr:uid="{00000000-0005-0000-0000-00009F3A0000}"/>
    <cellStyle name="Percent 3 5 2 3" xfId="12877" xr:uid="{00000000-0005-0000-0000-0000A03A0000}"/>
    <cellStyle name="Percent 3 5 2 4" xfId="12878" xr:uid="{00000000-0005-0000-0000-0000A13A0000}"/>
    <cellStyle name="Percent 3 5 2 5" xfId="12879" xr:uid="{00000000-0005-0000-0000-0000A23A0000}"/>
    <cellStyle name="Percent 3 5 2 6" xfId="12880" xr:uid="{00000000-0005-0000-0000-0000A33A0000}"/>
    <cellStyle name="Percent 3 5 2 7" xfId="12881" xr:uid="{00000000-0005-0000-0000-0000A43A0000}"/>
    <cellStyle name="Percent 3 5 2 8" xfId="12882" xr:uid="{00000000-0005-0000-0000-0000A53A0000}"/>
    <cellStyle name="Percent 3 5 2 9" xfId="12883" xr:uid="{00000000-0005-0000-0000-0000A63A0000}"/>
    <cellStyle name="Percent 3 5 20" xfId="12884" xr:uid="{00000000-0005-0000-0000-0000A73A0000}"/>
    <cellStyle name="Percent 3 5 21" xfId="12885" xr:uid="{00000000-0005-0000-0000-0000A83A0000}"/>
    <cellStyle name="Percent 3 5 22" xfId="12886" xr:uid="{00000000-0005-0000-0000-0000A93A0000}"/>
    <cellStyle name="Percent 3 5 23" xfId="12887" xr:uid="{00000000-0005-0000-0000-0000AA3A0000}"/>
    <cellStyle name="Percent 3 5 24" xfId="12888" xr:uid="{00000000-0005-0000-0000-0000AB3A0000}"/>
    <cellStyle name="Percent 3 5 25" xfId="12889" xr:uid="{00000000-0005-0000-0000-0000AC3A0000}"/>
    <cellStyle name="Percent 3 5 26" xfId="19006" xr:uid="{00000000-0005-0000-0000-0000AD3A0000}"/>
    <cellStyle name="Percent 3 5 3" xfId="12890" xr:uid="{00000000-0005-0000-0000-0000AE3A0000}"/>
    <cellStyle name="Percent 3 5 3 10" xfId="12891" xr:uid="{00000000-0005-0000-0000-0000AF3A0000}"/>
    <cellStyle name="Percent 3 5 3 2" xfId="12892" xr:uid="{00000000-0005-0000-0000-0000B03A0000}"/>
    <cellStyle name="Percent 3 5 3 3" xfId="12893" xr:uid="{00000000-0005-0000-0000-0000B13A0000}"/>
    <cellStyle name="Percent 3 5 3 4" xfId="12894" xr:uid="{00000000-0005-0000-0000-0000B23A0000}"/>
    <cellStyle name="Percent 3 5 3 5" xfId="12895" xr:uid="{00000000-0005-0000-0000-0000B33A0000}"/>
    <cellStyle name="Percent 3 5 3 6" xfId="12896" xr:uid="{00000000-0005-0000-0000-0000B43A0000}"/>
    <cellStyle name="Percent 3 5 3 7" xfId="12897" xr:uid="{00000000-0005-0000-0000-0000B53A0000}"/>
    <cellStyle name="Percent 3 5 3 8" xfId="12898" xr:uid="{00000000-0005-0000-0000-0000B63A0000}"/>
    <cellStyle name="Percent 3 5 3 9" xfId="12899" xr:uid="{00000000-0005-0000-0000-0000B73A0000}"/>
    <cellStyle name="Percent 3 5 4" xfId="12900" xr:uid="{00000000-0005-0000-0000-0000B83A0000}"/>
    <cellStyle name="Percent 3 5 4 10" xfId="12901" xr:uid="{00000000-0005-0000-0000-0000B93A0000}"/>
    <cellStyle name="Percent 3 5 4 2" xfId="12902" xr:uid="{00000000-0005-0000-0000-0000BA3A0000}"/>
    <cellStyle name="Percent 3 5 4 3" xfId="12903" xr:uid="{00000000-0005-0000-0000-0000BB3A0000}"/>
    <cellStyle name="Percent 3 5 4 4" xfId="12904" xr:uid="{00000000-0005-0000-0000-0000BC3A0000}"/>
    <cellStyle name="Percent 3 5 4 5" xfId="12905" xr:uid="{00000000-0005-0000-0000-0000BD3A0000}"/>
    <cellStyle name="Percent 3 5 4 6" xfId="12906" xr:uid="{00000000-0005-0000-0000-0000BE3A0000}"/>
    <cellStyle name="Percent 3 5 4 7" xfId="12907" xr:uid="{00000000-0005-0000-0000-0000BF3A0000}"/>
    <cellStyle name="Percent 3 5 4 8" xfId="12908" xr:uid="{00000000-0005-0000-0000-0000C03A0000}"/>
    <cellStyle name="Percent 3 5 4 9" xfId="12909" xr:uid="{00000000-0005-0000-0000-0000C13A0000}"/>
    <cellStyle name="Percent 3 5 5" xfId="12910" xr:uid="{00000000-0005-0000-0000-0000C23A0000}"/>
    <cellStyle name="Percent 3 5 5 10" xfId="12911" xr:uid="{00000000-0005-0000-0000-0000C33A0000}"/>
    <cellStyle name="Percent 3 5 5 2" xfId="12912" xr:uid="{00000000-0005-0000-0000-0000C43A0000}"/>
    <cellStyle name="Percent 3 5 5 3" xfId="12913" xr:uid="{00000000-0005-0000-0000-0000C53A0000}"/>
    <cellStyle name="Percent 3 5 5 4" xfId="12914" xr:uid="{00000000-0005-0000-0000-0000C63A0000}"/>
    <cellStyle name="Percent 3 5 5 5" xfId="12915" xr:uid="{00000000-0005-0000-0000-0000C73A0000}"/>
    <cellStyle name="Percent 3 5 5 6" xfId="12916" xr:uid="{00000000-0005-0000-0000-0000C83A0000}"/>
    <cellStyle name="Percent 3 5 5 7" xfId="12917" xr:uid="{00000000-0005-0000-0000-0000C93A0000}"/>
    <cellStyle name="Percent 3 5 5 8" xfId="12918" xr:uid="{00000000-0005-0000-0000-0000CA3A0000}"/>
    <cellStyle name="Percent 3 5 5 9" xfId="12919" xr:uid="{00000000-0005-0000-0000-0000CB3A0000}"/>
    <cellStyle name="Percent 3 5 6" xfId="12920" xr:uid="{00000000-0005-0000-0000-0000CC3A0000}"/>
    <cellStyle name="Percent 3 5 6 10" xfId="12921" xr:uid="{00000000-0005-0000-0000-0000CD3A0000}"/>
    <cellStyle name="Percent 3 5 6 2" xfId="12922" xr:uid="{00000000-0005-0000-0000-0000CE3A0000}"/>
    <cellStyle name="Percent 3 5 6 3" xfId="12923" xr:uid="{00000000-0005-0000-0000-0000CF3A0000}"/>
    <cellStyle name="Percent 3 5 6 4" xfId="12924" xr:uid="{00000000-0005-0000-0000-0000D03A0000}"/>
    <cellStyle name="Percent 3 5 6 5" xfId="12925" xr:uid="{00000000-0005-0000-0000-0000D13A0000}"/>
    <cellStyle name="Percent 3 5 6 6" xfId="12926" xr:uid="{00000000-0005-0000-0000-0000D23A0000}"/>
    <cellStyle name="Percent 3 5 6 7" xfId="12927" xr:uid="{00000000-0005-0000-0000-0000D33A0000}"/>
    <cellStyle name="Percent 3 5 6 8" xfId="12928" xr:uid="{00000000-0005-0000-0000-0000D43A0000}"/>
    <cellStyle name="Percent 3 5 6 9" xfId="12929" xr:uid="{00000000-0005-0000-0000-0000D53A0000}"/>
    <cellStyle name="Percent 3 5 7" xfId="12930" xr:uid="{00000000-0005-0000-0000-0000D63A0000}"/>
    <cellStyle name="Percent 3 5 7 10" xfId="12931" xr:uid="{00000000-0005-0000-0000-0000D73A0000}"/>
    <cellStyle name="Percent 3 5 7 2" xfId="12932" xr:uid="{00000000-0005-0000-0000-0000D83A0000}"/>
    <cellStyle name="Percent 3 5 7 3" xfId="12933" xr:uid="{00000000-0005-0000-0000-0000D93A0000}"/>
    <cellStyle name="Percent 3 5 7 4" xfId="12934" xr:uid="{00000000-0005-0000-0000-0000DA3A0000}"/>
    <cellStyle name="Percent 3 5 7 5" xfId="12935" xr:uid="{00000000-0005-0000-0000-0000DB3A0000}"/>
    <cellStyle name="Percent 3 5 7 6" xfId="12936" xr:uid="{00000000-0005-0000-0000-0000DC3A0000}"/>
    <cellStyle name="Percent 3 5 7 7" xfId="12937" xr:uid="{00000000-0005-0000-0000-0000DD3A0000}"/>
    <cellStyle name="Percent 3 5 7 8" xfId="12938" xr:uid="{00000000-0005-0000-0000-0000DE3A0000}"/>
    <cellStyle name="Percent 3 5 7 9" xfId="12939" xr:uid="{00000000-0005-0000-0000-0000DF3A0000}"/>
    <cellStyle name="Percent 3 5 8" xfId="12940" xr:uid="{00000000-0005-0000-0000-0000E03A0000}"/>
    <cellStyle name="Percent 3 5 8 10" xfId="12941" xr:uid="{00000000-0005-0000-0000-0000E13A0000}"/>
    <cellStyle name="Percent 3 5 8 2" xfId="12942" xr:uid="{00000000-0005-0000-0000-0000E23A0000}"/>
    <cellStyle name="Percent 3 5 8 3" xfId="12943" xr:uid="{00000000-0005-0000-0000-0000E33A0000}"/>
    <cellStyle name="Percent 3 5 8 4" xfId="12944" xr:uid="{00000000-0005-0000-0000-0000E43A0000}"/>
    <cellStyle name="Percent 3 5 8 5" xfId="12945" xr:uid="{00000000-0005-0000-0000-0000E53A0000}"/>
    <cellStyle name="Percent 3 5 8 6" xfId="12946" xr:uid="{00000000-0005-0000-0000-0000E63A0000}"/>
    <cellStyle name="Percent 3 5 8 7" xfId="12947" xr:uid="{00000000-0005-0000-0000-0000E73A0000}"/>
    <cellStyle name="Percent 3 5 8 8" xfId="12948" xr:uid="{00000000-0005-0000-0000-0000E83A0000}"/>
    <cellStyle name="Percent 3 5 8 9" xfId="12949" xr:uid="{00000000-0005-0000-0000-0000E93A0000}"/>
    <cellStyle name="Percent 3 5 9" xfId="12950" xr:uid="{00000000-0005-0000-0000-0000EA3A0000}"/>
    <cellStyle name="Percent 3 5 9 10" xfId="12951" xr:uid="{00000000-0005-0000-0000-0000EB3A0000}"/>
    <cellStyle name="Percent 3 5 9 2" xfId="12952" xr:uid="{00000000-0005-0000-0000-0000EC3A0000}"/>
    <cellStyle name="Percent 3 5 9 3" xfId="12953" xr:uid="{00000000-0005-0000-0000-0000ED3A0000}"/>
    <cellStyle name="Percent 3 5 9 4" xfId="12954" xr:uid="{00000000-0005-0000-0000-0000EE3A0000}"/>
    <cellStyle name="Percent 3 5 9 5" xfId="12955" xr:uid="{00000000-0005-0000-0000-0000EF3A0000}"/>
    <cellStyle name="Percent 3 5 9 6" xfId="12956" xr:uid="{00000000-0005-0000-0000-0000F03A0000}"/>
    <cellStyle name="Percent 3 5 9 7" xfId="12957" xr:uid="{00000000-0005-0000-0000-0000F13A0000}"/>
    <cellStyle name="Percent 3 5 9 8" xfId="12958" xr:uid="{00000000-0005-0000-0000-0000F23A0000}"/>
    <cellStyle name="Percent 3 5 9 9" xfId="12959" xr:uid="{00000000-0005-0000-0000-0000F33A0000}"/>
    <cellStyle name="Percent 3 6" xfId="12960" xr:uid="{00000000-0005-0000-0000-0000F43A0000}"/>
    <cellStyle name="Percent 3 6 10" xfId="12961" xr:uid="{00000000-0005-0000-0000-0000F53A0000}"/>
    <cellStyle name="Percent 3 6 10 10" xfId="12962" xr:uid="{00000000-0005-0000-0000-0000F63A0000}"/>
    <cellStyle name="Percent 3 6 10 2" xfId="12963" xr:uid="{00000000-0005-0000-0000-0000F73A0000}"/>
    <cellStyle name="Percent 3 6 10 3" xfId="12964" xr:uid="{00000000-0005-0000-0000-0000F83A0000}"/>
    <cellStyle name="Percent 3 6 10 4" xfId="12965" xr:uid="{00000000-0005-0000-0000-0000F93A0000}"/>
    <cellStyle name="Percent 3 6 10 5" xfId="12966" xr:uid="{00000000-0005-0000-0000-0000FA3A0000}"/>
    <cellStyle name="Percent 3 6 10 6" xfId="12967" xr:uid="{00000000-0005-0000-0000-0000FB3A0000}"/>
    <cellStyle name="Percent 3 6 10 7" xfId="12968" xr:uid="{00000000-0005-0000-0000-0000FC3A0000}"/>
    <cellStyle name="Percent 3 6 10 8" xfId="12969" xr:uid="{00000000-0005-0000-0000-0000FD3A0000}"/>
    <cellStyle name="Percent 3 6 10 9" xfId="12970" xr:uid="{00000000-0005-0000-0000-0000FE3A0000}"/>
    <cellStyle name="Percent 3 6 11" xfId="12971" xr:uid="{00000000-0005-0000-0000-0000FF3A0000}"/>
    <cellStyle name="Percent 3 6 11 10" xfId="12972" xr:uid="{00000000-0005-0000-0000-0000003B0000}"/>
    <cellStyle name="Percent 3 6 11 2" xfId="12973" xr:uid="{00000000-0005-0000-0000-0000013B0000}"/>
    <cellStyle name="Percent 3 6 11 3" xfId="12974" xr:uid="{00000000-0005-0000-0000-0000023B0000}"/>
    <cellStyle name="Percent 3 6 11 4" xfId="12975" xr:uid="{00000000-0005-0000-0000-0000033B0000}"/>
    <cellStyle name="Percent 3 6 11 5" xfId="12976" xr:uid="{00000000-0005-0000-0000-0000043B0000}"/>
    <cellStyle name="Percent 3 6 11 6" xfId="12977" xr:uid="{00000000-0005-0000-0000-0000053B0000}"/>
    <cellStyle name="Percent 3 6 11 7" xfId="12978" xr:uid="{00000000-0005-0000-0000-0000063B0000}"/>
    <cellStyle name="Percent 3 6 11 8" xfId="12979" xr:uid="{00000000-0005-0000-0000-0000073B0000}"/>
    <cellStyle name="Percent 3 6 11 9" xfId="12980" xr:uid="{00000000-0005-0000-0000-0000083B0000}"/>
    <cellStyle name="Percent 3 6 12" xfId="12981" xr:uid="{00000000-0005-0000-0000-0000093B0000}"/>
    <cellStyle name="Percent 3 6 12 10" xfId="12982" xr:uid="{00000000-0005-0000-0000-00000A3B0000}"/>
    <cellStyle name="Percent 3 6 12 2" xfId="12983" xr:uid="{00000000-0005-0000-0000-00000B3B0000}"/>
    <cellStyle name="Percent 3 6 12 3" xfId="12984" xr:uid="{00000000-0005-0000-0000-00000C3B0000}"/>
    <cellStyle name="Percent 3 6 12 4" xfId="12985" xr:uid="{00000000-0005-0000-0000-00000D3B0000}"/>
    <cellStyle name="Percent 3 6 12 5" xfId="12986" xr:uid="{00000000-0005-0000-0000-00000E3B0000}"/>
    <cellStyle name="Percent 3 6 12 6" xfId="12987" xr:uid="{00000000-0005-0000-0000-00000F3B0000}"/>
    <cellStyle name="Percent 3 6 12 7" xfId="12988" xr:uid="{00000000-0005-0000-0000-0000103B0000}"/>
    <cellStyle name="Percent 3 6 12 8" xfId="12989" xr:uid="{00000000-0005-0000-0000-0000113B0000}"/>
    <cellStyle name="Percent 3 6 12 9" xfId="12990" xr:uid="{00000000-0005-0000-0000-0000123B0000}"/>
    <cellStyle name="Percent 3 6 13" xfId="12991" xr:uid="{00000000-0005-0000-0000-0000133B0000}"/>
    <cellStyle name="Percent 3 6 13 10" xfId="12992" xr:uid="{00000000-0005-0000-0000-0000143B0000}"/>
    <cellStyle name="Percent 3 6 13 2" xfId="12993" xr:uid="{00000000-0005-0000-0000-0000153B0000}"/>
    <cellStyle name="Percent 3 6 13 3" xfId="12994" xr:uid="{00000000-0005-0000-0000-0000163B0000}"/>
    <cellStyle name="Percent 3 6 13 4" xfId="12995" xr:uid="{00000000-0005-0000-0000-0000173B0000}"/>
    <cellStyle name="Percent 3 6 13 5" xfId="12996" xr:uid="{00000000-0005-0000-0000-0000183B0000}"/>
    <cellStyle name="Percent 3 6 13 6" xfId="12997" xr:uid="{00000000-0005-0000-0000-0000193B0000}"/>
    <cellStyle name="Percent 3 6 13 7" xfId="12998" xr:uid="{00000000-0005-0000-0000-00001A3B0000}"/>
    <cellStyle name="Percent 3 6 13 8" xfId="12999" xr:uid="{00000000-0005-0000-0000-00001B3B0000}"/>
    <cellStyle name="Percent 3 6 13 9" xfId="13000" xr:uid="{00000000-0005-0000-0000-00001C3B0000}"/>
    <cellStyle name="Percent 3 6 14" xfId="13001" xr:uid="{00000000-0005-0000-0000-00001D3B0000}"/>
    <cellStyle name="Percent 3 6 14 10" xfId="13002" xr:uid="{00000000-0005-0000-0000-00001E3B0000}"/>
    <cellStyle name="Percent 3 6 14 2" xfId="13003" xr:uid="{00000000-0005-0000-0000-00001F3B0000}"/>
    <cellStyle name="Percent 3 6 14 3" xfId="13004" xr:uid="{00000000-0005-0000-0000-0000203B0000}"/>
    <cellStyle name="Percent 3 6 14 4" xfId="13005" xr:uid="{00000000-0005-0000-0000-0000213B0000}"/>
    <cellStyle name="Percent 3 6 14 5" xfId="13006" xr:uid="{00000000-0005-0000-0000-0000223B0000}"/>
    <cellStyle name="Percent 3 6 14 6" xfId="13007" xr:uid="{00000000-0005-0000-0000-0000233B0000}"/>
    <cellStyle name="Percent 3 6 14 7" xfId="13008" xr:uid="{00000000-0005-0000-0000-0000243B0000}"/>
    <cellStyle name="Percent 3 6 14 8" xfId="13009" xr:uid="{00000000-0005-0000-0000-0000253B0000}"/>
    <cellStyle name="Percent 3 6 14 9" xfId="13010" xr:uid="{00000000-0005-0000-0000-0000263B0000}"/>
    <cellStyle name="Percent 3 6 15" xfId="13011" xr:uid="{00000000-0005-0000-0000-0000273B0000}"/>
    <cellStyle name="Percent 3 6 15 10" xfId="13012" xr:uid="{00000000-0005-0000-0000-0000283B0000}"/>
    <cellStyle name="Percent 3 6 15 2" xfId="13013" xr:uid="{00000000-0005-0000-0000-0000293B0000}"/>
    <cellStyle name="Percent 3 6 15 3" xfId="13014" xr:uid="{00000000-0005-0000-0000-00002A3B0000}"/>
    <cellStyle name="Percent 3 6 15 4" xfId="13015" xr:uid="{00000000-0005-0000-0000-00002B3B0000}"/>
    <cellStyle name="Percent 3 6 15 5" xfId="13016" xr:uid="{00000000-0005-0000-0000-00002C3B0000}"/>
    <cellStyle name="Percent 3 6 15 6" xfId="13017" xr:uid="{00000000-0005-0000-0000-00002D3B0000}"/>
    <cellStyle name="Percent 3 6 15 7" xfId="13018" xr:uid="{00000000-0005-0000-0000-00002E3B0000}"/>
    <cellStyle name="Percent 3 6 15 8" xfId="13019" xr:uid="{00000000-0005-0000-0000-00002F3B0000}"/>
    <cellStyle name="Percent 3 6 15 9" xfId="13020" xr:uid="{00000000-0005-0000-0000-0000303B0000}"/>
    <cellStyle name="Percent 3 6 16" xfId="13021" xr:uid="{00000000-0005-0000-0000-0000313B0000}"/>
    <cellStyle name="Percent 3 6 17" xfId="13022" xr:uid="{00000000-0005-0000-0000-0000323B0000}"/>
    <cellStyle name="Percent 3 6 18" xfId="13023" xr:uid="{00000000-0005-0000-0000-0000333B0000}"/>
    <cellStyle name="Percent 3 6 19" xfId="13024" xr:uid="{00000000-0005-0000-0000-0000343B0000}"/>
    <cellStyle name="Percent 3 6 2" xfId="13025" xr:uid="{00000000-0005-0000-0000-0000353B0000}"/>
    <cellStyle name="Percent 3 6 2 10" xfId="13026" xr:uid="{00000000-0005-0000-0000-0000363B0000}"/>
    <cellStyle name="Percent 3 6 2 2" xfId="13027" xr:uid="{00000000-0005-0000-0000-0000373B0000}"/>
    <cellStyle name="Percent 3 6 2 3" xfId="13028" xr:uid="{00000000-0005-0000-0000-0000383B0000}"/>
    <cellStyle name="Percent 3 6 2 4" xfId="13029" xr:uid="{00000000-0005-0000-0000-0000393B0000}"/>
    <cellStyle name="Percent 3 6 2 5" xfId="13030" xr:uid="{00000000-0005-0000-0000-00003A3B0000}"/>
    <cellStyle name="Percent 3 6 2 6" xfId="13031" xr:uid="{00000000-0005-0000-0000-00003B3B0000}"/>
    <cellStyle name="Percent 3 6 2 7" xfId="13032" xr:uid="{00000000-0005-0000-0000-00003C3B0000}"/>
    <cellStyle name="Percent 3 6 2 8" xfId="13033" xr:uid="{00000000-0005-0000-0000-00003D3B0000}"/>
    <cellStyle name="Percent 3 6 2 9" xfId="13034" xr:uid="{00000000-0005-0000-0000-00003E3B0000}"/>
    <cellStyle name="Percent 3 6 20" xfId="13035" xr:uid="{00000000-0005-0000-0000-00003F3B0000}"/>
    <cellStyle name="Percent 3 6 21" xfId="13036" xr:uid="{00000000-0005-0000-0000-0000403B0000}"/>
    <cellStyle name="Percent 3 6 22" xfId="13037" xr:uid="{00000000-0005-0000-0000-0000413B0000}"/>
    <cellStyle name="Percent 3 6 23" xfId="13038" xr:uid="{00000000-0005-0000-0000-0000423B0000}"/>
    <cellStyle name="Percent 3 6 24" xfId="13039" xr:uid="{00000000-0005-0000-0000-0000433B0000}"/>
    <cellStyle name="Percent 3 6 25" xfId="19007" xr:uid="{00000000-0005-0000-0000-0000443B0000}"/>
    <cellStyle name="Percent 3 6 3" xfId="13040" xr:uid="{00000000-0005-0000-0000-0000453B0000}"/>
    <cellStyle name="Percent 3 6 3 10" xfId="13041" xr:uid="{00000000-0005-0000-0000-0000463B0000}"/>
    <cellStyle name="Percent 3 6 3 2" xfId="13042" xr:uid="{00000000-0005-0000-0000-0000473B0000}"/>
    <cellStyle name="Percent 3 6 3 3" xfId="13043" xr:uid="{00000000-0005-0000-0000-0000483B0000}"/>
    <cellStyle name="Percent 3 6 3 4" xfId="13044" xr:uid="{00000000-0005-0000-0000-0000493B0000}"/>
    <cellStyle name="Percent 3 6 3 5" xfId="13045" xr:uid="{00000000-0005-0000-0000-00004A3B0000}"/>
    <cellStyle name="Percent 3 6 3 6" xfId="13046" xr:uid="{00000000-0005-0000-0000-00004B3B0000}"/>
    <cellStyle name="Percent 3 6 3 7" xfId="13047" xr:uid="{00000000-0005-0000-0000-00004C3B0000}"/>
    <cellStyle name="Percent 3 6 3 8" xfId="13048" xr:uid="{00000000-0005-0000-0000-00004D3B0000}"/>
    <cellStyle name="Percent 3 6 3 9" xfId="13049" xr:uid="{00000000-0005-0000-0000-00004E3B0000}"/>
    <cellStyle name="Percent 3 6 4" xfId="13050" xr:uid="{00000000-0005-0000-0000-00004F3B0000}"/>
    <cellStyle name="Percent 3 6 4 10" xfId="13051" xr:uid="{00000000-0005-0000-0000-0000503B0000}"/>
    <cellStyle name="Percent 3 6 4 2" xfId="13052" xr:uid="{00000000-0005-0000-0000-0000513B0000}"/>
    <cellStyle name="Percent 3 6 4 3" xfId="13053" xr:uid="{00000000-0005-0000-0000-0000523B0000}"/>
    <cellStyle name="Percent 3 6 4 4" xfId="13054" xr:uid="{00000000-0005-0000-0000-0000533B0000}"/>
    <cellStyle name="Percent 3 6 4 5" xfId="13055" xr:uid="{00000000-0005-0000-0000-0000543B0000}"/>
    <cellStyle name="Percent 3 6 4 6" xfId="13056" xr:uid="{00000000-0005-0000-0000-0000553B0000}"/>
    <cellStyle name="Percent 3 6 4 7" xfId="13057" xr:uid="{00000000-0005-0000-0000-0000563B0000}"/>
    <cellStyle name="Percent 3 6 4 8" xfId="13058" xr:uid="{00000000-0005-0000-0000-0000573B0000}"/>
    <cellStyle name="Percent 3 6 4 9" xfId="13059" xr:uid="{00000000-0005-0000-0000-0000583B0000}"/>
    <cellStyle name="Percent 3 6 5" xfId="13060" xr:uid="{00000000-0005-0000-0000-0000593B0000}"/>
    <cellStyle name="Percent 3 6 5 10" xfId="13061" xr:uid="{00000000-0005-0000-0000-00005A3B0000}"/>
    <cellStyle name="Percent 3 6 5 2" xfId="13062" xr:uid="{00000000-0005-0000-0000-00005B3B0000}"/>
    <cellStyle name="Percent 3 6 5 3" xfId="13063" xr:uid="{00000000-0005-0000-0000-00005C3B0000}"/>
    <cellStyle name="Percent 3 6 5 4" xfId="13064" xr:uid="{00000000-0005-0000-0000-00005D3B0000}"/>
    <cellStyle name="Percent 3 6 5 5" xfId="13065" xr:uid="{00000000-0005-0000-0000-00005E3B0000}"/>
    <cellStyle name="Percent 3 6 5 6" xfId="13066" xr:uid="{00000000-0005-0000-0000-00005F3B0000}"/>
    <cellStyle name="Percent 3 6 5 7" xfId="13067" xr:uid="{00000000-0005-0000-0000-0000603B0000}"/>
    <cellStyle name="Percent 3 6 5 8" xfId="13068" xr:uid="{00000000-0005-0000-0000-0000613B0000}"/>
    <cellStyle name="Percent 3 6 5 9" xfId="13069" xr:uid="{00000000-0005-0000-0000-0000623B0000}"/>
    <cellStyle name="Percent 3 6 6" xfId="13070" xr:uid="{00000000-0005-0000-0000-0000633B0000}"/>
    <cellStyle name="Percent 3 6 6 10" xfId="13071" xr:uid="{00000000-0005-0000-0000-0000643B0000}"/>
    <cellStyle name="Percent 3 6 6 2" xfId="13072" xr:uid="{00000000-0005-0000-0000-0000653B0000}"/>
    <cellStyle name="Percent 3 6 6 3" xfId="13073" xr:uid="{00000000-0005-0000-0000-0000663B0000}"/>
    <cellStyle name="Percent 3 6 6 4" xfId="13074" xr:uid="{00000000-0005-0000-0000-0000673B0000}"/>
    <cellStyle name="Percent 3 6 6 5" xfId="13075" xr:uid="{00000000-0005-0000-0000-0000683B0000}"/>
    <cellStyle name="Percent 3 6 6 6" xfId="13076" xr:uid="{00000000-0005-0000-0000-0000693B0000}"/>
    <cellStyle name="Percent 3 6 6 7" xfId="13077" xr:uid="{00000000-0005-0000-0000-00006A3B0000}"/>
    <cellStyle name="Percent 3 6 6 8" xfId="13078" xr:uid="{00000000-0005-0000-0000-00006B3B0000}"/>
    <cellStyle name="Percent 3 6 6 9" xfId="13079" xr:uid="{00000000-0005-0000-0000-00006C3B0000}"/>
    <cellStyle name="Percent 3 6 7" xfId="13080" xr:uid="{00000000-0005-0000-0000-00006D3B0000}"/>
    <cellStyle name="Percent 3 6 7 10" xfId="13081" xr:uid="{00000000-0005-0000-0000-00006E3B0000}"/>
    <cellStyle name="Percent 3 6 7 2" xfId="13082" xr:uid="{00000000-0005-0000-0000-00006F3B0000}"/>
    <cellStyle name="Percent 3 6 7 3" xfId="13083" xr:uid="{00000000-0005-0000-0000-0000703B0000}"/>
    <cellStyle name="Percent 3 6 7 4" xfId="13084" xr:uid="{00000000-0005-0000-0000-0000713B0000}"/>
    <cellStyle name="Percent 3 6 7 5" xfId="13085" xr:uid="{00000000-0005-0000-0000-0000723B0000}"/>
    <cellStyle name="Percent 3 6 7 6" xfId="13086" xr:uid="{00000000-0005-0000-0000-0000733B0000}"/>
    <cellStyle name="Percent 3 6 7 7" xfId="13087" xr:uid="{00000000-0005-0000-0000-0000743B0000}"/>
    <cellStyle name="Percent 3 6 7 8" xfId="13088" xr:uid="{00000000-0005-0000-0000-0000753B0000}"/>
    <cellStyle name="Percent 3 6 7 9" xfId="13089" xr:uid="{00000000-0005-0000-0000-0000763B0000}"/>
    <cellStyle name="Percent 3 6 8" xfId="13090" xr:uid="{00000000-0005-0000-0000-0000773B0000}"/>
    <cellStyle name="Percent 3 6 8 10" xfId="13091" xr:uid="{00000000-0005-0000-0000-0000783B0000}"/>
    <cellStyle name="Percent 3 6 8 2" xfId="13092" xr:uid="{00000000-0005-0000-0000-0000793B0000}"/>
    <cellStyle name="Percent 3 6 8 3" xfId="13093" xr:uid="{00000000-0005-0000-0000-00007A3B0000}"/>
    <cellStyle name="Percent 3 6 8 4" xfId="13094" xr:uid="{00000000-0005-0000-0000-00007B3B0000}"/>
    <cellStyle name="Percent 3 6 8 5" xfId="13095" xr:uid="{00000000-0005-0000-0000-00007C3B0000}"/>
    <cellStyle name="Percent 3 6 8 6" xfId="13096" xr:uid="{00000000-0005-0000-0000-00007D3B0000}"/>
    <cellStyle name="Percent 3 6 8 7" xfId="13097" xr:uid="{00000000-0005-0000-0000-00007E3B0000}"/>
    <cellStyle name="Percent 3 6 8 8" xfId="13098" xr:uid="{00000000-0005-0000-0000-00007F3B0000}"/>
    <cellStyle name="Percent 3 6 8 9" xfId="13099" xr:uid="{00000000-0005-0000-0000-0000803B0000}"/>
    <cellStyle name="Percent 3 6 9" xfId="13100" xr:uid="{00000000-0005-0000-0000-0000813B0000}"/>
    <cellStyle name="Percent 3 6 9 10" xfId="13101" xr:uid="{00000000-0005-0000-0000-0000823B0000}"/>
    <cellStyle name="Percent 3 6 9 2" xfId="13102" xr:uid="{00000000-0005-0000-0000-0000833B0000}"/>
    <cellStyle name="Percent 3 6 9 3" xfId="13103" xr:uid="{00000000-0005-0000-0000-0000843B0000}"/>
    <cellStyle name="Percent 3 6 9 4" xfId="13104" xr:uid="{00000000-0005-0000-0000-0000853B0000}"/>
    <cellStyle name="Percent 3 6 9 5" xfId="13105" xr:uid="{00000000-0005-0000-0000-0000863B0000}"/>
    <cellStyle name="Percent 3 6 9 6" xfId="13106" xr:uid="{00000000-0005-0000-0000-0000873B0000}"/>
    <cellStyle name="Percent 3 6 9 7" xfId="13107" xr:uid="{00000000-0005-0000-0000-0000883B0000}"/>
    <cellStyle name="Percent 3 6 9 8" xfId="13108" xr:uid="{00000000-0005-0000-0000-0000893B0000}"/>
    <cellStyle name="Percent 3 6 9 9" xfId="13109" xr:uid="{00000000-0005-0000-0000-00008A3B0000}"/>
    <cellStyle name="Percent 3 7" xfId="13110" xr:uid="{00000000-0005-0000-0000-00008B3B0000}"/>
    <cellStyle name="Percent 3 7 10" xfId="13111" xr:uid="{00000000-0005-0000-0000-00008C3B0000}"/>
    <cellStyle name="Percent 3 7 10 10" xfId="13112" xr:uid="{00000000-0005-0000-0000-00008D3B0000}"/>
    <cellStyle name="Percent 3 7 10 2" xfId="13113" xr:uid="{00000000-0005-0000-0000-00008E3B0000}"/>
    <cellStyle name="Percent 3 7 10 3" xfId="13114" xr:uid="{00000000-0005-0000-0000-00008F3B0000}"/>
    <cellStyle name="Percent 3 7 10 4" xfId="13115" xr:uid="{00000000-0005-0000-0000-0000903B0000}"/>
    <cellStyle name="Percent 3 7 10 5" xfId="13116" xr:uid="{00000000-0005-0000-0000-0000913B0000}"/>
    <cellStyle name="Percent 3 7 10 6" xfId="13117" xr:uid="{00000000-0005-0000-0000-0000923B0000}"/>
    <cellStyle name="Percent 3 7 10 7" xfId="13118" xr:uid="{00000000-0005-0000-0000-0000933B0000}"/>
    <cellStyle name="Percent 3 7 10 8" xfId="13119" xr:uid="{00000000-0005-0000-0000-0000943B0000}"/>
    <cellStyle name="Percent 3 7 10 9" xfId="13120" xr:uid="{00000000-0005-0000-0000-0000953B0000}"/>
    <cellStyle name="Percent 3 7 11" xfId="13121" xr:uid="{00000000-0005-0000-0000-0000963B0000}"/>
    <cellStyle name="Percent 3 7 11 10" xfId="13122" xr:uid="{00000000-0005-0000-0000-0000973B0000}"/>
    <cellStyle name="Percent 3 7 11 2" xfId="13123" xr:uid="{00000000-0005-0000-0000-0000983B0000}"/>
    <cellStyle name="Percent 3 7 11 3" xfId="13124" xr:uid="{00000000-0005-0000-0000-0000993B0000}"/>
    <cellStyle name="Percent 3 7 11 4" xfId="13125" xr:uid="{00000000-0005-0000-0000-00009A3B0000}"/>
    <cellStyle name="Percent 3 7 11 5" xfId="13126" xr:uid="{00000000-0005-0000-0000-00009B3B0000}"/>
    <cellStyle name="Percent 3 7 11 6" xfId="13127" xr:uid="{00000000-0005-0000-0000-00009C3B0000}"/>
    <cellStyle name="Percent 3 7 11 7" xfId="13128" xr:uid="{00000000-0005-0000-0000-00009D3B0000}"/>
    <cellStyle name="Percent 3 7 11 8" xfId="13129" xr:uid="{00000000-0005-0000-0000-00009E3B0000}"/>
    <cellStyle name="Percent 3 7 11 9" xfId="13130" xr:uid="{00000000-0005-0000-0000-00009F3B0000}"/>
    <cellStyle name="Percent 3 7 12" xfId="13131" xr:uid="{00000000-0005-0000-0000-0000A03B0000}"/>
    <cellStyle name="Percent 3 7 12 10" xfId="13132" xr:uid="{00000000-0005-0000-0000-0000A13B0000}"/>
    <cellStyle name="Percent 3 7 12 2" xfId="13133" xr:uid="{00000000-0005-0000-0000-0000A23B0000}"/>
    <cellStyle name="Percent 3 7 12 3" xfId="13134" xr:uid="{00000000-0005-0000-0000-0000A33B0000}"/>
    <cellStyle name="Percent 3 7 12 4" xfId="13135" xr:uid="{00000000-0005-0000-0000-0000A43B0000}"/>
    <cellStyle name="Percent 3 7 12 5" xfId="13136" xr:uid="{00000000-0005-0000-0000-0000A53B0000}"/>
    <cellStyle name="Percent 3 7 12 6" xfId="13137" xr:uid="{00000000-0005-0000-0000-0000A63B0000}"/>
    <cellStyle name="Percent 3 7 12 7" xfId="13138" xr:uid="{00000000-0005-0000-0000-0000A73B0000}"/>
    <cellStyle name="Percent 3 7 12 8" xfId="13139" xr:uid="{00000000-0005-0000-0000-0000A83B0000}"/>
    <cellStyle name="Percent 3 7 12 9" xfId="13140" xr:uid="{00000000-0005-0000-0000-0000A93B0000}"/>
    <cellStyle name="Percent 3 7 13" xfId="13141" xr:uid="{00000000-0005-0000-0000-0000AA3B0000}"/>
    <cellStyle name="Percent 3 7 13 10" xfId="13142" xr:uid="{00000000-0005-0000-0000-0000AB3B0000}"/>
    <cellStyle name="Percent 3 7 13 2" xfId="13143" xr:uid="{00000000-0005-0000-0000-0000AC3B0000}"/>
    <cellStyle name="Percent 3 7 13 3" xfId="13144" xr:uid="{00000000-0005-0000-0000-0000AD3B0000}"/>
    <cellStyle name="Percent 3 7 13 4" xfId="13145" xr:uid="{00000000-0005-0000-0000-0000AE3B0000}"/>
    <cellStyle name="Percent 3 7 13 5" xfId="13146" xr:uid="{00000000-0005-0000-0000-0000AF3B0000}"/>
    <cellStyle name="Percent 3 7 13 6" xfId="13147" xr:uid="{00000000-0005-0000-0000-0000B03B0000}"/>
    <cellStyle name="Percent 3 7 13 7" xfId="13148" xr:uid="{00000000-0005-0000-0000-0000B13B0000}"/>
    <cellStyle name="Percent 3 7 13 8" xfId="13149" xr:uid="{00000000-0005-0000-0000-0000B23B0000}"/>
    <cellStyle name="Percent 3 7 13 9" xfId="13150" xr:uid="{00000000-0005-0000-0000-0000B33B0000}"/>
    <cellStyle name="Percent 3 7 14" xfId="13151" xr:uid="{00000000-0005-0000-0000-0000B43B0000}"/>
    <cellStyle name="Percent 3 7 14 10" xfId="13152" xr:uid="{00000000-0005-0000-0000-0000B53B0000}"/>
    <cellStyle name="Percent 3 7 14 2" xfId="13153" xr:uid="{00000000-0005-0000-0000-0000B63B0000}"/>
    <cellStyle name="Percent 3 7 14 3" xfId="13154" xr:uid="{00000000-0005-0000-0000-0000B73B0000}"/>
    <cellStyle name="Percent 3 7 14 4" xfId="13155" xr:uid="{00000000-0005-0000-0000-0000B83B0000}"/>
    <cellStyle name="Percent 3 7 14 5" xfId="13156" xr:uid="{00000000-0005-0000-0000-0000B93B0000}"/>
    <cellStyle name="Percent 3 7 14 6" xfId="13157" xr:uid="{00000000-0005-0000-0000-0000BA3B0000}"/>
    <cellStyle name="Percent 3 7 14 7" xfId="13158" xr:uid="{00000000-0005-0000-0000-0000BB3B0000}"/>
    <cellStyle name="Percent 3 7 14 8" xfId="13159" xr:uid="{00000000-0005-0000-0000-0000BC3B0000}"/>
    <cellStyle name="Percent 3 7 14 9" xfId="13160" xr:uid="{00000000-0005-0000-0000-0000BD3B0000}"/>
    <cellStyle name="Percent 3 7 15" xfId="13161" xr:uid="{00000000-0005-0000-0000-0000BE3B0000}"/>
    <cellStyle name="Percent 3 7 15 10" xfId="13162" xr:uid="{00000000-0005-0000-0000-0000BF3B0000}"/>
    <cellStyle name="Percent 3 7 15 2" xfId="13163" xr:uid="{00000000-0005-0000-0000-0000C03B0000}"/>
    <cellStyle name="Percent 3 7 15 3" xfId="13164" xr:uid="{00000000-0005-0000-0000-0000C13B0000}"/>
    <cellStyle name="Percent 3 7 15 4" xfId="13165" xr:uid="{00000000-0005-0000-0000-0000C23B0000}"/>
    <cellStyle name="Percent 3 7 15 5" xfId="13166" xr:uid="{00000000-0005-0000-0000-0000C33B0000}"/>
    <cellStyle name="Percent 3 7 15 6" xfId="13167" xr:uid="{00000000-0005-0000-0000-0000C43B0000}"/>
    <cellStyle name="Percent 3 7 15 7" xfId="13168" xr:uid="{00000000-0005-0000-0000-0000C53B0000}"/>
    <cellStyle name="Percent 3 7 15 8" xfId="13169" xr:uid="{00000000-0005-0000-0000-0000C63B0000}"/>
    <cellStyle name="Percent 3 7 15 9" xfId="13170" xr:uid="{00000000-0005-0000-0000-0000C73B0000}"/>
    <cellStyle name="Percent 3 7 16" xfId="13171" xr:uid="{00000000-0005-0000-0000-0000C83B0000}"/>
    <cellStyle name="Percent 3 7 17" xfId="13172" xr:uid="{00000000-0005-0000-0000-0000C93B0000}"/>
    <cellStyle name="Percent 3 7 18" xfId="13173" xr:uid="{00000000-0005-0000-0000-0000CA3B0000}"/>
    <cellStyle name="Percent 3 7 19" xfId="13174" xr:uid="{00000000-0005-0000-0000-0000CB3B0000}"/>
    <cellStyle name="Percent 3 7 2" xfId="13175" xr:uid="{00000000-0005-0000-0000-0000CC3B0000}"/>
    <cellStyle name="Percent 3 7 2 10" xfId="13176" xr:uid="{00000000-0005-0000-0000-0000CD3B0000}"/>
    <cellStyle name="Percent 3 7 2 2" xfId="13177" xr:uid="{00000000-0005-0000-0000-0000CE3B0000}"/>
    <cellStyle name="Percent 3 7 2 3" xfId="13178" xr:uid="{00000000-0005-0000-0000-0000CF3B0000}"/>
    <cellStyle name="Percent 3 7 2 4" xfId="13179" xr:uid="{00000000-0005-0000-0000-0000D03B0000}"/>
    <cellStyle name="Percent 3 7 2 5" xfId="13180" xr:uid="{00000000-0005-0000-0000-0000D13B0000}"/>
    <cellStyle name="Percent 3 7 2 6" xfId="13181" xr:uid="{00000000-0005-0000-0000-0000D23B0000}"/>
    <cellStyle name="Percent 3 7 2 7" xfId="13182" xr:uid="{00000000-0005-0000-0000-0000D33B0000}"/>
    <cellStyle name="Percent 3 7 2 8" xfId="13183" xr:uid="{00000000-0005-0000-0000-0000D43B0000}"/>
    <cellStyle name="Percent 3 7 2 9" xfId="13184" xr:uid="{00000000-0005-0000-0000-0000D53B0000}"/>
    <cellStyle name="Percent 3 7 20" xfId="13185" xr:uid="{00000000-0005-0000-0000-0000D63B0000}"/>
    <cellStyle name="Percent 3 7 21" xfId="13186" xr:uid="{00000000-0005-0000-0000-0000D73B0000}"/>
    <cellStyle name="Percent 3 7 22" xfId="13187" xr:uid="{00000000-0005-0000-0000-0000D83B0000}"/>
    <cellStyle name="Percent 3 7 23" xfId="13188" xr:uid="{00000000-0005-0000-0000-0000D93B0000}"/>
    <cellStyle name="Percent 3 7 24" xfId="13189" xr:uid="{00000000-0005-0000-0000-0000DA3B0000}"/>
    <cellStyle name="Percent 3 7 25" xfId="19008" xr:uid="{00000000-0005-0000-0000-0000DB3B0000}"/>
    <cellStyle name="Percent 3 7 3" xfId="13190" xr:uid="{00000000-0005-0000-0000-0000DC3B0000}"/>
    <cellStyle name="Percent 3 7 3 10" xfId="13191" xr:uid="{00000000-0005-0000-0000-0000DD3B0000}"/>
    <cellStyle name="Percent 3 7 3 2" xfId="13192" xr:uid="{00000000-0005-0000-0000-0000DE3B0000}"/>
    <cellStyle name="Percent 3 7 3 3" xfId="13193" xr:uid="{00000000-0005-0000-0000-0000DF3B0000}"/>
    <cellStyle name="Percent 3 7 3 4" xfId="13194" xr:uid="{00000000-0005-0000-0000-0000E03B0000}"/>
    <cellStyle name="Percent 3 7 3 5" xfId="13195" xr:uid="{00000000-0005-0000-0000-0000E13B0000}"/>
    <cellStyle name="Percent 3 7 3 6" xfId="13196" xr:uid="{00000000-0005-0000-0000-0000E23B0000}"/>
    <cellStyle name="Percent 3 7 3 7" xfId="13197" xr:uid="{00000000-0005-0000-0000-0000E33B0000}"/>
    <cellStyle name="Percent 3 7 3 8" xfId="13198" xr:uid="{00000000-0005-0000-0000-0000E43B0000}"/>
    <cellStyle name="Percent 3 7 3 9" xfId="13199" xr:uid="{00000000-0005-0000-0000-0000E53B0000}"/>
    <cellStyle name="Percent 3 7 4" xfId="13200" xr:uid="{00000000-0005-0000-0000-0000E63B0000}"/>
    <cellStyle name="Percent 3 7 4 10" xfId="13201" xr:uid="{00000000-0005-0000-0000-0000E73B0000}"/>
    <cellStyle name="Percent 3 7 4 2" xfId="13202" xr:uid="{00000000-0005-0000-0000-0000E83B0000}"/>
    <cellStyle name="Percent 3 7 4 3" xfId="13203" xr:uid="{00000000-0005-0000-0000-0000E93B0000}"/>
    <cellStyle name="Percent 3 7 4 4" xfId="13204" xr:uid="{00000000-0005-0000-0000-0000EA3B0000}"/>
    <cellStyle name="Percent 3 7 4 5" xfId="13205" xr:uid="{00000000-0005-0000-0000-0000EB3B0000}"/>
    <cellStyle name="Percent 3 7 4 6" xfId="13206" xr:uid="{00000000-0005-0000-0000-0000EC3B0000}"/>
    <cellStyle name="Percent 3 7 4 7" xfId="13207" xr:uid="{00000000-0005-0000-0000-0000ED3B0000}"/>
    <cellStyle name="Percent 3 7 4 8" xfId="13208" xr:uid="{00000000-0005-0000-0000-0000EE3B0000}"/>
    <cellStyle name="Percent 3 7 4 9" xfId="13209" xr:uid="{00000000-0005-0000-0000-0000EF3B0000}"/>
    <cellStyle name="Percent 3 7 5" xfId="13210" xr:uid="{00000000-0005-0000-0000-0000F03B0000}"/>
    <cellStyle name="Percent 3 7 5 10" xfId="13211" xr:uid="{00000000-0005-0000-0000-0000F13B0000}"/>
    <cellStyle name="Percent 3 7 5 2" xfId="13212" xr:uid="{00000000-0005-0000-0000-0000F23B0000}"/>
    <cellStyle name="Percent 3 7 5 3" xfId="13213" xr:uid="{00000000-0005-0000-0000-0000F33B0000}"/>
    <cellStyle name="Percent 3 7 5 4" xfId="13214" xr:uid="{00000000-0005-0000-0000-0000F43B0000}"/>
    <cellStyle name="Percent 3 7 5 5" xfId="13215" xr:uid="{00000000-0005-0000-0000-0000F53B0000}"/>
    <cellStyle name="Percent 3 7 5 6" xfId="13216" xr:uid="{00000000-0005-0000-0000-0000F63B0000}"/>
    <cellStyle name="Percent 3 7 5 7" xfId="13217" xr:uid="{00000000-0005-0000-0000-0000F73B0000}"/>
    <cellStyle name="Percent 3 7 5 8" xfId="13218" xr:uid="{00000000-0005-0000-0000-0000F83B0000}"/>
    <cellStyle name="Percent 3 7 5 9" xfId="13219" xr:uid="{00000000-0005-0000-0000-0000F93B0000}"/>
    <cellStyle name="Percent 3 7 6" xfId="13220" xr:uid="{00000000-0005-0000-0000-0000FA3B0000}"/>
    <cellStyle name="Percent 3 7 6 10" xfId="13221" xr:uid="{00000000-0005-0000-0000-0000FB3B0000}"/>
    <cellStyle name="Percent 3 7 6 2" xfId="13222" xr:uid="{00000000-0005-0000-0000-0000FC3B0000}"/>
    <cellStyle name="Percent 3 7 6 3" xfId="13223" xr:uid="{00000000-0005-0000-0000-0000FD3B0000}"/>
    <cellStyle name="Percent 3 7 6 4" xfId="13224" xr:uid="{00000000-0005-0000-0000-0000FE3B0000}"/>
    <cellStyle name="Percent 3 7 6 5" xfId="13225" xr:uid="{00000000-0005-0000-0000-0000FF3B0000}"/>
    <cellStyle name="Percent 3 7 6 6" xfId="13226" xr:uid="{00000000-0005-0000-0000-0000003C0000}"/>
    <cellStyle name="Percent 3 7 6 7" xfId="13227" xr:uid="{00000000-0005-0000-0000-0000013C0000}"/>
    <cellStyle name="Percent 3 7 6 8" xfId="13228" xr:uid="{00000000-0005-0000-0000-0000023C0000}"/>
    <cellStyle name="Percent 3 7 6 9" xfId="13229" xr:uid="{00000000-0005-0000-0000-0000033C0000}"/>
    <cellStyle name="Percent 3 7 7" xfId="13230" xr:uid="{00000000-0005-0000-0000-0000043C0000}"/>
    <cellStyle name="Percent 3 7 7 10" xfId="13231" xr:uid="{00000000-0005-0000-0000-0000053C0000}"/>
    <cellStyle name="Percent 3 7 7 2" xfId="13232" xr:uid="{00000000-0005-0000-0000-0000063C0000}"/>
    <cellStyle name="Percent 3 7 7 3" xfId="13233" xr:uid="{00000000-0005-0000-0000-0000073C0000}"/>
    <cellStyle name="Percent 3 7 7 4" xfId="13234" xr:uid="{00000000-0005-0000-0000-0000083C0000}"/>
    <cellStyle name="Percent 3 7 7 5" xfId="13235" xr:uid="{00000000-0005-0000-0000-0000093C0000}"/>
    <cellStyle name="Percent 3 7 7 6" xfId="13236" xr:uid="{00000000-0005-0000-0000-00000A3C0000}"/>
    <cellStyle name="Percent 3 7 7 7" xfId="13237" xr:uid="{00000000-0005-0000-0000-00000B3C0000}"/>
    <cellStyle name="Percent 3 7 7 8" xfId="13238" xr:uid="{00000000-0005-0000-0000-00000C3C0000}"/>
    <cellStyle name="Percent 3 7 7 9" xfId="13239" xr:uid="{00000000-0005-0000-0000-00000D3C0000}"/>
    <cellStyle name="Percent 3 7 8" xfId="13240" xr:uid="{00000000-0005-0000-0000-00000E3C0000}"/>
    <cellStyle name="Percent 3 7 8 10" xfId="13241" xr:uid="{00000000-0005-0000-0000-00000F3C0000}"/>
    <cellStyle name="Percent 3 7 8 2" xfId="13242" xr:uid="{00000000-0005-0000-0000-0000103C0000}"/>
    <cellStyle name="Percent 3 7 8 3" xfId="13243" xr:uid="{00000000-0005-0000-0000-0000113C0000}"/>
    <cellStyle name="Percent 3 7 8 4" xfId="13244" xr:uid="{00000000-0005-0000-0000-0000123C0000}"/>
    <cellStyle name="Percent 3 7 8 5" xfId="13245" xr:uid="{00000000-0005-0000-0000-0000133C0000}"/>
    <cellStyle name="Percent 3 7 8 6" xfId="13246" xr:uid="{00000000-0005-0000-0000-0000143C0000}"/>
    <cellStyle name="Percent 3 7 8 7" xfId="13247" xr:uid="{00000000-0005-0000-0000-0000153C0000}"/>
    <cellStyle name="Percent 3 7 8 8" xfId="13248" xr:uid="{00000000-0005-0000-0000-0000163C0000}"/>
    <cellStyle name="Percent 3 7 8 9" xfId="13249" xr:uid="{00000000-0005-0000-0000-0000173C0000}"/>
    <cellStyle name="Percent 3 7 9" xfId="13250" xr:uid="{00000000-0005-0000-0000-0000183C0000}"/>
    <cellStyle name="Percent 3 7 9 10" xfId="13251" xr:uid="{00000000-0005-0000-0000-0000193C0000}"/>
    <cellStyle name="Percent 3 7 9 2" xfId="13252" xr:uid="{00000000-0005-0000-0000-00001A3C0000}"/>
    <cellStyle name="Percent 3 7 9 3" xfId="13253" xr:uid="{00000000-0005-0000-0000-00001B3C0000}"/>
    <cellStyle name="Percent 3 7 9 4" xfId="13254" xr:uid="{00000000-0005-0000-0000-00001C3C0000}"/>
    <cellStyle name="Percent 3 7 9 5" xfId="13255" xr:uid="{00000000-0005-0000-0000-00001D3C0000}"/>
    <cellStyle name="Percent 3 7 9 6" xfId="13256" xr:uid="{00000000-0005-0000-0000-00001E3C0000}"/>
    <cellStyle name="Percent 3 7 9 7" xfId="13257" xr:uid="{00000000-0005-0000-0000-00001F3C0000}"/>
    <cellStyle name="Percent 3 7 9 8" xfId="13258" xr:uid="{00000000-0005-0000-0000-0000203C0000}"/>
    <cellStyle name="Percent 3 7 9 9" xfId="13259" xr:uid="{00000000-0005-0000-0000-0000213C0000}"/>
    <cellStyle name="Percent 3 8" xfId="13260" xr:uid="{00000000-0005-0000-0000-0000223C0000}"/>
    <cellStyle name="Percent 3 8 10" xfId="13261" xr:uid="{00000000-0005-0000-0000-0000233C0000}"/>
    <cellStyle name="Percent 3 8 10 10" xfId="13262" xr:uid="{00000000-0005-0000-0000-0000243C0000}"/>
    <cellStyle name="Percent 3 8 10 2" xfId="13263" xr:uid="{00000000-0005-0000-0000-0000253C0000}"/>
    <cellStyle name="Percent 3 8 10 3" xfId="13264" xr:uid="{00000000-0005-0000-0000-0000263C0000}"/>
    <cellStyle name="Percent 3 8 10 4" xfId="13265" xr:uid="{00000000-0005-0000-0000-0000273C0000}"/>
    <cellStyle name="Percent 3 8 10 5" xfId="13266" xr:uid="{00000000-0005-0000-0000-0000283C0000}"/>
    <cellStyle name="Percent 3 8 10 6" xfId="13267" xr:uid="{00000000-0005-0000-0000-0000293C0000}"/>
    <cellStyle name="Percent 3 8 10 7" xfId="13268" xr:uid="{00000000-0005-0000-0000-00002A3C0000}"/>
    <cellStyle name="Percent 3 8 10 8" xfId="13269" xr:uid="{00000000-0005-0000-0000-00002B3C0000}"/>
    <cellStyle name="Percent 3 8 10 9" xfId="13270" xr:uid="{00000000-0005-0000-0000-00002C3C0000}"/>
    <cellStyle name="Percent 3 8 11" xfId="13271" xr:uid="{00000000-0005-0000-0000-00002D3C0000}"/>
    <cellStyle name="Percent 3 8 11 10" xfId="13272" xr:uid="{00000000-0005-0000-0000-00002E3C0000}"/>
    <cellStyle name="Percent 3 8 11 2" xfId="13273" xr:uid="{00000000-0005-0000-0000-00002F3C0000}"/>
    <cellStyle name="Percent 3 8 11 3" xfId="13274" xr:uid="{00000000-0005-0000-0000-0000303C0000}"/>
    <cellStyle name="Percent 3 8 11 4" xfId="13275" xr:uid="{00000000-0005-0000-0000-0000313C0000}"/>
    <cellStyle name="Percent 3 8 11 5" xfId="13276" xr:uid="{00000000-0005-0000-0000-0000323C0000}"/>
    <cellStyle name="Percent 3 8 11 6" xfId="13277" xr:uid="{00000000-0005-0000-0000-0000333C0000}"/>
    <cellStyle name="Percent 3 8 11 7" xfId="13278" xr:uid="{00000000-0005-0000-0000-0000343C0000}"/>
    <cellStyle name="Percent 3 8 11 8" xfId="13279" xr:uid="{00000000-0005-0000-0000-0000353C0000}"/>
    <cellStyle name="Percent 3 8 11 9" xfId="13280" xr:uid="{00000000-0005-0000-0000-0000363C0000}"/>
    <cellStyle name="Percent 3 8 12" xfId="13281" xr:uid="{00000000-0005-0000-0000-0000373C0000}"/>
    <cellStyle name="Percent 3 8 12 10" xfId="13282" xr:uid="{00000000-0005-0000-0000-0000383C0000}"/>
    <cellStyle name="Percent 3 8 12 2" xfId="13283" xr:uid="{00000000-0005-0000-0000-0000393C0000}"/>
    <cellStyle name="Percent 3 8 12 3" xfId="13284" xr:uid="{00000000-0005-0000-0000-00003A3C0000}"/>
    <cellStyle name="Percent 3 8 12 4" xfId="13285" xr:uid="{00000000-0005-0000-0000-00003B3C0000}"/>
    <cellStyle name="Percent 3 8 12 5" xfId="13286" xr:uid="{00000000-0005-0000-0000-00003C3C0000}"/>
    <cellStyle name="Percent 3 8 12 6" xfId="13287" xr:uid="{00000000-0005-0000-0000-00003D3C0000}"/>
    <cellStyle name="Percent 3 8 12 7" xfId="13288" xr:uid="{00000000-0005-0000-0000-00003E3C0000}"/>
    <cellStyle name="Percent 3 8 12 8" xfId="13289" xr:uid="{00000000-0005-0000-0000-00003F3C0000}"/>
    <cellStyle name="Percent 3 8 12 9" xfId="13290" xr:uid="{00000000-0005-0000-0000-0000403C0000}"/>
    <cellStyle name="Percent 3 8 13" xfId="13291" xr:uid="{00000000-0005-0000-0000-0000413C0000}"/>
    <cellStyle name="Percent 3 8 13 10" xfId="13292" xr:uid="{00000000-0005-0000-0000-0000423C0000}"/>
    <cellStyle name="Percent 3 8 13 2" xfId="13293" xr:uid="{00000000-0005-0000-0000-0000433C0000}"/>
    <cellStyle name="Percent 3 8 13 3" xfId="13294" xr:uid="{00000000-0005-0000-0000-0000443C0000}"/>
    <cellStyle name="Percent 3 8 13 4" xfId="13295" xr:uid="{00000000-0005-0000-0000-0000453C0000}"/>
    <cellStyle name="Percent 3 8 13 5" xfId="13296" xr:uid="{00000000-0005-0000-0000-0000463C0000}"/>
    <cellStyle name="Percent 3 8 13 6" xfId="13297" xr:uid="{00000000-0005-0000-0000-0000473C0000}"/>
    <cellStyle name="Percent 3 8 13 7" xfId="13298" xr:uid="{00000000-0005-0000-0000-0000483C0000}"/>
    <cellStyle name="Percent 3 8 13 8" xfId="13299" xr:uid="{00000000-0005-0000-0000-0000493C0000}"/>
    <cellStyle name="Percent 3 8 13 9" xfId="13300" xr:uid="{00000000-0005-0000-0000-00004A3C0000}"/>
    <cellStyle name="Percent 3 8 14" xfId="13301" xr:uid="{00000000-0005-0000-0000-00004B3C0000}"/>
    <cellStyle name="Percent 3 8 14 10" xfId="13302" xr:uid="{00000000-0005-0000-0000-00004C3C0000}"/>
    <cellStyle name="Percent 3 8 14 2" xfId="13303" xr:uid="{00000000-0005-0000-0000-00004D3C0000}"/>
    <cellStyle name="Percent 3 8 14 3" xfId="13304" xr:uid="{00000000-0005-0000-0000-00004E3C0000}"/>
    <cellStyle name="Percent 3 8 14 4" xfId="13305" xr:uid="{00000000-0005-0000-0000-00004F3C0000}"/>
    <cellStyle name="Percent 3 8 14 5" xfId="13306" xr:uid="{00000000-0005-0000-0000-0000503C0000}"/>
    <cellStyle name="Percent 3 8 14 6" xfId="13307" xr:uid="{00000000-0005-0000-0000-0000513C0000}"/>
    <cellStyle name="Percent 3 8 14 7" xfId="13308" xr:uid="{00000000-0005-0000-0000-0000523C0000}"/>
    <cellStyle name="Percent 3 8 14 8" xfId="13309" xr:uid="{00000000-0005-0000-0000-0000533C0000}"/>
    <cellStyle name="Percent 3 8 14 9" xfId="13310" xr:uid="{00000000-0005-0000-0000-0000543C0000}"/>
    <cellStyle name="Percent 3 8 15" xfId="13311" xr:uid="{00000000-0005-0000-0000-0000553C0000}"/>
    <cellStyle name="Percent 3 8 15 10" xfId="13312" xr:uid="{00000000-0005-0000-0000-0000563C0000}"/>
    <cellStyle name="Percent 3 8 15 2" xfId="13313" xr:uid="{00000000-0005-0000-0000-0000573C0000}"/>
    <cellStyle name="Percent 3 8 15 3" xfId="13314" xr:uid="{00000000-0005-0000-0000-0000583C0000}"/>
    <cellStyle name="Percent 3 8 15 4" xfId="13315" xr:uid="{00000000-0005-0000-0000-0000593C0000}"/>
    <cellStyle name="Percent 3 8 15 5" xfId="13316" xr:uid="{00000000-0005-0000-0000-00005A3C0000}"/>
    <cellStyle name="Percent 3 8 15 6" xfId="13317" xr:uid="{00000000-0005-0000-0000-00005B3C0000}"/>
    <cellStyle name="Percent 3 8 15 7" xfId="13318" xr:uid="{00000000-0005-0000-0000-00005C3C0000}"/>
    <cellStyle name="Percent 3 8 15 8" xfId="13319" xr:uid="{00000000-0005-0000-0000-00005D3C0000}"/>
    <cellStyle name="Percent 3 8 15 9" xfId="13320" xr:uid="{00000000-0005-0000-0000-00005E3C0000}"/>
    <cellStyle name="Percent 3 8 16" xfId="13321" xr:uid="{00000000-0005-0000-0000-00005F3C0000}"/>
    <cellStyle name="Percent 3 8 17" xfId="13322" xr:uid="{00000000-0005-0000-0000-0000603C0000}"/>
    <cellStyle name="Percent 3 8 18" xfId="13323" xr:uid="{00000000-0005-0000-0000-0000613C0000}"/>
    <cellStyle name="Percent 3 8 19" xfId="13324" xr:uid="{00000000-0005-0000-0000-0000623C0000}"/>
    <cellStyle name="Percent 3 8 2" xfId="13325" xr:uid="{00000000-0005-0000-0000-0000633C0000}"/>
    <cellStyle name="Percent 3 8 2 10" xfId="13326" xr:uid="{00000000-0005-0000-0000-0000643C0000}"/>
    <cellStyle name="Percent 3 8 2 2" xfId="13327" xr:uid="{00000000-0005-0000-0000-0000653C0000}"/>
    <cellStyle name="Percent 3 8 2 3" xfId="13328" xr:uid="{00000000-0005-0000-0000-0000663C0000}"/>
    <cellStyle name="Percent 3 8 2 4" xfId="13329" xr:uid="{00000000-0005-0000-0000-0000673C0000}"/>
    <cellStyle name="Percent 3 8 2 5" xfId="13330" xr:uid="{00000000-0005-0000-0000-0000683C0000}"/>
    <cellStyle name="Percent 3 8 2 6" xfId="13331" xr:uid="{00000000-0005-0000-0000-0000693C0000}"/>
    <cellStyle name="Percent 3 8 2 7" xfId="13332" xr:uid="{00000000-0005-0000-0000-00006A3C0000}"/>
    <cellStyle name="Percent 3 8 2 8" xfId="13333" xr:uid="{00000000-0005-0000-0000-00006B3C0000}"/>
    <cellStyle name="Percent 3 8 2 9" xfId="13334" xr:uid="{00000000-0005-0000-0000-00006C3C0000}"/>
    <cellStyle name="Percent 3 8 20" xfId="13335" xr:uid="{00000000-0005-0000-0000-00006D3C0000}"/>
    <cellStyle name="Percent 3 8 21" xfId="13336" xr:uid="{00000000-0005-0000-0000-00006E3C0000}"/>
    <cellStyle name="Percent 3 8 22" xfId="13337" xr:uid="{00000000-0005-0000-0000-00006F3C0000}"/>
    <cellStyle name="Percent 3 8 23" xfId="13338" xr:uid="{00000000-0005-0000-0000-0000703C0000}"/>
    <cellStyle name="Percent 3 8 24" xfId="13339" xr:uid="{00000000-0005-0000-0000-0000713C0000}"/>
    <cellStyle name="Percent 3 8 25" xfId="19009" xr:uid="{00000000-0005-0000-0000-0000723C0000}"/>
    <cellStyle name="Percent 3 8 3" xfId="13340" xr:uid="{00000000-0005-0000-0000-0000733C0000}"/>
    <cellStyle name="Percent 3 8 3 10" xfId="13341" xr:uid="{00000000-0005-0000-0000-0000743C0000}"/>
    <cellStyle name="Percent 3 8 3 2" xfId="13342" xr:uid="{00000000-0005-0000-0000-0000753C0000}"/>
    <cellStyle name="Percent 3 8 3 3" xfId="13343" xr:uid="{00000000-0005-0000-0000-0000763C0000}"/>
    <cellStyle name="Percent 3 8 3 4" xfId="13344" xr:uid="{00000000-0005-0000-0000-0000773C0000}"/>
    <cellStyle name="Percent 3 8 3 5" xfId="13345" xr:uid="{00000000-0005-0000-0000-0000783C0000}"/>
    <cellStyle name="Percent 3 8 3 6" xfId="13346" xr:uid="{00000000-0005-0000-0000-0000793C0000}"/>
    <cellStyle name="Percent 3 8 3 7" xfId="13347" xr:uid="{00000000-0005-0000-0000-00007A3C0000}"/>
    <cellStyle name="Percent 3 8 3 8" xfId="13348" xr:uid="{00000000-0005-0000-0000-00007B3C0000}"/>
    <cellStyle name="Percent 3 8 3 9" xfId="13349" xr:uid="{00000000-0005-0000-0000-00007C3C0000}"/>
    <cellStyle name="Percent 3 8 4" xfId="13350" xr:uid="{00000000-0005-0000-0000-00007D3C0000}"/>
    <cellStyle name="Percent 3 8 4 10" xfId="13351" xr:uid="{00000000-0005-0000-0000-00007E3C0000}"/>
    <cellStyle name="Percent 3 8 4 2" xfId="13352" xr:uid="{00000000-0005-0000-0000-00007F3C0000}"/>
    <cellStyle name="Percent 3 8 4 3" xfId="13353" xr:uid="{00000000-0005-0000-0000-0000803C0000}"/>
    <cellStyle name="Percent 3 8 4 4" xfId="13354" xr:uid="{00000000-0005-0000-0000-0000813C0000}"/>
    <cellStyle name="Percent 3 8 4 5" xfId="13355" xr:uid="{00000000-0005-0000-0000-0000823C0000}"/>
    <cellStyle name="Percent 3 8 4 6" xfId="13356" xr:uid="{00000000-0005-0000-0000-0000833C0000}"/>
    <cellStyle name="Percent 3 8 4 7" xfId="13357" xr:uid="{00000000-0005-0000-0000-0000843C0000}"/>
    <cellStyle name="Percent 3 8 4 8" xfId="13358" xr:uid="{00000000-0005-0000-0000-0000853C0000}"/>
    <cellStyle name="Percent 3 8 4 9" xfId="13359" xr:uid="{00000000-0005-0000-0000-0000863C0000}"/>
    <cellStyle name="Percent 3 8 5" xfId="13360" xr:uid="{00000000-0005-0000-0000-0000873C0000}"/>
    <cellStyle name="Percent 3 8 5 10" xfId="13361" xr:uid="{00000000-0005-0000-0000-0000883C0000}"/>
    <cellStyle name="Percent 3 8 5 2" xfId="13362" xr:uid="{00000000-0005-0000-0000-0000893C0000}"/>
    <cellStyle name="Percent 3 8 5 3" xfId="13363" xr:uid="{00000000-0005-0000-0000-00008A3C0000}"/>
    <cellStyle name="Percent 3 8 5 4" xfId="13364" xr:uid="{00000000-0005-0000-0000-00008B3C0000}"/>
    <cellStyle name="Percent 3 8 5 5" xfId="13365" xr:uid="{00000000-0005-0000-0000-00008C3C0000}"/>
    <cellStyle name="Percent 3 8 5 6" xfId="13366" xr:uid="{00000000-0005-0000-0000-00008D3C0000}"/>
    <cellStyle name="Percent 3 8 5 7" xfId="13367" xr:uid="{00000000-0005-0000-0000-00008E3C0000}"/>
    <cellStyle name="Percent 3 8 5 8" xfId="13368" xr:uid="{00000000-0005-0000-0000-00008F3C0000}"/>
    <cellStyle name="Percent 3 8 5 9" xfId="13369" xr:uid="{00000000-0005-0000-0000-0000903C0000}"/>
    <cellStyle name="Percent 3 8 6" xfId="13370" xr:uid="{00000000-0005-0000-0000-0000913C0000}"/>
    <cellStyle name="Percent 3 8 6 10" xfId="13371" xr:uid="{00000000-0005-0000-0000-0000923C0000}"/>
    <cellStyle name="Percent 3 8 6 2" xfId="13372" xr:uid="{00000000-0005-0000-0000-0000933C0000}"/>
    <cellStyle name="Percent 3 8 6 3" xfId="13373" xr:uid="{00000000-0005-0000-0000-0000943C0000}"/>
    <cellStyle name="Percent 3 8 6 4" xfId="13374" xr:uid="{00000000-0005-0000-0000-0000953C0000}"/>
    <cellStyle name="Percent 3 8 6 5" xfId="13375" xr:uid="{00000000-0005-0000-0000-0000963C0000}"/>
    <cellStyle name="Percent 3 8 6 6" xfId="13376" xr:uid="{00000000-0005-0000-0000-0000973C0000}"/>
    <cellStyle name="Percent 3 8 6 7" xfId="13377" xr:uid="{00000000-0005-0000-0000-0000983C0000}"/>
    <cellStyle name="Percent 3 8 6 8" xfId="13378" xr:uid="{00000000-0005-0000-0000-0000993C0000}"/>
    <cellStyle name="Percent 3 8 6 9" xfId="13379" xr:uid="{00000000-0005-0000-0000-00009A3C0000}"/>
    <cellStyle name="Percent 3 8 7" xfId="13380" xr:uid="{00000000-0005-0000-0000-00009B3C0000}"/>
    <cellStyle name="Percent 3 8 7 10" xfId="13381" xr:uid="{00000000-0005-0000-0000-00009C3C0000}"/>
    <cellStyle name="Percent 3 8 7 2" xfId="13382" xr:uid="{00000000-0005-0000-0000-00009D3C0000}"/>
    <cellStyle name="Percent 3 8 7 3" xfId="13383" xr:uid="{00000000-0005-0000-0000-00009E3C0000}"/>
    <cellStyle name="Percent 3 8 7 4" xfId="13384" xr:uid="{00000000-0005-0000-0000-00009F3C0000}"/>
    <cellStyle name="Percent 3 8 7 5" xfId="13385" xr:uid="{00000000-0005-0000-0000-0000A03C0000}"/>
    <cellStyle name="Percent 3 8 7 6" xfId="13386" xr:uid="{00000000-0005-0000-0000-0000A13C0000}"/>
    <cellStyle name="Percent 3 8 7 7" xfId="13387" xr:uid="{00000000-0005-0000-0000-0000A23C0000}"/>
    <cellStyle name="Percent 3 8 7 8" xfId="13388" xr:uid="{00000000-0005-0000-0000-0000A33C0000}"/>
    <cellStyle name="Percent 3 8 7 9" xfId="13389" xr:uid="{00000000-0005-0000-0000-0000A43C0000}"/>
    <cellStyle name="Percent 3 8 8" xfId="13390" xr:uid="{00000000-0005-0000-0000-0000A53C0000}"/>
    <cellStyle name="Percent 3 8 8 10" xfId="13391" xr:uid="{00000000-0005-0000-0000-0000A63C0000}"/>
    <cellStyle name="Percent 3 8 8 2" xfId="13392" xr:uid="{00000000-0005-0000-0000-0000A73C0000}"/>
    <cellStyle name="Percent 3 8 8 3" xfId="13393" xr:uid="{00000000-0005-0000-0000-0000A83C0000}"/>
    <cellStyle name="Percent 3 8 8 4" xfId="13394" xr:uid="{00000000-0005-0000-0000-0000A93C0000}"/>
    <cellStyle name="Percent 3 8 8 5" xfId="13395" xr:uid="{00000000-0005-0000-0000-0000AA3C0000}"/>
    <cellStyle name="Percent 3 8 8 6" xfId="13396" xr:uid="{00000000-0005-0000-0000-0000AB3C0000}"/>
    <cellStyle name="Percent 3 8 8 7" xfId="13397" xr:uid="{00000000-0005-0000-0000-0000AC3C0000}"/>
    <cellStyle name="Percent 3 8 8 8" xfId="13398" xr:uid="{00000000-0005-0000-0000-0000AD3C0000}"/>
    <cellStyle name="Percent 3 8 8 9" xfId="13399" xr:uid="{00000000-0005-0000-0000-0000AE3C0000}"/>
    <cellStyle name="Percent 3 8 9" xfId="13400" xr:uid="{00000000-0005-0000-0000-0000AF3C0000}"/>
    <cellStyle name="Percent 3 8 9 10" xfId="13401" xr:uid="{00000000-0005-0000-0000-0000B03C0000}"/>
    <cellStyle name="Percent 3 8 9 2" xfId="13402" xr:uid="{00000000-0005-0000-0000-0000B13C0000}"/>
    <cellStyle name="Percent 3 8 9 3" xfId="13403" xr:uid="{00000000-0005-0000-0000-0000B23C0000}"/>
    <cellStyle name="Percent 3 8 9 4" xfId="13404" xr:uid="{00000000-0005-0000-0000-0000B33C0000}"/>
    <cellStyle name="Percent 3 8 9 5" xfId="13405" xr:uid="{00000000-0005-0000-0000-0000B43C0000}"/>
    <cellStyle name="Percent 3 8 9 6" xfId="13406" xr:uid="{00000000-0005-0000-0000-0000B53C0000}"/>
    <cellStyle name="Percent 3 8 9 7" xfId="13407" xr:uid="{00000000-0005-0000-0000-0000B63C0000}"/>
    <cellStyle name="Percent 3 8 9 8" xfId="13408" xr:uid="{00000000-0005-0000-0000-0000B73C0000}"/>
    <cellStyle name="Percent 3 8 9 9" xfId="13409" xr:uid="{00000000-0005-0000-0000-0000B83C0000}"/>
    <cellStyle name="Percent 3 9" xfId="13410" xr:uid="{00000000-0005-0000-0000-0000B93C0000}"/>
    <cellStyle name="Percent 3 9 10" xfId="13411" xr:uid="{00000000-0005-0000-0000-0000BA3C0000}"/>
    <cellStyle name="Percent 3 9 10 10" xfId="13412" xr:uid="{00000000-0005-0000-0000-0000BB3C0000}"/>
    <cellStyle name="Percent 3 9 10 2" xfId="13413" xr:uid="{00000000-0005-0000-0000-0000BC3C0000}"/>
    <cellStyle name="Percent 3 9 10 3" xfId="13414" xr:uid="{00000000-0005-0000-0000-0000BD3C0000}"/>
    <cellStyle name="Percent 3 9 10 4" xfId="13415" xr:uid="{00000000-0005-0000-0000-0000BE3C0000}"/>
    <cellStyle name="Percent 3 9 10 5" xfId="13416" xr:uid="{00000000-0005-0000-0000-0000BF3C0000}"/>
    <cellStyle name="Percent 3 9 10 6" xfId="13417" xr:uid="{00000000-0005-0000-0000-0000C03C0000}"/>
    <cellStyle name="Percent 3 9 10 7" xfId="13418" xr:uid="{00000000-0005-0000-0000-0000C13C0000}"/>
    <cellStyle name="Percent 3 9 10 8" xfId="13419" xr:uid="{00000000-0005-0000-0000-0000C23C0000}"/>
    <cellStyle name="Percent 3 9 10 9" xfId="13420" xr:uid="{00000000-0005-0000-0000-0000C33C0000}"/>
    <cellStyle name="Percent 3 9 11" xfId="13421" xr:uid="{00000000-0005-0000-0000-0000C43C0000}"/>
    <cellStyle name="Percent 3 9 11 10" xfId="13422" xr:uid="{00000000-0005-0000-0000-0000C53C0000}"/>
    <cellStyle name="Percent 3 9 11 2" xfId="13423" xr:uid="{00000000-0005-0000-0000-0000C63C0000}"/>
    <cellStyle name="Percent 3 9 11 3" xfId="13424" xr:uid="{00000000-0005-0000-0000-0000C73C0000}"/>
    <cellStyle name="Percent 3 9 11 4" xfId="13425" xr:uid="{00000000-0005-0000-0000-0000C83C0000}"/>
    <cellStyle name="Percent 3 9 11 5" xfId="13426" xr:uid="{00000000-0005-0000-0000-0000C93C0000}"/>
    <cellStyle name="Percent 3 9 11 6" xfId="13427" xr:uid="{00000000-0005-0000-0000-0000CA3C0000}"/>
    <cellStyle name="Percent 3 9 11 7" xfId="13428" xr:uid="{00000000-0005-0000-0000-0000CB3C0000}"/>
    <cellStyle name="Percent 3 9 11 8" xfId="13429" xr:uid="{00000000-0005-0000-0000-0000CC3C0000}"/>
    <cellStyle name="Percent 3 9 11 9" xfId="13430" xr:uid="{00000000-0005-0000-0000-0000CD3C0000}"/>
    <cellStyle name="Percent 3 9 12" xfId="13431" xr:uid="{00000000-0005-0000-0000-0000CE3C0000}"/>
    <cellStyle name="Percent 3 9 12 10" xfId="13432" xr:uid="{00000000-0005-0000-0000-0000CF3C0000}"/>
    <cellStyle name="Percent 3 9 12 2" xfId="13433" xr:uid="{00000000-0005-0000-0000-0000D03C0000}"/>
    <cellStyle name="Percent 3 9 12 3" xfId="13434" xr:uid="{00000000-0005-0000-0000-0000D13C0000}"/>
    <cellStyle name="Percent 3 9 12 4" xfId="13435" xr:uid="{00000000-0005-0000-0000-0000D23C0000}"/>
    <cellStyle name="Percent 3 9 12 5" xfId="13436" xr:uid="{00000000-0005-0000-0000-0000D33C0000}"/>
    <cellStyle name="Percent 3 9 12 6" xfId="13437" xr:uid="{00000000-0005-0000-0000-0000D43C0000}"/>
    <cellStyle name="Percent 3 9 12 7" xfId="13438" xr:uid="{00000000-0005-0000-0000-0000D53C0000}"/>
    <cellStyle name="Percent 3 9 12 8" xfId="13439" xr:uid="{00000000-0005-0000-0000-0000D63C0000}"/>
    <cellStyle name="Percent 3 9 12 9" xfId="13440" xr:uid="{00000000-0005-0000-0000-0000D73C0000}"/>
    <cellStyle name="Percent 3 9 13" xfId="13441" xr:uid="{00000000-0005-0000-0000-0000D83C0000}"/>
    <cellStyle name="Percent 3 9 13 10" xfId="13442" xr:uid="{00000000-0005-0000-0000-0000D93C0000}"/>
    <cellStyle name="Percent 3 9 13 2" xfId="13443" xr:uid="{00000000-0005-0000-0000-0000DA3C0000}"/>
    <cellStyle name="Percent 3 9 13 3" xfId="13444" xr:uid="{00000000-0005-0000-0000-0000DB3C0000}"/>
    <cellStyle name="Percent 3 9 13 4" xfId="13445" xr:uid="{00000000-0005-0000-0000-0000DC3C0000}"/>
    <cellStyle name="Percent 3 9 13 5" xfId="13446" xr:uid="{00000000-0005-0000-0000-0000DD3C0000}"/>
    <cellStyle name="Percent 3 9 13 6" xfId="13447" xr:uid="{00000000-0005-0000-0000-0000DE3C0000}"/>
    <cellStyle name="Percent 3 9 13 7" xfId="13448" xr:uid="{00000000-0005-0000-0000-0000DF3C0000}"/>
    <cellStyle name="Percent 3 9 13 8" xfId="13449" xr:uid="{00000000-0005-0000-0000-0000E03C0000}"/>
    <cellStyle name="Percent 3 9 13 9" xfId="13450" xr:uid="{00000000-0005-0000-0000-0000E13C0000}"/>
    <cellStyle name="Percent 3 9 14" xfId="13451" xr:uid="{00000000-0005-0000-0000-0000E23C0000}"/>
    <cellStyle name="Percent 3 9 14 10" xfId="13452" xr:uid="{00000000-0005-0000-0000-0000E33C0000}"/>
    <cellStyle name="Percent 3 9 14 2" xfId="13453" xr:uid="{00000000-0005-0000-0000-0000E43C0000}"/>
    <cellStyle name="Percent 3 9 14 3" xfId="13454" xr:uid="{00000000-0005-0000-0000-0000E53C0000}"/>
    <cellStyle name="Percent 3 9 14 4" xfId="13455" xr:uid="{00000000-0005-0000-0000-0000E63C0000}"/>
    <cellStyle name="Percent 3 9 14 5" xfId="13456" xr:uid="{00000000-0005-0000-0000-0000E73C0000}"/>
    <cellStyle name="Percent 3 9 14 6" xfId="13457" xr:uid="{00000000-0005-0000-0000-0000E83C0000}"/>
    <cellStyle name="Percent 3 9 14 7" xfId="13458" xr:uid="{00000000-0005-0000-0000-0000E93C0000}"/>
    <cellStyle name="Percent 3 9 14 8" xfId="13459" xr:uid="{00000000-0005-0000-0000-0000EA3C0000}"/>
    <cellStyle name="Percent 3 9 14 9" xfId="13460" xr:uid="{00000000-0005-0000-0000-0000EB3C0000}"/>
    <cellStyle name="Percent 3 9 15" xfId="13461" xr:uid="{00000000-0005-0000-0000-0000EC3C0000}"/>
    <cellStyle name="Percent 3 9 15 10" xfId="13462" xr:uid="{00000000-0005-0000-0000-0000ED3C0000}"/>
    <cellStyle name="Percent 3 9 15 2" xfId="13463" xr:uid="{00000000-0005-0000-0000-0000EE3C0000}"/>
    <cellStyle name="Percent 3 9 15 3" xfId="13464" xr:uid="{00000000-0005-0000-0000-0000EF3C0000}"/>
    <cellStyle name="Percent 3 9 15 4" xfId="13465" xr:uid="{00000000-0005-0000-0000-0000F03C0000}"/>
    <cellStyle name="Percent 3 9 15 5" xfId="13466" xr:uid="{00000000-0005-0000-0000-0000F13C0000}"/>
    <cellStyle name="Percent 3 9 15 6" xfId="13467" xr:uid="{00000000-0005-0000-0000-0000F23C0000}"/>
    <cellStyle name="Percent 3 9 15 7" xfId="13468" xr:uid="{00000000-0005-0000-0000-0000F33C0000}"/>
    <cellStyle name="Percent 3 9 15 8" xfId="13469" xr:uid="{00000000-0005-0000-0000-0000F43C0000}"/>
    <cellStyle name="Percent 3 9 15 9" xfId="13470" xr:uid="{00000000-0005-0000-0000-0000F53C0000}"/>
    <cellStyle name="Percent 3 9 16" xfId="13471" xr:uid="{00000000-0005-0000-0000-0000F63C0000}"/>
    <cellStyle name="Percent 3 9 17" xfId="13472" xr:uid="{00000000-0005-0000-0000-0000F73C0000}"/>
    <cellStyle name="Percent 3 9 18" xfId="13473" xr:uid="{00000000-0005-0000-0000-0000F83C0000}"/>
    <cellStyle name="Percent 3 9 19" xfId="13474" xr:uid="{00000000-0005-0000-0000-0000F93C0000}"/>
    <cellStyle name="Percent 3 9 2" xfId="13475" xr:uid="{00000000-0005-0000-0000-0000FA3C0000}"/>
    <cellStyle name="Percent 3 9 2 10" xfId="13476" xr:uid="{00000000-0005-0000-0000-0000FB3C0000}"/>
    <cellStyle name="Percent 3 9 2 2" xfId="13477" xr:uid="{00000000-0005-0000-0000-0000FC3C0000}"/>
    <cellStyle name="Percent 3 9 2 3" xfId="13478" xr:uid="{00000000-0005-0000-0000-0000FD3C0000}"/>
    <cellStyle name="Percent 3 9 2 4" xfId="13479" xr:uid="{00000000-0005-0000-0000-0000FE3C0000}"/>
    <cellStyle name="Percent 3 9 2 5" xfId="13480" xr:uid="{00000000-0005-0000-0000-0000FF3C0000}"/>
    <cellStyle name="Percent 3 9 2 6" xfId="13481" xr:uid="{00000000-0005-0000-0000-0000003D0000}"/>
    <cellStyle name="Percent 3 9 2 7" xfId="13482" xr:uid="{00000000-0005-0000-0000-0000013D0000}"/>
    <cellStyle name="Percent 3 9 2 8" xfId="13483" xr:uid="{00000000-0005-0000-0000-0000023D0000}"/>
    <cellStyle name="Percent 3 9 2 9" xfId="13484" xr:uid="{00000000-0005-0000-0000-0000033D0000}"/>
    <cellStyle name="Percent 3 9 20" xfId="13485" xr:uid="{00000000-0005-0000-0000-0000043D0000}"/>
    <cellStyle name="Percent 3 9 21" xfId="13486" xr:uid="{00000000-0005-0000-0000-0000053D0000}"/>
    <cellStyle name="Percent 3 9 22" xfId="13487" xr:uid="{00000000-0005-0000-0000-0000063D0000}"/>
    <cellStyle name="Percent 3 9 23" xfId="13488" xr:uid="{00000000-0005-0000-0000-0000073D0000}"/>
    <cellStyle name="Percent 3 9 24" xfId="13489" xr:uid="{00000000-0005-0000-0000-0000083D0000}"/>
    <cellStyle name="Percent 3 9 3" xfId="13490" xr:uid="{00000000-0005-0000-0000-0000093D0000}"/>
    <cellStyle name="Percent 3 9 3 10" xfId="13491" xr:uid="{00000000-0005-0000-0000-00000A3D0000}"/>
    <cellStyle name="Percent 3 9 3 2" xfId="13492" xr:uid="{00000000-0005-0000-0000-00000B3D0000}"/>
    <cellStyle name="Percent 3 9 3 3" xfId="13493" xr:uid="{00000000-0005-0000-0000-00000C3D0000}"/>
    <cellStyle name="Percent 3 9 3 4" xfId="13494" xr:uid="{00000000-0005-0000-0000-00000D3D0000}"/>
    <cellStyle name="Percent 3 9 3 5" xfId="13495" xr:uid="{00000000-0005-0000-0000-00000E3D0000}"/>
    <cellStyle name="Percent 3 9 3 6" xfId="13496" xr:uid="{00000000-0005-0000-0000-00000F3D0000}"/>
    <cellStyle name="Percent 3 9 3 7" xfId="13497" xr:uid="{00000000-0005-0000-0000-0000103D0000}"/>
    <cellStyle name="Percent 3 9 3 8" xfId="13498" xr:uid="{00000000-0005-0000-0000-0000113D0000}"/>
    <cellStyle name="Percent 3 9 3 9" xfId="13499" xr:uid="{00000000-0005-0000-0000-0000123D0000}"/>
    <cellStyle name="Percent 3 9 4" xfId="13500" xr:uid="{00000000-0005-0000-0000-0000133D0000}"/>
    <cellStyle name="Percent 3 9 4 10" xfId="13501" xr:uid="{00000000-0005-0000-0000-0000143D0000}"/>
    <cellStyle name="Percent 3 9 4 2" xfId="13502" xr:uid="{00000000-0005-0000-0000-0000153D0000}"/>
    <cellStyle name="Percent 3 9 4 3" xfId="13503" xr:uid="{00000000-0005-0000-0000-0000163D0000}"/>
    <cellStyle name="Percent 3 9 4 4" xfId="13504" xr:uid="{00000000-0005-0000-0000-0000173D0000}"/>
    <cellStyle name="Percent 3 9 4 5" xfId="13505" xr:uid="{00000000-0005-0000-0000-0000183D0000}"/>
    <cellStyle name="Percent 3 9 4 6" xfId="13506" xr:uid="{00000000-0005-0000-0000-0000193D0000}"/>
    <cellStyle name="Percent 3 9 4 7" xfId="13507" xr:uid="{00000000-0005-0000-0000-00001A3D0000}"/>
    <cellStyle name="Percent 3 9 4 8" xfId="13508" xr:uid="{00000000-0005-0000-0000-00001B3D0000}"/>
    <cellStyle name="Percent 3 9 4 9" xfId="13509" xr:uid="{00000000-0005-0000-0000-00001C3D0000}"/>
    <cellStyle name="Percent 3 9 5" xfId="13510" xr:uid="{00000000-0005-0000-0000-00001D3D0000}"/>
    <cellStyle name="Percent 3 9 5 10" xfId="13511" xr:uid="{00000000-0005-0000-0000-00001E3D0000}"/>
    <cellStyle name="Percent 3 9 5 2" xfId="13512" xr:uid="{00000000-0005-0000-0000-00001F3D0000}"/>
    <cellStyle name="Percent 3 9 5 3" xfId="13513" xr:uid="{00000000-0005-0000-0000-0000203D0000}"/>
    <cellStyle name="Percent 3 9 5 4" xfId="13514" xr:uid="{00000000-0005-0000-0000-0000213D0000}"/>
    <cellStyle name="Percent 3 9 5 5" xfId="13515" xr:uid="{00000000-0005-0000-0000-0000223D0000}"/>
    <cellStyle name="Percent 3 9 5 6" xfId="13516" xr:uid="{00000000-0005-0000-0000-0000233D0000}"/>
    <cellStyle name="Percent 3 9 5 7" xfId="13517" xr:uid="{00000000-0005-0000-0000-0000243D0000}"/>
    <cellStyle name="Percent 3 9 5 8" xfId="13518" xr:uid="{00000000-0005-0000-0000-0000253D0000}"/>
    <cellStyle name="Percent 3 9 5 9" xfId="13519" xr:uid="{00000000-0005-0000-0000-0000263D0000}"/>
    <cellStyle name="Percent 3 9 6" xfId="13520" xr:uid="{00000000-0005-0000-0000-0000273D0000}"/>
    <cellStyle name="Percent 3 9 6 10" xfId="13521" xr:uid="{00000000-0005-0000-0000-0000283D0000}"/>
    <cellStyle name="Percent 3 9 6 2" xfId="13522" xr:uid="{00000000-0005-0000-0000-0000293D0000}"/>
    <cellStyle name="Percent 3 9 6 3" xfId="13523" xr:uid="{00000000-0005-0000-0000-00002A3D0000}"/>
    <cellStyle name="Percent 3 9 6 4" xfId="13524" xr:uid="{00000000-0005-0000-0000-00002B3D0000}"/>
    <cellStyle name="Percent 3 9 6 5" xfId="13525" xr:uid="{00000000-0005-0000-0000-00002C3D0000}"/>
    <cellStyle name="Percent 3 9 6 6" xfId="13526" xr:uid="{00000000-0005-0000-0000-00002D3D0000}"/>
    <cellStyle name="Percent 3 9 6 7" xfId="13527" xr:uid="{00000000-0005-0000-0000-00002E3D0000}"/>
    <cellStyle name="Percent 3 9 6 8" xfId="13528" xr:uid="{00000000-0005-0000-0000-00002F3D0000}"/>
    <cellStyle name="Percent 3 9 6 9" xfId="13529" xr:uid="{00000000-0005-0000-0000-0000303D0000}"/>
    <cellStyle name="Percent 3 9 7" xfId="13530" xr:uid="{00000000-0005-0000-0000-0000313D0000}"/>
    <cellStyle name="Percent 3 9 7 10" xfId="13531" xr:uid="{00000000-0005-0000-0000-0000323D0000}"/>
    <cellStyle name="Percent 3 9 7 2" xfId="13532" xr:uid="{00000000-0005-0000-0000-0000333D0000}"/>
    <cellStyle name="Percent 3 9 7 3" xfId="13533" xr:uid="{00000000-0005-0000-0000-0000343D0000}"/>
    <cellStyle name="Percent 3 9 7 4" xfId="13534" xr:uid="{00000000-0005-0000-0000-0000353D0000}"/>
    <cellStyle name="Percent 3 9 7 5" xfId="13535" xr:uid="{00000000-0005-0000-0000-0000363D0000}"/>
    <cellStyle name="Percent 3 9 7 6" xfId="13536" xr:uid="{00000000-0005-0000-0000-0000373D0000}"/>
    <cellStyle name="Percent 3 9 7 7" xfId="13537" xr:uid="{00000000-0005-0000-0000-0000383D0000}"/>
    <cellStyle name="Percent 3 9 7 8" xfId="13538" xr:uid="{00000000-0005-0000-0000-0000393D0000}"/>
    <cellStyle name="Percent 3 9 7 9" xfId="13539" xr:uid="{00000000-0005-0000-0000-00003A3D0000}"/>
    <cellStyle name="Percent 3 9 8" xfId="13540" xr:uid="{00000000-0005-0000-0000-00003B3D0000}"/>
    <cellStyle name="Percent 3 9 8 10" xfId="13541" xr:uid="{00000000-0005-0000-0000-00003C3D0000}"/>
    <cellStyle name="Percent 3 9 8 2" xfId="13542" xr:uid="{00000000-0005-0000-0000-00003D3D0000}"/>
    <cellStyle name="Percent 3 9 8 3" xfId="13543" xr:uid="{00000000-0005-0000-0000-00003E3D0000}"/>
    <cellStyle name="Percent 3 9 8 4" xfId="13544" xr:uid="{00000000-0005-0000-0000-00003F3D0000}"/>
    <cellStyle name="Percent 3 9 8 5" xfId="13545" xr:uid="{00000000-0005-0000-0000-0000403D0000}"/>
    <cellStyle name="Percent 3 9 8 6" xfId="13546" xr:uid="{00000000-0005-0000-0000-0000413D0000}"/>
    <cellStyle name="Percent 3 9 8 7" xfId="13547" xr:uid="{00000000-0005-0000-0000-0000423D0000}"/>
    <cellStyle name="Percent 3 9 8 8" xfId="13548" xr:uid="{00000000-0005-0000-0000-0000433D0000}"/>
    <cellStyle name="Percent 3 9 8 9" xfId="13549" xr:uid="{00000000-0005-0000-0000-0000443D0000}"/>
    <cellStyle name="Percent 3 9 9" xfId="13550" xr:uid="{00000000-0005-0000-0000-0000453D0000}"/>
    <cellStyle name="Percent 3 9 9 10" xfId="13551" xr:uid="{00000000-0005-0000-0000-0000463D0000}"/>
    <cellStyle name="Percent 3 9 9 2" xfId="13552" xr:uid="{00000000-0005-0000-0000-0000473D0000}"/>
    <cellStyle name="Percent 3 9 9 3" xfId="13553" xr:uid="{00000000-0005-0000-0000-0000483D0000}"/>
    <cellStyle name="Percent 3 9 9 4" xfId="13554" xr:uid="{00000000-0005-0000-0000-0000493D0000}"/>
    <cellStyle name="Percent 3 9 9 5" xfId="13555" xr:uid="{00000000-0005-0000-0000-00004A3D0000}"/>
    <cellStyle name="Percent 3 9 9 6" xfId="13556" xr:uid="{00000000-0005-0000-0000-00004B3D0000}"/>
    <cellStyle name="Percent 3 9 9 7" xfId="13557" xr:uid="{00000000-0005-0000-0000-00004C3D0000}"/>
    <cellStyle name="Percent 3 9 9 8" xfId="13558" xr:uid="{00000000-0005-0000-0000-00004D3D0000}"/>
    <cellStyle name="Percent 3 9 9 9" xfId="13559" xr:uid="{00000000-0005-0000-0000-00004E3D0000}"/>
    <cellStyle name="Percent 31" xfId="13560" xr:uid="{00000000-0005-0000-0000-00004F3D0000}"/>
    <cellStyle name="Percent 31 10" xfId="13561" xr:uid="{00000000-0005-0000-0000-0000503D0000}"/>
    <cellStyle name="Percent 31 2" xfId="13562" xr:uid="{00000000-0005-0000-0000-0000513D0000}"/>
    <cellStyle name="Percent 31 3" xfId="13563" xr:uid="{00000000-0005-0000-0000-0000523D0000}"/>
    <cellStyle name="Percent 31 4" xfId="13564" xr:uid="{00000000-0005-0000-0000-0000533D0000}"/>
    <cellStyle name="Percent 31 5" xfId="13565" xr:uid="{00000000-0005-0000-0000-0000543D0000}"/>
    <cellStyle name="Percent 31 6" xfId="13566" xr:uid="{00000000-0005-0000-0000-0000553D0000}"/>
    <cellStyle name="Percent 31 7" xfId="13567" xr:uid="{00000000-0005-0000-0000-0000563D0000}"/>
    <cellStyle name="Percent 31 8" xfId="13568" xr:uid="{00000000-0005-0000-0000-0000573D0000}"/>
    <cellStyle name="Percent 31 9" xfId="13569" xr:uid="{00000000-0005-0000-0000-0000583D0000}"/>
    <cellStyle name="Percent 4" xfId="13570" xr:uid="{00000000-0005-0000-0000-0000593D0000}"/>
    <cellStyle name="Percent 4 10" xfId="13571" xr:uid="{00000000-0005-0000-0000-00005A3D0000}"/>
    <cellStyle name="Percent 4 10 10" xfId="13572" xr:uid="{00000000-0005-0000-0000-00005B3D0000}"/>
    <cellStyle name="Percent 4 10 11" xfId="19011" xr:uid="{00000000-0005-0000-0000-00005C3D0000}"/>
    <cellStyle name="Percent 4 10 2" xfId="13573" xr:uid="{00000000-0005-0000-0000-00005D3D0000}"/>
    <cellStyle name="Percent 4 10 3" xfId="13574" xr:uid="{00000000-0005-0000-0000-00005E3D0000}"/>
    <cellStyle name="Percent 4 10 4" xfId="13575" xr:uid="{00000000-0005-0000-0000-00005F3D0000}"/>
    <cellStyle name="Percent 4 10 5" xfId="13576" xr:uid="{00000000-0005-0000-0000-0000603D0000}"/>
    <cellStyle name="Percent 4 10 6" xfId="13577" xr:uid="{00000000-0005-0000-0000-0000613D0000}"/>
    <cellStyle name="Percent 4 10 7" xfId="13578" xr:uid="{00000000-0005-0000-0000-0000623D0000}"/>
    <cellStyle name="Percent 4 10 8" xfId="13579" xr:uid="{00000000-0005-0000-0000-0000633D0000}"/>
    <cellStyle name="Percent 4 10 9" xfId="13580" xr:uid="{00000000-0005-0000-0000-0000643D0000}"/>
    <cellStyle name="Percent 4 11" xfId="13581" xr:uid="{00000000-0005-0000-0000-0000653D0000}"/>
    <cellStyle name="Percent 4 11 10" xfId="13582" xr:uid="{00000000-0005-0000-0000-0000663D0000}"/>
    <cellStyle name="Percent 4 11 11" xfId="19012" xr:uid="{00000000-0005-0000-0000-0000673D0000}"/>
    <cellStyle name="Percent 4 11 2" xfId="13583" xr:uid="{00000000-0005-0000-0000-0000683D0000}"/>
    <cellStyle name="Percent 4 11 3" xfId="13584" xr:uid="{00000000-0005-0000-0000-0000693D0000}"/>
    <cellStyle name="Percent 4 11 4" xfId="13585" xr:uid="{00000000-0005-0000-0000-00006A3D0000}"/>
    <cellStyle name="Percent 4 11 5" xfId="13586" xr:uid="{00000000-0005-0000-0000-00006B3D0000}"/>
    <cellStyle name="Percent 4 11 6" xfId="13587" xr:uid="{00000000-0005-0000-0000-00006C3D0000}"/>
    <cellStyle name="Percent 4 11 7" xfId="13588" xr:uid="{00000000-0005-0000-0000-00006D3D0000}"/>
    <cellStyle name="Percent 4 11 8" xfId="13589" xr:uid="{00000000-0005-0000-0000-00006E3D0000}"/>
    <cellStyle name="Percent 4 11 9" xfId="13590" xr:uid="{00000000-0005-0000-0000-00006F3D0000}"/>
    <cellStyle name="Percent 4 12" xfId="13591" xr:uid="{00000000-0005-0000-0000-0000703D0000}"/>
    <cellStyle name="Percent 4 12 10" xfId="13592" xr:uid="{00000000-0005-0000-0000-0000713D0000}"/>
    <cellStyle name="Percent 4 12 11" xfId="19013" xr:uid="{00000000-0005-0000-0000-0000723D0000}"/>
    <cellStyle name="Percent 4 12 2" xfId="13593" xr:uid="{00000000-0005-0000-0000-0000733D0000}"/>
    <cellStyle name="Percent 4 12 3" xfId="13594" xr:uid="{00000000-0005-0000-0000-0000743D0000}"/>
    <cellStyle name="Percent 4 12 4" xfId="13595" xr:uid="{00000000-0005-0000-0000-0000753D0000}"/>
    <cellStyle name="Percent 4 12 5" xfId="13596" xr:uid="{00000000-0005-0000-0000-0000763D0000}"/>
    <cellStyle name="Percent 4 12 6" xfId="13597" xr:uid="{00000000-0005-0000-0000-0000773D0000}"/>
    <cellStyle name="Percent 4 12 7" xfId="13598" xr:uid="{00000000-0005-0000-0000-0000783D0000}"/>
    <cellStyle name="Percent 4 12 8" xfId="13599" xr:uid="{00000000-0005-0000-0000-0000793D0000}"/>
    <cellStyle name="Percent 4 12 9" xfId="13600" xr:uid="{00000000-0005-0000-0000-00007A3D0000}"/>
    <cellStyle name="Percent 4 13" xfId="13601" xr:uid="{00000000-0005-0000-0000-00007B3D0000}"/>
    <cellStyle name="Percent 4 13 10" xfId="13602" xr:uid="{00000000-0005-0000-0000-00007C3D0000}"/>
    <cellStyle name="Percent 4 13 11" xfId="19014" xr:uid="{00000000-0005-0000-0000-00007D3D0000}"/>
    <cellStyle name="Percent 4 13 2" xfId="13603" xr:uid="{00000000-0005-0000-0000-00007E3D0000}"/>
    <cellStyle name="Percent 4 13 3" xfId="13604" xr:uid="{00000000-0005-0000-0000-00007F3D0000}"/>
    <cellStyle name="Percent 4 13 4" xfId="13605" xr:uid="{00000000-0005-0000-0000-0000803D0000}"/>
    <cellStyle name="Percent 4 13 5" xfId="13606" xr:uid="{00000000-0005-0000-0000-0000813D0000}"/>
    <cellStyle name="Percent 4 13 6" xfId="13607" xr:uid="{00000000-0005-0000-0000-0000823D0000}"/>
    <cellStyle name="Percent 4 13 7" xfId="13608" xr:uid="{00000000-0005-0000-0000-0000833D0000}"/>
    <cellStyle name="Percent 4 13 8" xfId="13609" xr:uid="{00000000-0005-0000-0000-0000843D0000}"/>
    <cellStyle name="Percent 4 13 9" xfId="13610" xr:uid="{00000000-0005-0000-0000-0000853D0000}"/>
    <cellStyle name="Percent 4 14" xfId="13611" xr:uid="{00000000-0005-0000-0000-0000863D0000}"/>
    <cellStyle name="Percent 4 14 10" xfId="13612" xr:uid="{00000000-0005-0000-0000-0000873D0000}"/>
    <cellStyle name="Percent 4 14 11" xfId="13613" xr:uid="{00000000-0005-0000-0000-0000883D0000}"/>
    <cellStyle name="Percent 4 14 12" xfId="19015" xr:uid="{00000000-0005-0000-0000-0000893D0000}"/>
    <cellStyle name="Percent 4 14 2" xfId="13614" xr:uid="{00000000-0005-0000-0000-00008A3D0000}"/>
    <cellStyle name="Percent 4 14 2 2" xfId="13615" xr:uid="{00000000-0005-0000-0000-00008B3D0000}"/>
    <cellStyle name="Percent 4 14 2 3" xfId="13616" xr:uid="{00000000-0005-0000-0000-00008C3D0000}"/>
    <cellStyle name="Percent 4 14 2 4" xfId="13617" xr:uid="{00000000-0005-0000-0000-00008D3D0000}"/>
    <cellStyle name="Percent 4 14 2 5" xfId="13618" xr:uid="{00000000-0005-0000-0000-00008E3D0000}"/>
    <cellStyle name="Percent 4 14 2 6" xfId="13619" xr:uid="{00000000-0005-0000-0000-00008F3D0000}"/>
    <cellStyle name="Percent 4 14 2 7" xfId="13620" xr:uid="{00000000-0005-0000-0000-0000903D0000}"/>
    <cellStyle name="Percent 4 14 3" xfId="13621" xr:uid="{00000000-0005-0000-0000-0000913D0000}"/>
    <cellStyle name="Percent 4 14 4" xfId="13622" xr:uid="{00000000-0005-0000-0000-0000923D0000}"/>
    <cellStyle name="Percent 4 14 5" xfId="13623" xr:uid="{00000000-0005-0000-0000-0000933D0000}"/>
    <cellStyle name="Percent 4 14 6" xfId="13624" xr:uid="{00000000-0005-0000-0000-0000943D0000}"/>
    <cellStyle name="Percent 4 14 7" xfId="13625" xr:uid="{00000000-0005-0000-0000-0000953D0000}"/>
    <cellStyle name="Percent 4 14 8" xfId="13626" xr:uid="{00000000-0005-0000-0000-0000963D0000}"/>
    <cellStyle name="Percent 4 14 9" xfId="13627" xr:uid="{00000000-0005-0000-0000-0000973D0000}"/>
    <cellStyle name="Percent 4 15" xfId="13628" xr:uid="{00000000-0005-0000-0000-0000983D0000}"/>
    <cellStyle name="Percent 4 15 10" xfId="13629" xr:uid="{00000000-0005-0000-0000-0000993D0000}"/>
    <cellStyle name="Percent 4 15 2" xfId="13630" xr:uid="{00000000-0005-0000-0000-00009A3D0000}"/>
    <cellStyle name="Percent 4 15 3" xfId="13631" xr:uid="{00000000-0005-0000-0000-00009B3D0000}"/>
    <cellStyle name="Percent 4 15 4" xfId="13632" xr:uid="{00000000-0005-0000-0000-00009C3D0000}"/>
    <cellStyle name="Percent 4 15 5" xfId="13633" xr:uid="{00000000-0005-0000-0000-00009D3D0000}"/>
    <cellStyle name="Percent 4 15 6" xfId="13634" xr:uid="{00000000-0005-0000-0000-00009E3D0000}"/>
    <cellStyle name="Percent 4 15 7" xfId="13635" xr:uid="{00000000-0005-0000-0000-00009F3D0000}"/>
    <cellStyle name="Percent 4 15 8" xfId="13636" xr:uid="{00000000-0005-0000-0000-0000A03D0000}"/>
    <cellStyle name="Percent 4 15 9" xfId="13637" xr:uid="{00000000-0005-0000-0000-0000A13D0000}"/>
    <cellStyle name="Percent 4 16" xfId="13638" xr:uid="{00000000-0005-0000-0000-0000A23D0000}"/>
    <cellStyle name="Percent 4 16 10" xfId="13639" xr:uid="{00000000-0005-0000-0000-0000A33D0000}"/>
    <cellStyle name="Percent 4 16 2" xfId="13640" xr:uid="{00000000-0005-0000-0000-0000A43D0000}"/>
    <cellStyle name="Percent 4 16 2 2" xfId="13641" xr:uid="{00000000-0005-0000-0000-0000A53D0000}"/>
    <cellStyle name="Percent 4 16 2 3" xfId="13642" xr:uid="{00000000-0005-0000-0000-0000A63D0000}"/>
    <cellStyle name="Percent 4 16 2 4" xfId="13643" xr:uid="{00000000-0005-0000-0000-0000A73D0000}"/>
    <cellStyle name="Percent 4 16 2 5" xfId="13644" xr:uid="{00000000-0005-0000-0000-0000A83D0000}"/>
    <cellStyle name="Percent 4 16 3" xfId="13645" xr:uid="{00000000-0005-0000-0000-0000A93D0000}"/>
    <cellStyle name="Percent 4 16 3 2" xfId="13646" xr:uid="{00000000-0005-0000-0000-0000AA3D0000}"/>
    <cellStyle name="Percent 4 16 3 3" xfId="13647" xr:uid="{00000000-0005-0000-0000-0000AB3D0000}"/>
    <cellStyle name="Percent 4 16 4" xfId="13648" xr:uid="{00000000-0005-0000-0000-0000AC3D0000}"/>
    <cellStyle name="Percent 4 16 5" xfId="13649" xr:uid="{00000000-0005-0000-0000-0000AD3D0000}"/>
    <cellStyle name="Percent 4 16 6" xfId="13650" xr:uid="{00000000-0005-0000-0000-0000AE3D0000}"/>
    <cellStyle name="Percent 4 16 7" xfId="13651" xr:uid="{00000000-0005-0000-0000-0000AF3D0000}"/>
    <cellStyle name="Percent 4 16 8" xfId="13652" xr:uid="{00000000-0005-0000-0000-0000B03D0000}"/>
    <cellStyle name="Percent 4 16 9" xfId="13653" xr:uid="{00000000-0005-0000-0000-0000B13D0000}"/>
    <cellStyle name="Percent 4 17" xfId="13654" xr:uid="{00000000-0005-0000-0000-0000B23D0000}"/>
    <cellStyle name="Percent 4 17 10" xfId="13655" xr:uid="{00000000-0005-0000-0000-0000B33D0000}"/>
    <cellStyle name="Percent 4 17 2" xfId="13656" xr:uid="{00000000-0005-0000-0000-0000B43D0000}"/>
    <cellStyle name="Percent 4 17 3" xfId="13657" xr:uid="{00000000-0005-0000-0000-0000B53D0000}"/>
    <cellStyle name="Percent 4 17 4" xfId="13658" xr:uid="{00000000-0005-0000-0000-0000B63D0000}"/>
    <cellStyle name="Percent 4 17 5" xfId="13659" xr:uid="{00000000-0005-0000-0000-0000B73D0000}"/>
    <cellStyle name="Percent 4 17 6" xfId="13660" xr:uid="{00000000-0005-0000-0000-0000B83D0000}"/>
    <cellStyle name="Percent 4 17 7" xfId="13661" xr:uid="{00000000-0005-0000-0000-0000B93D0000}"/>
    <cellStyle name="Percent 4 17 8" xfId="13662" xr:uid="{00000000-0005-0000-0000-0000BA3D0000}"/>
    <cellStyle name="Percent 4 17 9" xfId="13663" xr:uid="{00000000-0005-0000-0000-0000BB3D0000}"/>
    <cellStyle name="Percent 4 18" xfId="13664" xr:uid="{00000000-0005-0000-0000-0000BC3D0000}"/>
    <cellStyle name="Percent 4 18 10" xfId="13665" xr:uid="{00000000-0005-0000-0000-0000BD3D0000}"/>
    <cellStyle name="Percent 4 18 2" xfId="13666" xr:uid="{00000000-0005-0000-0000-0000BE3D0000}"/>
    <cellStyle name="Percent 4 18 2 2" xfId="13667" xr:uid="{00000000-0005-0000-0000-0000BF3D0000}"/>
    <cellStyle name="Percent 4 18 2 3" xfId="13668" xr:uid="{00000000-0005-0000-0000-0000C03D0000}"/>
    <cellStyle name="Percent 4 18 3" xfId="13669" xr:uid="{00000000-0005-0000-0000-0000C13D0000}"/>
    <cellStyle name="Percent 4 18 4" xfId="13670" xr:uid="{00000000-0005-0000-0000-0000C23D0000}"/>
    <cellStyle name="Percent 4 18 5" xfId="13671" xr:uid="{00000000-0005-0000-0000-0000C33D0000}"/>
    <cellStyle name="Percent 4 18 6" xfId="13672" xr:uid="{00000000-0005-0000-0000-0000C43D0000}"/>
    <cellStyle name="Percent 4 18 7" xfId="13673" xr:uid="{00000000-0005-0000-0000-0000C53D0000}"/>
    <cellStyle name="Percent 4 18 8" xfId="13674" xr:uid="{00000000-0005-0000-0000-0000C63D0000}"/>
    <cellStyle name="Percent 4 18 9" xfId="13675" xr:uid="{00000000-0005-0000-0000-0000C73D0000}"/>
    <cellStyle name="Percent 4 19" xfId="13676" xr:uid="{00000000-0005-0000-0000-0000C83D0000}"/>
    <cellStyle name="Percent 4 19 10" xfId="13677" xr:uid="{00000000-0005-0000-0000-0000C93D0000}"/>
    <cellStyle name="Percent 4 19 2" xfId="13678" xr:uid="{00000000-0005-0000-0000-0000CA3D0000}"/>
    <cellStyle name="Percent 4 19 3" xfId="13679" xr:uid="{00000000-0005-0000-0000-0000CB3D0000}"/>
    <cellStyle name="Percent 4 19 4" xfId="13680" xr:uid="{00000000-0005-0000-0000-0000CC3D0000}"/>
    <cellStyle name="Percent 4 19 5" xfId="13681" xr:uid="{00000000-0005-0000-0000-0000CD3D0000}"/>
    <cellStyle name="Percent 4 19 6" xfId="13682" xr:uid="{00000000-0005-0000-0000-0000CE3D0000}"/>
    <cellStyle name="Percent 4 19 7" xfId="13683" xr:uid="{00000000-0005-0000-0000-0000CF3D0000}"/>
    <cellStyle name="Percent 4 19 8" xfId="13684" xr:uid="{00000000-0005-0000-0000-0000D03D0000}"/>
    <cellStyle name="Percent 4 19 9" xfId="13685" xr:uid="{00000000-0005-0000-0000-0000D13D0000}"/>
    <cellStyle name="Percent 4 2" xfId="13686" xr:uid="{00000000-0005-0000-0000-0000D23D0000}"/>
    <cellStyle name="Percent 4 2 10" xfId="13687" xr:uid="{00000000-0005-0000-0000-0000D33D0000}"/>
    <cellStyle name="Percent 4 2 11" xfId="13688" xr:uid="{00000000-0005-0000-0000-0000D43D0000}"/>
    <cellStyle name="Percent 4 2 12" xfId="13689" xr:uid="{00000000-0005-0000-0000-0000D53D0000}"/>
    <cellStyle name="Percent 4 2 13" xfId="13690" xr:uid="{00000000-0005-0000-0000-0000D63D0000}"/>
    <cellStyle name="Percent 4 2 14" xfId="13691" xr:uid="{00000000-0005-0000-0000-0000D73D0000}"/>
    <cellStyle name="Percent 4 2 15" xfId="13692" xr:uid="{00000000-0005-0000-0000-0000D83D0000}"/>
    <cellStyle name="Percent 4 2 16" xfId="13693" xr:uid="{00000000-0005-0000-0000-0000D93D0000}"/>
    <cellStyle name="Percent 4 2 17" xfId="13694" xr:uid="{00000000-0005-0000-0000-0000DA3D0000}"/>
    <cellStyle name="Percent 4 2 18" xfId="19016" xr:uid="{00000000-0005-0000-0000-0000DB3D0000}"/>
    <cellStyle name="Percent 4 2 2" xfId="13695" xr:uid="{00000000-0005-0000-0000-0000DC3D0000}"/>
    <cellStyle name="Percent 4 2 2 10" xfId="19017" xr:uid="{00000000-0005-0000-0000-0000DD3D0000}"/>
    <cellStyle name="Percent 4 2 2 2" xfId="13696" xr:uid="{00000000-0005-0000-0000-0000DE3D0000}"/>
    <cellStyle name="Percent 4 2 2 3" xfId="13697" xr:uid="{00000000-0005-0000-0000-0000DF3D0000}"/>
    <cellStyle name="Percent 4 2 2 4" xfId="13698" xr:uid="{00000000-0005-0000-0000-0000E03D0000}"/>
    <cellStyle name="Percent 4 2 2 5" xfId="13699" xr:uid="{00000000-0005-0000-0000-0000E13D0000}"/>
    <cellStyle name="Percent 4 2 2 6" xfId="13700" xr:uid="{00000000-0005-0000-0000-0000E23D0000}"/>
    <cellStyle name="Percent 4 2 2 7" xfId="13701" xr:uid="{00000000-0005-0000-0000-0000E33D0000}"/>
    <cellStyle name="Percent 4 2 2 8" xfId="13702" xr:uid="{00000000-0005-0000-0000-0000E43D0000}"/>
    <cellStyle name="Percent 4 2 2 9" xfId="13703" xr:uid="{00000000-0005-0000-0000-0000E53D0000}"/>
    <cellStyle name="Percent 4 2 3" xfId="13704" xr:uid="{00000000-0005-0000-0000-0000E63D0000}"/>
    <cellStyle name="Percent 4 2 3 10" xfId="19018" xr:uid="{00000000-0005-0000-0000-0000E73D0000}"/>
    <cellStyle name="Percent 4 2 3 2" xfId="13705" xr:uid="{00000000-0005-0000-0000-0000E83D0000}"/>
    <cellStyle name="Percent 4 2 3 3" xfId="13706" xr:uid="{00000000-0005-0000-0000-0000E93D0000}"/>
    <cellStyle name="Percent 4 2 3 4" xfId="13707" xr:uid="{00000000-0005-0000-0000-0000EA3D0000}"/>
    <cellStyle name="Percent 4 2 3 5" xfId="13708" xr:uid="{00000000-0005-0000-0000-0000EB3D0000}"/>
    <cellStyle name="Percent 4 2 3 6" xfId="13709" xr:uid="{00000000-0005-0000-0000-0000EC3D0000}"/>
    <cellStyle name="Percent 4 2 3 7" xfId="13710" xr:uid="{00000000-0005-0000-0000-0000ED3D0000}"/>
    <cellStyle name="Percent 4 2 3 8" xfId="13711" xr:uid="{00000000-0005-0000-0000-0000EE3D0000}"/>
    <cellStyle name="Percent 4 2 3 9" xfId="13712" xr:uid="{00000000-0005-0000-0000-0000EF3D0000}"/>
    <cellStyle name="Percent 4 2 4" xfId="13713" xr:uid="{00000000-0005-0000-0000-0000F03D0000}"/>
    <cellStyle name="Percent 4 2 4 10" xfId="19019" xr:uid="{00000000-0005-0000-0000-0000F13D0000}"/>
    <cellStyle name="Percent 4 2 4 2" xfId="13714" xr:uid="{00000000-0005-0000-0000-0000F23D0000}"/>
    <cellStyle name="Percent 4 2 4 2 2" xfId="13715" xr:uid="{00000000-0005-0000-0000-0000F33D0000}"/>
    <cellStyle name="Percent 4 2 4 2 3" xfId="13716" xr:uid="{00000000-0005-0000-0000-0000F43D0000}"/>
    <cellStyle name="Percent 4 2 4 2 4" xfId="13717" xr:uid="{00000000-0005-0000-0000-0000F53D0000}"/>
    <cellStyle name="Percent 4 2 4 2 5" xfId="13718" xr:uid="{00000000-0005-0000-0000-0000F63D0000}"/>
    <cellStyle name="Percent 4 2 4 3" xfId="13719" xr:uid="{00000000-0005-0000-0000-0000F73D0000}"/>
    <cellStyle name="Percent 4 2 4 3 2" xfId="13720" xr:uid="{00000000-0005-0000-0000-0000F83D0000}"/>
    <cellStyle name="Percent 4 2 4 3 3" xfId="13721" xr:uid="{00000000-0005-0000-0000-0000F93D0000}"/>
    <cellStyle name="Percent 4 2 4 3 4" xfId="13722" xr:uid="{00000000-0005-0000-0000-0000FA3D0000}"/>
    <cellStyle name="Percent 4 2 4 3 5" xfId="13723" xr:uid="{00000000-0005-0000-0000-0000FB3D0000}"/>
    <cellStyle name="Percent 4 2 4 4" xfId="13724" xr:uid="{00000000-0005-0000-0000-0000FC3D0000}"/>
    <cellStyle name="Percent 4 2 4 5" xfId="13725" xr:uid="{00000000-0005-0000-0000-0000FD3D0000}"/>
    <cellStyle name="Percent 4 2 4 6" xfId="13726" xr:uid="{00000000-0005-0000-0000-0000FE3D0000}"/>
    <cellStyle name="Percent 4 2 4 7" xfId="13727" xr:uid="{00000000-0005-0000-0000-0000FF3D0000}"/>
    <cellStyle name="Percent 4 2 4 8" xfId="13728" xr:uid="{00000000-0005-0000-0000-0000003E0000}"/>
    <cellStyle name="Percent 4 2 4 9" xfId="13729" xr:uid="{00000000-0005-0000-0000-0000013E0000}"/>
    <cellStyle name="Percent 4 2 5" xfId="13730" xr:uid="{00000000-0005-0000-0000-0000023E0000}"/>
    <cellStyle name="Percent 4 2 5 10" xfId="19020" xr:uid="{00000000-0005-0000-0000-0000033E0000}"/>
    <cellStyle name="Percent 4 2 5 2" xfId="13731" xr:uid="{00000000-0005-0000-0000-0000043E0000}"/>
    <cellStyle name="Percent 4 2 5 3" xfId="13732" xr:uid="{00000000-0005-0000-0000-0000053E0000}"/>
    <cellStyle name="Percent 4 2 5 4" xfId="13733" xr:uid="{00000000-0005-0000-0000-0000063E0000}"/>
    <cellStyle name="Percent 4 2 5 5" xfId="13734" xr:uid="{00000000-0005-0000-0000-0000073E0000}"/>
    <cellStyle name="Percent 4 2 5 6" xfId="13735" xr:uid="{00000000-0005-0000-0000-0000083E0000}"/>
    <cellStyle name="Percent 4 2 5 7" xfId="13736" xr:uid="{00000000-0005-0000-0000-0000093E0000}"/>
    <cellStyle name="Percent 4 2 5 8" xfId="13737" xr:uid="{00000000-0005-0000-0000-00000A3E0000}"/>
    <cellStyle name="Percent 4 2 5 9" xfId="13738" xr:uid="{00000000-0005-0000-0000-00000B3E0000}"/>
    <cellStyle name="Percent 4 2 6" xfId="13739" xr:uid="{00000000-0005-0000-0000-00000C3E0000}"/>
    <cellStyle name="Percent 4 2 6 10" xfId="13740" xr:uid="{00000000-0005-0000-0000-00000D3E0000}"/>
    <cellStyle name="Percent 4 2 6 11" xfId="19021" xr:uid="{00000000-0005-0000-0000-00000E3E0000}"/>
    <cellStyle name="Percent 4 2 6 2" xfId="13741" xr:uid="{00000000-0005-0000-0000-00000F3E0000}"/>
    <cellStyle name="Percent 4 2 6 2 2" xfId="13742" xr:uid="{00000000-0005-0000-0000-0000103E0000}"/>
    <cellStyle name="Percent 4 2 6 2 3" xfId="13743" xr:uid="{00000000-0005-0000-0000-0000113E0000}"/>
    <cellStyle name="Percent 4 2 6 2 4" xfId="13744" xr:uid="{00000000-0005-0000-0000-0000123E0000}"/>
    <cellStyle name="Percent 4 2 6 2 5" xfId="13745" xr:uid="{00000000-0005-0000-0000-0000133E0000}"/>
    <cellStyle name="Percent 4 2 6 3" xfId="13746" xr:uid="{00000000-0005-0000-0000-0000143E0000}"/>
    <cellStyle name="Percent 4 2 6 3 2" xfId="13747" xr:uid="{00000000-0005-0000-0000-0000153E0000}"/>
    <cellStyle name="Percent 4 2 6 3 3" xfId="13748" xr:uid="{00000000-0005-0000-0000-0000163E0000}"/>
    <cellStyle name="Percent 4 2 6 3 4" xfId="13749" xr:uid="{00000000-0005-0000-0000-0000173E0000}"/>
    <cellStyle name="Percent 4 2 6 3 5" xfId="13750" xr:uid="{00000000-0005-0000-0000-0000183E0000}"/>
    <cellStyle name="Percent 4 2 6 4" xfId="13751" xr:uid="{00000000-0005-0000-0000-0000193E0000}"/>
    <cellStyle name="Percent 4 2 6 5" xfId="13752" xr:uid="{00000000-0005-0000-0000-00001A3E0000}"/>
    <cellStyle name="Percent 4 2 6 6" xfId="13753" xr:uid="{00000000-0005-0000-0000-00001B3E0000}"/>
    <cellStyle name="Percent 4 2 6 7" xfId="13754" xr:uid="{00000000-0005-0000-0000-00001C3E0000}"/>
    <cellStyle name="Percent 4 2 6 8" xfId="13755" xr:uid="{00000000-0005-0000-0000-00001D3E0000}"/>
    <cellStyle name="Percent 4 2 6 9" xfId="13756" xr:uid="{00000000-0005-0000-0000-00001E3E0000}"/>
    <cellStyle name="Percent 4 2 7" xfId="13757" xr:uid="{00000000-0005-0000-0000-00001F3E0000}"/>
    <cellStyle name="Percent 4 2 7 10" xfId="19022" xr:uid="{00000000-0005-0000-0000-0000203E0000}"/>
    <cellStyle name="Percent 4 2 7 2" xfId="13758" xr:uid="{00000000-0005-0000-0000-0000213E0000}"/>
    <cellStyle name="Percent 4 2 7 3" xfId="13759" xr:uid="{00000000-0005-0000-0000-0000223E0000}"/>
    <cellStyle name="Percent 4 2 7 4" xfId="13760" xr:uid="{00000000-0005-0000-0000-0000233E0000}"/>
    <cellStyle name="Percent 4 2 7 5" xfId="13761" xr:uid="{00000000-0005-0000-0000-0000243E0000}"/>
    <cellStyle name="Percent 4 2 7 6" xfId="13762" xr:uid="{00000000-0005-0000-0000-0000253E0000}"/>
    <cellStyle name="Percent 4 2 7 7" xfId="13763" xr:uid="{00000000-0005-0000-0000-0000263E0000}"/>
    <cellStyle name="Percent 4 2 7 8" xfId="13764" xr:uid="{00000000-0005-0000-0000-0000273E0000}"/>
    <cellStyle name="Percent 4 2 7 9" xfId="13765" xr:uid="{00000000-0005-0000-0000-0000283E0000}"/>
    <cellStyle name="Percent 4 2 8" xfId="13766" xr:uid="{00000000-0005-0000-0000-0000293E0000}"/>
    <cellStyle name="Percent 4 2 8 10" xfId="19023" xr:uid="{00000000-0005-0000-0000-00002A3E0000}"/>
    <cellStyle name="Percent 4 2 8 2" xfId="13767" xr:uid="{00000000-0005-0000-0000-00002B3E0000}"/>
    <cellStyle name="Percent 4 2 8 3" xfId="13768" xr:uid="{00000000-0005-0000-0000-00002C3E0000}"/>
    <cellStyle name="Percent 4 2 8 4" xfId="13769" xr:uid="{00000000-0005-0000-0000-00002D3E0000}"/>
    <cellStyle name="Percent 4 2 8 5" xfId="13770" xr:uid="{00000000-0005-0000-0000-00002E3E0000}"/>
    <cellStyle name="Percent 4 2 8 6" xfId="13771" xr:uid="{00000000-0005-0000-0000-00002F3E0000}"/>
    <cellStyle name="Percent 4 2 8 7" xfId="13772" xr:uid="{00000000-0005-0000-0000-0000303E0000}"/>
    <cellStyle name="Percent 4 2 8 8" xfId="13773" xr:uid="{00000000-0005-0000-0000-0000313E0000}"/>
    <cellStyle name="Percent 4 2 8 9" xfId="13774" xr:uid="{00000000-0005-0000-0000-0000323E0000}"/>
    <cellStyle name="Percent 4 2 9" xfId="13775" xr:uid="{00000000-0005-0000-0000-0000333E0000}"/>
    <cellStyle name="Percent 4 2 9 2" xfId="13776" xr:uid="{00000000-0005-0000-0000-0000343E0000}"/>
    <cellStyle name="Percent 4 2 9 3" xfId="13777" xr:uid="{00000000-0005-0000-0000-0000353E0000}"/>
    <cellStyle name="Percent 4 2 9 4" xfId="13778" xr:uid="{00000000-0005-0000-0000-0000363E0000}"/>
    <cellStyle name="Percent 4 2 9 5" xfId="13779" xr:uid="{00000000-0005-0000-0000-0000373E0000}"/>
    <cellStyle name="Percent 4 20" xfId="13780" xr:uid="{00000000-0005-0000-0000-0000383E0000}"/>
    <cellStyle name="Percent 4 20 10" xfId="13781" xr:uid="{00000000-0005-0000-0000-0000393E0000}"/>
    <cellStyle name="Percent 4 20 2" xfId="13782" xr:uid="{00000000-0005-0000-0000-00003A3E0000}"/>
    <cellStyle name="Percent 4 20 3" xfId="13783" xr:uid="{00000000-0005-0000-0000-00003B3E0000}"/>
    <cellStyle name="Percent 4 20 4" xfId="13784" xr:uid="{00000000-0005-0000-0000-00003C3E0000}"/>
    <cellStyle name="Percent 4 20 5" xfId="13785" xr:uid="{00000000-0005-0000-0000-00003D3E0000}"/>
    <cellStyle name="Percent 4 20 6" xfId="13786" xr:uid="{00000000-0005-0000-0000-00003E3E0000}"/>
    <cellStyle name="Percent 4 20 7" xfId="13787" xr:uid="{00000000-0005-0000-0000-00003F3E0000}"/>
    <cellStyle name="Percent 4 20 8" xfId="13788" xr:uid="{00000000-0005-0000-0000-0000403E0000}"/>
    <cellStyle name="Percent 4 20 9" xfId="13789" xr:uid="{00000000-0005-0000-0000-0000413E0000}"/>
    <cellStyle name="Percent 4 21" xfId="13790" xr:uid="{00000000-0005-0000-0000-0000423E0000}"/>
    <cellStyle name="Percent 4 21 10" xfId="13791" xr:uid="{00000000-0005-0000-0000-0000433E0000}"/>
    <cellStyle name="Percent 4 21 2" xfId="13792" xr:uid="{00000000-0005-0000-0000-0000443E0000}"/>
    <cellStyle name="Percent 4 21 3" xfId="13793" xr:uid="{00000000-0005-0000-0000-0000453E0000}"/>
    <cellStyle name="Percent 4 21 4" xfId="13794" xr:uid="{00000000-0005-0000-0000-0000463E0000}"/>
    <cellStyle name="Percent 4 21 5" xfId="13795" xr:uid="{00000000-0005-0000-0000-0000473E0000}"/>
    <cellStyle name="Percent 4 21 6" xfId="13796" xr:uid="{00000000-0005-0000-0000-0000483E0000}"/>
    <cellStyle name="Percent 4 21 7" xfId="13797" xr:uid="{00000000-0005-0000-0000-0000493E0000}"/>
    <cellStyle name="Percent 4 21 8" xfId="13798" xr:uid="{00000000-0005-0000-0000-00004A3E0000}"/>
    <cellStyle name="Percent 4 21 9" xfId="13799" xr:uid="{00000000-0005-0000-0000-00004B3E0000}"/>
    <cellStyle name="Percent 4 22" xfId="13800" xr:uid="{00000000-0005-0000-0000-00004C3E0000}"/>
    <cellStyle name="Percent 4 22 10" xfId="13801" xr:uid="{00000000-0005-0000-0000-00004D3E0000}"/>
    <cellStyle name="Percent 4 22 2" xfId="13802" xr:uid="{00000000-0005-0000-0000-00004E3E0000}"/>
    <cellStyle name="Percent 4 22 3" xfId="13803" xr:uid="{00000000-0005-0000-0000-00004F3E0000}"/>
    <cellStyle name="Percent 4 22 4" xfId="13804" xr:uid="{00000000-0005-0000-0000-0000503E0000}"/>
    <cellStyle name="Percent 4 22 5" xfId="13805" xr:uid="{00000000-0005-0000-0000-0000513E0000}"/>
    <cellStyle name="Percent 4 22 6" xfId="13806" xr:uid="{00000000-0005-0000-0000-0000523E0000}"/>
    <cellStyle name="Percent 4 22 7" xfId="13807" xr:uid="{00000000-0005-0000-0000-0000533E0000}"/>
    <cellStyle name="Percent 4 22 8" xfId="13808" xr:uid="{00000000-0005-0000-0000-0000543E0000}"/>
    <cellStyle name="Percent 4 22 9" xfId="13809" xr:uid="{00000000-0005-0000-0000-0000553E0000}"/>
    <cellStyle name="Percent 4 23" xfId="13810" xr:uid="{00000000-0005-0000-0000-0000563E0000}"/>
    <cellStyle name="Percent 4 23 10" xfId="13811" xr:uid="{00000000-0005-0000-0000-0000573E0000}"/>
    <cellStyle name="Percent 4 23 2" xfId="13812" xr:uid="{00000000-0005-0000-0000-0000583E0000}"/>
    <cellStyle name="Percent 4 23 3" xfId="13813" xr:uid="{00000000-0005-0000-0000-0000593E0000}"/>
    <cellStyle name="Percent 4 23 4" xfId="13814" xr:uid="{00000000-0005-0000-0000-00005A3E0000}"/>
    <cellStyle name="Percent 4 23 5" xfId="13815" xr:uid="{00000000-0005-0000-0000-00005B3E0000}"/>
    <cellStyle name="Percent 4 23 6" xfId="13816" xr:uid="{00000000-0005-0000-0000-00005C3E0000}"/>
    <cellStyle name="Percent 4 23 7" xfId="13817" xr:uid="{00000000-0005-0000-0000-00005D3E0000}"/>
    <cellStyle name="Percent 4 23 8" xfId="13818" xr:uid="{00000000-0005-0000-0000-00005E3E0000}"/>
    <cellStyle name="Percent 4 23 9" xfId="13819" xr:uid="{00000000-0005-0000-0000-00005F3E0000}"/>
    <cellStyle name="Percent 4 24" xfId="13820" xr:uid="{00000000-0005-0000-0000-0000603E0000}"/>
    <cellStyle name="Percent 4 24 10" xfId="13821" xr:uid="{00000000-0005-0000-0000-0000613E0000}"/>
    <cellStyle name="Percent 4 24 2" xfId="13822" xr:uid="{00000000-0005-0000-0000-0000623E0000}"/>
    <cellStyle name="Percent 4 24 3" xfId="13823" xr:uid="{00000000-0005-0000-0000-0000633E0000}"/>
    <cellStyle name="Percent 4 24 4" xfId="13824" xr:uid="{00000000-0005-0000-0000-0000643E0000}"/>
    <cellStyle name="Percent 4 24 5" xfId="13825" xr:uid="{00000000-0005-0000-0000-0000653E0000}"/>
    <cellStyle name="Percent 4 24 6" xfId="13826" xr:uid="{00000000-0005-0000-0000-0000663E0000}"/>
    <cellStyle name="Percent 4 24 7" xfId="13827" xr:uid="{00000000-0005-0000-0000-0000673E0000}"/>
    <cellStyle name="Percent 4 24 8" xfId="13828" xr:uid="{00000000-0005-0000-0000-0000683E0000}"/>
    <cellStyle name="Percent 4 24 9" xfId="13829" xr:uid="{00000000-0005-0000-0000-0000693E0000}"/>
    <cellStyle name="Percent 4 25" xfId="13830" xr:uid="{00000000-0005-0000-0000-00006A3E0000}"/>
    <cellStyle name="Percent 4 25 10" xfId="13831" xr:uid="{00000000-0005-0000-0000-00006B3E0000}"/>
    <cellStyle name="Percent 4 25 2" xfId="13832" xr:uid="{00000000-0005-0000-0000-00006C3E0000}"/>
    <cellStyle name="Percent 4 25 3" xfId="13833" xr:uid="{00000000-0005-0000-0000-00006D3E0000}"/>
    <cellStyle name="Percent 4 25 4" xfId="13834" xr:uid="{00000000-0005-0000-0000-00006E3E0000}"/>
    <cellStyle name="Percent 4 25 5" xfId="13835" xr:uid="{00000000-0005-0000-0000-00006F3E0000}"/>
    <cellStyle name="Percent 4 25 6" xfId="13836" xr:uid="{00000000-0005-0000-0000-0000703E0000}"/>
    <cellStyle name="Percent 4 25 7" xfId="13837" xr:uid="{00000000-0005-0000-0000-0000713E0000}"/>
    <cellStyle name="Percent 4 25 8" xfId="13838" xr:uid="{00000000-0005-0000-0000-0000723E0000}"/>
    <cellStyle name="Percent 4 25 9" xfId="13839" xr:uid="{00000000-0005-0000-0000-0000733E0000}"/>
    <cellStyle name="Percent 4 26" xfId="13840" xr:uid="{00000000-0005-0000-0000-0000743E0000}"/>
    <cellStyle name="Percent 4 26 10" xfId="13841" xr:uid="{00000000-0005-0000-0000-0000753E0000}"/>
    <cellStyle name="Percent 4 26 2" xfId="13842" xr:uid="{00000000-0005-0000-0000-0000763E0000}"/>
    <cellStyle name="Percent 4 26 3" xfId="13843" xr:uid="{00000000-0005-0000-0000-0000773E0000}"/>
    <cellStyle name="Percent 4 26 4" xfId="13844" xr:uid="{00000000-0005-0000-0000-0000783E0000}"/>
    <cellStyle name="Percent 4 26 5" xfId="13845" xr:uid="{00000000-0005-0000-0000-0000793E0000}"/>
    <cellStyle name="Percent 4 26 6" xfId="13846" xr:uid="{00000000-0005-0000-0000-00007A3E0000}"/>
    <cellStyle name="Percent 4 26 7" xfId="13847" xr:uid="{00000000-0005-0000-0000-00007B3E0000}"/>
    <cellStyle name="Percent 4 26 8" xfId="13848" xr:uid="{00000000-0005-0000-0000-00007C3E0000}"/>
    <cellStyle name="Percent 4 26 9" xfId="13849" xr:uid="{00000000-0005-0000-0000-00007D3E0000}"/>
    <cellStyle name="Percent 4 27" xfId="13850" xr:uid="{00000000-0005-0000-0000-00007E3E0000}"/>
    <cellStyle name="Percent 4 27 10" xfId="13851" xr:uid="{00000000-0005-0000-0000-00007F3E0000}"/>
    <cellStyle name="Percent 4 27 2" xfId="13852" xr:uid="{00000000-0005-0000-0000-0000803E0000}"/>
    <cellStyle name="Percent 4 27 3" xfId="13853" xr:uid="{00000000-0005-0000-0000-0000813E0000}"/>
    <cellStyle name="Percent 4 27 4" xfId="13854" xr:uid="{00000000-0005-0000-0000-0000823E0000}"/>
    <cellStyle name="Percent 4 27 5" xfId="13855" xr:uid="{00000000-0005-0000-0000-0000833E0000}"/>
    <cellStyle name="Percent 4 27 6" xfId="13856" xr:uid="{00000000-0005-0000-0000-0000843E0000}"/>
    <cellStyle name="Percent 4 27 7" xfId="13857" xr:uid="{00000000-0005-0000-0000-0000853E0000}"/>
    <cellStyle name="Percent 4 27 8" xfId="13858" xr:uid="{00000000-0005-0000-0000-0000863E0000}"/>
    <cellStyle name="Percent 4 27 9" xfId="13859" xr:uid="{00000000-0005-0000-0000-0000873E0000}"/>
    <cellStyle name="Percent 4 28" xfId="13860" xr:uid="{00000000-0005-0000-0000-0000883E0000}"/>
    <cellStyle name="Percent 4 28 10" xfId="13861" xr:uid="{00000000-0005-0000-0000-0000893E0000}"/>
    <cellStyle name="Percent 4 28 2" xfId="13862" xr:uid="{00000000-0005-0000-0000-00008A3E0000}"/>
    <cellStyle name="Percent 4 28 3" xfId="13863" xr:uid="{00000000-0005-0000-0000-00008B3E0000}"/>
    <cellStyle name="Percent 4 28 4" xfId="13864" xr:uid="{00000000-0005-0000-0000-00008C3E0000}"/>
    <cellStyle name="Percent 4 28 5" xfId="13865" xr:uid="{00000000-0005-0000-0000-00008D3E0000}"/>
    <cellStyle name="Percent 4 28 6" xfId="13866" xr:uid="{00000000-0005-0000-0000-00008E3E0000}"/>
    <cellStyle name="Percent 4 28 7" xfId="13867" xr:uid="{00000000-0005-0000-0000-00008F3E0000}"/>
    <cellStyle name="Percent 4 28 8" xfId="13868" xr:uid="{00000000-0005-0000-0000-0000903E0000}"/>
    <cellStyle name="Percent 4 28 9" xfId="13869" xr:uid="{00000000-0005-0000-0000-0000913E0000}"/>
    <cellStyle name="Percent 4 29" xfId="13870" xr:uid="{00000000-0005-0000-0000-0000923E0000}"/>
    <cellStyle name="Percent 4 29 10" xfId="13871" xr:uid="{00000000-0005-0000-0000-0000933E0000}"/>
    <cellStyle name="Percent 4 29 2" xfId="13872" xr:uid="{00000000-0005-0000-0000-0000943E0000}"/>
    <cellStyle name="Percent 4 29 2 2" xfId="13873" xr:uid="{00000000-0005-0000-0000-0000953E0000}"/>
    <cellStyle name="Percent 4 29 2 3" xfId="13874" xr:uid="{00000000-0005-0000-0000-0000963E0000}"/>
    <cellStyle name="Percent 4 29 2 4" xfId="13875" xr:uid="{00000000-0005-0000-0000-0000973E0000}"/>
    <cellStyle name="Percent 4 29 2 5" xfId="13876" xr:uid="{00000000-0005-0000-0000-0000983E0000}"/>
    <cellStyle name="Percent 4 29 3" xfId="13877" xr:uid="{00000000-0005-0000-0000-0000993E0000}"/>
    <cellStyle name="Percent 4 29 3 2" xfId="13878" xr:uid="{00000000-0005-0000-0000-00009A3E0000}"/>
    <cellStyle name="Percent 4 29 3 2 2" xfId="13879" xr:uid="{00000000-0005-0000-0000-00009B3E0000}"/>
    <cellStyle name="Percent 4 29 3 2 2 2" xfId="13880" xr:uid="{00000000-0005-0000-0000-00009C3E0000}"/>
    <cellStyle name="Percent 4 29 3 2 3" xfId="13881" xr:uid="{00000000-0005-0000-0000-00009D3E0000}"/>
    <cellStyle name="Percent 4 29 3 3" xfId="13882" xr:uid="{00000000-0005-0000-0000-00009E3E0000}"/>
    <cellStyle name="Percent 4 29 3 3 2" xfId="13883" xr:uid="{00000000-0005-0000-0000-00009F3E0000}"/>
    <cellStyle name="Percent 4 29 3 3 2 2" xfId="13884" xr:uid="{00000000-0005-0000-0000-0000A03E0000}"/>
    <cellStyle name="Percent 4 29 3 3 3" xfId="13885" xr:uid="{00000000-0005-0000-0000-0000A13E0000}"/>
    <cellStyle name="Percent 4 29 3 4" xfId="13886" xr:uid="{00000000-0005-0000-0000-0000A23E0000}"/>
    <cellStyle name="Percent 4 29 3 4 2" xfId="13887" xr:uid="{00000000-0005-0000-0000-0000A33E0000}"/>
    <cellStyle name="Percent 4 29 3 5" xfId="13888" xr:uid="{00000000-0005-0000-0000-0000A43E0000}"/>
    <cellStyle name="Percent 4 29 3 6" xfId="13889" xr:uid="{00000000-0005-0000-0000-0000A53E0000}"/>
    <cellStyle name="Percent 4 29 3 7" xfId="13890" xr:uid="{00000000-0005-0000-0000-0000A63E0000}"/>
    <cellStyle name="Percent 4 29 3 8" xfId="13891" xr:uid="{00000000-0005-0000-0000-0000A73E0000}"/>
    <cellStyle name="Percent 4 29 4" xfId="13892" xr:uid="{00000000-0005-0000-0000-0000A83E0000}"/>
    <cellStyle name="Percent 4 29 4 2" xfId="13893" xr:uid="{00000000-0005-0000-0000-0000A93E0000}"/>
    <cellStyle name="Percent 4 29 4 2 2" xfId="13894" xr:uid="{00000000-0005-0000-0000-0000AA3E0000}"/>
    <cellStyle name="Percent 4 29 4 3" xfId="13895" xr:uid="{00000000-0005-0000-0000-0000AB3E0000}"/>
    <cellStyle name="Percent 4 29 4 4" xfId="13896" xr:uid="{00000000-0005-0000-0000-0000AC3E0000}"/>
    <cellStyle name="Percent 4 29 5" xfId="13897" xr:uid="{00000000-0005-0000-0000-0000AD3E0000}"/>
    <cellStyle name="Percent 4 29 5 2" xfId="13898" xr:uid="{00000000-0005-0000-0000-0000AE3E0000}"/>
    <cellStyle name="Percent 4 29 5 2 2" xfId="13899" xr:uid="{00000000-0005-0000-0000-0000AF3E0000}"/>
    <cellStyle name="Percent 4 29 5 3" xfId="13900" xr:uid="{00000000-0005-0000-0000-0000B03E0000}"/>
    <cellStyle name="Percent 4 29 5 4" xfId="13901" xr:uid="{00000000-0005-0000-0000-0000B13E0000}"/>
    <cellStyle name="Percent 4 29 6" xfId="13902" xr:uid="{00000000-0005-0000-0000-0000B23E0000}"/>
    <cellStyle name="Percent 4 29 6 2" xfId="13903" xr:uid="{00000000-0005-0000-0000-0000B33E0000}"/>
    <cellStyle name="Percent 4 29 6 3" xfId="13904" xr:uid="{00000000-0005-0000-0000-0000B43E0000}"/>
    <cellStyle name="Percent 4 29 7" xfId="13905" xr:uid="{00000000-0005-0000-0000-0000B53E0000}"/>
    <cellStyle name="Percent 4 29 8" xfId="13906" xr:uid="{00000000-0005-0000-0000-0000B63E0000}"/>
    <cellStyle name="Percent 4 29 9" xfId="13907" xr:uid="{00000000-0005-0000-0000-0000B73E0000}"/>
    <cellStyle name="Percent 4 3" xfId="13908" xr:uid="{00000000-0005-0000-0000-0000B83E0000}"/>
    <cellStyle name="Percent 4 3 10" xfId="13909" xr:uid="{00000000-0005-0000-0000-0000B93E0000}"/>
    <cellStyle name="Percent 4 3 11" xfId="13910" xr:uid="{00000000-0005-0000-0000-0000BA3E0000}"/>
    <cellStyle name="Percent 4 3 12" xfId="13911" xr:uid="{00000000-0005-0000-0000-0000BB3E0000}"/>
    <cellStyle name="Percent 4 3 13" xfId="13912" xr:uid="{00000000-0005-0000-0000-0000BC3E0000}"/>
    <cellStyle name="Percent 4 3 14" xfId="13913" xr:uid="{00000000-0005-0000-0000-0000BD3E0000}"/>
    <cellStyle name="Percent 4 3 15" xfId="13914" xr:uid="{00000000-0005-0000-0000-0000BE3E0000}"/>
    <cellStyle name="Percent 4 3 16" xfId="13915" xr:uid="{00000000-0005-0000-0000-0000BF3E0000}"/>
    <cellStyle name="Percent 4 3 17" xfId="13916" xr:uid="{00000000-0005-0000-0000-0000C03E0000}"/>
    <cellStyle name="Percent 4 3 18" xfId="19024" xr:uid="{00000000-0005-0000-0000-0000C13E0000}"/>
    <cellStyle name="Percent 4 3 2" xfId="13917" xr:uid="{00000000-0005-0000-0000-0000C23E0000}"/>
    <cellStyle name="Percent 4 3 2 10" xfId="19025" xr:uid="{00000000-0005-0000-0000-0000C33E0000}"/>
    <cellStyle name="Percent 4 3 2 2" xfId="13918" xr:uid="{00000000-0005-0000-0000-0000C43E0000}"/>
    <cellStyle name="Percent 4 3 2 3" xfId="13919" xr:uid="{00000000-0005-0000-0000-0000C53E0000}"/>
    <cellStyle name="Percent 4 3 2 4" xfId="13920" xr:uid="{00000000-0005-0000-0000-0000C63E0000}"/>
    <cellStyle name="Percent 4 3 2 5" xfId="13921" xr:uid="{00000000-0005-0000-0000-0000C73E0000}"/>
    <cellStyle name="Percent 4 3 2 6" xfId="13922" xr:uid="{00000000-0005-0000-0000-0000C83E0000}"/>
    <cellStyle name="Percent 4 3 2 7" xfId="13923" xr:uid="{00000000-0005-0000-0000-0000C93E0000}"/>
    <cellStyle name="Percent 4 3 2 8" xfId="13924" xr:uid="{00000000-0005-0000-0000-0000CA3E0000}"/>
    <cellStyle name="Percent 4 3 2 9" xfId="13925" xr:uid="{00000000-0005-0000-0000-0000CB3E0000}"/>
    <cellStyle name="Percent 4 3 3" xfId="13926" xr:uid="{00000000-0005-0000-0000-0000CC3E0000}"/>
    <cellStyle name="Percent 4 3 3 10" xfId="19026" xr:uid="{00000000-0005-0000-0000-0000CD3E0000}"/>
    <cellStyle name="Percent 4 3 3 2" xfId="13927" xr:uid="{00000000-0005-0000-0000-0000CE3E0000}"/>
    <cellStyle name="Percent 4 3 3 3" xfId="13928" xr:uid="{00000000-0005-0000-0000-0000CF3E0000}"/>
    <cellStyle name="Percent 4 3 3 4" xfId="13929" xr:uid="{00000000-0005-0000-0000-0000D03E0000}"/>
    <cellStyle name="Percent 4 3 3 5" xfId="13930" xr:uid="{00000000-0005-0000-0000-0000D13E0000}"/>
    <cellStyle name="Percent 4 3 3 6" xfId="13931" xr:uid="{00000000-0005-0000-0000-0000D23E0000}"/>
    <cellStyle name="Percent 4 3 3 7" xfId="13932" xr:uid="{00000000-0005-0000-0000-0000D33E0000}"/>
    <cellStyle name="Percent 4 3 3 8" xfId="13933" xr:uid="{00000000-0005-0000-0000-0000D43E0000}"/>
    <cellStyle name="Percent 4 3 3 9" xfId="13934" xr:uid="{00000000-0005-0000-0000-0000D53E0000}"/>
    <cellStyle name="Percent 4 3 4" xfId="13935" xr:uid="{00000000-0005-0000-0000-0000D63E0000}"/>
    <cellStyle name="Percent 4 3 4 10" xfId="19027" xr:uid="{00000000-0005-0000-0000-0000D73E0000}"/>
    <cellStyle name="Percent 4 3 4 2" xfId="13936" xr:uid="{00000000-0005-0000-0000-0000D83E0000}"/>
    <cellStyle name="Percent 4 3 4 3" xfId="13937" xr:uid="{00000000-0005-0000-0000-0000D93E0000}"/>
    <cellStyle name="Percent 4 3 4 4" xfId="13938" xr:uid="{00000000-0005-0000-0000-0000DA3E0000}"/>
    <cellStyle name="Percent 4 3 4 5" xfId="13939" xr:uid="{00000000-0005-0000-0000-0000DB3E0000}"/>
    <cellStyle name="Percent 4 3 4 6" xfId="13940" xr:uid="{00000000-0005-0000-0000-0000DC3E0000}"/>
    <cellStyle name="Percent 4 3 4 7" xfId="13941" xr:uid="{00000000-0005-0000-0000-0000DD3E0000}"/>
    <cellStyle name="Percent 4 3 4 8" xfId="13942" xr:uid="{00000000-0005-0000-0000-0000DE3E0000}"/>
    <cellStyle name="Percent 4 3 4 9" xfId="13943" xr:uid="{00000000-0005-0000-0000-0000DF3E0000}"/>
    <cellStyle name="Percent 4 3 5" xfId="13944" xr:uid="{00000000-0005-0000-0000-0000E03E0000}"/>
    <cellStyle name="Percent 4 3 5 10" xfId="19028" xr:uid="{00000000-0005-0000-0000-0000E13E0000}"/>
    <cellStyle name="Percent 4 3 5 2" xfId="13945" xr:uid="{00000000-0005-0000-0000-0000E23E0000}"/>
    <cellStyle name="Percent 4 3 5 3" xfId="13946" xr:uid="{00000000-0005-0000-0000-0000E33E0000}"/>
    <cellStyle name="Percent 4 3 5 4" xfId="13947" xr:uid="{00000000-0005-0000-0000-0000E43E0000}"/>
    <cellStyle name="Percent 4 3 5 5" xfId="13948" xr:uid="{00000000-0005-0000-0000-0000E53E0000}"/>
    <cellStyle name="Percent 4 3 5 6" xfId="13949" xr:uid="{00000000-0005-0000-0000-0000E63E0000}"/>
    <cellStyle name="Percent 4 3 5 7" xfId="13950" xr:uid="{00000000-0005-0000-0000-0000E73E0000}"/>
    <cellStyle name="Percent 4 3 5 8" xfId="13951" xr:uid="{00000000-0005-0000-0000-0000E83E0000}"/>
    <cellStyle name="Percent 4 3 5 9" xfId="13952" xr:uid="{00000000-0005-0000-0000-0000E93E0000}"/>
    <cellStyle name="Percent 4 3 6" xfId="13953" xr:uid="{00000000-0005-0000-0000-0000EA3E0000}"/>
    <cellStyle name="Percent 4 3 6 10" xfId="19029" xr:uid="{00000000-0005-0000-0000-0000EB3E0000}"/>
    <cellStyle name="Percent 4 3 6 2" xfId="13954" xr:uid="{00000000-0005-0000-0000-0000EC3E0000}"/>
    <cellStyle name="Percent 4 3 6 3" xfId="13955" xr:uid="{00000000-0005-0000-0000-0000ED3E0000}"/>
    <cellStyle name="Percent 4 3 6 4" xfId="13956" xr:uid="{00000000-0005-0000-0000-0000EE3E0000}"/>
    <cellStyle name="Percent 4 3 6 5" xfId="13957" xr:uid="{00000000-0005-0000-0000-0000EF3E0000}"/>
    <cellStyle name="Percent 4 3 6 6" xfId="13958" xr:uid="{00000000-0005-0000-0000-0000F03E0000}"/>
    <cellStyle name="Percent 4 3 6 7" xfId="13959" xr:uid="{00000000-0005-0000-0000-0000F13E0000}"/>
    <cellStyle name="Percent 4 3 6 8" xfId="13960" xr:uid="{00000000-0005-0000-0000-0000F23E0000}"/>
    <cellStyle name="Percent 4 3 6 9" xfId="13961" xr:uid="{00000000-0005-0000-0000-0000F33E0000}"/>
    <cellStyle name="Percent 4 3 7" xfId="13962" xr:uid="{00000000-0005-0000-0000-0000F43E0000}"/>
    <cellStyle name="Percent 4 3 7 10" xfId="19030" xr:uid="{00000000-0005-0000-0000-0000F53E0000}"/>
    <cellStyle name="Percent 4 3 7 2" xfId="13963" xr:uid="{00000000-0005-0000-0000-0000F63E0000}"/>
    <cellStyle name="Percent 4 3 7 3" xfId="13964" xr:uid="{00000000-0005-0000-0000-0000F73E0000}"/>
    <cellStyle name="Percent 4 3 7 4" xfId="13965" xr:uid="{00000000-0005-0000-0000-0000F83E0000}"/>
    <cellStyle name="Percent 4 3 7 5" xfId="13966" xr:uid="{00000000-0005-0000-0000-0000F93E0000}"/>
    <cellStyle name="Percent 4 3 7 6" xfId="13967" xr:uid="{00000000-0005-0000-0000-0000FA3E0000}"/>
    <cellStyle name="Percent 4 3 7 7" xfId="13968" xr:uid="{00000000-0005-0000-0000-0000FB3E0000}"/>
    <cellStyle name="Percent 4 3 7 8" xfId="13969" xr:uid="{00000000-0005-0000-0000-0000FC3E0000}"/>
    <cellStyle name="Percent 4 3 7 9" xfId="13970" xr:uid="{00000000-0005-0000-0000-0000FD3E0000}"/>
    <cellStyle name="Percent 4 3 8" xfId="13971" xr:uid="{00000000-0005-0000-0000-0000FE3E0000}"/>
    <cellStyle name="Percent 4 3 8 10" xfId="19031" xr:uid="{00000000-0005-0000-0000-0000FF3E0000}"/>
    <cellStyle name="Percent 4 3 8 2" xfId="13972" xr:uid="{00000000-0005-0000-0000-0000003F0000}"/>
    <cellStyle name="Percent 4 3 8 3" xfId="13973" xr:uid="{00000000-0005-0000-0000-0000013F0000}"/>
    <cellStyle name="Percent 4 3 8 4" xfId="13974" xr:uid="{00000000-0005-0000-0000-0000023F0000}"/>
    <cellStyle name="Percent 4 3 8 5" xfId="13975" xr:uid="{00000000-0005-0000-0000-0000033F0000}"/>
    <cellStyle name="Percent 4 3 8 6" xfId="13976" xr:uid="{00000000-0005-0000-0000-0000043F0000}"/>
    <cellStyle name="Percent 4 3 8 7" xfId="13977" xr:uid="{00000000-0005-0000-0000-0000053F0000}"/>
    <cellStyle name="Percent 4 3 8 8" xfId="13978" xr:uid="{00000000-0005-0000-0000-0000063F0000}"/>
    <cellStyle name="Percent 4 3 8 9" xfId="13979" xr:uid="{00000000-0005-0000-0000-0000073F0000}"/>
    <cellStyle name="Percent 4 3 9" xfId="13980" xr:uid="{00000000-0005-0000-0000-0000083F0000}"/>
    <cellStyle name="Percent 4 30" xfId="13981" xr:uid="{00000000-0005-0000-0000-0000093F0000}"/>
    <cellStyle name="Percent 4 30 2" xfId="13982" xr:uid="{00000000-0005-0000-0000-00000A3F0000}"/>
    <cellStyle name="Percent 4 30 3" xfId="13983" xr:uid="{00000000-0005-0000-0000-00000B3F0000}"/>
    <cellStyle name="Percent 4 30 4" xfId="13984" xr:uid="{00000000-0005-0000-0000-00000C3F0000}"/>
    <cellStyle name="Percent 4 30 5" xfId="13985" xr:uid="{00000000-0005-0000-0000-00000D3F0000}"/>
    <cellStyle name="Percent 4 31" xfId="13986" xr:uid="{00000000-0005-0000-0000-00000E3F0000}"/>
    <cellStyle name="Percent 4 31 2" xfId="13987" xr:uid="{00000000-0005-0000-0000-00000F3F0000}"/>
    <cellStyle name="Percent 4 31 3" xfId="13988" xr:uid="{00000000-0005-0000-0000-0000103F0000}"/>
    <cellStyle name="Percent 4 31 4" xfId="13989" xr:uid="{00000000-0005-0000-0000-0000113F0000}"/>
    <cellStyle name="Percent 4 31 5" xfId="13990" xr:uid="{00000000-0005-0000-0000-0000123F0000}"/>
    <cellStyle name="Percent 4 32" xfId="13991" xr:uid="{00000000-0005-0000-0000-0000133F0000}"/>
    <cellStyle name="Percent 4 33" xfId="13992" xr:uid="{00000000-0005-0000-0000-0000143F0000}"/>
    <cellStyle name="Percent 4 34" xfId="13993" xr:uid="{00000000-0005-0000-0000-0000153F0000}"/>
    <cellStyle name="Percent 4 35" xfId="13994" xr:uid="{00000000-0005-0000-0000-0000163F0000}"/>
    <cellStyle name="Percent 4 36" xfId="13995" xr:uid="{00000000-0005-0000-0000-0000173F0000}"/>
    <cellStyle name="Percent 4 37" xfId="13996" xr:uid="{00000000-0005-0000-0000-0000183F0000}"/>
    <cellStyle name="Percent 4 38" xfId="13997" xr:uid="{00000000-0005-0000-0000-0000193F0000}"/>
    <cellStyle name="Percent 4 39" xfId="13998" xr:uid="{00000000-0005-0000-0000-00001A3F0000}"/>
    <cellStyle name="Percent 4 4" xfId="13999" xr:uid="{00000000-0005-0000-0000-00001B3F0000}"/>
    <cellStyle name="Percent 4 4 10" xfId="14000" xr:uid="{00000000-0005-0000-0000-00001C3F0000}"/>
    <cellStyle name="Percent 4 4 11" xfId="14001" xr:uid="{00000000-0005-0000-0000-00001D3F0000}"/>
    <cellStyle name="Percent 4 4 12" xfId="14002" xr:uid="{00000000-0005-0000-0000-00001E3F0000}"/>
    <cellStyle name="Percent 4 4 13" xfId="14003" xr:uid="{00000000-0005-0000-0000-00001F3F0000}"/>
    <cellStyle name="Percent 4 4 14" xfId="14004" xr:uid="{00000000-0005-0000-0000-0000203F0000}"/>
    <cellStyle name="Percent 4 4 15" xfId="14005" xr:uid="{00000000-0005-0000-0000-0000213F0000}"/>
    <cellStyle name="Percent 4 4 16" xfId="14006" xr:uid="{00000000-0005-0000-0000-0000223F0000}"/>
    <cellStyle name="Percent 4 4 17" xfId="14007" xr:uid="{00000000-0005-0000-0000-0000233F0000}"/>
    <cellStyle name="Percent 4 4 18" xfId="14008" xr:uid="{00000000-0005-0000-0000-0000243F0000}"/>
    <cellStyle name="Percent 4 4 19" xfId="19032" xr:uid="{00000000-0005-0000-0000-0000253F0000}"/>
    <cellStyle name="Percent 4 4 2" xfId="14009" xr:uid="{00000000-0005-0000-0000-0000263F0000}"/>
    <cellStyle name="Percent 4 4 2 10" xfId="19033" xr:uid="{00000000-0005-0000-0000-0000273F0000}"/>
    <cellStyle name="Percent 4 4 2 2" xfId="14010" xr:uid="{00000000-0005-0000-0000-0000283F0000}"/>
    <cellStyle name="Percent 4 4 2 3" xfId="14011" xr:uid="{00000000-0005-0000-0000-0000293F0000}"/>
    <cellStyle name="Percent 4 4 2 4" xfId="14012" xr:uid="{00000000-0005-0000-0000-00002A3F0000}"/>
    <cellStyle name="Percent 4 4 2 5" xfId="14013" xr:uid="{00000000-0005-0000-0000-00002B3F0000}"/>
    <cellStyle name="Percent 4 4 2 6" xfId="14014" xr:uid="{00000000-0005-0000-0000-00002C3F0000}"/>
    <cellStyle name="Percent 4 4 2 7" xfId="14015" xr:uid="{00000000-0005-0000-0000-00002D3F0000}"/>
    <cellStyle name="Percent 4 4 2 8" xfId="14016" xr:uid="{00000000-0005-0000-0000-00002E3F0000}"/>
    <cellStyle name="Percent 4 4 2 9" xfId="14017" xr:uid="{00000000-0005-0000-0000-00002F3F0000}"/>
    <cellStyle name="Percent 4 4 3" xfId="14018" xr:uid="{00000000-0005-0000-0000-0000303F0000}"/>
    <cellStyle name="Percent 4 4 3 10" xfId="19034" xr:uid="{00000000-0005-0000-0000-0000313F0000}"/>
    <cellStyle name="Percent 4 4 3 2" xfId="14019" xr:uid="{00000000-0005-0000-0000-0000323F0000}"/>
    <cellStyle name="Percent 4 4 3 3" xfId="14020" xr:uid="{00000000-0005-0000-0000-0000333F0000}"/>
    <cellStyle name="Percent 4 4 3 4" xfId="14021" xr:uid="{00000000-0005-0000-0000-0000343F0000}"/>
    <cellStyle name="Percent 4 4 3 5" xfId="14022" xr:uid="{00000000-0005-0000-0000-0000353F0000}"/>
    <cellStyle name="Percent 4 4 3 6" xfId="14023" xr:uid="{00000000-0005-0000-0000-0000363F0000}"/>
    <cellStyle name="Percent 4 4 3 7" xfId="14024" xr:uid="{00000000-0005-0000-0000-0000373F0000}"/>
    <cellStyle name="Percent 4 4 3 8" xfId="14025" xr:uid="{00000000-0005-0000-0000-0000383F0000}"/>
    <cellStyle name="Percent 4 4 3 9" xfId="14026" xr:uid="{00000000-0005-0000-0000-0000393F0000}"/>
    <cellStyle name="Percent 4 4 4" xfId="14027" xr:uid="{00000000-0005-0000-0000-00003A3F0000}"/>
    <cellStyle name="Percent 4 4 4 10" xfId="19035" xr:uid="{00000000-0005-0000-0000-00003B3F0000}"/>
    <cellStyle name="Percent 4 4 4 2" xfId="14028" xr:uid="{00000000-0005-0000-0000-00003C3F0000}"/>
    <cellStyle name="Percent 4 4 4 3" xfId="14029" xr:uid="{00000000-0005-0000-0000-00003D3F0000}"/>
    <cellStyle name="Percent 4 4 4 4" xfId="14030" xr:uid="{00000000-0005-0000-0000-00003E3F0000}"/>
    <cellStyle name="Percent 4 4 4 5" xfId="14031" xr:uid="{00000000-0005-0000-0000-00003F3F0000}"/>
    <cellStyle name="Percent 4 4 4 6" xfId="14032" xr:uid="{00000000-0005-0000-0000-0000403F0000}"/>
    <cellStyle name="Percent 4 4 4 7" xfId="14033" xr:uid="{00000000-0005-0000-0000-0000413F0000}"/>
    <cellStyle name="Percent 4 4 4 8" xfId="14034" xr:uid="{00000000-0005-0000-0000-0000423F0000}"/>
    <cellStyle name="Percent 4 4 4 9" xfId="14035" xr:uid="{00000000-0005-0000-0000-0000433F0000}"/>
    <cellStyle name="Percent 4 4 5" xfId="14036" xr:uid="{00000000-0005-0000-0000-0000443F0000}"/>
    <cellStyle name="Percent 4 4 5 10" xfId="19036" xr:uid="{00000000-0005-0000-0000-0000453F0000}"/>
    <cellStyle name="Percent 4 4 5 2" xfId="14037" xr:uid="{00000000-0005-0000-0000-0000463F0000}"/>
    <cellStyle name="Percent 4 4 5 3" xfId="14038" xr:uid="{00000000-0005-0000-0000-0000473F0000}"/>
    <cellStyle name="Percent 4 4 5 4" xfId="14039" xr:uid="{00000000-0005-0000-0000-0000483F0000}"/>
    <cellStyle name="Percent 4 4 5 5" xfId="14040" xr:uid="{00000000-0005-0000-0000-0000493F0000}"/>
    <cellStyle name="Percent 4 4 5 6" xfId="14041" xr:uid="{00000000-0005-0000-0000-00004A3F0000}"/>
    <cellStyle name="Percent 4 4 5 7" xfId="14042" xr:uid="{00000000-0005-0000-0000-00004B3F0000}"/>
    <cellStyle name="Percent 4 4 5 8" xfId="14043" xr:uid="{00000000-0005-0000-0000-00004C3F0000}"/>
    <cellStyle name="Percent 4 4 5 9" xfId="14044" xr:uid="{00000000-0005-0000-0000-00004D3F0000}"/>
    <cellStyle name="Percent 4 4 6" xfId="14045" xr:uid="{00000000-0005-0000-0000-00004E3F0000}"/>
    <cellStyle name="Percent 4 4 6 10" xfId="19037" xr:uid="{00000000-0005-0000-0000-00004F3F0000}"/>
    <cellStyle name="Percent 4 4 6 2" xfId="14046" xr:uid="{00000000-0005-0000-0000-0000503F0000}"/>
    <cellStyle name="Percent 4 4 6 3" xfId="14047" xr:uid="{00000000-0005-0000-0000-0000513F0000}"/>
    <cellStyle name="Percent 4 4 6 4" xfId="14048" xr:uid="{00000000-0005-0000-0000-0000523F0000}"/>
    <cellStyle name="Percent 4 4 6 5" xfId="14049" xr:uid="{00000000-0005-0000-0000-0000533F0000}"/>
    <cellStyle name="Percent 4 4 6 6" xfId="14050" xr:uid="{00000000-0005-0000-0000-0000543F0000}"/>
    <cellStyle name="Percent 4 4 6 7" xfId="14051" xr:uid="{00000000-0005-0000-0000-0000553F0000}"/>
    <cellStyle name="Percent 4 4 6 8" xfId="14052" xr:uid="{00000000-0005-0000-0000-0000563F0000}"/>
    <cellStyle name="Percent 4 4 6 9" xfId="14053" xr:uid="{00000000-0005-0000-0000-0000573F0000}"/>
    <cellStyle name="Percent 4 4 7" xfId="14054" xr:uid="{00000000-0005-0000-0000-0000583F0000}"/>
    <cellStyle name="Percent 4 4 7 10" xfId="19038" xr:uid="{00000000-0005-0000-0000-0000593F0000}"/>
    <cellStyle name="Percent 4 4 7 2" xfId="14055" xr:uid="{00000000-0005-0000-0000-00005A3F0000}"/>
    <cellStyle name="Percent 4 4 7 3" xfId="14056" xr:uid="{00000000-0005-0000-0000-00005B3F0000}"/>
    <cellStyle name="Percent 4 4 7 4" xfId="14057" xr:uid="{00000000-0005-0000-0000-00005C3F0000}"/>
    <cellStyle name="Percent 4 4 7 5" xfId="14058" xr:uid="{00000000-0005-0000-0000-00005D3F0000}"/>
    <cellStyle name="Percent 4 4 7 6" xfId="14059" xr:uid="{00000000-0005-0000-0000-00005E3F0000}"/>
    <cellStyle name="Percent 4 4 7 7" xfId="14060" xr:uid="{00000000-0005-0000-0000-00005F3F0000}"/>
    <cellStyle name="Percent 4 4 7 8" xfId="14061" xr:uid="{00000000-0005-0000-0000-0000603F0000}"/>
    <cellStyle name="Percent 4 4 7 9" xfId="14062" xr:uid="{00000000-0005-0000-0000-0000613F0000}"/>
    <cellStyle name="Percent 4 4 8" xfId="14063" xr:uid="{00000000-0005-0000-0000-0000623F0000}"/>
    <cellStyle name="Percent 4 4 8 10" xfId="19039" xr:uid="{00000000-0005-0000-0000-0000633F0000}"/>
    <cellStyle name="Percent 4 4 8 2" xfId="14064" xr:uid="{00000000-0005-0000-0000-0000643F0000}"/>
    <cellStyle name="Percent 4 4 8 3" xfId="14065" xr:uid="{00000000-0005-0000-0000-0000653F0000}"/>
    <cellStyle name="Percent 4 4 8 4" xfId="14066" xr:uid="{00000000-0005-0000-0000-0000663F0000}"/>
    <cellStyle name="Percent 4 4 8 5" xfId="14067" xr:uid="{00000000-0005-0000-0000-0000673F0000}"/>
    <cellStyle name="Percent 4 4 8 6" xfId="14068" xr:uid="{00000000-0005-0000-0000-0000683F0000}"/>
    <cellStyle name="Percent 4 4 8 7" xfId="14069" xr:uid="{00000000-0005-0000-0000-0000693F0000}"/>
    <cellStyle name="Percent 4 4 8 8" xfId="14070" xr:uid="{00000000-0005-0000-0000-00006A3F0000}"/>
    <cellStyle name="Percent 4 4 8 9" xfId="14071" xr:uid="{00000000-0005-0000-0000-00006B3F0000}"/>
    <cellStyle name="Percent 4 4 9" xfId="14072" xr:uid="{00000000-0005-0000-0000-00006C3F0000}"/>
    <cellStyle name="Percent 4 4 9 2" xfId="14073" xr:uid="{00000000-0005-0000-0000-00006D3F0000}"/>
    <cellStyle name="Percent 4 4 9 3" xfId="14074" xr:uid="{00000000-0005-0000-0000-00006E3F0000}"/>
    <cellStyle name="Percent 4 4 9 4" xfId="14075" xr:uid="{00000000-0005-0000-0000-00006F3F0000}"/>
    <cellStyle name="Percent 4 4 9 5" xfId="14076" xr:uid="{00000000-0005-0000-0000-0000703F0000}"/>
    <cellStyle name="Percent 4 40" xfId="19010" xr:uid="{00000000-0005-0000-0000-0000713F0000}"/>
    <cellStyle name="Percent 4 5" xfId="14077" xr:uid="{00000000-0005-0000-0000-0000723F0000}"/>
    <cellStyle name="Percent 4 5 10" xfId="14078" xr:uid="{00000000-0005-0000-0000-0000733F0000}"/>
    <cellStyle name="Percent 4 5 11" xfId="14079" xr:uid="{00000000-0005-0000-0000-0000743F0000}"/>
    <cellStyle name="Percent 4 5 12" xfId="14080" xr:uid="{00000000-0005-0000-0000-0000753F0000}"/>
    <cellStyle name="Percent 4 5 13" xfId="14081" xr:uid="{00000000-0005-0000-0000-0000763F0000}"/>
    <cellStyle name="Percent 4 5 14" xfId="14082" xr:uid="{00000000-0005-0000-0000-0000773F0000}"/>
    <cellStyle name="Percent 4 5 15" xfId="14083" xr:uid="{00000000-0005-0000-0000-0000783F0000}"/>
    <cellStyle name="Percent 4 5 16" xfId="14084" xr:uid="{00000000-0005-0000-0000-0000793F0000}"/>
    <cellStyle name="Percent 4 5 17" xfId="14085" xr:uid="{00000000-0005-0000-0000-00007A3F0000}"/>
    <cellStyle name="Percent 4 5 18" xfId="14086" xr:uid="{00000000-0005-0000-0000-00007B3F0000}"/>
    <cellStyle name="Percent 4 5 19" xfId="19040" xr:uid="{00000000-0005-0000-0000-00007C3F0000}"/>
    <cellStyle name="Percent 4 5 2" xfId="14087" xr:uid="{00000000-0005-0000-0000-00007D3F0000}"/>
    <cellStyle name="Percent 4 5 2 10" xfId="19041" xr:uid="{00000000-0005-0000-0000-00007E3F0000}"/>
    <cellStyle name="Percent 4 5 2 2" xfId="14088" xr:uid="{00000000-0005-0000-0000-00007F3F0000}"/>
    <cellStyle name="Percent 4 5 2 3" xfId="14089" xr:uid="{00000000-0005-0000-0000-0000803F0000}"/>
    <cellStyle name="Percent 4 5 2 4" xfId="14090" xr:uid="{00000000-0005-0000-0000-0000813F0000}"/>
    <cellStyle name="Percent 4 5 2 5" xfId="14091" xr:uid="{00000000-0005-0000-0000-0000823F0000}"/>
    <cellStyle name="Percent 4 5 2 6" xfId="14092" xr:uid="{00000000-0005-0000-0000-0000833F0000}"/>
    <cellStyle name="Percent 4 5 2 7" xfId="14093" xr:uid="{00000000-0005-0000-0000-0000843F0000}"/>
    <cellStyle name="Percent 4 5 2 8" xfId="14094" xr:uid="{00000000-0005-0000-0000-0000853F0000}"/>
    <cellStyle name="Percent 4 5 2 9" xfId="14095" xr:uid="{00000000-0005-0000-0000-0000863F0000}"/>
    <cellStyle name="Percent 4 5 3" xfId="14096" xr:uid="{00000000-0005-0000-0000-0000873F0000}"/>
    <cellStyle name="Percent 4 5 3 10" xfId="19042" xr:uid="{00000000-0005-0000-0000-0000883F0000}"/>
    <cellStyle name="Percent 4 5 3 2" xfId="14097" xr:uid="{00000000-0005-0000-0000-0000893F0000}"/>
    <cellStyle name="Percent 4 5 3 3" xfId="14098" xr:uid="{00000000-0005-0000-0000-00008A3F0000}"/>
    <cellStyle name="Percent 4 5 3 4" xfId="14099" xr:uid="{00000000-0005-0000-0000-00008B3F0000}"/>
    <cellStyle name="Percent 4 5 3 5" xfId="14100" xr:uid="{00000000-0005-0000-0000-00008C3F0000}"/>
    <cellStyle name="Percent 4 5 3 6" xfId="14101" xr:uid="{00000000-0005-0000-0000-00008D3F0000}"/>
    <cellStyle name="Percent 4 5 3 7" xfId="14102" xr:uid="{00000000-0005-0000-0000-00008E3F0000}"/>
    <cellStyle name="Percent 4 5 3 8" xfId="14103" xr:uid="{00000000-0005-0000-0000-00008F3F0000}"/>
    <cellStyle name="Percent 4 5 3 9" xfId="14104" xr:uid="{00000000-0005-0000-0000-0000903F0000}"/>
    <cellStyle name="Percent 4 5 4" xfId="14105" xr:uid="{00000000-0005-0000-0000-0000913F0000}"/>
    <cellStyle name="Percent 4 5 4 10" xfId="19043" xr:uid="{00000000-0005-0000-0000-0000923F0000}"/>
    <cellStyle name="Percent 4 5 4 2" xfId="14106" xr:uid="{00000000-0005-0000-0000-0000933F0000}"/>
    <cellStyle name="Percent 4 5 4 3" xfId="14107" xr:uid="{00000000-0005-0000-0000-0000943F0000}"/>
    <cellStyle name="Percent 4 5 4 4" xfId="14108" xr:uid="{00000000-0005-0000-0000-0000953F0000}"/>
    <cellStyle name="Percent 4 5 4 5" xfId="14109" xr:uid="{00000000-0005-0000-0000-0000963F0000}"/>
    <cellStyle name="Percent 4 5 4 6" xfId="14110" xr:uid="{00000000-0005-0000-0000-0000973F0000}"/>
    <cellStyle name="Percent 4 5 4 7" xfId="14111" xr:uid="{00000000-0005-0000-0000-0000983F0000}"/>
    <cellStyle name="Percent 4 5 4 8" xfId="14112" xr:uid="{00000000-0005-0000-0000-0000993F0000}"/>
    <cellStyle name="Percent 4 5 4 9" xfId="14113" xr:uid="{00000000-0005-0000-0000-00009A3F0000}"/>
    <cellStyle name="Percent 4 5 5" xfId="14114" xr:uid="{00000000-0005-0000-0000-00009B3F0000}"/>
    <cellStyle name="Percent 4 5 5 10" xfId="19044" xr:uid="{00000000-0005-0000-0000-00009C3F0000}"/>
    <cellStyle name="Percent 4 5 5 2" xfId="14115" xr:uid="{00000000-0005-0000-0000-00009D3F0000}"/>
    <cellStyle name="Percent 4 5 5 3" xfId="14116" xr:uid="{00000000-0005-0000-0000-00009E3F0000}"/>
    <cellStyle name="Percent 4 5 5 4" xfId="14117" xr:uid="{00000000-0005-0000-0000-00009F3F0000}"/>
    <cellStyle name="Percent 4 5 5 5" xfId="14118" xr:uid="{00000000-0005-0000-0000-0000A03F0000}"/>
    <cellStyle name="Percent 4 5 5 6" xfId="14119" xr:uid="{00000000-0005-0000-0000-0000A13F0000}"/>
    <cellStyle name="Percent 4 5 5 7" xfId="14120" xr:uid="{00000000-0005-0000-0000-0000A23F0000}"/>
    <cellStyle name="Percent 4 5 5 8" xfId="14121" xr:uid="{00000000-0005-0000-0000-0000A33F0000}"/>
    <cellStyle name="Percent 4 5 5 9" xfId="14122" xr:uid="{00000000-0005-0000-0000-0000A43F0000}"/>
    <cellStyle name="Percent 4 5 6" xfId="14123" xr:uid="{00000000-0005-0000-0000-0000A53F0000}"/>
    <cellStyle name="Percent 4 5 6 10" xfId="19045" xr:uid="{00000000-0005-0000-0000-0000A63F0000}"/>
    <cellStyle name="Percent 4 5 6 2" xfId="14124" xr:uid="{00000000-0005-0000-0000-0000A73F0000}"/>
    <cellStyle name="Percent 4 5 6 3" xfId="14125" xr:uid="{00000000-0005-0000-0000-0000A83F0000}"/>
    <cellStyle name="Percent 4 5 6 4" xfId="14126" xr:uid="{00000000-0005-0000-0000-0000A93F0000}"/>
    <cellStyle name="Percent 4 5 6 5" xfId="14127" xr:uid="{00000000-0005-0000-0000-0000AA3F0000}"/>
    <cellStyle name="Percent 4 5 6 6" xfId="14128" xr:uid="{00000000-0005-0000-0000-0000AB3F0000}"/>
    <cellStyle name="Percent 4 5 6 7" xfId="14129" xr:uid="{00000000-0005-0000-0000-0000AC3F0000}"/>
    <cellStyle name="Percent 4 5 6 8" xfId="14130" xr:uid="{00000000-0005-0000-0000-0000AD3F0000}"/>
    <cellStyle name="Percent 4 5 6 9" xfId="14131" xr:uid="{00000000-0005-0000-0000-0000AE3F0000}"/>
    <cellStyle name="Percent 4 5 7" xfId="14132" xr:uid="{00000000-0005-0000-0000-0000AF3F0000}"/>
    <cellStyle name="Percent 4 5 7 10" xfId="19046" xr:uid="{00000000-0005-0000-0000-0000B03F0000}"/>
    <cellStyle name="Percent 4 5 7 2" xfId="14133" xr:uid="{00000000-0005-0000-0000-0000B13F0000}"/>
    <cellStyle name="Percent 4 5 7 3" xfId="14134" xr:uid="{00000000-0005-0000-0000-0000B23F0000}"/>
    <cellStyle name="Percent 4 5 7 4" xfId="14135" xr:uid="{00000000-0005-0000-0000-0000B33F0000}"/>
    <cellStyle name="Percent 4 5 7 5" xfId="14136" xr:uid="{00000000-0005-0000-0000-0000B43F0000}"/>
    <cellStyle name="Percent 4 5 7 6" xfId="14137" xr:uid="{00000000-0005-0000-0000-0000B53F0000}"/>
    <cellStyle name="Percent 4 5 7 7" xfId="14138" xr:uid="{00000000-0005-0000-0000-0000B63F0000}"/>
    <cellStyle name="Percent 4 5 7 8" xfId="14139" xr:uid="{00000000-0005-0000-0000-0000B73F0000}"/>
    <cellStyle name="Percent 4 5 7 9" xfId="14140" xr:uid="{00000000-0005-0000-0000-0000B83F0000}"/>
    <cellStyle name="Percent 4 5 8" xfId="14141" xr:uid="{00000000-0005-0000-0000-0000B93F0000}"/>
    <cellStyle name="Percent 4 5 8 10" xfId="19047" xr:uid="{00000000-0005-0000-0000-0000BA3F0000}"/>
    <cellStyle name="Percent 4 5 8 2" xfId="14142" xr:uid="{00000000-0005-0000-0000-0000BB3F0000}"/>
    <cellStyle name="Percent 4 5 8 3" xfId="14143" xr:uid="{00000000-0005-0000-0000-0000BC3F0000}"/>
    <cellStyle name="Percent 4 5 8 4" xfId="14144" xr:uid="{00000000-0005-0000-0000-0000BD3F0000}"/>
    <cellStyle name="Percent 4 5 8 5" xfId="14145" xr:uid="{00000000-0005-0000-0000-0000BE3F0000}"/>
    <cellStyle name="Percent 4 5 8 6" xfId="14146" xr:uid="{00000000-0005-0000-0000-0000BF3F0000}"/>
    <cellStyle name="Percent 4 5 8 7" xfId="14147" xr:uid="{00000000-0005-0000-0000-0000C03F0000}"/>
    <cellStyle name="Percent 4 5 8 8" xfId="14148" xr:uid="{00000000-0005-0000-0000-0000C13F0000}"/>
    <cellStyle name="Percent 4 5 8 9" xfId="14149" xr:uid="{00000000-0005-0000-0000-0000C23F0000}"/>
    <cellStyle name="Percent 4 5 9" xfId="14150" xr:uid="{00000000-0005-0000-0000-0000C33F0000}"/>
    <cellStyle name="Percent 4 5 9 2" xfId="14151" xr:uid="{00000000-0005-0000-0000-0000C43F0000}"/>
    <cellStyle name="Percent 4 5 9 3" xfId="14152" xr:uid="{00000000-0005-0000-0000-0000C53F0000}"/>
    <cellStyle name="Percent 4 5 9 4" xfId="14153" xr:uid="{00000000-0005-0000-0000-0000C63F0000}"/>
    <cellStyle name="Percent 4 5 9 5" xfId="14154" xr:uid="{00000000-0005-0000-0000-0000C73F0000}"/>
    <cellStyle name="Percent 4 6" xfId="14155" xr:uid="{00000000-0005-0000-0000-0000C83F0000}"/>
    <cellStyle name="Percent 4 6 10" xfId="14156" xr:uid="{00000000-0005-0000-0000-0000C93F0000}"/>
    <cellStyle name="Percent 4 6 11" xfId="14157" xr:uid="{00000000-0005-0000-0000-0000CA3F0000}"/>
    <cellStyle name="Percent 4 6 12" xfId="14158" xr:uid="{00000000-0005-0000-0000-0000CB3F0000}"/>
    <cellStyle name="Percent 4 6 13" xfId="14159" xr:uid="{00000000-0005-0000-0000-0000CC3F0000}"/>
    <cellStyle name="Percent 4 6 14" xfId="14160" xr:uid="{00000000-0005-0000-0000-0000CD3F0000}"/>
    <cellStyle name="Percent 4 6 15" xfId="14161" xr:uid="{00000000-0005-0000-0000-0000CE3F0000}"/>
    <cellStyle name="Percent 4 6 16" xfId="14162" xr:uid="{00000000-0005-0000-0000-0000CF3F0000}"/>
    <cellStyle name="Percent 4 6 17" xfId="14163" xr:uid="{00000000-0005-0000-0000-0000D03F0000}"/>
    <cellStyle name="Percent 4 6 18" xfId="19048" xr:uid="{00000000-0005-0000-0000-0000D13F0000}"/>
    <cellStyle name="Percent 4 6 2" xfId="14164" xr:uid="{00000000-0005-0000-0000-0000D23F0000}"/>
    <cellStyle name="Percent 4 6 2 10" xfId="19049" xr:uid="{00000000-0005-0000-0000-0000D33F0000}"/>
    <cellStyle name="Percent 4 6 2 2" xfId="14165" xr:uid="{00000000-0005-0000-0000-0000D43F0000}"/>
    <cellStyle name="Percent 4 6 2 3" xfId="14166" xr:uid="{00000000-0005-0000-0000-0000D53F0000}"/>
    <cellStyle name="Percent 4 6 2 4" xfId="14167" xr:uid="{00000000-0005-0000-0000-0000D63F0000}"/>
    <cellStyle name="Percent 4 6 2 5" xfId="14168" xr:uid="{00000000-0005-0000-0000-0000D73F0000}"/>
    <cellStyle name="Percent 4 6 2 6" xfId="14169" xr:uid="{00000000-0005-0000-0000-0000D83F0000}"/>
    <cellStyle name="Percent 4 6 2 7" xfId="14170" xr:uid="{00000000-0005-0000-0000-0000D93F0000}"/>
    <cellStyle name="Percent 4 6 2 8" xfId="14171" xr:uid="{00000000-0005-0000-0000-0000DA3F0000}"/>
    <cellStyle name="Percent 4 6 2 9" xfId="14172" xr:uid="{00000000-0005-0000-0000-0000DB3F0000}"/>
    <cellStyle name="Percent 4 6 3" xfId="14173" xr:uid="{00000000-0005-0000-0000-0000DC3F0000}"/>
    <cellStyle name="Percent 4 6 3 10" xfId="19050" xr:uid="{00000000-0005-0000-0000-0000DD3F0000}"/>
    <cellStyle name="Percent 4 6 3 2" xfId="14174" xr:uid="{00000000-0005-0000-0000-0000DE3F0000}"/>
    <cellStyle name="Percent 4 6 3 3" xfId="14175" xr:uid="{00000000-0005-0000-0000-0000DF3F0000}"/>
    <cellStyle name="Percent 4 6 3 4" xfId="14176" xr:uid="{00000000-0005-0000-0000-0000E03F0000}"/>
    <cellStyle name="Percent 4 6 3 5" xfId="14177" xr:uid="{00000000-0005-0000-0000-0000E13F0000}"/>
    <cellStyle name="Percent 4 6 3 6" xfId="14178" xr:uid="{00000000-0005-0000-0000-0000E23F0000}"/>
    <cellStyle name="Percent 4 6 3 7" xfId="14179" xr:uid="{00000000-0005-0000-0000-0000E33F0000}"/>
    <cellStyle name="Percent 4 6 3 8" xfId="14180" xr:uid="{00000000-0005-0000-0000-0000E43F0000}"/>
    <cellStyle name="Percent 4 6 3 9" xfId="14181" xr:uid="{00000000-0005-0000-0000-0000E53F0000}"/>
    <cellStyle name="Percent 4 6 4" xfId="14182" xr:uid="{00000000-0005-0000-0000-0000E63F0000}"/>
    <cellStyle name="Percent 4 6 4 10" xfId="19051" xr:uid="{00000000-0005-0000-0000-0000E73F0000}"/>
    <cellStyle name="Percent 4 6 4 2" xfId="14183" xr:uid="{00000000-0005-0000-0000-0000E83F0000}"/>
    <cellStyle name="Percent 4 6 4 3" xfId="14184" xr:uid="{00000000-0005-0000-0000-0000E93F0000}"/>
    <cellStyle name="Percent 4 6 4 4" xfId="14185" xr:uid="{00000000-0005-0000-0000-0000EA3F0000}"/>
    <cellStyle name="Percent 4 6 4 5" xfId="14186" xr:uid="{00000000-0005-0000-0000-0000EB3F0000}"/>
    <cellStyle name="Percent 4 6 4 6" xfId="14187" xr:uid="{00000000-0005-0000-0000-0000EC3F0000}"/>
    <cellStyle name="Percent 4 6 4 7" xfId="14188" xr:uid="{00000000-0005-0000-0000-0000ED3F0000}"/>
    <cellStyle name="Percent 4 6 4 8" xfId="14189" xr:uid="{00000000-0005-0000-0000-0000EE3F0000}"/>
    <cellStyle name="Percent 4 6 4 9" xfId="14190" xr:uid="{00000000-0005-0000-0000-0000EF3F0000}"/>
    <cellStyle name="Percent 4 6 5" xfId="14191" xr:uid="{00000000-0005-0000-0000-0000F03F0000}"/>
    <cellStyle name="Percent 4 6 5 10" xfId="19052" xr:uid="{00000000-0005-0000-0000-0000F13F0000}"/>
    <cellStyle name="Percent 4 6 5 2" xfId="14192" xr:uid="{00000000-0005-0000-0000-0000F23F0000}"/>
    <cellStyle name="Percent 4 6 5 3" xfId="14193" xr:uid="{00000000-0005-0000-0000-0000F33F0000}"/>
    <cellStyle name="Percent 4 6 5 4" xfId="14194" xr:uid="{00000000-0005-0000-0000-0000F43F0000}"/>
    <cellStyle name="Percent 4 6 5 5" xfId="14195" xr:uid="{00000000-0005-0000-0000-0000F53F0000}"/>
    <cellStyle name="Percent 4 6 5 6" xfId="14196" xr:uid="{00000000-0005-0000-0000-0000F63F0000}"/>
    <cellStyle name="Percent 4 6 5 7" xfId="14197" xr:uid="{00000000-0005-0000-0000-0000F73F0000}"/>
    <cellStyle name="Percent 4 6 5 8" xfId="14198" xr:uid="{00000000-0005-0000-0000-0000F83F0000}"/>
    <cellStyle name="Percent 4 6 5 9" xfId="14199" xr:uid="{00000000-0005-0000-0000-0000F93F0000}"/>
    <cellStyle name="Percent 4 6 6" xfId="14200" xr:uid="{00000000-0005-0000-0000-0000FA3F0000}"/>
    <cellStyle name="Percent 4 6 6 10" xfId="19053" xr:uid="{00000000-0005-0000-0000-0000FB3F0000}"/>
    <cellStyle name="Percent 4 6 6 2" xfId="14201" xr:uid="{00000000-0005-0000-0000-0000FC3F0000}"/>
    <cellStyle name="Percent 4 6 6 3" xfId="14202" xr:uid="{00000000-0005-0000-0000-0000FD3F0000}"/>
    <cellStyle name="Percent 4 6 6 4" xfId="14203" xr:uid="{00000000-0005-0000-0000-0000FE3F0000}"/>
    <cellStyle name="Percent 4 6 6 5" xfId="14204" xr:uid="{00000000-0005-0000-0000-0000FF3F0000}"/>
    <cellStyle name="Percent 4 6 6 6" xfId="14205" xr:uid="{00000000-0005-0000-0000-000000400000}"/>
    <cellStyle name="Percent 4 6 6 7" xfId="14206" xr:uid="{00000000-0005-0000-0000-000001400000}"/>
    <cellStyle name="Percent 4 6 6 8" xfId="14207" xr:uid="{00000000-0005-0000-0000-000002400000}"/>
    <cellStyle name="Percent 4 6 6 9" xfId="14208" xr:uid="{00000000-0005-0000-0000-000003400000}"/>
    <cellStyle name="Percent 4 6 7" xfId="14209" xr:uid="{00000000-0005-0000-0000-000004400000}"/>
    <cellStyle name="Percent 4 6 7 10" xfId="19054" xr:uid="{00000000-0005-0000-0000-000005400000}"/>
    <cellStyle name="Percent 4 6 7 2" xfId="14210" xr:uid="{00000000-0005-0000-0000-000006400000}"/>
    <cellStyle name="Percent 4 6 7 3" xfId="14211" xr:uid="{00000000-0005-0000-0000-000007400000}"/>
    <cellStyle name="Percent 4 6 7 4" xfId="14212" xr:uid="{00000000-0005-0000-0000-000008400000}"/>
    <cellStyle name="Percent 4 6 7 5" xfId="14213" xr:uid="{00000000-0005-0000-0000-000009400000}"/>
    <cellStyle name="Percent 4 6 7 6" xfId="14214" xr:uid="{00000000-0005-0000-0000-00000A400000}"/>
    <cellStyle name="Percent 4 6 7 7" xfId="14215" xr:uid="{00000000-0005-0000-0000-00000B400000}"/>
    <cellStyle name="Percent 4 6 7 8" xfId="14216" xr:uid="{00000000-0005-0000-0000-00000C400000}"/>
    <cellStyle name="Percent 4 6 7 9" xfId="14217" xr:uid="{00000000-0005-0000-0000-00000D400000}"/>
    <cellStyle name="Percent 4 6 8" xfId="14218" xr:uid="{00000000-0005-0000-0000-00000E400000}"/>
    <cellStyle name="Percent 4 6 8 10" xfId="19055" xr:uid="{00000000-0005-0000-0000-00000F400000}"/>
    <cellStyle name="Percent 4 6 8 2" xfId="14219" xr:uid="{00000000-0005-0000-0000-000010400000}"/>
    <cellStyle name="Percent 4 6 8 3" xfId="14220" xr:uid="{00000000-0005-0000-0000-000011400000}"/>
    <cellStyle name="Percent 4 6 8 4" xfId="14221" xr:uid="{00000000-0005-0000-0000-000012400000}"/>
    <cellStyle name="Percent 4 6 8 5" xfId="14222" xr:uid="{00000000-0005-0000-0000-000013400000}"/>
    <cellStyle name="Percent 4 6 8 6" xfId="14223" xr:uid="{00000000-0005-0000-0000-000014400000}"/>
    <cellStyle name="Percent 4 6 8 7" xfId="14224" xr:uid="{00000000-0005-0000-0000-000015400000}"/>
    <cellStyle name="Percent 4 6 8 8" xfId="14225" xr:uid="{00000000-0005-0000-0000-000016400000}"/>
    <cellStyle name="Percent 4 6 8 9" xfId="14226" xr:uid="{00000000-0005-0000-0000-000017400000}"/>
    <cellStyle name="Percent 4 6 9" xfId="14227" xr:uid="{00000000-0005-0000-0000-000018400000}"/>
    <cellStyle name="Percent 4 7" xfId="14228" xr:uid="{00000000-0005-0000-0000-000019400000}"/>
    <cellStyle name="Percent 4 7 10" xfId="14229" xr:uid="{00000000-0005-0000-0000-00001A400000}"/>
    <cellStyle name="Percent 4 7 11" xfId="19056" xr:uid="{00000000-0005-0000-0000-00001B400000}"/>
    <cellStyle name="Percent 4 7 2" xfId="14230" xr:uid="{00000000-0005-0000-0000-00001C400000}"/>
    <cellStyle name="Percent 4 7 3" xfId="14231" xr:uid="{00000000-0005-0000-0000-00001D400000}"/>
    <cellStyle name="Percent 4 7 4" xfId="14232" xr:uid="{00000000-0005-0000-0000-00001E400000}"/>
    <cellStyle name="Percent 4 7 5" xfId="14233" xr:uid="{00000000-0005-0000-0000-00001F400000}"/>
    <cellStyle name="Percent 4 7 6" xfId="14234" xr:uid="{00000000-0005-0000-0000-000020400000}"/>
    <cellStyle name="Percent 4 7 7" xfId="14235" xr:uid="{00000000-0005-0000-0000-000021400000}"/>
    <cellStyle name="Percent 4 7 8" xfId="14236" xr:uid="{00000000-0005-0000-0000-000022400000}"/>
    <cellStyle name="Percent 4 7 9" xfId="14237" xr:uid="{00000000-0005-0000-0000-000023400000}"/>
    <cellStyle name="Percent 4 8" xfId="14238" xr:uid="{00000000-0005-0000-0000-000024400000}"/>
    <cellStyle name="Percent 4 8 10" xfId="14239" xr:uid="{00000000-0005-0000-0000-000025400000}"/>
    <cellStyle name="Percent 4 8 11" xfId="19057" xr:uid="{00000000-0005-0000-0000-000026400000}"/>
    <cellStyle name="Percent 4 8 2" xfId="14240" xr:uid="{00000000-0005-0000-0000-000027400000}"/>
    <cellStyle name="Percent 4 8 3" xfId="14241" xr:uid="{00000000-0005-0000-0000-000028400000}"/>
    <cellStyle name="Percent 4 8 4" xfId="14242" xr:uid="{00000000-0005-0000-0000-000029400000}"/>
    <cellStyle name="Percent 4 8 5" xfId="14243" xr:uid="{00000000-0005-0000-0000-00002A400000}"/>
    <cellStyle name="Percent 4 8 6" xfId="14244" xr:uid="{00000000-0005-0000-0000-00002B400000}"/>
    <cellStyle name="Percent 4 8 7" xfId="14245" xr:uid="{00000000-0005-0000-0000-00002C400000}"/>
    <cellStyle name="Percent 4 8 8" xfId="14246" xr:uid="{00000000-0005-0000-0000-00002D400000}"/>
    <cellStyle name="Percent 4 8 9" xfId="14247" xr:uid="{00000000-0005-0000-0000-00002E400000}"/>
    <cellStyle name="Percent 4 9" xfId="14248" xr:uid="{00000000-0005-0000-0000-00002F400000}"/>
    <cellStyle name="Percent 4 9 10" xfId="14249" xr:uid="{00000000-0005-0000-0000-000030400000}"/>
    <cellStyle name="Percent 4 9 11" xfId="19058" xr:uid="{00000000-0005-0000-0000-000031400000}"/>
    <cellStyle name="Percent 4 9 2" xfId="14250" xr:uid="{00000000-0005-0000-0000-000032400000}"/>
    <cellStyle name="Percent 4 9 3" xfId="14251" xr:uid="{00000000-0005-0000-0000-000033400000}"/>
    <cellStyle name="Percent 4 9 4" xfId="14252" xr:uid="{00000000-0005-0000-0000-000034400000}"/>
    <cellStyle name="Percent 4 9 5" xfId="14253" xr:uid="{00000000-0005-0000-0000-000035400000}"/>
    <cellStyle name="Percent 4 9 6" xfId="14254" xr:uid="{00000000-0005-0000-0000-000036400000}"/>
    <cellStyle name="Percent 4 9 7" xfId="14255" xr:uid="{00000000-0005-0000-0000-000037400000}"/>
    <cellStyle name="Percent 4 9 8" xfId="14256" xr:uid="{00000000-0005-0000-0000-000038400000}"/>
    <cellStyle name="Percent 4 9 9" xfId="14257" xr:uid="{00000000-0005-0000-0000-000039400000}"/>
    <cellStyle name="Percent 5" xfId="14258" xr:uid="{00000000-0005-0000-0000-00003A400000}"/>
    <cellStyle name="Percent 5 10" xfId="14259" xr:uid="{00000000-0005-0000-0000-00003B400000}"/>
    <cellStyle name="Percent 5 10 2" xfId="14260" xr:uid="{00000000-0005-0000-0000-00003C400000}"/>
    <cellStyle name="Percent 5 10 3" xfId="14261" xr:uid="{00000000-0005-0000-0000-00003D400000}"/>
    <cellStyle name="Percent 5 10 4" xfId="14262" xr:uid="{00000000-0005-0000-0000-00003E400000}"/>
    <cellStyle name="Percent 5 10 5" xfId="14263" xr:uid="{00000000-0005-0000-0000-00003F400000}"/>
    <cellStyle name="Percent 5 11" xfId="14264" xr:uid="{00000000-0005-0000-0000-000040400000}"/>
    <cellStyle name="Percent 5 11 2" xfId="14265" xr:uid="{00000000-0005-0000-0000-000041400000}"/>
    <cellStyle name="Percent 5 11 2 2" xfId="14266" xr:uid="{00000000-0005-0000-0000-000042400000}"/>
    <cellStyle name="Percent 5 11 2 2 2" xfId="14267" xr:uid="{00000000-0005-0000-0000-000043400000}"/>
    <cellStyle name="Percent 5 11 2 2 2 2" xfId="14268" xr:uid="{00000000-0005-0000-0000-000044400000}"/>
    <cellStyle name="Percent 5 11 2 2 3" xfId="14269" xr:uid="{00000000-0005-0000-0000-000045400000}"/>
    <cellStyle name="Percent 5 11 2 3" xfId="14270" xr:uid="{00000000-0005-0000-0000-000046400000}"/>
    <cellStyle name="Percent 5 11 2 3 2" xfId="14271" xr:uid="{00000000-0005-0000-0000-000047400000}"/>
    <cellStyle name="Percent 5 11 2 3 2 2" xfId="14272" xr:uid="{00000000-0005-0000-0000-000048400000}"/>
    <cellStyle name="Percent 5 11 2 3 3" xfId="14273" xr:uid="{00000000-0005-0000-0000-000049400000}"/>
    <cellStyle name="Percent 5 11 2 4" xfId="14274" xr:uid="{00000000-0005-0000-0000-00004A400000}"/>
    <cellStyle name="Percent 5 11 2 4 2" xfId="14275" xr:uid="{00000000-0005-0000-0000-00004B400000}"/>
    <cellStyle name="Percent 5 11 2 5" xfId="14276" xr:uid="{00000000-0005-0000-0000-00004C400000}"/>
    <cellStyle name="Percent 5 11 2 6" xfId="14277" xr:uid="{00000000-0005-0000-0000-00004D400000}"/>
    <cellStyle name="Percent 5 11 2 7" xfId="14278" xr:uid="{00000000-0005-0000-0000-00004E400000}"/>
    <cellStyle name="Percent 5 11 2 8" xfId="14279" xr:uid="{00000000-0005-0000-0000-00004F400000}"/>
    <cellStyle name="Percent 5 11 3" xfId="14280" xr:uid="{00000000-0005-0000-0000-000050400000}"/>
    <cellStyle name="Percent 5 11 3 2" xfId="14281" xr:uid="{00000000-0005-0000-0000-000051400000}"/>
    <cellStyle name="Percent 5 11 3 2 2" xfId="14282" xr:uid="{00000000-0005-0000-0000-000052400000}"/>
    <cellStyle name="Percent 5 11 3 3" xfId="14283" xr:uid="{00000000-0005-0000-0000-000053400000}"/>
    <cellStyle name="Percent 5 11 4" xfId="14284" xr:uid="{00000000-0005-0000-0000-000054400000}"/>
    <cellStyle name="Percent 5 11 4 2" xfId="14285" xr:uid="{00000000-0005-0000-0000-000055400000}"/>
    <cellStyle name="Percent 5 11 4 2 2" xfId="14286" xr:uid="{00000000-0005-0000-0000-000056400000}"/>
    <cellStyle name="Percent 5 11 4 3" xfId="14287" xr:uid="{00000000-0005-0000-0000-000057400000}"/>
    <cellStyle name="Percent 5 11 5" xfId="14288" xr:uid="{00000000-0005-0000-0000-000058400000}"/>
    <cellStyle name="Percent 5 11 5 2" xfId="14289" xr:uid="{00000000-0005-0000-0000-000059400000}"/>
    <cellStyle name="Percent 5 11 6" xfId="14290" xr:uid="{00000000-0005-0000-0000-00005A400000}"/>
    <cellStyle name="Percent 5 11 7" xfId="14291" xr:uid="{00000000-0005-0000-0000-00005B400000}"/>
    <cellStyle name="Percent 5 11 8" xfId="14292" xr:uid="{00000000-0005-0000-0000-00005C400000}"/>
    <cellStyle name="Percent 5 12" xfId="14293" xr:uid="{00000000-0005-0000-0000-00005D400000}"/>
    <cellStyle name="Percent 5 13" xfId="14294" xr:uid="{00000000-0005-0000-0000-00005E400000}"/>
    <cellStyle name="Percent 5 14" xfId="14295" xr:uid="{00000000-0005-0000-0000-00005F400000}"/>
    <cellStyle name="Percent 5 15" xfId="14296" xr:uid="{00000000-0005-0000-0000-000060400000}"/>
    <cellStyle name="Percent 5 16" xfId="14297" xr:uid="{00000000-0005-0000-0000-000061400000}"/>
    <cellStyle name="Percent 5 17" xfId="14298" xr:uid="{00000000-0005-0000-0000-000062400000}"/>
    <cellStyle name="Percent 5 18" xfId="14299" xr:uid="{00000000-0005-0000-0000-000063400000}"/>
    <cellStyle name="Percent 5 19" xfId="19059" xr:uid="{00000000-0005-0000-0000-000064400000}"/>
    <cellStyle name="Percent 5 2" xfId="14300" xr:uid="{00000000-0005-0000-0000-000065400000}"/>
    <cellStyle name="Percent 5 2 10" xfId="19060" xr:uid="{00000000-0005-0000-0000-000066400000}"/>
    <cellStyle name="Percent 5 2 2" xfId="14301" xr:uid="{00000000-0005-0000-0000-000067400000}"/>
    <cellStyle name="Percent 5 2 3" xfId="14302" xr:uid="{00000000-0005-0000-0000-000068400000}"/>
    <cellStyle name="Percent 5 2 4" xfId="14303" xr:uid="{00000000-0005-0000-0000-000069400000}"/>
    <cellStyle name="Percent 5 2 5" xfId="14304" xr:uid="{00000000-0005-0000-0000-00006A400000}"/>
    <cellStyle name="Percent 5 2 6" xfId="14305" xr:uid="{00000000-0005-0000-0000-00006B400000}"/>
    <cellStyle name="Percent 5 2 7" xfId="14306" xr:uid="{00000000-0005-0000-0000-00006C400000}"/>
    <cellStyle name="Percent 5 2 8" xfId="14307" xr:uid="{00000000-0005-0000-0000-00006D400000}"/>
    <cellStyle name="Percent 5 2 9" xfId="14308" xr:uid="{00000000-0005-0000-0000-00006E400000}"/>
    <cellStyle name="Percent 5 3" xfId="14309" xr:uid="{00000000-0005-0000-0000-00006F400000}"/>
    <cellStyle name="Percent 5 3 10" xfId="14310" xr:uid="{00000000-0005-0000-0000-000070400000}"/>
    <cellStyle name="Percent 5 3 11" xfId="19061" xr:uid="{00000000-0005-0000-0000-000071400000}"/>
    <cellStyle name="Percent 5 3 2" xfId="14311" xr:uid="{00000000-0005-0000-0000-000072400000}"/>
    <cellStyle name="Percent 5 3 2 2" xfId="14312" xr:uid="{00000000-0005-0000-0000-000073400000}"/>
    <cellStyle name="Percent 5 3 2 3" xfId="14313" xr:uid="{00000000-0005-0000-0000-000074400000}"/>
    <cellStyle name="Percent 5 3 2 4" xfId="14314" xr:uid="{00000000-0005-0000-0000-000075400000}"/>
    <cellStyle name="Percent 5 3 2 5" xfId="14315" xr:uid="{00000000-0005-0000-0000-000076400000}"/>
    <cellStyle name="Percent 5 3 2 6" xfId="14316" xr:uid="{00000000-0005-0000-0000-000077400000}"/>
    <cellStyle name="Percent 5 3 2 7" xfId="14317" xr:uid="{00000000-0005-0000-0000-000078400000}"/>
    <cellStyle name="Percent 5 3 2 8" xfId="14318" xr:uid="{00000000-0005-0000-0000-000079400000}"/>
    <cellStyle name="Percent 5 3 2 9" xfId="14319" xr:uid="{00000000-0005-0000-0000-00007A400000}"/>
    <cellStyle name="Percent 5 3 3" xfId="14320" xr:uid="{00000000-0005-0000-0000-00007B400000}"/>
    <cellStyle name="Percent 5 3 4" xfId="14321" xr:uid="{00000000-0005-0000-0000-00007C400000}"/>
    <cellStyle name="Percent 5 3 5" xfId="14322" xr:uid="{00000000-0005-0000-0000-00007D400000}"/>
    <cellStyle name="Percent 5 3 6" xfId="14323" xr:uid="{00000000-0005-0000-0000-00007E400000}"/>
    <cellStyle name="Percent 5 3 7" xfId="14324" xr:uid="{00000000-0005-0000-0000-00007F400000}"/>
    <cellStyle name="Percent 5 3 8" xfId="14325" xr:uid="{00000000-0005-0000-0000-000080400000}"/>
    <cellStyle name="Percent 5 3 9" xfId="14326" xr:uid="{00000000-0005-0000-0000-000081400000}"/>
    <cellStyle name="Percent 5 4" xfId="14327" xr:uid="{00000000-0005-0000-0000-000082400000}"/>
    <cellStyle name="Percent 5 4 10" xfId="19062" xr:uid="{00000000-0005-0000-0000-000083400000}"/>
    <cellStyle name="Percent 5 4 2" xfId="14328" xr:uid="{00000000-0005-0000-0000-000084400000}"/>
    <cellStyle name="Percent 5 4 2 2" xfId="14329" xr:uid="{00000000-0005-0000-0000-000085400000}"/>
    <cellStyle name="Percent 5 4 2 3" xfId="14330" xr:uid="{00000000-0005-0000-0000-000086400000}"/>
    <cellStyle name="Percent 5 4 2 4" xfId="14331" xr:uid="{00000000-0005-0000-0000-000087400000}"/>
    <cellStyle name="Percent 5 4 2 5" xfId="14332" xr:uid="{00000000-0005-0000-0000-000088400000}"/>
    <cellStyle name="Percent 5 4 3" xfId="14333" xr:uid="{00000000-0005-0000-0000-000089400000}"/>
    <cellStyle name="Percent 5 4 4" xfId="14334" xr:uid="{00000000-0005-0000-0000-00008A400000}"/>
    <cellStyle name="Percent 5 4 5" xfId="14335" xr:uid="{00000000-0005-0000-0000-00008B400000}"/>
    <cellStyle name="Percent 5 4 6" xfId="14336" xr:uid="{00000000-0005-0000-0000-00008C400000}"/>
    <cellStyle name="Percent 5 4 7" xfId="14337" xr:uid="{00000000-0005-0000-0000-00008D400000}"/>
    <cellStyle name="Percent 5 4 8" xfId="14338" xr:uid="{00000000-0005-0000-0000-00008E400000}"/>
    <cellStyle name="Percent 5 4 9" xfId="14339" xr:uid="{00000000-0005-0000-0000-00008F400000}"/>
    <cellStyle name="Percent 5 5" xfId="14340" xr:uid="{00000000-0005-0000-0000-000090400000}"/>
    <cellStyle name="Percent 5 5 10" xfId="14341" xr:uid="{00000000-0005-0000-0000-000091400000}"/>
    <cellStyle name="Percent 5 5 11" xfId="19063" xr:uid="{00000000-0005-0000-0000-000092400000}"/>
    <cellStyle name="Percent 5 5 2" xfId="14342" xr:uid="{00000000-0005-0000-0000-000093400000}"/>
    <cellStyle name="Percent 5 5 2 2" xfId="14343" xr:uid="{00000000-0005-0000-0000-000094400000}"/>
    <cellStyle name="Percent 5 5 2 3" xfId="14344" xr:uid="{00000000-0005-0000-0000-000095400000}"/>
    <cellStyle name="Percent 5 5 2 4" xfId="14345" xr:uid="{00000000-0005-0000-0000-000096400000}"/>
    <cellStyle name="Percent 5 5 2 5" xfId="14346" xr:uid="{00000000-0005-0000-0000-000097400000}"/>
    <cellStyle name="Percent 5 5 3" xfId="14347" xr:uid="{00000000-0005-0000-0000-000098400000}"/>
    <cellStyle name="Percent 5 5 3 2" xfId="14348" xr:uid="{00000000-0005-0000-0000-000099400000}"/>
    <cellStyle name="Percent 5 5 3 3" xfId="14349" xr:uid="{00000000-0005-0000-0000-00009A400000}"/>
    <cellStyle name="Percent 5 5 3 4" xfId="14350" xr:uid="{00000000-0005-0000-0000-00009B400000}"/>
    <cellStyle name="Percent 5 5 3 5" xfId="14351" xr:uid="{00000000-0005-0000-0000-00009C400000}"/>
    <cellStyle name="Percent 5 5 4" xfId="14352" xr:uid="{00000000-0005-0000-0000-00009D400000}"/>
    <cellStyle name="Percent 5 5 5" xfId="14353" xr:uid="{00000000-0005-0000-0000-00009E400000}"/>
    <cellStyle name="Percent 5 5 6" xfId="14354" xr:uid="{00000000-0005-0000-0000-00009F400000}"/>
    <cellStyle name="Percent 5 5 7" xfId="14355" xr:uid="{00000000-0005-0000-0000-0000A0400000}"/>
    <cellStyle name="Percent 5 5 8" xfId="14356" xr:uid="{00000000-0005-0000-0000-0000A1400000}"/>
    <cellStyle name="Percent 5 5 9" xfId="14357" xr:uid="{00000000-0005-0000-0000-0000A2400000}"/>
    <cellStyle name="Percent 5 6" xfId="14358" xr:uid="{00000000-0005-0000-0000-0000A3400000}"/>
    <cellStyle name="Percent 5 6 10" xfId="19064" xr:uid="{00000000-0005-0000-0000-0000A4400000}"/>
    <cellStyle name="Percent 5 6 2" xfId="14359" xr:uid="{00000000-0005-0000-0000-0000A5400000}"/>
    <cellStyle name="Percent 5 6 3" xfId="14360" xr:uid="{00000000-0005-0000-0000-0000A6400000}"/>
    <cellStyle name="Percent 5 6 4" xfId="14361" xr:uid="{00000000-0005-0000-0000-0000A7400000}"/>
    <cellStyle name="Percent 5 6 5" xfId="14362" xr:uid="{00000000-0005-0000-0000-0000A8400000}"/>
    <cellStyle name="Percent 5 6 6" xfId="14363" xr:uid="{00000000-0005-0000-0000-0000A9400000}"/>
    <cellStyle name="Percent 5 6 7" xfId="14364" xr:uid="{00000000-0005-0000-0000-0000AA400000}"/>
    <cellStyle name="Percent 5 6 8" xfId="14365" xr:uid="{00000000-0005-0000-0000-0000AB400000}"/>
    <cellStyle name="Percent 5 6 9" xfId="14366" xr:uid="{00000000-0005-0000-0000-0000AC400000}"/>
    <cellStyle name="Percent 5 7" xfId="14367" xr:uid="{00000000-0005-0000-0000-0000AD400000}"/>
    <cellStyle name="Percent 5 7 10" xfId="19065" xr:uid="{00000000-0005-0000-0000-0000AE400000}"/>
    <cellStyle name="Percent 5 7 2" xfId="14368" xr:uid="{00000000-0005-0000-0000-0000AF400000}"/>
    <cellStyle name="Percent 5 7 3" xfId="14369" xr:uid="{00000000-0005-0000-0000-0000B0400000}"/>
    <cellStyle name="Percent 5 7 4" xfId="14370" xr:uid="{00000000-0005-0000-0000-0000B1400000}"/>
    <cellStyle name="Percent 5 7 5" xfId="14371" xr:uid="{00000000-0005-0000-0000-0000B2400000}"/>
    <cellStyle name="Percent 5 7 6" xfId="14372" xr:uid="{00000000-0005-0000-0000-0000B3400000}"/>
    <cellStyle name="Percent 5 7 7" xfId="14373" xr:uid="{00000000-0005-0000-0000-0000B4400000}"/>
    <cellStyle name="Percent 5 7 8" xfId="14374" xr:uid="{00000000-0005-0000-0000-0000B5400000}"/>
    <cellStyle name="Percent 5 7 9" xfId="14375" xr:uid="{00000000-0005-0000-0000-0000B6400000}"/>
    <cellStyle name="Percent 5 8" xfId="14376" xr:uid="{00000000-0005-0000-0000-0000B7400000}"/>
    <cellStyle name="Percent 5 8 10" xfId="19066" xr:uid="{00000000-0005-0000-0000-0000B8400000}"/>
    <cellStyle name="Percent 5 8 2" xfId="14377" xr:uid="{00000000-0005-0000-0000-0000B9400000}"/>
    <cellStyle name="Percent 5 8 3" xfId="14378" xr:uid="{00000000-0005-0000-0000-0000BA400000}"/>
    <cellStyle name="Percent 5 8 4" xfId="14379" xr:uid="{00000000-0005-0000-0000-0000BB400000}"/>
    <cellStyle name="Percent 5 8 5" xfId="14380" xr:uid="{00000000-0005-0000-0000-0000BC400000}"/>
    <cellStyle name="Percent 5 8 6" xfId="14381" xr:uid="{00000000-0005-0000-0000-0000BD400000}"/>
    <cellStyle name="Percent 5 8 7" xfId="14382" xr:uid="{00000000-0005-0000-0000-0000BE400000}"/>
    <cellStyle name="Percent 5 8 8" xfId="14383" xr:uid="{00000000-0005-0000-0000-0000BF400000}"/>
    <cellStyle name="Percent 5 8 9" xfId="14384" xr:uid="{00000000-0005-0000-0000-0000C0400000}"/>
    <cellStyle name="Percent 5 9" xfId="14385" xr:uid="{00000000-0005-0000-0000-0000C1400000}"/>
    <cellStyle name="Percent 5 9 10" xfId="19067" xr:uid="{00000000-0005-0000-0000-0000C2400000}"/>
    <cellStyle name="Percent 5 9 2" xfId="14386" xr:uid="{00000000-0005-0000-0000-0000C3400000}"/>
    <cellStyle name="Percent 5 9 2 2" xfId="14387" xr:uid="{00000000-0005-0000-0000-0000C4400000}"/>
    <cellStyle name="Percent 5 9 2 2 2" xfId="14388" xr:uid="{00000000-0005-0000-0000-0000C5400000}"/>
    <cellStyle name="Percent 5 9 2 2 3" xfId="14389" xr:uid="{00000000-0005-0000-0000-0000C6400000}"/>
    <cellStyle name="Percent 5 9 2 3" xfId="14390" xr:uid="{00000000-0005-0000-0000-0000C7400000}"/>
    <cellStyle name="Percent 5 9 2 4" xfId="14391" xr:uid="{00000000-0005-0000-0000-0000C8400000}"/>
    <cellStyle name="Percent 5 9 2 5" xfId="14392" xr:uid="{00000000-0005-0000-0000-0000C9400000}"/>
    <cellStyle name="Percent 5 9 2 6" xfId="14393" xr:uid="{00000000-0005-0000-0000-0000CA400000}"/>
    <cellStyle name="Percent 5 9 2 7" xfId="14394" xr:uid="{00000000-0005-0000-0000-0000CB400000}"/>
    <cellStyle name="Percent 5 9 3" xfId="14395" xr:uid="{00000000-0005-0000-0000-0000CC400000}"/>
    <cellStyle name="Percent 5 9 3 2" xfId="14396" xr:uid="{00000000-0005-0000-0000-0000CD400000}"/>
    <cellStyle name="Percent 5 9 3 3" xfId="14397" xr:uid="{00000000-0005-0000-0000-0000CE400000}"/>
    <cellStyle name="Percent 5 9 4" xfId="14398" xr:uid="{00000000-0005-0000-0000-0000CF400000}"/>
    <cellStyle name="Percent 5 9 4 2" xfId="14399" xr:uid="{00000000-0005-0000-0000-0000D0400000}"/>
    <cellStyle name="Percent 5 9 4 2 2" xfId="14400" xr:uid="{00000000-0005-0000-0000-0000D1400000}"/>
    <cellStyle name="Percent 5 9 4 3" xfId="14401" xr:uid="{00000000-0005-0000-0000-0000D2400000}"/>
    <cellStyle name="Percent 5 9 4 4" xfId="14402" xr:uid="{00000000-0005-0000-0000-0000D3400000}"/>
    <cellStyle name="Percent 5 9 5" xfId="14403" xr:uid="{00000000-0005-0000-0000-0000D4400000}"/>
    <cellStyle name="Percent 5 9 6" xfId="14404" xr:uid="{00000000-0005-0000-0000-0000D5400000}"/>
    <cellStyle name="Percent 5 9 7" xfId="14405" xr:uid="{00000000-0005-0000-0000-0000D6400000}"/>
    <cellStyle name="Percent 5 9 8" xfId="14406" xr:uid="{00000000-0005-0000-0000-0000D7400000}"/>
    <cellStyle name="Percent 5 9 9" xfId="14407" xr:uid="{00000000-0005-0000-0000-0000D8400000}"/>
    <cellStyle name="Percent 6" xfId="14408" xr:uid="{00000000-0005-0000-0000-0000D9400000}"/>
    <cellStyle name="Percent 6 10" xfId="14409" xr:uid="{00000000-0005-0000-0000-0000DA400000}"/>
    <cellStyle name="Percent 6 10 2" xfId="14410" xr:uid="{00000000-0005-0000-0000-0000DB400000}"/>
    <cellStyle name="Percent 6 10 2 2" xfId="14411" xr:uid="{00000000-0005-0000-0000-0000DC400000}"/>
    <cellStyle name="Percent 6 10 2 2 2" xfId="14412" xr:uid="{00000000-0005-0000-0000-0000DD400000}"/>
    <cellStyle name="Percent 6 10 2 3" xfId="14413" xr:uid="{00000000-0005-0000-0000-0000DE400000}"/>
    <cellStyle name="Percent 6 10 3" xfId="14414" xr:uid="{00000000-0005-0000-0000-0000DF400000}"/>
    <cellStyle name="Percent 6 10 3 2" xfId="14415" xr:uid="{00000000-0005-0000-0000-0000E0400000}"/>
    <cellStyle name="Percent 6 10 4" xfId="14416" xr:uid="{00000000-0005-0000-0000-0000E1400000}"/>
    <cellStyle name="Percent 6 10 5" xfId="14417" xr:uid="{00000000-0005-0000-0000-0000E2400000}"/>
    <cellStyle name="Percent 6 10 6" xfId="14418" xr:uid="{00000000-0005-0000-0000-0000E3400000}"/>
    <cellStyle name="Percent 6 10 7" xfId="14419" xr:uid="{00000000-0005-0000-0000-0000E4400000}"/>
    <cellStyle name="Percent 6 11" xfId="14420" xr:uid="{00000000-0005-0000-0000-0000E5400000}"/>
    <cellStyle name="Percent 6 11 2" xfId="14421" xr:uid="{00000000-0005-0000-0000-0000E6400000}"/>
    <cellStyle name="Percent 6 11 3" xfId="14422" xr:uid="{00000000-0005-0000-0000-0000E7400000}"/>
    <cellStyle name="Percent 6 12" xfId="14423" xr:uid="{00000000-0005-0000-0000-0000E8400000}"/>
    <cellStyle name="Percent 6 13" xfId="14424" xr:uid="{00000000-0005-0000-0000-0000E9400000}"/>
    <cellStyle name="Percent 6 14" xfId="14425" xr:uid="{00000000-0005-0000-0000-0000EA400000}"/>
    <cellStyle name="Percent 6 15" xfId="14426" xr:uid="{00000000-0005-0000-0000-0000EB400000}"/>
    <cellStyle name="Percent 6 16" xfId="14427" xr:uid="{00000000-0005-0000-0000-0000EC400000}"/>
    <cellStyle name="Percent 6 17" xfId="14428" xr:uid="{00000000-0005-0000-0000-0000ED400000}"/>
    <cellStyle name="Percent 6 18" xfId="14429" xr:uid="{00000000-0005-0000-0000-0000EE400000}"/>
    <cellStyle name="Percent 6 19" xfId="14430" xr:uid="{00000000-0005-0000-0000-0000EF400000}"/>
    <cellStyle name="Percent 6 2" xfId="14431" xr:uid="{00000000-0005-0000-0000-0000F0400000}"/>
    <cellStyle name="Percent 6 2 10" xfId="19069" xr:uid="{00000000-0005-0000-0000-0000F1400000}"/>
    <cellStyle name="Percent 6 2 2" xfId="14432" xr:uid="{00000000-0005-0000-0000-0000F2400000}"/>
    <cellStyle name="Percent 6 2 3" xfId="14433" xr:uid="{00000000-0005-0000-0000-0000F3400000}"/>
    <cellStyle name="Percent 6 2 4" xfId="14434" xr:uid="{00000000-0005-0000-0000-0000F4400000}"/>
    <cellStyle name="Percent 6 2 5" xfId="14435" xr:uid="{00000000-0005-0000-0000-0000F5400000}"/>
    <cellStyle name="Percent 6 2 6" xfId="14436" xr:uid="{00000000-0005-0000-0000-0000F6400000}"/>
    <cellStyle name="Percent 6 2 7" xfId="14437" xr:uid="{00000000-0005-0000-0000-0000F7400000}"/>
    <cellStyle name="Percent 6 2 8" xfId="14438" xr:uid="{00000000-0005-0000-0000-0000F8400000}"/>
    <cellStyle name="Percent 6 2 9" xfId="14439" xr:uid="{00000000-0005-0000-0000-0000F9400000}"/>
    <cellStyle name="Percent 6 20" xfId="19068" xr:uid="{00000000-0005-0000-0000-0000FA400000}"/>
    <cellStyle name="Percent 6 3" xfId="14440" xr:uid="{00000000-0005-0000-0000-0000FB400000}"/>
    <cellStyle name="Percent 6 3 10" xfId="14441" xr:uid="{00000000-0005-0000-0000-0000FC400000}"/>
    <cellStyle name="Percent 6 3 11" xfId="19070" xr:uid="{00000000-0005-0000-0000-0000FD400000}"/>
    <cellStyle name="Percent 6 3 2" xfId="14442" xr:uid="{00000000-0005-0000-0000-0000FE400000}"/>
    <cellStyle name="Percent 6 3 2 2" xfId="14443" xr:uid="{00000000-0005-0000-0000-0000FF400000}"/>
    <cellStyle name="Percent 6 3 2 3" xfId="14444" xr:uid="{00000000-0005-0000-0000-000000410000}"/>
    <cellStyle name="Percent 6 3 2 4" xfId="14445" xr:uid="{00000000-0005-0000-0000-000001410000}"/>
    <cellStyle name="Percent 6 3 2 5" xfId="14446" xr:uid="{00000000-0005-0000-0000-000002410000}"/>
    <cellStyle name="Percent 6 3 3" xfId="14447" xr:uid="{00000000-0005-0000-0000-000003410000}"/>
    <cellStyle name="Percent 6 3 3 2" xfId="14448" xr:uid="{00000000-0005-0000-0000-000004410000}"/>
    <cellStyle name="Percent 6 3 3 3" xfId="14449" xr:uid="{00000000-0005-0000-0000-000005410000}"/>
    <cellStyle name="Percent 6 3 3 4" xfId="14450" xr:uid="{00000000-0005-0000-0000-000006410000}"/>
    <cellStyle name="Percent 6 3 3 5" xfId="14451" xr:uid="{00000000-0005-0000-0000-000007410000}"/>
    <cellStyle name="Percent 6 3 4" xfId="14452" xr:uid="{00000000-0005-0000-0000-000008410000}"/>
    <cellStyle name="Percent 6 3 5" xfId="14453" xr:uid="{00000000-0005-0000-0000-000009410000}"/>
    <cellStyle name="Percent 6 3 6" xfId="14454" xr:uid="{00000000-0005-0000-0000-00000A410000}"/>
    <cellStyle name="Percent 6 3 7" xfId="14455" xr:uid="{00000000-0005-0000-0000-00000B410000}"/>
    <cellStyle name="Percent 6 3 8" xfId="14456" xr:uid="{00000000-0005-0000-0000-00000C410000}"/>
    <cellStyle name="Percent 6 3 9" xfId="14457" xr:uid="{00000000-0005-0000-0000-00000D410000}"/>
    <cellStyle name="Percent 6 4" xfId="14458" xr:uid="{00000000-0005-0000-0000-00000E410000}"/>
    <cellStyle name="Percent 6 4 10" xfId="19071" xr:uid="{00000000-0005-0000-0000-00000F410000}"/>
    <cellStyle name="Percent 6 4 2" xfId="14459" xr:uid="{00000000-0005-0000-0000-000010410000}"/>
    <cellStyle name="Percent 6 4 3" xfId="14460" xr:uid="{00000000-0005-0000-0000-000011410000}"/>
    <cellStyle name="Percent 6 4 4" xfId="14461" xr:uid="{00000000-0005-0000-0000-000012410000}"/>
    <cellStyle name="Percent 6 4 5" xfId="14462" xr:uid="{00000000-0005-0000-0000-000013410000}"/>
    <cellStyle name="Percent 6 4 6" xfId="14463" xr:uid="{00000000-0005-0000-0000-000014410000}"/>
    <cellStyle name="Percent 6 4 7" xfId="14464" xr:uid="{00000000-0005-0000-0000-000015410000}"/>
    <cellStyle name="Percent 6 4 8" xfId="14465" xr:uid="{00000000-0005-0000-0000-000016410000}"/>
    <cellStyle name="Percent 6 4 9" xfId="14466" xr:uid="{00000000-0005-0000-0000-000017410000}"/>
    <cellStyle name="Percent 6 5" xfId="14467" xr:uid="{00000000-0005-0000-0000-000018410000}"/>
    <cellStyle name="Percent 6 5 10" xfId="19072" xr:uid="{00000000-0005-0000-0000-000019410000}"/>
    <cellStyle name="Percent 6 5 2" xfId="14468" xr:uid="{00000000-0005-0000-0000-00001A410000}"/>
    <cellStyle name="Percent 6 5 3" xfId="14469" xr:uid="{00000000-0005-0000-0000-00001B410000}"/>
    <cellStyle name="Percent 6 5 4" xfId="14470" xr:uid="{00000000-0005-0000-0000-00001C410000}"/>
    <cellStyle name="Percent 6 5 5" xfId="14471" xr:uid="{00000000-0005-0000-0000-00001D410000}"/>
    <cellStyle name="Percent 6 5 6" xfId="14472" xr:uid="{00000000-0005-0000-0000-00001E410000}"/>
    <cellStyle name="Percent 6 5 7" xfId="14473" xr:uid="{00000000-0005-0000-0000-00001F410000}"/>
    <cellStyle name="Percent 6 5 8" xfId="14474" xr:uid="{00000000-0005-0000-0000-000020410000}"/>
    <cellStyle name="Percent 6 5 9" xfId="14475" xr:uid="{00000000-0005-0000-0000-000021410000}"/>
    <cellStyle name="Percent 6 6" xfId="14476" xr:uid="{00000000-0005-0000-0000-000022410000}"/>
    <cellStyle name="Percent 6 6 10" xfId="19073" xr:uid="{00000000-0005-0000-0000-000023410000}"/>
    <cellStyle name="Percent 6 6 2" xfId="14477" xr:uid="{00000000-0005-0000-0000-000024410000}"/>
    <cellStyle name="Percent 6 6 3" xfId="14478" xr:uid="{00000000-0005-0000-0000-000025410000}"/>
    <cellStyle name="Percent 6 6 4" xfId="14479" xr:uid="{00000000-0005-0000-0000-000026410000}"/>
    <cellStyle name="Percent 6 6 5" xfId="14480" xr:uid="{00000000-0005-0000-0000-000027410000}"/>
    <cellStyle name="Percent 6 6 6" xfId="14481" xr:uid="{00000000-0005-0000-0000-000028410000}"/>
    <cellStyle name="Percent 6 6 7" xfId="14482" xr:uid="{00000000-0005-0000-0000-000029410000}"/>
    <cellStyle name="Percent 6 6 8" xfId="14483" xr:uid="{00000000-0005-0000-0000-00002A410000}"/>
    <cellStyle name="Percent 6 6 9" xfId="14484" xr:uid="{00000000-0005-0000-0000-00002B410000}"/>
    <cellStyle name="Percent 6 7" xfId="14485" xr:uid="{00000000-0005-0000-0000-00002C410000}"/>
    <cellStyle name="Percent 6 7 10" xfId="19074" xr:uid="{00000000-0005-0000-0000-00002D410000}"/>
    <cellStyle name="Percent 6 7 2" xfId="14486" xr:uid="{00000000-0005-0000-0000-00002E410000}"/>
    <cellStyle name="Percent 6 7 3" xfId="14487" xr:uid="{00000000-0005-0000-0000-00002F410000}"/>
    <cellStyle name="Percent 6 7 4" xfId="14488" xr:uid="{00000000-0005-0000-0000-000030410000}"/>
    <cellStyle name="Percent 6 7 5" xfId="14489" xr:uid="{00000000-0005-0000-0000-000031410000}"/>
    <cellStyle name="Percent 6 7 6" xfId="14490" xr:uid="{00000000-0005-0000-0000-000032410000}"/>
    <cellStyle name="Percent 6 7 7" xfId="14491" xr:uid="{00000000-0005-0000-0000-000033410000}"/>
    <cellStyle name="Percent 6 7 8" xfId="14492" xr:uid="{00000000-0005-0000-0000-000034410000}"/>
    <cellStyle name="Percent 6 7 9" xfId="14493" xr:uid="{00000000-0005-0000-0000-000035410000}"/>
    <cellStyle name="Percent 6 8" xfId="14494" xr:uid="{00000000-0005-0000-0000-000036410000}"/>
    <cellStyle name="Percent 6 8 10" xfId="19075" xr:uid="{00000000-0005-0000-0000-000037410000}"/>
    <cellStyle name="Percent 6 8 2" xfId="14495" xr:uid="{00000000-0005-0000-0000-000038410000}"/>
    <cellStyle name="Percent 6 8 3" xfId="14496" xr:uid="{00000000-0005-0000-0000-000039410000}"/>
    <cellStyle name="Percent 6 8 4" xfId="14497" xr:uid="{00000000-0005-0000-0000-00003A410000}"/>
    <cellStyle name="Percent 6 8 5" xfId="14498" xr:uid="{00000000-0005-0000-0000-00003B410000}"/>
    <cellStyle name="Percent 6 8 6" xfId="14499" xr:uid="{00000000-0005-0000-0000-00003C410000}"/>
    <cellStyle name="Percent 6 8 7" xfId="14500" xr:uid="{00000000-0005-0000-0000-00003D410000}"/>
    <cellStyle name="Percent 6 8 8" xfId="14501" xr:uid="{00000000-0005-0000-0000-00003E410000}"/>
    <cellStyle name="Percent 6 8 9" xfId="14502" xr:uid="{00000000-0005-0000-0000-00003F410000}"/>
    <cellStyle name="Percent 6 9" xfId="14503" xr:uid="{00000000-0005-0000-0000-000040410000}"/>
    <cellStyle name="Percent 6 9 2" xfId="14504" xr:uid="{00000000-0005-0000-0000-000041410000}"/>
    <cellStyle name="Percent 6 9 2 2" xfId="14505" xr:uid="{00000000-0005-0000-0000-000042410000}"/>
    <cellStyle name="Percent 6 9 2 2 2" xfId="14506" xr:uid="{00000000-0005-0000-0000-000043410000}"/>
    <cellStyle name="Percent 6 9 2 3" xfId="14507" xr:uid="{00000000-0005-0000-0000-000044410000}"/>
    <cellStyle name="Percent 6 9 2 4" xfId="14508" xr:uid="{00000000-0005-0000-0000-000045410000}"/>
    <cellStyle name="Percent 6 9 3" xfId="14509" xr:uid="{00000000-0005-0000-0000-000046410000}"/>
    <cellStyle name="Percent 6 9 3 2" xfId="14510" xr:uid="{00000000-0005-0000-0000-000047410000}"/>
    <cellStyle name="Percent 6 9 3 2 2" xfId="14511" xr:uid="{00000000-0005-0000-0000-000048410000}"/>
    <cellStyle name="Percent 6 9 3 3" xfId="14512" xr:uid="{00000000-0005-0000-0000-000049410000}"/>
    <cellStyle name="Percent 6 9 3 4" xfId="14513" xr:uid="{00000000-0005-0000-0000-00004A410000}"/>
    <cellStyle name="Percent 6 9 4" xfId="14514" xr:uid="{00000000-0005-0000-0000-00004B410000}"/>
    <cellStyle name="Percent 6 9 4 2" xfId="14515" xr:uid="{00000000-0005-0000-0000-00004C410000}"/>
    <cellStyle name="Percent 6 9 4 3" xfId="14516" xr:uid="{00000000-0005-0000-0000-00004D410000}"/>
    <cellStyle name="Percent 6 9 5" xfId="14517" xr:uid="{00000000-0005-0000-0000-00004E410000}"/>
    <cellStyle name="Percent 6 9 6" xfId="14518" xr:uid="{00000000-0005-0000-0000-00004F410000}"/>
    <cellStyle name="Percent 6 9 7" xfId="14519" xr:uid="{00000000-0005-0000-0000-000050410000}"/>
    <cellStyle name="Percent 6 9 8" xfId="14520" xr:uid="{00000000-0005-0000-0000-000051410000}"/>
    <cellStyle name="Percent 6 9 9" xfId="14521" xr:uid="{00000000-0005-0000-0000-000052410000}"/>
    <cellStyle name="Percent 7" xfId="14522" xr:uid="{00000000-0005-0000-0000-000053410000}"/>
    <cellStyle name="Percent 7 10" xfId="14523" xr:uid="{00000000-0005-0000-0000-000054410000}"/>
    <cellStyle name="Percent 7 10 2" xfId="14524" xr:uid="{00000000-0005-0000-0000-000055410000}"/>
    <cellStyle name="Percent 7 10 2 2" xfId="14525" xr:uid="{00000000-0005-0000-0000-000056410000}"/>
    <cellStyle name="Percent 7 10 2 2 2" xfId="14526" xr:uid="{00000000-0005-0000-0000-000057410000}"/>
    <cellStyle name="Percent 7 10 2 3" xfId="14527" xr:uid="{00000000-0005-0000-0000-000058410000}"/>
    <cellStyle name="Percent 7 10 3" xfId="14528" xr:uid="{00000000-0005-0000-0000-000059410000}"/>
    <cellStyle name="Percent 7 10 3 2" xfId="14529" xr:uid="{00000000-0005-0000-0000-00005A410000}"/>
    <cellStyle name="Percent 7 10 4" xfId="14530" xr:uid="{00000000-0005-0000-0000-00005B410000}"/>
    <cellStyle name="Percent 7 10 5" xfId="14531" xr:uid="{00000000-0005-0000-0000-00005C410000}"/>
    <cellStyle name="Percent 7 10 6" xfId="14532" xr:uid="{00000000-0005-0000-0000-00005D410000}"/>
    <cellStyle name="Percent 7 10 7" xfId="14533" xr:uid="{00000000-0005-0000-0000-00005E410000}"/>
    <cellStyle name="Percent 7 11" xfId="14534" xr:uid="{00000000-0005-0000-0000-00005F410000}"/>
    <cellStyle name="Percent 7 11 2" xfId="14535" xr:uid="{00000000-0005-0000-0000-000060410000}"/>
    <cellStyle name="Percent 7 11 3" xfId="14536" xr:uid="{00000000-0005-0000-0000-000061410000}"/>
    <cellStyle name="Percent 7 12" xfId="14537" xr:uid="{00000000-0005-0000-0000-000062410000}"/>
    <cellStyle name="Percent 7 13" xfId="14538" xr:uid="{00000000-0005-0000-0000-000063410000}"/>
    <cellStyle name="Percent 7 14" xfId="14539" xr:uid="{00000000-0005-0000-0000-000064410000}"/>
    <cellStyle name="Percent 7 15" xfId="14540" xr:uid="{00000000-0005-0000-0000-000065410000}"/>
    <cellStyle name="Percent 7 16" xfId="14541" xr:uid="{00000000-0005-0000-0000-000066410000}"/>
    <cellStyle name="Percent 7 17" xfId="14542" xr:uid="{00000000-0005-0000-0000-000067410000}"/>
    <cellStyle name="Percent 7 18" xfId="14543" xr:uid="{00000000-0005-0000-0000-000068410000}"/>
    <cellStyle name="Percent 7 19" xfId="14544" xr:uid="{00000000-0005-0000-0000-000069410000}"/>
    <cellStyle name="Percent 7 2" xfId="14545" xr:uid="{00000000-0005-0000-0000-00006A410000}"/>
    <cellStyle name="Percent 7 2 10" xfId="19077" xr:uid="{00000000-0005-0000-0000-00006B410000}"/>
    <cellStyle name="Percent 7 2 2" xfId="14546" xr:uid="{00000000-0005-0000-0000-00006C410000}"/>
    <cellStyle name="Percent 7 2 3" xfId="14547" xr:uid="{00000000-0005-0000-0000-00006D410000}"/>
    <cellStyle name="Percent 7 2 4" xfId="14548" xr:uid="{00000000-0005-0000-0000-00006E410000}"/>
    <cellStyle name="Percent 7 2 5" xfId="14549" xr:uid="{00000000-0005-0000-0000-00006F410000}"/>
    <cellStyle name="Percent 7 2 6" xfId="14550" xr:uid="{00000000-0005-0000-0000-000070410000}"/>
    <cellStyle name="Percent 7 2 7" xfId="14551" xr:uid="{00000000-0005-0000-0000-000071410000}"/>
    <cellStyle name="Percent 7 2 8" xfId="14552" xr:uid="{00000000-0005-0000-0000-000072410000}"/>
    <cellStyle name="Percent 7 2 9" xfId="14553" xr:uid="{00000000-0005-0000-0000-000073410000}"/>
    <cellStyle name="Percent 7 20" xfId="19076" xr:uid="{00000000-0005-0000-0000-000074410000}"/>
    <cellStyle name="Percent 7 3" xfId="14554" xr:uid="{00000000-0005-0000-0000-000075410000}"/>
    <cellStyle name="Percent 7 3 10" xfId="19078" xr:uid="{00000000-0005-0000-0000-000076410000}"/>
    <cellStyle name="Percent 7 3 2" xfId="14555" xr:uid="{00000000-0005-0000-0000-000077410000}"/>
    <cellStyle name="Percent 7 3 3" xfId="14556" xr:uid="{00000000-0005-0000-0000-000078410000}"/>
    <cellStyle name="Percent 7 3 4" xfId="14557" xr:uid="{00000000-0005-0000-0000-000079410000}"/>
    <cellStyle name="Percent 7 3 5" xfId="14558" xr:uid="{00000000-0005-0000-0000-00007A410000}"/>
    <cellStyle name="Percent 7 3 6" xfId="14559" xr:uid="{00000000-0005-0000-0000-00007B410000}"/>
    <cellStyle name="Percent 7 3 7" xfId="14560" xr:uid="{00000000-0005-0000-0000-00007C410000}"/>
    <cellStyle name="Percent 7 3 8" xfId="14561" xr:uid="{00000000-0005-0000-0000-00007D410000}"/>
    <cellStyle name="Percent 7 3 9" xfId="14562" xr:uid="{00000000-0005-0000-0000-00007E410000}"/>
    <cellStyle name="Percent 7 4" xfId="14563" xr:uid="{00000000-0005-0000-0000-00007F410000}"/>
    <cellStyle name="Percent 7 4 10" xfId="19079" xr:uid="{00000000-0005-0000-0000-000080410000}"/>
    <cellStyle name="Percent 7 4 2" xfId="14564" xr:uid="{00000000-0005-0000-0000-000081410000}"/>
    <cellStyle name="Percent 7 4 3" xfId="14565" xr:uid="{00000000-0005-0000-0000-000082410000}"/>
    <cellStyle name="Percent 7 4 4" xfId="14566" xr:uid="{00000000-0005-0000-0000-000083410000}"/>
    <cellStyle name="Percent 7 4 5" xfId="14567" xr:uid="{00000000-0005-0000-0000-000084410000}"/>
    <cellStyle name="Percent 7 4 6" xfId="14568" xr:uid="{00000000-0005-0000-0000-000085410000}"/>
    <cellStyle name="Percent 7 4 7" xfId="14569" xr:uid="{00000000-0005-0000-0000-000086410000}"/>
    <cellStyle name="Percent 7 4 8" xfId="14570" xr:uid="{00000000-0005-0000-0000-000087410000}"/>
    <cellStyle name="Percent 7 4 9" xfId="14571" xr:uid="{00000000-0005-0000-0000-000088410000}"/>
    <cellStyle name="Percent 7 5" xfId="14572" xr:uid="{00000000-0005-0000-0000-000089410000}"/>
    <cellStyle name="Percent 7 5 10" xfId="19080" xr:uid="{00000000-0005-0000-0000-00008A410000}"/>
    <cellStyle name="Percent 7 5 2" xfId="14573" xr:uid="{00000000-0005-0000-0000-00008B410000}"/>
    <cellStyle name="Percent 7 5 3" xfId="14574" xr:uid="{00000000-0005-0000-0000-00008C410000}"/>
    <cellStyle name="Percent 7 5 4" xfId="14575" xr:uid="{00000000-0005-0000-0000-00008D410000}"/>
    <cellStyle name="Percent 7 5 5" xfId="14576" xr:uid="{00000000-0005-0000-0000-00008E410000}"/>
    <cellStyle name="Percent 7 5 6" xfId="14577" xr:uid="{00000000-0005-0000-0000-00008F410000}"/>
    <cellStyle name="Percent 7 5 7" xfId="14578" xr:uid="{00000000-0005-0000-0000-000090410000}"/>
    <cellStyle name="Percent 7 5 8" xfId="14579" xr:uid="{00000000-0005-0000-0000-000091410000}"/>
    <cellStyle name="Percent 7 5 9" xfId="14580" xr:uid="{00000000-0005-0000-0000-000092410000}"/>
    <cellStyle name="Percent 7 6" xfId="14581" xr:uid="{00000000-0005-0000-0000-000093410000}"/>
    <cellStyle name="Percent 7 6 10" xfId="19081" xr:uid="{00000000-0005-0000-0000-000094410000}"/>
    <cellStyle name="Percent 7 6 2" xfId="14582" xr:uid="{00000000-0005-0000-0000-000095410000}"/>
    <cellStyle name="Percent 7 6 3" xfId="14583" xr:uid="{00000000-0005-0000-0000-000096410000}"/>
    <cellStyle name="Percent 7 6 4" xfId="14584" xr:uid="{00000000-0005-0000-0000-000097410000}"/>
    <cellStyle name="Percent 7 6 5" xfId="14585" xr:uid="{00000000-0005-0000-0000-000098410000}"/>
    <cellStyle name="Percent 7 6 6" xfId="14586" xr:uid="{00000000-0005-0000-0000-000099410000}"/>
    <cellStyle name="Percent 7 6 7" xfId="14587" xr:uid="{00000000-0005-0000-0000-00009A410000}"/>
    <cellStyle name="Percent 7 6 8" xfId="14588" xr:uid="{00000000-0005-0000-0000-00009B410000}"/>
    <cellStyle name="Percent 7 6 9" xfId="14589" xr:uid="{00000000-0005-0000-0000-00009C410000}"/>
    <cellStyle name="Percent 7 7" xfId="14590" xr:uid="{00000000-0005-0000-0000-00009D410000}"/>
    <cellStyle name="Percent 7 7 10" xfId="19082" xr:uid="{00000000-0005-0000-0000-00009E410000}"/>
    <cellStyle name="Percent 7 7 2" xfId="14591" xr:uid="{00000000-0005-0000-0000-00009F410000}"/>
    <cellStyle name="Percent 7 7 3" xfId="14592" xr:uid="{00000000-0005-0000-0000-0000A0410000}"/>
    <cellStyle name="Percent 7 7 4" xfId="14593" xr:uid="{00000000-0005-0000-0000-0000A1410000}"/>
    <cellStyle name="Percent 7 7 5" xfId="14594" xr:uid="{00000000-0005-0000-0000-0000A2410000}"/>
    <cellStyle name="Percent 7 7 6" xfId="14595" xr:uid="{00000000-0005-0000-0000-0000A3410000}"/>
    <cellStyle name="Percent 7 7 7" xfId="14596" xr:uid="{00000000-0005-0000-0000-0000A4410000}"/>
    <cellStyle name="Percent 7 7 8" xfId="14597" xr:uid="{00000000-0005-0000-0000-0000A5410000}"/>
    <cellStyle name="Percent 7 7 9" xfId="14598" xr:uid="{00000000-0005-0000-0000-0000A6410000}"/>
    <cellStyle name="Percent 7 8" xfId="14599" xr:uid="{00000000-0005-0000-0000-0000A7410000}"/>
    <cellStyle name="Percent 7 8 10" xfId="19083" xr:uid="{00000000-0005-0000-0000-0000A8410000}"/>
    <cellStyle name="Percent 7 8 2" xfId="14600" xr:uid="{00000000-0005-0000-0000-0000A9410000}"/>
    <cellStyle name="Percent 7 8 3" xfId="14601" xr:uid="{00000000-0005-0000-0000-0000AA410000}"/>
    <cellStyle name="Percent 7 8 4" xfId="14602" xr:uid="{00000000-0005-0000-0000-0000AB410000}"/>
    <cellStyle name="Percent 7 8 5" xfId="14603" xr:uid="{00000000-0005-0000-0000-0000AC410000}"/>
    <cellStyle name="Percent 7 8 6" xfId="14604" xr:uid="{00000000-0005-0000-0000-0000AD410000}"/>
    <cellStyle name="Percent 7 8 7" xfId="14605" xr:uid="{00000000-0005-0000-0000-0000AE410000}"/>
    <cellStyle name="Percent 7 8 8" xfId="14606" xr:uid="{00000000-0005-0000-0000-0000AF410000}"/>
    <cellStyle name="Percent 7 8 9" xfId="14607" xr:uid="{00000000-0005-0000-0000-0000B0410000}"/>
    <cellStyle name="Percent 7 9" xfId="14608" xr:uid="{00000000-0005-0000-0000-0000B1410000}"/>
    <cellStyle name="Percent 7 9 2" xfId="14609" xr:uid="{00000000-0005-0000-0000-0000B2410000}"/>
    <cellStyle name="Percent 7 9 2 2" xfId="14610" xr:uid="{00000000-0005-0000-0000-0000B3410000}"/>
    <cellStyle name="Percent 7 9 2 2 2" xfId="14611" xr:uid="{00000000-0005-0000-0000-0000B4410000}"/>
    <cellStyle name="Percent 7 9 2 3" xfId="14612" xr:uid="{00000000-0005-0000-0000-0000B5410000}"/>
    <cellStyle name="Percent 7 9 2 4" xfId="14613" xr:uid="{00000000-0005-0000-0000-0000B6410000}"/>
    <cellStyle name="Percent 7 9 3" xfId="14614" xr:uid="{00000000-0005-0000-0000-0000B7410000}"/>
    <cellStyle name="Percent 7 9 3 2" xfId="14615" xr:uid="{00000000-0005-0000-0000-0000B8410000}"/>
    <cellStyle name="Percent 7 9 3 2 2" xfId="14616" xr:uid="{00000000-0005-0000-0000-0000B9410000}"/>
    <cellStyle name="Percent 7 9 3 3" xfId="14617" xr:uid="{00000000-0005-0000-0000-0000BA410000}"/>
    <cellStyle name="Percent 7 9 3 4" xfId="14618" xr:uid="{00000000-0005-0000-0000-0000BB410000}"/>
    <cellStyle name="Percent 7 9 4" xfId="14619" xr:uid="{00000000-0005-0000-0000-0000BC410000}"/>
    <cellStyle name="Percent 7 9 4 2" xfId="14620" xr:uid="{00000000-0005-0000-0000-0000BD410000}"/>
    <cellStyle name="Percent 7 9 4 3" xfId="14621" xr:uid="{00000000-0005-0000-0000-0000BE410000}"/>
    <cellStyle name="Percent 7 9 5" xfId="14622" xr:uid="{00000000-0005-0000-0000-0000BF410000}"/>
    <cellStyle name="Percent 7 9 6" xfId="14623" xr:uid="{00000000-0005-0000-0000-0000C0410000}"/>
    <cellStyle name="Percent 7 9 7" xfId="14624" xr:uid="{00000000-0005-0000-0000-0000C1410000}"/>
    <cellStyle name="Percent 7 9 8" xfId="14625" xr:uid="{00000000-0005-0000-0000-0000C2410000}"/>
    <cellStyle name="Percent 7 9 9" xfId="14626" xr:uid="{00000000-0005-0000-0000-0000C3410000}"/>
    <cellStyle name="Percent 8" xfId="14627" xr:uid="{00000000-0005-0000-0000-0000C4410000}"/>
    <cellStyle name="Percent 8 10" xfId="14628" xr:uid="{00000000-0005-0000-0000-0000C5410000}"/>
    <cellStyle name="Percent 8 11" xfId="14629" xr:uid="{00000000-0005-0000-0000-0000C6410000}"/>
    <cellStyle name="Percent 8 12" xfId="14630" xr:uid="{00000000-0005-0000-0000-0000C7410000}"/>
    <cellStyle name="Percent 8 13" xfId="14631" xr:uid="{00000000-0005-0000-0000-0000C8410000}"/>
    <cellStyle name="Percent 8 14" xfId="14632" xr:uid="{00000000-0005-0000-0000-0000C9410000}"/>
    <cellStyle name="Percent 8 15" xfId="14633" xr:uid="{00000000-0005-0000-0000-0000CA410000}"/>
    <cellStyle name="Percent 8 16" xfId="14634" xr:uid="{00000000-0005-0000-0000-0000CB410000}"/>
    <cellStyle name="Percent 8 17" xfId="19084" xr:uid="{00000000-0005-0000-0000-0000CC410000}"/>
    <cellStyle name="Percent 8 2" xfId="14635" xr:uid="{00000000-0005-0000-0000-0000CD410000}"/>
    <cellStyle name="Percent 8 2 10" xfId="19085" xr:uid="{00000000-0005-0000-0000-0000CE410000}"/>
    <cellStyle name="Percent 8 2 2" xfId="14636" xr:uid="{00000000-0005-0000-0000-0000CF410000}"/>
    <cellStyle name="Percent 8 2 3" xfId="14637" xr:uid="{00000000-0005-0000-0000-0000D0410000}"/>
    <cellStyle name="Percent 8 2 4" xfId="14638" xr:uid="{00000000-0005-0000-0000-0000D1410000}"/>
    <cellStyle name="Percent 8 2 5" xfId="14639" xr:uid="{00000000-0005-0000-0000-0000D2410000}"/>
    <cellStyle name="Percent 8 2 6" xfId="14640" xr:uid="{00000000-0005-0000-0000-0000D3410000}"/>
    <cellStyle name="Percent 8 2 7" xfId="14641" xr:uid="{00000000-0005-0000-0000-0000D4410000}"/>
    <cellStyle name="Percent 8 2 8" xfId="14642" xr:uid="{00000000-0005-0000-0000-0000D5410000}"/>
    <cellStyle name="Percent 8 2 9" xfId="14643" xr:uid="{00000000-0005-0000-0000-0000D6410000}"/>
    <cellStyle name="Percent 8 3" xfId="14644" xr:uid="{00000000-0005-0000-0000-0000D7410000}"/>
    <cellStyle name="Percent 8 3 10" xfId="19086" xr:uid="{00000000-0005-0000-0000-0000D8410000}"/>
    <cellStyle name="Percent 8 3 2" xfId="14645" xr:uid="{00000000-0005-0000-0000-0000D9410000}"/>
    <cellStyle name="Percent 8 3 3" xfId="14646" xr:uid="{00000000-0005-0000-0000-0000DA410000}"/>
    <cellStyle name="Percent 8 3 4" xfId="14647" xr:uid="{00000000-0005-0000-0000-0000DB410000}"/>
    <cellStyle name="Percent 8 3 5" xfId="14648" xr:uid="{00000000-0005-0000-0000-0000DC410000}"/>
    <cellStyle name="Percent 8 3 6" xfId="14649" xr:uid="{00000000-0005-0000-0000-0000DD410000}"/>
    <cellStyle name="Percent 8 3 7" xfId="14650" xr:uid="{00000000-0005-0000-0000-0000DE410000}"/>
    <cellStyle name="Percent 8 3 8" xfId="14651" xr:uid="{00000000-0005-0000-0000-0000DF410000}"/>
    <cellStyle name="Percent 8 3 9" xfId="14652" xr:uid="{00000000-0005-0000-0000-0000E0410000}"/>
    <cellStyle name="Percent 8 4" xfId="14653" xr:uid="{00000000-0005-0000-0000-0000E1410000}"/>
    <cellStyle name="Percent 8 4 10" xfId="19087" xr:uid="{00000000-0005-0000-0000-0000E2410000}"/>
    <cellStyle name="Percent 8 4 2" xfId="14654" xr:uid="{00000000-0005-0000-0000-0000E3410000}"/>
    <cellStyle name="Percent 8 4 3" xfId="14655" xr:uid="{00000000-0005-0000-0000-0000E4410000}"/>
    <cellStyle name="Percent 8 4 4" xfId="14656" xr:uid="{00000000-0005-0000-0000-0000E5410000}"/>
    <cellStyle name="Percent 8 4 5" xfId="14657" xr:uid="{00000000-0005-0000-0000-0000E6410000}"/>
    <cellStyle name="Percent 8 4 6" xfId="14658" xr:uid="{00000000-0005-0000-0000-0000E7410000}"/>
    <cellStyle name="Percent 8 4 7" xfId="14659" xr:uid="{00000000-0005-0000-0000-0000E8410000}"/>
    <cellStyle name="Percent 8 4 8" xfId="14660" xr:uid="{00000000-0005-0000-0000-0000E9410000}"/>
    <cellStyle name="Percent 8 4 9" xfId="14661" xr:uid="{00000000-0005-0000-0000-0000EA410000}"/>
    <cellStyle name="Percent 8 5" xfId="14662" xr:uid="{00000000-0005-0000-0000-0000EB410000}"/>
    <cellStyle name="Percent 8 5 10" xfId="19088" xr:uid="{00000000-0005-0000-0000-0000EC410000}"/>
    <cellStyle name="Percent 8 5 2" xfId="14663" xr:uid="{00000000-0005-0000-0000-0000ED410000}"/>
    <cellStyle name="Percent 8 5 3" xfId="14664" xr:uid="{00000000-0005-0000-0000-0000EE410000}"/>
    <cellStyle name="Percent 8 5 4" xfId="14665" xr:uid="{00000000-0005-0000-0000-0000EF410000}"/>
    <cellStyle name="Percent 8 5 5" xfId="14666" xr:uid="{00000000-0005-0000-0000-0000F0410000}"/>
    <cellStyle name="Percent 8 5 6" xfId="14667" xr:uid="{00000000-0005-0000-0000-0000F1410000}"/>
    <cellStyle name="Percent 8 5 7" xfId="14668" xr:uid="{00000000-0005-0000-0000-0000F2410000}"/>
    <cellStyle name="Percent 8 5 8" xfId="14669" xr:uid="{00000000-0005-0000-0000-0000F3410000}"/>
    <cellStyle name="Percent 8 5 9" xfId="14670" xr:uid="{00000000-0005-0000-0000-0000F4410000}"/>
    <cellStyle name="Percent 8 6" xfId="14671" xr:uid="{00000000-0005-0000-0000-0000F5410000}"/>
    <cellStyle name="Percent 8 6 10" xfId="19089" xr:uid="{00000000-0005-0000-0000-0000F6410000}"/>
    <cellStyle name="Percent 8 6 2" xfId="14672" xr:uid="{00000000-0005-0000-0000-0000F7410000}"/>
    <cellStyle name="Percent 8 6 3" xfId="14673" xr:uid="{00000000-0005-0000-0000-0000F8410000}"/>
    <cellStyle name="Percent 8 6 4" xfId="14674" xr:uid="{00000000-0005-0000-0000-0000F9410000}"/>
    <cellStyle name="Percent 8 6 5" xfId="14675" xr:uid="{00000000-0005-0000-0000-0000FA410000}"/>
    <cellStyle name="Percent 8 6 6" xfId="14676" xr:uid="{00000000-0005-0000-0000-0000FB410000}"/>
    <cellStyle name="Percent 8 6 7" xfId="14677" xr:uid="{00000000-0005-0000-0000-0000FC410000}"/>
    <cellStyle name="Percent 8 6 8" xfId="14678" xr:uid="{00000000-0005-0000-0000-0000FD410000}"/>
    <cellStyle name="Percent 8 6 9" xfId="14679" xr:uid="{00000000-0005-0000-0000-0000FE410000}"/>
    <cellStyle name="Percent 8 7" xfId="14680" xr:uid="{00000000-0005-0000-0000-0000FF410000}"/>
    <cellStyle name="Percent 8 7 10" xfId="19090" xr:uid="{00000000-0005-0000-0000-000000420000}"/>
    <cellStyle name="Percent 8 7 2" xfId="14681" xr:uid="{00000000-0005-0000-0000-000001420000}"/>
    <cellStyle name="Percent 8 7 3" xfId="14682" xr:uid="{00000000-0005-0000-0000-000002420000}"/>
    <cellStyle name="Percent 8 7 4" xfId="14683" xr:uid="{00000000-0005-0000-0000-000003420000}"/>
    <cellStyle name="Percent 8 7 5" xfId="14684" xr:uid="{00000000-0005-0000-0000-000004420000}"/>
    <cellStyle name="Percent 8 7 6" xfId="14685" xr:uid="{00000000-0005-0000-0000-000005420000}"/>
    <cellStyle name="Percent 8 7 7" xfId="14686" xr:uid="{00000000-0005-0000-0000-000006420000}"/>
    <cellStyle name="Percent 8 7 8" xfId="14687" xr:uid="{00000000-0005-0000-0000-000007420000}"/>
    <cellStyle name="Percent 8 7 9" xfId="14688" xr:uid="{00000000-0005-0000-0000-000008420000}"/>
    <cellStyle name="Percent 8 8" xfId="14689" xr:uid="{00000000-0005-0000-0000-000009420000}"/>
    <cellStyle name="Percent 8 8 10" xfId="19091" xr:uid="{00000000-0005-0000-0000-00000A420000}"/>
    <cellStyle name="Percent 8 8 2" xfId="14690" xr:uid="{00000000-0005-0000-0000-00000B420000}"/>
    <cellStyle name="Percent 8 8 3" xfId="14691" xr:uid="{00000000-0005-0000-0000-00000C420000}"/>
    <cellStyle name="Percent 8 8 4" xfId="14692" xr:uid="{00000000-0005-0000-0000-00000D420000}"/>
    <cellStyle name="Percent 8 8 5" xfId="14693" xr:uid="{00000000-0005-0000-0000-00000E420000}"/>
    <cellStyle name="Percent 8 8 6" xfId="14694" xr:uid="{00000000-0005-0000-0000-00000F420000}"/>
    <cellStyle name="Percent 8 8 7" xfId="14695" xr:uid="{00000000-0005-0000-0000-000010420000}"/>
    <cellStyle name="Percent 8 8 8" xfId="14696" xr:uid="{00000000-0005-0000-0000-000011420000}"/>
    <cellStyle name="Percent 8 8 9" xfId="14697" xr:uid="{00000000-0005-0000-0000-000012420000}"/>
    <cellStyle name="Percent 8 9" xfId="14698" xr:uid="{00000000-0005-0000-0000-000013420000}"/>
    <cellStyle name="Percent 9" xfId="14699" xr:uid="{00000000-0005-0000-0000-000014420000}"/>
    <cellStyle name="Percent 9 10" xfId="14700" xr:uid="{00000000-0005-0000-0000-000015420000}"/>
    <cellStyle name="Percent 9 10 10" xfId="14701" xr:uid="{00000000-0005-0000-0000-000016420000}"/>
    <cellStyle name="Percent 9 10 2" xfId="14702" xr:uid="{00000000-0005-0000-0000-000017420000}"/>
    <cellStyle name="Percent 9 10 3" xfId="14703" xr:uid="{00000000-0005-0000-0000-000018420000}"/>
    <cellStyle name="Percent 9 10 4" xfId="14704" xr:uid="{00000000-0005-0000-0000-000019420000}"/>
    <cellStyle name="Percent 9 10 5" xfId="14705" xr:uid="{00000000-0005-0000-0000-00001A420000}"/>
    <cellStyle name="Percent 9 10 6" xfId="14706" xr:uid="{00000000-0005-0000-0000-00001B420000}"/>
    <cellStyle name="Percent 9 10 7" xfId="14707" xr:uid="{00000000-0005-0000-0000-00001C420000}"/>
    <cellStyle name="Percent 9 10 8" xfId="14708" xr:uid="{00000000-0005-0000-0000-00001D420000}"/>
    <cellStyle name="Percent 9 10 9" xfId="14709" xr:uid="{00000000-0005-0000-0000-00001E420000}"/>
    <cellStyle name="Percent 9 11" xfId="14710" xr:uid="{00000000-0005-0000-0000-00001F420000}"/>
    <cellStyle name="Percent 9 11 10" xfId="14711" xr:uid="{00000000-0005-0000-0000-000020420000}"/>
    <cellStyle name="Percent 9 11 2" xfId="14712" xr:uid="{00000000-0005-0000-0000-000021420000}"/>
    <cellStyle name="Percent 9 11 3" xfId="14713" xr:uid="{00000000-0005-0000-0000-000022420000}"/>
    <cellStyle name="Percent 9 11 4" xfId="14714" xr:uid="{00000000-0005-0000-0000-000023420000}"/>
    <cellStyle name="Percent 9 11 5" xfId="14715" xr:uid="{00000000-0005-0000-0000-000024420000}"/>
    <cellStyle name="Percent 9 11 6" xfId="14716" xr:uid="{00000000-0005-0000-0000-000025420000}"/>
    <cellStyle name="Percent 9 11 7" xfId="14717" xr:uid="{00000000-0005-0000-0000-000026420000}"/>
    <cellStyle name="Percent 9 11 8" xfId="14718" xr:uid="{00000000-0005-0000-0000-000027420000}"/>
    <cellStyle name="Percent 9 11 9" xfId="14719" xr:uid="{00000000-0005-0000-0000-000028420000}"/>
    <cellStyle name="Percent 9 12" xfId="14720" xr:uid="{00000000-0005-0000-0000-000029420000}"/>
    <cellStyle name="Percent 9 12 10" xfId="14721" xr:uid="{00000000-0005-0000-0000-00002A420000}"/>
    <cellStyle name="Percent 9 12 2" xfId="14722" xr:uid="{00000000-0005-0000-0000-00002B420000}"/>
    <cellStyle name="Percent 9 12 3" xfId="14723" xr:uid="{00000000-0005-0000-0000-00002C420000}"/>
    <cellStyle name="Percent 9 12 4" xfId="14724" xr:uid="{00000000-0005-0000-0000-00002D420000}"/>
    <cellStyle name="Percent 9 12 5" xfId="14725" xr:uid="{00000000-0005-0000-0000-00002E420000}"/>
    <cellStyle name="Percent 9 12 6" xfId="14726" xr:uid="{00000000-0005-0000-0000-00002F420000}"/>
    <cellStyle name="Percent 9 12 7" xfId="14727" xr:uid="{00000000-0005-0000-0000-000030420000}"/>
    <cellStyle name="Percent 9 12 8" xfId="14728" xr:uid="{00000000-0005-0000-0000-000031420000}"/>
    <cellStyle name="Percent 9 12 9" xfId="14729" xr:uid="{00000000-0005-0000-0000-000032420000}"/>
    <cellStyle name="Percent 9 13" xfId="14730" xr:uid="{00000000-0005-0000-0000-000033420000}"/>
    <cellStyle name="Percent 9 13 10" xfId="14731" xr:uid="{00000000-0005-0000-0000-000034420000}"/>
    <cellStyle name="Percent 9 13 2" xfId="14732" xr:uid="{00000000-0005-0000-0000-000035420000}"/>
    <cellStyle name="Percent 9 13 3" xfId="14733" xr:uid="{00000000-0005-0000-0000-000036420000}"/>
    <cellStyle name="Percent 9 13 4" xfId="14734" xr:uid="{00000000-0005-0000-0000-000037420000}"/>
    <cellStyle name="Percent 9 13 5" xfId="14735" xr:uid="{00000000-0005-0000-0000-000038420000}"/>
    <cellStyle name="Percent 9 13 6" xfId="14736" xr:uid="{00000000-0005-0000-0000-000039420000}"/>
    <cellStyle name="Percent 9 13 7" xfId="14737" xr:uid="{00000000-0005-0000-0000-00003A420000}"/>
    <cellStyle name="Percent 9 13 8" xfId="14738" xr:uid="{00000000-0005-0000-0000-00003B420000}"/>
    <cellStyle name="Percent 9 13 9" xfId="14739" xr:uid="{00000000-0005-0000-0000-00003C420000}"/>
    <cellStyle name="Percent 9 14" xfId="14740" xr:uid="{00000000-0005-0000-0000-00003D420000}"/>
    <cellStyle name="Percent 9 14 10" xfId="14741" xr:uid="{00000000-0005-0000-0000-00003E420000}"/>
    <cellStyle name="Percent 9 14 2" xfId="14742" xr:uid="{00000000-0005-0000-0000-00003F420000}"/>
    <cellStyle name="Percent 9 14 3" xfId="14743" xr:uid="{00000000-0005-0000-0000-000040420000}"/>
    <cellStyle name="Percent 9 14 4" xfId="14744" xr:uid="{00000000-0005-0000-0000-000041420000}"/>
    <cellStyle name="Percent 9 14 5" xfId="14745" xr:uid="{00000000-0005-0000-0000-000042420000}"/>
    <cellStyle name="Percent 9 14 6" xfId="14746" xr:uid="{00000000-0005-0000-0000-000043420000}"/>
    <cellStyle name="Percent 9 14 7" xfId="14747" xr:uid="{00000000-0005-0000-0000-000044420000}"/>
    <cellStyle name="Percent 9 14 8" xfId="14748" xr:uid="{00000000-0005-0000-0000-000045420000}"/>
    <cellStyle name="Percent 9 14 9" xfId="14749" xr:uid="{00000000-0005-0000-0000-000046420000}"/>
    <cellStyle name="Percent 9 15" xfId="14750" xr:uid="{00000000-0005-0000-0000-000047420000}"/>
    <cellStyle name="Percent 9 15 10" xfId="14751" xr:uid="{00000000-0005-0000-0000-000048420000}"/>
    <cellStyle name="Percent 9 15 2" xfId="14752" xr:uid="{00000000-0005-0000-0000-000049420000}"/>
    <cellStyle name="Percent 9 15 3" xfId="14753" xr:uid="{00000000-0005-0000-0000-00004A420000}"/>
    <cellStyle name="Percent 9 15 4" xfId="14754" xr:uid="{00000000-0005-0000-0000-00004B420000}"/>
    <cellStyle name="Percent 9 15 5" xfId="14755" xr:uid="{00000000-0005-0000-0000-00004C420000}"/>
    <cellStyle name="Percent 9 15 6" xfId="14756" xr:uid="{00000000-0005-0000-0000-00004D420000}"/>
    <cellStyle name="Percent 9 15 7" xfId="14757" xr:uid="{00000000-0005-0000-0000-00004E420000}"/>
    <cellStyle name="Percent 9 15 8" xfId="14758" xr:uid="{00000000-0005-0000-0000-00004F420000}"/>
    <cellStyle name="Percent 9 15 9" xfId="14759" xr:uid="{00000000-0005-0000-0000-000050420000}"/>
    <cellStyle name="Percent 9 16" xfId="14760" xr:uid="{00000000-0005-0000-0000-000051420000}"/>
    <cellStyle name="Percent 9 16 10" xfId="14761" xr:uid="{00000000-0005-0000-0000-000052420000}"/>
    <cellStyle name="Percent 9 16 2" xfId="14762" xr:uid="{00000000-0005-0000-0000-000053420000}"/>
    <cellStyle name="Percent 9 16 3" xfId="14763" xr:uid="{00000000-0005-0000-0000-000054420000}"/>
    <cellStyle name="Percent 9 16 4" xfId="14764" xr:uid="{00000000-0005-0000-0000-000055420000}"/>
    <cellStyle name="Percent 9 16 5" xfId="14765" xr:uid="{00000000-0005-0000-0000-000056420000}"/>
    <cellStyle name="Percent 9 16 6" xfId="14766" xr:uid="{00000000-0005-0000-0000-000057420000}"/>
    <cellStyle name="Percent 9 16 7" xfId="14767" xr:uid="{00000000-0005-0000-0000-000058420000}"/>
    <cellStyle name="Percent 9 16 8" xfId="14768" xr:uid="{00000000-0005-0000-0000-000059420000}"/>
    <cellStyle name="Percent 9 16 9" xfId="14769" xr:uid="{00000000-0005-0000-0000-00005A420000}"/>
    <cellStyle name="Percent 9 17" xfId="14770" xr:uid="{00000000-0005-0000-0000-00005B420000}"/>
    <cellStyle name="Percent 9 17 10" xfId="14771" xr:uid="{00000000-0005-0000-0000-00005C420000}"/>
    <cellStyle name="Percent 9 17 2" xfId="14772" xr:uid="{00000000-0005-0000-0000-00005D420000}"/>
    <cellStyle name="Percent 9 17 3" xfId="14773" xr:uid="{00000000-0005-0000-0000-00005E420000}"/>
    <cellStyle name="Percent 9 17 4" xfId="14774" xr:uid="{00000000-0005-0000-0000-00005F420000}"/>
    <cellStyle name="Percent 9 17 5" xfId="14775" xr:uid="{00000000-0005-0000-0000-000060420000}"/>
    <cellStyle name="Percent 9 17 6" xfId="14776" xr:uid="{00000000-0005-0000-0000-000061420000}"/>
    <cellStyle name="Percent 9 17 7" xfId="14777" xr:uid="{00000000-0005-0000-0000-000062420000}"/>
    <cellStyle name="Percent 9 17 8" xfId="14778" xr:uid="{00000000-0005-0000-0000-000063420000}"/>
    <cellStyle name="Percent 9 17 9" xfId="14779" xr:uid="{00000000-0005-0000-0000-000064420000}"/>
    <cellStyle name="Percent 9 18" xfId="14780" xr:uid="{00000000-0005-0000-0000-000065420000}"/>
    <cellStyle name="Percent 9 18 10" xfId="14781" xr:uid="{00000000-0005-0000-0000-000066420000}"/>
    <cellStyle name="Percent 9 18 2" xfId="14782" xr:uid="{00000000-0005-0000-0000-000067420000}"/>
    <cellStyle name="Percent 9 18 3" xfId="14783" xr:uid="{00000000-0005-0000-0000-000068420000}"/>
    <cellStyle name="Percent 9 18 4" xfId="14784" xr:uid="{00000000-0005-0000-0000-000069420000}"/>
    <cellStyle name="Percent 9 18 5" xfId="14785" xr:uid="{00000000-0005-0000-0000-00006A420000}"/>
    <cellStyle name="Percent 9 18 6" xfId="14786" xr:uid="{00000000-0005-0000-0000-00006B420000}"/>
    <cellStyle name="Percent 9 18 7" xfId="14787" xr:uid="{00000000-0005-0000-0000-00006C420000}"/>
    <cellStyle name="Percent 9 18 8" xfId="14788" xr:uid="{00000000-0005-0000-0000-00006D420000}"/>
    <cellStyle name="Percent 9 18 9" xfId="14789" xr:uid="{00000000-0005-0000-0000-00006E420000}"/>
    <cellStyle name="Percent 9 19" xfId="14790" xr:uid="{00000000-0005-0000-0000-00006F420000}"/>
    <cellStyle name="Percent 9 19 10" xfId="14791" xr:uid="{00000000-0005-0000-0000-000070420000}"/>
    <cellStyle name="Percent 9 19 2" xfId="14792" xr:uid="{00000000-0005-0000-0000-000071420000}"/>
    <cellStyle name="Percent 9 19 3" xfId="14793" xr:uid="{00000000-0005-0000-0000-000072420000}"/>
    <cellStyle name="Percent 9 19 4" xfId="14794" xr:uid="{00000000-0005-0000-0000-000073420000}"/>
    <cellStyle name="Percent 9 19 5" xfId="14795" xr:uid="{00000000-0005-0000-0000-000074420000}"/>
    <cellStyle name="Percent 9 19 6" xfId="14796" xr:uid="{00000000-0005-0000-0000-000075420000}"/>
    <cellStyle name="Percent 9 19 7" xfId="14797" xr:uid="{00000000-0005-0000-0000-000076420000}"/>
    <cellStyle name="Percent 9 19 8" xfId="14798" xr:uid="{00000000-0005-0000-0000-000077420000}"/>
    <cellStyle name="Percent 9 19 9" xfId="14799" xr:uid="{00000000-0005-0000-0000-000078420000}"/>
    <cellStyle name="Percent 9 2" xfId="14800" xr:uid="{00000000-0005-0000-0000-000079420000}"/>
    <cellStyle name="Percent 9 2 10" xfId="14801" xr:uid="{00000000-0005-0000-0000-00007A420000}"/>
    <cellStyle name="Percent 9 2 11" xfId="14802" xr:uid="{00000000-0005-0000-0000-00007B420000}"/>
    <cellStyle name="Percent 9 2 12" xfId="14803" xr:uid="{00000000-0005-0000-0000-00007C420000}"/>
    <cellStyle name="Percent 9 2 13" xfId="19093" xr:uid="{00000000-0005-0000-0000-00007D420000}"/>
    <cellStyle name="Percent 9 2 2" xfId="14804" xr:uid="{00000000-0005-0000-0000-00007E420000}"/>
    <cellStyle name="Percent 9 2 2 2" xfId="14805" xr:uid="{00000000-0005-0000-0000-00007F420000}"/>
    <cellStyle name="Percent 9 2 2 3" xfId="14806" xr:uid="{00000000-0005-0000-0000-000080420000}"/>
    <cellStyle name="Percent 9 2 2 4" xfId="14807" xr:uid="{00000000-0005-0000-0000-000081420000}"/>
    <cellStyle name="Percent 9 2 2 5" xfId="14808" xr:uid="{00000000-0005-0000-0000-000082420000}"/>
    <cellStyle name="Percent 9 2 2 6" xfId="14809" xr:uid="{00000000-0005-0000-0000-000083420000}"/>
    <cellStyle name="Percent 9 2 2 7" xfId="14810" xr:uid="{00000000-0005-0000-0000-000084420000}"/>
    <cellStyle name="Percent 9 2 2 8" xfId="14811" xr:uid="{00000000-0005-0000-0000-000085420000}"/>
    <cellStyle name="Percent 9 2 2 9" xfId="14812" xr:uid="{00000000-0005-0000-0000-000086420000}"/>
    <cellStyle name="Percent 9 2 3" xfId="14813" xr:uid="{00000000-0005-0000-0000-000087420000}"/>
    <cellStyle name="Percent 9 2 3 2" xfId="14814" xr:uid="{00000000-0005-0000-0000-000088420000}"/>
    <cellStyle name="Percent 9 2 3 3" xfId="14815" xr:uid="{00000000-0005-0000-0000-000089420000}"/>
    <cellStyle name="Percent 9 2 3 4" xfId="14816" xr:uid="{00000000-0005-0000-0000-00008A420000}"/>
    <cellStyle name="Percent 9 2 3 5" xfId="14817" xr:uid="{00000000-0005-0000-0000-00008B420000}"/>
    <cellStyle name="Percent 9 2 4" xfId="14818" xr:uid="{00000000-0005-0000-0000-00008C420000}"/>
    <cellStyle name="Percent 9 2 5" xfId="14819" xr:uid="{00000000-0005-0000-0000-00008D420000}"/>
    <cellStyle name="Percent 9 2 6" xfId="14820" xr:uid="{00000000-0005-0000-0000-00008E420000}"/>
    <cellStyle name="Percent 9 2 7" xfId="14821" xr:uid="{00000000-0005-0000-0000-00008F420000}"/>
    <cellStyle name="Percent 9 2 8" xfId="14822" xr:uid="{00000000-0005-0000-0000-000090420000}"/>
    <cellStyle name="Percent 9 2 9" xfId="14823" xr:uid="{00000000-0005-0000-0000-000091420000}"/>
    <cellStyle name="Percent 9 20" xfId="14824" xr:uid="{00000000-0005-0000-0000-000092420000}"/>
    <cellStyle name="Percent 9 20 10" xfId="14825" xr:uid="{00000000-0005-0000-0000-000093420000}"/>
    <cellStyle name="Percent 9 20 2" xfId="14826" xr:uid="{00000000-0005-0000-0000-000094420000}"/>
    <cellStyle name="Percent 9 20 3" xfId="14827" xr:uid="{00000000-0005-0000-0000-000095420000}"/>
    <cellStyle name="Percent 9 20 4" xfId="14828" xr:uid="{00000000-0005-0000-0000-000096420000}"/>
    <cellStyle name="Percent 9 20 5" xfId="14829" xr:uid="{00000000-0005-0000-0000-000097420000}"/>
    <cellStyle name="Percent 9 20 6" xfId="14830" xr:uid="{00000000-0005-0000-0000-000098420000}"/>
    <cellStyle name="Percent 9 20 7" xfId="14831" xr:uid="{00000000-0005-0000-0000-000099420000}"/>
    <cellStyle name="Percent 9 20 8" xfId="14832" xr:uid="{00000000-0005-0000-0000-00009A420000}"/>
    <cellStyle name="Percent 9 20 9" xfId="14833" xr:uid="{00000000-0005-0000-0000-00009B420000}"/>
    <cellStyle name="Percent 9 21" xfId="14834" xr:uid="{00000000-0005-0000-0000-00009C420000}"/>
    <cellStyle name="Percent 9 21 2" xfId="14835" xr:uid="{00000000-0005-0000-0000-00009D420000}"/>
    <cellStyle name="Percent 9 21 3" xfId="14836" xr:uid="{00000000-0005-0000-0000-00009E420000}"/>
    <cellStyle name="Percent 9 21 4" xfId="14837" xr:uid="{00000000-0005-0000-0000-00009F420000}"/>
    <cellStyle name="Percent 9 21 5" xfId="14838" xr:uid="{00000000-0005-0000-0000-0000A0420000}"/>
    <cellStyle name="Percent 9 22" xfId="14839" xr:uid="{00000000-0005-0000-0000-0000A1420000}"/>
    <cellStyle name="Percent 9 22 2" xfId="14840" xr:uid="{00000000-0005-0000-0000-0000A2420000}"/>
    <cellStyle name="Percent 9 22 3" xfId="14841" xr:uid="{00000000-0005-0000-0000-0000A3420000}"/>
    <cellStyle name="Percent 9 22 4" xfId="14842" xr:uid="{00000000-0005-0000-0000-0000A4420000}"/>
    <cellStyle name="Percent 9 22 5" xfId="14843" xr:uid="{00000000-0005-0000-0000-0000A5420000}"/>
    <cellStyle name="Percent 9 23" xfId="14844" xr:uid="{00000000-0005-0000-0000-0000A6420000}"/>
    <cellStyle name="Percent 9 24" xfId="14845" xr:uid="{00000000-0005-0000-0000-0000A7420000}"/>
    <cellStyle name="Percent 9 25" xfId="14846" xr:uid="{00000000-0005-0000-0000-0000A8420000}"/>
    <cellStyle name="Percent 9 26" xfId="14847" xr:uid="{00000000-0005-0000-0000-0000A9420000}"/>
    <cellStyle name="Percent 9 27" xfId="14848" xr:uid="{00000000-0005-0000-0000-0000AA420000}"/>
    <cellStyle name="Percent 9 28" xfId="14849" xr:uid="{00000000-0005-0000-0000-0000AB420000}"/>
    <cellStyle name="Percent 9 29" xfId="14850" xr:uid="{00000000-0005-0000-0000-0000AC420000}"/>
    <cellStyle name="Percent 9 3" xfId="14851" xr:uid="{00000000-0005-0000-0000-0000AD420000}"/>
    <cellStyle name="Percent 9 3 10" xfId="14852" xr:uid="{00000000-0005-0000-0000-0000AE420000}"/>
    <cellStyle name="Percent 9 3 11" xfId="14853" xr:uid="{00000000-0005-0000-0000-0000AF420000}"/>
    <cellStyle name="Percent 9 3 12" xfId="14854" xr:uid="{00000000-0005-0000-0000-0000B0420000}"/>
    <cellStyle name="Percent 9 3 13" xfId="19094" xr:uid="{00000000-0005-0000-0000-0000B1420000}"/>
    <cellStyle name="Percent 9 3 2" xfId="14855" xr:uid="{00000000-0005-0000-0000-0000B2420000}"/>
    <cellStyle name="Percent 9 3 2 2" xfId="14856" xr:uid="{00000000-0005-0000-0000-0000B3420000}"/>
    <cellStyle name="Percent 9 3 2 3" xfId="14857" xr:uid="{00000000-0005-0000-0000-0000B4420000}"/>
    <cellStyle name="Percent 9 3 2 4" xfId="14858" xr:uid="{00000000-0005-0000-0000-0000B5420000}"/>
    <cellStyle name="Percent 9 3 2 5" xfId="14859" xr:uid="{00000000-0005-0000-0000-0000B6420000}"/>
    <cellStyle name="Percent 9 3 2 6" xfId="14860" xr:uid="{00000000-0005-0000-0000-0000B7420000}"/>
    <cellStyle name="Percent 9 3 2 7" xfId="14861" xr:uid="{00000000-0005-0000-0000-0000B8420000}"/>
    <cellStyle name="Percent 9 3 2 8" xfId="14862" xr:uid="{00000000-0005-0000-0000-0000B9420000}"/>
    <cellStyle name="Percent 9 3 2 9" xfId="14863" xr:uid="{00000000-0005-0000-0000-0000BA420000}"/>
    <cellStyle name="Percent 9 3 3" xfId="14864" xr:uid="{00000000-0005-0000-0000-0000BB420000}"/>
    <cellStyle name="Percent 9 3 3 2" xfId="14865" xr:uid="{00000000-0005-0000-0000-0000BC420000}"/>
    <cellStyle name="Percent 9 3 3 3" xfId="14866" xr:uid="{00000000-0005-0000-0000-0000BD420000}"/>
    <cellStyle name="Percent 9 3 3 4" xfId="14867" xr:uid="{00000000-0005-0000-0000-0000BE420000}"/>
    <cellStyle name="Percent 9 3 3 5" xfId="14868" xr:uid="{00000000-0005-0000-0000-0000BF420000}"/>
    <cellStyle name="Percent 9 3 4" xfId="14869" xr:uid="{00000000-0005-0000-0000-0000C0420000}"/>
    <cellStyle name="Percent 9 3 5" xfId="14870" xr:uid="{00000000-0005-0000-0000-0000C1420000}"/>
    <cellStyle name="Percent 9 3 6" xfId="14871" xr:uid="{00000000-0005-0000-0000-0000C2420000}"/>
    <cellStyle name="Percent 9 3 7" xfId="14872" xr:uid="{00000000-0005-0000-0000-0000C3420000}"/>
    <cellStyle name="Percent 9 3 8" xfId="14873" xr:uid="{00000000-0005-0000-0000-0000C4420000}"/>
    <cellStyle name="Percent 9 3 9" xfId="14874" xr:uid="{00000000-0005-0000-0000-0000C5420000}"/>
    <cellStyle name="Percent 9 30" xfId="19092" xr:uid="{00000000-0005-0000-0000-0000C6420000}"/>
    <cellStyle name="Percent 9 4" xfId="14875" xr:uid="{00000000-0005-0000-0000-0000C7420000}"/>
    <cellStyle name="Percent 9 4 10" xfId="14876" xr:uid="{00000000-0005-0000-0000-0000C8420000}"/>
    <cellStyle name="Percent 9 4 11" xfId="14877" xr:uid="{00000000-0005-0000-0000-0000C9420000}"/>
    <cellStyle name="Percent 9 4 12" xfId="14878" xr:uid="{00000000-0005-0000-0000-0000CA420000}"/>
    <cellStyle name="Percent 9 4 13" xfId="19095" xr:uid="{00000000-0005-0000-0000-0000CB420000}"/>
    <cellStyle name="Percent 9 4 2" xfId="14879" xr:uid="{00000000-0005-0000-0000-0000CC420000}"/>
    <cellStyle name="Percent 9 4 2 2" xfId="14880" xr:uid="{00000000-0005-0000-0000-0000CD420000}"/>
    <cellStyle name="Percent 9 4 2 3" xfId="14881" xr:uid="{00000000-0005-0000-0000-0000CE420000}"/>
    <cellStyle name="Percent 9 4 2 4" xfId="14882" xr:uid="{00000000-0005-0000-0000-0000CF420000}"/>
    <cellStyle name="Percent 9 4 2 5" xfId="14883" xr:uid="{00000000-0005-0000-0000-0000D0420000}"/>
    <cellStyle name="Percent 9 4 2 6" xfId="14884" xr:uid="{00000000-0005-0000-0000-0000D1420000}"/>
    <cellStyle name="Percent 9 4 2 7" xfId="14885" xr:uid="{00000000-0005-0000-0000-0000D2420000}"/>
    <cellStyle name="Percent 9 4 2 8" xfId="14886" xr:uid="{00000000-0005-0000-0000-0000D3420000}"/>
    <cellStyle name="Percent 9 4 2 9" xfId="14887" xr:uid="{00000000-0005-0000-0000-0000D4420000}"/>
    <cellStyle name="Percent 9 4 3" xfId="14888" xr:uid="{00000000-0005-0000-0000-0000D5420000}"/>
    <cellStyle name="Percent 9 4 3 2" xfId="14889" xr:uid="{00000000-0005-0000-0000-0000D6420000}"/>
    <cellStyle name="Percent 9 4 3 3" xfId="14890" xr:uid="{00000000-0005-0000-0000-0000D7420000}"/>
    <cellStyle name="Percent 9 4 3 4" xfId="14891" xr:uid="{00000000-0005-0000-0000-0000D8420000}"/>
    <cellStyle name="Percent 9 4 3 5" xfId="14892" xr:uid="{00000000-0005-0000-0000-0000D9420000}"/>
    <cellStyle name="Percent 9 4 4" xfId="14893" xr:uid="{00000000-0005-0000-0000-0000DA420000}"/>
    <cellStyle name="Percent 9 4 5" xfId="14894" xr:uid="{00000000-0005-0000-0000-0000DB420000}"/>
    <cellStyle name="Percent 9 4 6" xfId="14895" xr:uid="{00000000-0005-0000-0000-0000DC420000}"/>
    <cellStyle name="Percent 9 4 7" xfId="14896" xr:uid="{00000000-0005-0000-0000-0000DD420000}"/>
    <cellStyle name="Percent 9 4 8" xfId="14897" xr:uid="{00000000-0005-0000-0000-0000DE420000}"/>
    <cellStyle name="Percent 9 4 9" xfId="14898" xr:uid="{00000000-0005-0000-0000-0000DF420000}"/>
    <cellStyle name="Percent 9 5" xfId="14899" xr:uid="{00000000-0005-0000-0000-0000E0420000}"/>
    <cellStyle name="Percent 9 5 10" xfId="14900" xr:uid="{00000000-0005-0000-0000-0000E1420000}"/>
    <cellStyle name="Percent 9 5 11" xfId="14901" xr:uid="{00000000-0005-0000-0000-0000E2420000}"/>
    <cellStyle name="Percent 9 5 12" xfId="14902" xr:uid="{00000000-0005-0000-0000-0000E3420000}"/>
    <cellStyle name="Percent 9 5 13" xfId="19096" xr:uid="{00000000-0005-0000-0000-0000E4420000}"/>
    <cellStyle name="Percent 9 5 2" xfId="14903" xr:uid="{00000000-0005-0000-0000-0000E5420000}"/>
    <cellStyle name="Percent 9 5 2 2" xfId="14904" xr:uid="{00000000-0005-0000-0000-0000E6420000}"/>
    <cellStyle name="Percent 9 5 2 3" xfId="14905" xr:uid="{00000000-0005-0000-0000-0000E7420000}"/>
    <cellStyle name="Percent 9 5 2 4" xfId="14906" xr:uid="{00000000-0005-0000-0000-0000E8420000}"/>
    <cellStyle name="Percent 9 5 2 5" xfId="14907" xr:uid="{00000000-0005-0000-0000-0000E9420000}"/>
    <cellStyle name="Percent 9 5 2 6" xfId="14908" xr:uid="{00000000-0005-0000-0000-0000EA420000}"/>
    <cellStyle name="Percent 9 5 2 7" xfId="14909" xr:uid="{00000000-0005-0000-0000-0000EB420000}"/>
    <cellStyle name="Percent 9 5 2 8" xfId="14910" xr:uid="{00000000-0005-0000-0000-0000EC420000}"/>
    <cellStyle name="Percent 9 5 2 9" xfId="14911" xr:uid="{00000000-0005-0000-0000-0000ED420000}"/>
    <cellStyle name="Percent 9 5 3" xfId="14912" xr:uid="{00000000-0005-0000-0000-0000EE420000}"/>
    <cellStyle name="Percent 9 5 3 2" xfId="14913" xr:uid="{00000000-0005-0000-0000-0000EF420000}"/>
    <cellStyle name="Percent 9 5 3 3" xfId="14914" xr:uid="{00000000-0005-0000-0000-0000F0420000}"/>
    <cellStyle name="Percent 9 5 3 4" xfId="14915" xr:uid="{00000000-0005-0000-0000-0000F1420000}"/>
    <cellStyle name="Percent 9 5 3 5" xfId="14916" xr:uid="{00000000-0005-0000-0000-0000F2420000}"/>
    <cellStyle name="Percent 9 5 4" xfId="14917" xr:uid="{00000000-0005-0000-0000-0000F3420000}"/>
    <cellStyle name="Percent 9 5 5" xfId="14918" xr:uid="{00000000-0005-0000-0000-0000F4420000}"/>
    <cellStyle name="Percent 9 5 6" xfId="14919" xr:uid="{00000000-0005-0000-0000-0000F5420000}"/>
    <cellStyle name="Percent 9 5 7" xfId="14920" xr:uid="{00000000-0005-0000-0000-0000F6420000}"/>
    <cellStyle name="Percent 9 5 8" xfId="14921" xr:uid="{00000000-0005-0000-0000-0000F7420000}"/>
    <cellStyle name="Percent 9 5 9" xfId="14922" xr:uid="{00000000-0005-0000-0000-0000F8420000}"/>
    <cellStyle name="Percent 9 6" xfId="14923" xr:uid="{00000000-0005-0000-0000-0000F9420000}"/>
    <cellStyle name="Percent 9 6 10" xfId="14924" xr:uid="{00000000-0005-0000-0000-0000FA420000}"/>
    <cellStyle name="Percent 9 6 11" xfId="14925" xr:uid="{00000000-0005-0000-0000-0000FB420000}"/>
    <cellStyle name="Percent 9 6 12" xfId="14926" xr:uid="{00000000-0005-0000-0000-0000FC420000}"/>
    <cellStyle name="Percent 9 6 13" xfId="19097" xr:uid="{00000000-0005-0000-0000-0000FD420000}"/>
    <cellStyle name="Percent 9 6 2" xfId="14927" xr:uid="{00000000-0005-0000-0000-0000FE420000}"/>
    <cellStyle name="Percent 9 6 2 2" xfId="14928" xr:uid="{00000000-0005-0000-0000-0000FF420000}"/>
    <cellStyle name="Percent 9 6 2 3" xfId="14929" xr:uid="{00000000-0005-0000-0000-000000430000}"/>
    <cellStyle name="Percent 9 6 2 4" xfId="14930" xr:uid="{00000000-0005-0000-0000-000001430000}"/>
    <cellStyle name="Percent 9 6 2 5" xfId="14931" xr:uid="{00000000-0005-0000-0000-000002430000}"/>
    <cellStyle name="Percent 9 6 2 6" xfId="14932" xr:uid="{00000000-0005-0000-0000-000003430000}"/>
    <cellStyle name="Percent 9 6 2 7" xfId="14933" xr:uid="{00000000-0005-0000-0000-000004430000}"/>
    <cellStyle name="Percent 9 6 2 8" xfId="14934" xr:uid="{00000000-0005-0000-0000-000005430000}"/>
    <cellStyle name="Percent 9 6 2 9" xfId="14935" xr:uid="{00000000-0005-0000-0000-000006430000}"/>
    <cellStyle name="Percent 9 6 3" xfId="14936" xr:uid="{00000000-0005-0000-0000-000007430000}"/>
    <cellStyle name="Percent 9 6 3 2" xfId="14937" xr:uid="{00000000-0005-0000-0000-000008430000}"/>
    <cellStyle name="Percent 9 6 3 3" xfId="14938" xr:uid="{00000000-0005-0000-0000-000009430000}"/>
    <cellStyle name="Percent 9 6 3 4" xfId="14939" xr:uid="{00000000-0005-0000-0000-00000A430000}"/>
    <cellStyle name="Percent 9 6 3 5" xfId="14940" xr:uid="{00000000-0005-0000-0000-00000B430000}"/>
    <cellStyle name="Percent 9 6 4" xfId="14941" xr:uid="{00000000-0005-0000-0000-00000C430000}"/>
    <cellStyle name="Percent 9 6 5" xfId="14942" xr:uid="{00000000-0005-0000-0000-00000D430000}"/>
    <cellStyle name="Percent 9 6 6" xfId="14943" xr:uid="{00000000-0005-0000-0000-00000E430000}"/>
    <cellStyle name="Percent 9 6 7" xfId="14944" xr:uid="{00000000-0005-0000-0000-00000F430000}"/>
    <cellStyle name="Percent 9 6 8" xfId="14945" xr:uid="{00000000-0005-0000-0000-000010430000}"/>
    <cellStyle name="Percent 9 6 9" xfId="14946" xr:uid="{00000000-0005-0000-0000-000011430000}"/>
    <cellStyle name="Percent 9 7" xfId="14947" xr:uid="{00000000-0005-0000-0000-000012430000}"/>
    <cellStyle name="Percent 9 7 10" xfId="14948" xr:uid="{00000000-0005-0000-0000-000013430000}"/>
    <cellStyle name="Percent 9 7 11" xfId="14949" xr:uid="{00000000-0005-0000-0000-000014430000}"/>
    <cellStyle name="Percent 9 7 12" xfId="14950" xr:uid="{00000000-0005-0000-0000-000015430000}"/>
    <cellStyle name="Percent 9 7 13" xfId="14951" xr:uid="{00000000-0005-0000-0000-000016430000}"/>
    <cellStyle name="Percent 9 7 14" xfId="14952" xr:uid="{00000000-0005-0000-0000-000017430000}"/>
    <cellStyle name="Percent 9 7 15" xfId="19098" xr:uid="{00000000-0005-0000-0000-000018430000}"/>
    <cellStyle name="Percent 9 7 2" xfId="14953" xr:uid="{00000000-0005-0000-0000-000019430000}"/>
    <cellStyle name="Percent 9 7 2 10" xfId="14954" xr:uid="{00000000-0005-0000-0000-00001A430000}"/>
    <cellStyle name="Percent 9 7 2 2" xfId="14955" xr:uid="{00000000-0005-0000-0000-00001B430000}"/>
    <cellStyle name="Percent 9 7 2 3" xfId="14956" xr:uid="{00000000-0005-0000-0000-00001C430000}"/>
    <cellStyle name="Percent 9 7 2 4" xfId="14957" xr:uid="{00000000-0005-0000-0000-00001D430000}"/>
    <cellStyle name="Percent 9 7 2 5" xfId="14958" xr:uid="{00000000-0005-0000-0000-00001E430000}"/>
    <cellStyle name="Percent 9 7 2 6" xfId="14959" xr:uid="{00000000-0005-0000-0000-00001F430000}"/>
    <cellStyle name="Percent 9 7 2 7" xfId="14960" xr:uid="{00000000-0005-0000-0000-000020430000}"/>
    <cellStyle name="Percent 9 7 2 8" xfId="14961" xr:uid="{00000000-0005-0000-0000-000021430000}"/>
    <cellStyle name="Percent 9 7 2 9" xfId="14962" xr:uid="{00000000-0005-0000-0000-000022430000}"/>
    <cellStyle name="Percent 9 7 3" xfId="14963" xr:uid="{00000000-0005-0000-0000-000023430000}"/>
    <cellStyle name="Percent 9 7 3 10" xfId="14964" xr:uid="{00000000-0005-0000-0000-000024430000}"/>
    <cellStyle name="Percent 9 7 3 2" xfId="14965" xr:uid="{00000000-0005-0000-0000-000025430000}"/>
    <cellStyle name="Percent 9 7 3 3" xfId="14966" xr:uid="{00000000-0005-0000-0000-000026430000}"/>
    <cellStyle name="Percent 9 7 3 4" xfId="14967" xr:uid="{00000000-0005-0000-0000-000027430000}"/>
    <cellStyle name="Percent 9 7 3 5" xfId="14968" xr:uid="{00000000-0005-0000-0000-000028430000}"/>
    <cellStyle name="Percent 9 7 3 6" xfId="14969" xr:uid="{00000000-0005-0000-0000-000029430000}"/>
    <cellStyle name="Percent 9 7 3 7" xfId="14970" xr:uid="{00000000-0005-0000-0000-00002A430000}"/>
    <cellStyle name="Percent 9 7 3 8" xfId="14971" xr:uid="{00000000-0005-0000-0000-00002B430000}"/>
    <cellStyle name="Percent 9 7 3 9" xfId="14972" xr:uid="{00000000-0005-0000-0000-00002C430000}"/>
    <cellStyle name="Percent 9 7 4" xfId="14973" xr:uid="{00000000-0005-0000-0000-00002D430000}"/>
    <cellStyle name="Percent 9 7 4 2" xfId="14974" xr:uid="{00000000-0005-0000-0000-00002E430000}"/>
    <cellStyle name="Percent 9 7 4 3" xfId="14975" xr:uid="{00000000-0005-0000-0000-00002F430000}"/>
    <cellStyle name="Percent 9 7 4 4" xfId="14976" xr:uid="{00000000-0005-0000-0000-000030430000}"/>
    <cellStyle name="Percent 9 7 4 5" xfId="14977" xr:uid="{00000000-0005-0000-0000-000031430000}"/>
    <cellStyle name="Percent 9 7 4 6" xfId="14978" xr:uid="{00000000-0005-0000-0000-000032430000}"/>
    <cellStyle name="Percent 9 7 4 7" xfId="14979" xr:uid="{00000000-0005-0000-0000-000033430000}"/>
    <cellStyle name="Percent 9 7 4 8" xfId="14980" xr:uid="{00000000-0005-0000-0000-000034430000}"/>
    <cellStyle name="Percent 9 7 4 9" xfId="14981" xr:uid="{00000000-0005-0000-0000-000035430000}"/>
    <cellStyle name="Percent 9 7 5" xfId="14982" xr:uid="{00000000-0005-0000-0000-000036430000}"/>
    <cellStyle name="Percent 9 7 5 2" xfId="14983" xr:uid="{00000000-0005-0000-0000-000037430000}"/>
    <cellStyle name="Percent 9 7 5 3" xfId="14984" xr:uid="{00000000-0005-0000-0000-000038430000}"/>
    <cellStyle name="Percent 9 7 5 4" xfId="14985" xr:uid="{00000000-0005-0000-0000-000039430000}"/>
    <cellStyle name="Percent 9 7 5 5" xfId="14986" xr:uid="{00000000-0005-0000-0000-00003A430000}"/>
    <cellStyle name="Percent 9 7 6" xfId="14987" xr:uid="{00000000-0005-0000-0000-00003B430000}"/>
    <cellStyle name="Percent 9 7 7" xfId="14988" xr:uid="{00000000-0005-0000-0000-00003C430000}"/>
    <cellStyle name="Percent 9 7 8" xfId="14989" xr:uid="{00000000-0005-0000-0000-00003D430000}"/>
    <cellStyle name="Percent 9 7 9" xfId="14990" xr:uid="{00000000-0005-0000-0000-00003E430000}"/>
    <cellStyle name="Percent 9 8" xfId="14991" xr:uid="{00000000-0005-0000-0000-00003F430000}"/>
    <cellStyle name="Percent 9 8 10" xfId="14992" xr:uid="{00000000-0005-0000-0000-000040430000}"/>
    <cellStyle name="Percent 9 8 11" xfId="14993" xr:uid="{00000000-0005-0000-0000-000041430000}"/>
    <cellStyle name="Percent 9 8 12" xfId="14994" xr:uid="{00000000-0005-0000-0000-000042430000}"/>
    <cellStyle name="Percent 9 8 13" xfId="19099" xr:uid="{00000000-0005-0000-0000-000043430000}"/>
    <cellStyle name="Percent 9 8 2" xfId="14995" xr:uid="{00000000-0005-0000-0000-000044430000}"/>
    <cellStyle name="Percent 9 8 2 2" xfId="14996" xr:uid="{00000000-0005-0000-0000-000045430000}"/>
    <cellStyle name="Percent 9 8 2 3" xfId="14997" xr:uid="{00000000-0005-0000-0000-000046430000}"/>
    <cellStyle name="Percent 9 8 2 4" xfId="14998" xr:uid="{00000000-0005-0000-0000-000047430000}"/>
    <cellStyle name="Percent 9 8 2 5" xfId="14999" xr:uid="{00000000-0005-0000-0000-000048430000}"/>
    <cellStyle name="Percent 9 8 2 6" xfId="15000" xr:uid="{00000000-0005-0000-0000-000049430000}"/>
    <cellStyle name="Percent 9 8 2 7" xfId="15001" xr:uid="{00000000-0005-0000-0000-00004A430000}"/>
    <cellStyle name="Percent 9 8 2 8" xfId="15002" xr:uid="{00000000-0005-0000-0000-00004B430000}"/>
    <cellStyle name="Percent 9 8 2 9" xfId="15003" xr:uid="{00000000-0005-0000-0000-00004C430000}"/>
    <cellStyle name="Percent 9 8 3" xfId="15004" xr:uid="{00000000-0005-0000-0000-00004D430000}"/>
    <cellStyle name="Percent 9 8 3 2" xfId="15005" xr:uid="{00000000-0005-0000-0000-00004E430000}"/>
    <cellStyle name="Percent 9 8 3 3" xfId="15006" xr:uid="{00000000-0005-0000-0000-00004F430000}"/>
    <cellStyle name="Percent 9 8 3 4" xfId="15007" xr:uid="{00000000-0005-0000-0000-000050430000}"/>
    <cellStyle name="Percent 9 8 3 5" xfId="15008" xr:uid="{00000000-0005-0000-0000-000051430000}"/>
    <cellStyle name="Percent 9 8 4" xfId="15009" xr:uid="{00000000-0005-0000-0000-000052430000}"/>
    <cellStyle name="Percent 9 8 5" xfId="15010" xr:uid="{00000000-0005-0000-0000-000053430000}"/>
    <cellStyle name="Percent 9 8 6" xfId="15011" xr:uid="{00000000-0005-0000-0000-000054430000}"/>
    <cellStyle name="Percent 9 8 7" xfId="15012" xr:uid="{00000000-0005-0000-0000-000055430000}"/>
    <cellStyle name="Percent 9 8 8" xfId="15013" xr:uid="{00000000-0005-0000-0000-000056430000}"/>
    <cellStyle name="Percent 9 8 9" xfId="15014" xr:uid="{00000000-0005-0000-0000-000057430000}"/>
    <cellStyle name="Percent 9 9" xfId="15015" xr:uid="{00000000-0005-0000-0000-000058430000}"/>
    <cellStyle name="Percent 9 9 10" xfId="15016" xr:uid="{00000000-0005-0000-0000-000059430000}"/>
    <cellStyle name="Percent 9 9 2" xfId="15017" xr:uid="{00000000-0005-0000-0000-00005A430000}"/>
    <cellStyle name="Percent 9 9 3" xfId="15018" xr:uid="{00000000-0005-0000-0000-00005B430000}"/>
    <cellStyle name="Percent 9 9 4" xfId="15019" xr:uid="{00000000-0005-0000-0000-00005C430000}"/>
    <cellStyle name="Percent 9 9 5" xfId="15020" xr:uid="{00000000-0005-0000-0000-00005D430000}"/>
    <cellStyle name="Percent 9 9 6" xfId="15021" xr:uid="{00000000-0005-0000-0000-00005E430000}"/>
    <cellStyle name="Percent 9 9 7" xfId="15022" xr:uid="{00000000-0005-0000-0000-00005F430000}"/>
    <cellStyle name="Percent 9 9 8" xfId="15023" xr:uid="{00000000-0005-0000-0000-000060430000}"/>
    <cellStyle name="Percent 9 9 9" xfId="15024" xr:uid="{00000000-0005-0000-0000-000061430000}"/>
    <cellStyle name="Percentagem 2 2" xfId="15025" xr:uid="{00000000-0005-0000-0000-000062430000}"/>
    <cellStyle name="Percentagem 2 2 10" xfId="15026" xr:uid="{00000000-0005-0000-0000-000063430000}"/>
    <cellStyle name="Percentagem 2 2 2" xfId="15027" xr:uid="{00000000-0005-0000-0000-000064430000}"/>
    <cellStyle name="Percentagem 2 2 3" xfId="15028" xr:uid="{00000000-0005-0000-0000-000065430000}"/>
    <cellStyle name="Percentagem 2 2 4" xfId="15029" xr:uid="{00000000-0005-0000-0000-000066430000}"/>
    <cellStyle name="Percentagem 2 2 5" xfId="15030" xr:uid="{00000000-0005-0000-0000-000067430000}"/>
    <cellStyle name="Percentagem 2 2 6" xfId="15031" xr:uid="{00000000-0005-0000-0000-000068430000}"/>
    <cellStyle name="Percentagem 2 2 7" xfId="15032" xr:uid="{00000000-0005-0000-0000-000069430000}"/>
    <cellStyle name="Percentagem 2 2 8" xfId="15033" xr:uid="{00000000-0005-0000-0000-00006A430000}"/>
    <cellStyle name="Percentagem 2 2 9" xfId="15034" xr:uid="{00000000-0005-0000-0000-00006B430000}"/>
    <cellStyle name="Percentagem 2 3" xfId="15035" xr:uid="{00000000-0005-0000-0000-00006C430000}"/>
    <cellStyle name="Percentagem 2 3 10" xfId="15036" xr:uid="{00000000-0005-0000-0000-00006D430000}"/>
    <cellStyle name="Percentagem 2 3 2" xfId="15037" xr:uid="{00000000-0005-0000-0000-00006E430000}"/>
    <cellStyle name="Percentagem 2 3 3" xfId="15038" xr:uid="{00000000-0005-0000-0000-00006F430000}"/>
    <cellStyle name="Percentagem 2 3 4" xfId="15039" xr:uid="{00000000-0005-0000-0000-000070430000}"/>
    <cellStyle name="Percentagem 2 3 5" xfId="15040" xr:uid="{00000000-0005-0000-0000-000071430000}"/>
    <cellStyle name="Percentagem 2 3 6" xfId="15041" xr:uid="{00000000-0005-0000-0000-000072430000}"/>
    <cellStyle name="Percentagem 2 3 7" xfId="15042" xr:uid="{00000000-0005-0000-0000-000073430000}"/>
    <cellStyle name="Percentagem 2 3 8" xfId="15043" xr:uid="{00000000-0005-0000-0000-000074430000}"/>
    <cellStyle name="Percentagem 2 3 9" xfId="15044" xr:uid="{00000000-0005-0000-0000-000075430000}"/>
    <cellStyle name="Pilkku_Layo9704" xfId="15045" xr:uid="{00000000-0005-0000-0000-000076430000}"/>
    <cellStyle name="Pyör. luku_Layo9704" xfId="15046" xr:uid="{00000000-0005-0000-0000-000077430000}"/>
    <cellStyle name="Pyör. valuutta_Layo9704" xfId="15047" xr:uid="{00000000-0005-0000-0000-000078430000}"/>
    <cellStyle name="Schlecht" xfId="15048" xr:uid="{00000000-0005-0000-0000-000079430000}"/>
    <cellStyle name="Schlecht 10" xfId="15049" xr:uid="{00000000-0005-0000-0000-00007A430000}"/>
    <cellStyle name="Schlecht 2" xfId="15050" xr:uid="{00000000-0005-0000-0000-00007B430000}"/>
    <cellStyle name="Schlecht 3" xfId="15051" xr:uid="{00000000-0005-0000-0000-00007C430000}"/>
    <cellStyle name="Schlecht 4" xfId="15052" xr:uid="{00000000-0005-0000-0000-00007D430000}"/>
    <cellStyle name="Schlecht 5" xfId="15053" xr:uid="{00000000-0005-0000-0000-00007E430000}"/>
    <cellStyle name="Schlecht 6" xfId="15054" xr:uid="{00000000-0005-0000-0000-00007F430000}"/>
    <cellStyle name="Schlecht 7" xfId="15055" xr:uid="{00000000-0005-0000-0000-000080430000}"/>
    <cellStyle name="Schlecht 8" xfId="15056" xr:uid="{00000000-0005-0000-0000-000081430000}"/>
    <cellStyle name="Schlecht 9" xfId="15057" xr:uid="{00000000-0005-0000-0000-000082430000}"/>
    <cellStyle name="Shade" xfId="15058" xr:uid="{00000000-0005-0000-0000-000083430000}"/>
    <cellStyle name="Shade 10" xfId="15059" xr:uid="{00000000-0005-0000-0000-000084430000}"/>
    <cellStyle name="Shade 2" xfId="15060" xr:uid="{00000000-0005-0000-0000-000085430000}"/>
    <cellStyle name="Shade 3" xfId="15061" xr:uid="{00000000-0005-0000-0000-000086430000}"/>
    <cellStyle name="Shade 4" xfId="15062" xr:uid="{00000000-0005-0000-0000-000087430000}"/>
    <cellStyle name="Shade 5" xfId="15063" xr:uid="{00000000-0005-0000-0000-000088430000}"/>
    <cellStyle name="Shade 6" xfId="15064" xr:uid="{00000000-0005-0000-0000-000089430000}"/>
    <cellStyle name="Shade 7" xfId="15065" xr:uid="{00000000-0005-0000-0000-00008A430000}"/>
    <cellStyle name="Shade 8" xfId="15066" xr:uid="{00000000-0005-0000-0000-00008B430000}"/>
    <cellStyle name="Shade 9" xfId="15067" xr:uid="{00000000-0005-0000-0000-00008C430000}"/>
    <cellStyle name="source" xfId="15068" xr:uid="{00000000-0005-0000-0000-00008D430000}"/>
    <cellStyle name="source 10" xfId="15069" xr:uid="{00000000-0005-0000-0000-00008E430000}"/>
    <cellStyle name="source 11" xfId="20319" xr:uid="{D1C377CB-962F-4D49-B99F-E08AC8441B0A}"/>
    <cellStyle name="source 2" xfId="15070" xr:uid="{00000000-0005-0000-0000-00008F430000}"/>
    <cellStyle name="source 2 2" xfId="15071" xr:uid="{00000000-0005-0000-0000-000090430000}"/>
    <cellStyle name="source 2 3" xfId="15072" xr:uid="{00000000-0005-0000-0000-000091430000}"/>
    <cellStyle name="source 2 4" xfId="15073" xr:uid="{00000000-0005-0000-0000-000092430000}"/>
    <cellStyle name="source 2 5" xfId="15074" xr:uid="{00000000-0005-0000-0000-000093430000}"/>
    <cellStyle name="source 3" xfId="15075" xr:uid="{00000000-0005-0000-0000-000094430000}"/>
    <cellStyle name="source 4" xfId="15076" xr:uid="{00000000-0005-0000-0000-000095430000}"/>
    <cellStyle name="source 5" xfId="15077" xr:uid="{00000000-0005-0000-0000-000096430000}"/>
    <cellStyle name="source 6" xfId="15078" xr:uid="{00000000-0005-0000-0000-000097430000}"/>
    <cellStyle name="source 7" xfId="15079" xr:uid="{00000000-0005-0000-0000-000098430000}"/>
    <cellStyle name="source 8" xfId="15080" xr:uid="{00000000-0005-0000-0000-000099430000}"/>
    <cellStyle name="source 9" xfId="15081" xr:uid="{00000000-0005-0000-0000-00009A430000}"/>
    <cellStyle name="Standaard_Blad1" xfId="15082" xr:uid="{00000000-0005-0000-0000-00009B430000}"/>
    <cellStyle name="Standard 2" xfId="15083" xr:uid="{00000000-0005-0000-0000-00009C430000}"/>
    <cellStyle name="Standard 2 2" xfId="15084" xr:uid="{00000000-0005-0000-0000-00009D430000}"/>
    <cellStyle name="Standard 2 3" xfId="15085" xr:uid="{00000000-0005-0000-0000-00009E430000}"/>
    <cellStyle name="Standard 2 4" xfId="15086" xr:uid="{00000000-0005-0000-0000-00009F430000}"/>
    <cellStyle name="Standard 2 5" xfId="15087" xr:uid="{00000000-0005-0000-0000-0000A0430000}"/>
    <cellStyle name="Standard 2 6" xfId="15088" xr:uid="{00000000-0005-0000-0000-0000A1430000}"/>
    <cellStyle name="Standard 2 7" xfId="15089" xr:uid="{00000000-0005-0000-0000-0000A2430000}"/>
    <cellStyle name="Standard 3" xfId="15090" xr:uid="{00000000-0005-0000-0000-0000A3430000}"/>
    <cellStyle name="Standard 3 2" xfId="15091" xr:uid="{00000000-0005-0000-0000-0000A4430000}"/>
    <cellStyle name="Standard 3 3" xfId="15092" xr:uid="{00000000-0005-0000-0000-0000A5430000}"/>
    <cellStyle name="Standard 3 4" xfId="15093" xr:uid="{00000000-0005-0000-0000-0000A6430000}"/>
    <cellStyle name="Standard 3 5" xfId="15094" xr:uid="{00000000-0005-0000-0000-0000A7430000}"/>
    <cellStyle name="Standard 3 6" xfId="15095" xr:uid="{00000000-0005-0000-0000-0000A8430000}"/>
    <cellStyle name="Standard 3 7" xfId="15096" xr:uid="{00000000-0005-0000-0000-0000A9430000}"/>
    <cellStyle name="Standard_Sce_D_Extraction" xfId="15097" xr:uid="{00000000-0005-0000-0000-0000AA430000}"/>
    <cellStyle name="Style 1" xfId="15098" xr:uid="{00000000-0005-0000-0000-0000AB430000}"/>
    <cellStyle name="Style 1 10" xfId="15099" xr:uid="{00000000-0005-0000-0000-0000AC430000}"/>
    <cellStyle name="Style 1 2" xfId="15100" xr:uid="{00000000-0005-0000-0000-0000AD430000}"/>
    <cellStyle name="Style 1 3" xfId="15101" xr:uid="{00000000-0005-0000-0000-0000AE430000}"/>
    <cellStyle name="Style 1 4" xfId="15102" xr:uid="{00000000-0005-0000-0000-0000AF430000}"/>
    <cellStyle name="Style 1 5" xfId="15103" xr:uid="{00000000-0005-0000-0000-0000B0430000}"/>
    <cellStyle name="Style 1 6" xfId="15104" xr:uid="{00000000-0005-0000-0000-0000B1430000}"/>
    <cellStyle name="Style 1 7" xfId="15105" xr:uid="{00000000-0005-0000-0000-0000B2430000}"/>
    <cellStyle name="Style 1 8" xfId="15106" xr:uid="{00000000-0005-0000-0000-0000B3430000}"/>
    <cellStyle name="Style 1 9" xfId="15107" xr:uid="{00000000-0005-0000-0000-0000B4430000}"/>
    <cellStyle name="Style 103" xfId="15108" xr:uid="{00000000-0005-0000-0000-0000B5430000}"/>
    <cellStyle name="Style 103 2" xfId="15109" xr:uid="{00000000-0005-0000-0000-0000B6430000}"/>
    <cellStyle name="Style 103 2 2" xfId="15110" xr:uid="{00000000-0005-0000-0000-0000B7430000}"/>
    <cellStyle name="Style 103 2 3" xfId="15111" xr:uid="{00000000-0005-0000-0000-0000B8430000}"/>
    <cellStyle name="Style 103 2 4" xfId="15112" xr:uid="{00000000-0005-0000-0000-0000B9430000}"/>
    <cellStyle name="Style 103 2 5" xfId="15113" xr:uid="{00000000-0005-0000-0000-0000BA430000}"/>
    <cellStyle name="Style 103 3" xfId="15114" xr:uid="{00000000-0005-0000-0000-0000BB430000}"/>
    <cellStyle name="Style 103 3 2" xfId="15115" xr:uid="{00000000-0005-0000-0000-0000BC430000}"/>
    <cellStyle name="Style 103 3 3" xfId="15116" xr:uid="{00000000-0005-0000-0000-0000BD430000}"/>
    <cellStyle name="Style 103 3 4" xfId="15117" xr:uid="{00000000-0005-0000-0000-0000BE430000}"/>
    <cellStyle name="Style 103 3 5" xfId="15118" xr:uid="{00000000-0005-0000-0000-0000BF430000}"/>
    <cellStyle name="Style 103 4" xfId="15119" xr:uid="{00000000-0005-0000-0000-0000C0430000}"/>
    <cellStyle name="Style 103 5" xfId="15120" xr:uid="{00000000-0005-0000-0000-0000C1430000}"/>
    <cellStyle name="Style 103 6" xfId="15121" xr:uid="{00000000-0005-0000-0000-0000C2430000}"/>
    <cellStyle name="Style 103 7" xfId="15122" xr:uid="{00000000-0005-0000-0000-0000C3430000}"/>
    <cellStyle name="Style 104" xfId="15123" xr:uid="{00000000-0005-0000-0000-0000C4430000}"/>
    <cellStyle name="Style 104 2" xfId="15124" xr:uid="{00000000-0005-0000-0000-0000C5430000}"/>
    <cellStyle name="Style 104 2 2" xfId="15125" xr:uid="{00000000-0005-0000-0000-0000C6430000}"/>
    <cellStyle name="Style 104 2 3" xfId="15126" xr:uid="{00000000-0005-0000-0000-0000C7430000}"/>
    <cellStyle name="Style 104 2 4" xfId="15127" xr:uid="{00000000-0005-0000-0000-0000C8430000}"/>
    <cellStyle name="Style 104 2 5" xfId="15128" xr:uid="{00000000-0005-0000-0000-0000C9430000}"/>
    <cellStyle name="Style 104 3" xfId="15129" xr:uid="{00000000-0005-0000-0000-0000CA430000}"/>
    <cellStyle name="Style 104 3 2" xfId="15130" xr:uid="{00000000-0005-0000-0000-0000CB430000}"/>
    <cellStyle name="Style 104 3 3" xfId="15131" xr:uid="{00000000-0005-0000-0000-0000CC430000}"/>
    <cellStyle name="Style 104 3 4" xfId="15132" xr:uid="{00000000-0005-0000-0000-0000CD430000}"/>
    <cellStyle name="Style 104 3 5" xfId="15133" xr:uid="{00000000-0005-0000-0000-0000CE430000}"/>
    <cellStyle name="Style 104 4" xfId="15134" xr:uid="{00000000-0005-0000-0000-0000CF430000}"/>
    <cellStyle name="Style 104 5" xfId="15135" xr:uid="{00000000-0005-0000-0000-0000D0430000}"/>
    <cellStyle name="Style 104 6" xfId="15136" xr:uid="{00000000-0005-0000-0000-0000D1430000}"/>
    <cellStyle name="Style 104 7" xfId="15137" xr:uid="{00000000-0005-0000-0000-0000D2430000}"/>
    <cellStyle name="Style 105" xfId="15138" xr:uid="{00000000-0005-0000-0000-0000D3430000}"/>
    <cellStyle name="Style 105 2" xfId="15139" xr:uid="{00000000-0005-0000-0000-0000D4430000}"/>
    <cellStyle name="Style 105 2 2" xfId="15140" xr:uid="{00000000-0005-0000-0000-0000D5430000}"/>
    <cellStyle name="Style 105 2 3" xfId="15141" xr:uid="{00000000-0005-0000-0000-0000D6430000}"/>
    <cellStyle name="Style 105 2 4" xfId="15142" xr:uid="{00000000-0005-0000-0000-0000D7430000}"/>
    <cellStyle name="Style 105 2 5" xfId="15143" xr:uid="{00000000-0005-0000-0000-0000D8430000}"/>
    <cellStyle name="Style 105 3" xfId="15144" xr:uid="{00000000-0005-0000-0000-0000D9430000}"/>
    <cellStyle name="Style 105 4" xfId="15145" xr:uid="{00000000-0005-0000-0000-0000DA430000}"/>
    <cellStyle name="Style 105 5" xfId="15146" xr:uid="{00000000-0005-0000-0000-0000DB430000}"/>
    <cellStyle name="Style 105 6" xfId="15147" xr:uid="{00000000-0005-0000-0000-0000DC430000}"/>
    <cellStyle name="Style 106" xfId="15148" xr:uid="{00000000-0005-0000-0000-0000DD430000}"/>
    <cellStyle name="Style 106 2" xfId="15149" xr:uid="{00000000-0005-0000-0000-0000DE430000}"/>
    <cellStyle name="Style 106 2 2" xfId="15150" xr:uid="{00000000-0005-0000-0000-0000DF430000}"/>
    <cellStyle name="Style 106 2 3" xfId="15151" xr:uid="{00000000-0005-0000-0000-0000E0430000}"/>
    <cellStyle name="Style 106 2 4" xfId="15152" xr:uid="{00000000-0005-0000-0000-0000E1430000}"/>
    <cellStyle name="Style 106 2 5" xfId="15153" xr:uid="{00000000-0005-0000-0000-0000E2430000}"/>
    <cellStyle name="Style 106 3" xfId="15154" xr:uid="{00000000-0005-0000-0000-0000E3430000}"/>
    <cellStyle name="Style 106 4" xfId="15155" xr:uid="{00000000-0005-0000-0000-0000E4430000}"/>
    <cellStyle name="Style 106 5" xfId="15156" xr:uid="{00000000-0005-0000-0000-0000E5430000}"/>
    <cellStyle name="Style 106 6" xfId="15157" xr:uid="{00000000-0005-0000-0000-0000E6430000}"/>
    <cellStyle name="Style 107" xfId="15158" xr:uid="{00000000-0005-0000-0000-0000E7430000}"/>
    <cellStyle name="Style 107 2" xfId="15159" xr:uid="{00000000-0005-0000-0000-0000E8430000}"/>
    <cellStyle name="Style 107 2 2" xfId="15160" xr:uid="{00000000-0005-0000-0000-0000E9430000}"/>
    <cellStyle name="Style 107 2 3" xfId="15161" xr:uid="{00000000-0005-0000-0000-0000EA430000}"/>
    <cellStyle name="Style 107 2 4" xfId="15162" xr:uid="{00000000-0005-0000-0000-0000EB430000}"/>
    <cellStyle name="Style 107 2 5" xfId="15163" xr:uid="{00000000-0005-0000-0000-0000EC430000}"/>
    <cellStyle name="Style 107 3" xfId="15164" xr:uid="{00000000-0005-0000-0000-0000ED430000}"/>
    <cellStyle name="Style 107 4" xfId="15165" xr:uid="{00000000-0005-0000-0000-0000EE430000}"/>
    <cellStyle name="Style 107 5" xfId="15166" xr:uid="{00000000-0005-0000-0000-0000EF430000}"/>
    <cellStyle name="Style 107 6" xfId="15167" xr:uid="{00000000-0005-0000-0000-0000F0430000}"/>
    <cellStyle name="Style 108" xfId="15168" xr:uid="{00000000-0005-0000-0000-0000F1430000}"/>
    <cellStyle name="Style 108 2" xfId="15169" xr:uid="{00000000-0005-0000-0000-0000F2430000}"/>
    <cellStyle name="Style 108 2 2" xfId="15170" xr:uid="{00000000-0005-0000-0000-0000F3430000}"/>
    <cellStyle name="Style 108 2 3" xfId="15171" xr:uid="{00000000-0005-0000-0000-0000F4430000}"/>
    <cellStyle name="Style 108 2 4" xfId="15172" xr:uid="{00000000-0005-0000-0000-0000F5430000}"/>
    <cellStyle name="Style 108 2 5" xfId="15173" xr:uid="{00000000-0005-0000-0000-0000F6430000}"/>
    <cellStyle name="Style 108 3" xfId="15174" xr:uid="{00000000-0005-0000-0000-0000F7430000}"/>
    <cellStyle name="Style 108 3 2" xfId="15175" xr:uid="{00000000-0005-0000-0000-0000F8430000}"/>
    <cellStyle name="Style 108 3 3" xfId="15176" xr:uid="{00000000-0005-0000-0000-0000F9430000}"/>
    <cellStyle name="Style 108 3 4" xfId="15177" xr:uid="{00000000-0005-0000-0000-0000FA430000}"/>
    <cellStyle name="Style 108 3 5" xfId="15178" xr:uid="{00000000-0005-0000-0000-0000FB430000}"/>
    <cellStyle name="Style 108 4" xfId="15179" xr:uid="{00000000-0005-0000-0000-0000FC430000}"/>
    <cellStyle name="Style 108 5" xfId="15180" xr:uid="{00000000-0005-0000-0000-0000FD430000}"/>
    <cellStyle name="Style 108 6" xfId="15181" xr:uid="{00000000-0005-0000-0000-0000FE430000}"/>
    <cellStyle name="Style 108 7" xfId="15182" xr:uid="{00000000-0005-0000-0000-0000FF430000}"/>
    <cellStyle name="Style 109" xfId="15183" xr:uid="{00000000-0005-0000-0000-000000440000}"/>
    <cellStyle name="Style 109 2" xfId="15184" xr:uid="{00000000-0005-0000-0000-000001440000}"/>
    <cellStyle name="Style 109 2 2" xfId="15185" xr:uid="{00000000-0005-0000-0000-000002440000}"/>
    <cellStyle name="Style 109 2 3" xfId="15186" xr:uid="{00000000-0005-0000-0000-000003440000}"/>
    <cellStyle name="Style 109 2 4" xfId="15187" xr:uid="{00000000-0005-0000-0000-000004440000}"/>
    <cellStyle name="Style 109 2 5" xfId="15188" xr:uid="{00000000-0005-0000-0000-000005440000}"/>
    <cellStyle name="Style 109 3" xfId="15189" xr:uid="{00000000-0005-0000-0000-000006440000}"/>
    <cellStyle name="Style 109 4" xfId="15190" xr:uid="{00000000-0005-0000-0000-000007440000}"/>
    <cellStyle name="Style 109 5" xfId="15191" xr:uid="{00000000-0005-0000-0000-000008440000}"/>
    <cellStyle name="Style 109 6" xfId="15192" xr:uid="{00000000-0005-0000-0000-000009440000}"/>
    <cellStyle name="Style 110" xfId="15193" xr:uid="{00000000-0005-0000-0000-00000A440000}"/>
    <cellStyle name="Style 110 2" xfId="15194" xr:uid="{00000000-0005-0000-0000-00000B440000}"/>
    <cellStyle name="Style 110 2 2" xfId="15195" xr:uid="{00000000-0005-0000-0000-00000C440000}"/>
    <cellStyle name="Style 110 2 3" xfId="15196" xr:uid="{00000000-0005-0000-0000-00000D440000}"/>
    <cellStyle name="Style 110 2 4" xfId="15197" xr:uid="{00000000-0005-0000-0000-00000E440000}"/>
    <cellStyle name="Style 110 2 5" xfId="15198" xr:uid="{00000000-0005-0000-0000-00000F440000}"/>
    <cellStyle name="Style 110 3" xfId="15199" xr:uid="{00000000-0005-0000-0000-000010440000}"/>
    <cellStyle name="Style 110 4" xfId="15200" xr:uid="{00000000-0005-0000-0000-000011440000}"/>
    <cellStyle name="Style 110 5" xfId="15201" xr:uid="{00000000-0005-0000-0000-000012440000}"/>
    <cellStyle name="Style 110 6" xfId="15202" xr:uid="{00000000-0005-0000-0000-000013440000}"/>
    <cellStyle name="Style 114" xfId="15203" xr:uid="{00000000-0005-0000-0000-000014440000}"/>
    <cellStyle name="Style 114 2" xfId="15204" xr:uid="{00000000-0005-0000-0000-000015440000}"/>
    <cellStyle name="Style 114 2 2" xfId="15205" xr:uid="{00000000-0005-0000-0000-000016440000}"/>
    <cellStyle name="Style 114 2 3" xfId="15206" xr:uid="{00000000-0005-0000-0000-000017440000}"/>
    <cellStyle name="Style 114 2 4" xfId="15207" xr:uid="{00000000-0005-0000-0000-000018440000}"/>
    <cellStyle name="Style 114 2 5" xfId="15208" xr:uid="{00000000-0005-0000-0000-000019440000}"/>
    <cellStyle name="Style 114 3" xfId="15209" xr:uid="{00000000-0005-0000-0000-00001A440000}"/>
    <cellStyle name="Style 114 3 2" xfId="15210" xr:uid="{00000000-0005-0000-0000-00001B440000}"/>
    <cellStyle name="Style 114 3 3" xfId="15211" xr:uid="{00000000-0005-0000-0000-00001C440000}"/>
    <cellStyle name="Style 114 3 4" xfId="15212" xr:uid="{00000000-0005-0000-0000-00001D440000}"/>
    <cellStyle name="Style 114 3 5" xfId="15213" xr:uid="{00000000-0005-0000-0000-00001E440000}"/>
    <cellStyle name="Style 114 4" xfId="15214" xr:uid="{00000000-0005-0000-0000-00001F440000}"/>
    <cellStyle name="Style 114 5" xfId="15215" xr:uid="{00000000-0005-0000-0000-000020440000}"/>
    <cellStyle name="Style 114 6" xfId="15216" xr:uid="{00000000-0005-0000-0000-000021440000}"/>
    <cellStyle name="Style 114 7" xfId="15217" xr:uid="{00000000-0005-0000-0000-000022440000}"/>
    <cellStyle name="Style 115" xfId="15218" xr:uid="{00000000-0005-0000-0000-000023440000}"/>
    <cellStyle name="Style 115 2" xfId="15219" xr:uid="{00000000-0005-0000-0000-000024440000}"/>
    <cellStyle name="Style 115 2 2" xfId="15220" xr:uid="{00000000-0005-0000-0000-000025440000}"/>
    <cellStyle name="Style 115 2 3" xfId="15221" xr:uid="{00000000-0005-0000-0000-000026440000}"/>
    <cellStyle name="Style 115 2 4" xfId="15222" xr:uid="{00000000-0005-0000-0000-000027440000}"/>
    <cellStyle name="Style 115 2 5" xfId="15223" xr:uid="{00000000-0005-0000-0000-000028440000}"/>
    <cellStyle name="Style 115 3" xfId="15224" xr:uid="{00000000-0005-0000-0000-000029440000}"/>
    <cellStyle name="Style 115 3 2" xfId="15225" xr:uid="{00000000-0005-0000-0000-00002A440000}"/>
    <cellStyle name="Style 115 3 3" xfId="15226" xr:uid="{00000000-0005-0000-0000-00002B440000}"/>
    <cellStyle name="Style 115 3 4" xfId="15227" xr:uid="{00000000-0005-0000-0000-00002C440000}"/>
    <cellStyle name="Style 115 3 5" xfId="15228" xr:uid="{00000000-0005-0000-0000-00002D440000}"/>
    <cellStyle name="Style 115 4" xfId="15229" xr:uid="{00000000-0005-0000-0000-00002E440000}"/>
    <cellStyle name="Style 115 5" xfId="15230" xr:uid="{00000000-0005-0000-0000-00002F440000}"/>
    <cellStyle name="Style 115 6" xfId="15231" xr:uid="{00000000-0005-0000-0000-000030440000}"/>
    <cellStyle name="Style 115 7" xfId="15232" xr:uid="{00000000-0005-0000-0000-000031440000}"/>
    <cellStyle name="Style 116" xfId="15233" xr:uid="{00000000-0005-0000-0000-000032440000}"/>
    <cellStyle name="Style 116 2" xfId="15234" xr:uid="{00000000-0005-0000-0000-000033440000}"/>
    <cellStyle name="Style 116 2 2" xfId="15235" xr:uid="{00000000-0005-0000-0000-000034440000}"/>
    <cellStyle name="Style 116 2 3" xfId="15236" xr:uid="{00000000-0005-0000-0000-000035440000}"/>
    <cellStyle name="Style 116 2 4" xfId="15237" xr:uid="{00000000-0005-0000-0000-000036440000}"/>
    <cellStyle name="Style 116 2 5" xfId="15238" xr:uid="{00000000-0005-0000-0000-000037440000}"/>
    <cellStyle name="Style 116 3" xfId="15239" xr:uid="{00000000-0005-0000-0000-000038440000}"/>
    <cellStyle name="Style 116 4" xfId="15240" xr:uid="{00000000-0005-0000-0000-000039440000}"/>
    <cellStyle name="Style 116 5" xfId="15241" xr:uid="{00000000-0005-0000-0000-00003A440000}"/>
    <cellStyle name="Style 116 6" xfId="15242" xr:uid="{00000000-0005-0000-0000-00003B440000}"/>
    <cellStyle name="Style 117" xfId="15243" xr:uid="{00000000-0005-0000-0000-00003C440000}"/>
    <cellStyle name="Style 117 2" xfId="15244" xr:uid="{00000000-0005-0000-0000-00003D440000}"/>
    <cellStyle name="Style 117 2 2" xfId="15245" xr:uid="{00000000-0005-0000-0000-00003E440000}"/>
    <cellStyle name="Style 117 2 3" xfId="15246" xr:uid="{00000000-0005-0000-0000-00003F440000}"/>
    <cellStyle name="Style 117 2 4" xfId="15247" xr:uid="{00000000-0005-0000-0000-000040440000}"/>
    <cellStyle name="Style 117 2 5" xfId="15248" xr:uid="{00000000-0005-0000-0000-000041440000}"/>
    <cellStyle name="Style 117 3" xfId="15249" xr:uid="{00000000-0005-0000-0000-000042440000}"/>
    <cellStyle name="Style 117 4" xfId="15250" xr:uid="{00000000-0005-0000-0000-000043440000}"/>
    <cellStyle name="Style 117 5" xfId="15251" xr:uid="{00000000-0005-0000-0000-000044440000}"/>
    <cellStyle name="Style 117 6" xfId="15252" xr:uid="{00000000-0005-0000-0000-000045440000}"/>
    <cellStyle name="Style 118" xfId="15253" xr:uid="{00000000-0005-0000-0000-000046440000}"/>
    <cellStyle name="Style 118 2" xfId="15254" xr:uid="{00000000-0005-0000-0000-000047440000}"/>
    <cellStyle name="Style 118 2 2" xfId="15255" xr:uid="{00000000-0005-0000-0000-000048440000}"/>
    <cellStyle name="Style 118 2 3" xfId="15256" xr:uid="{00000000-0005-0000-0000-000049440000}"/>
    <cellStyle name="Style 118 2 4" xfId="15257" xr:uid="{00000000-0005-0000-0000-00004A440000}"/>
    <cellStyle name="Style 118 2 5" xfId="15258" xr:uid="{00000000-0005-0000-0000-00004B440000}"/>
    <cellStyle name="Style 118 3" xfId="15259" xr:uid="{00000000-0005-0000-0000-00004C440000}"/>
    <cellStyle name="Style 118 4" xfId="15260" xr:uid="{00000000-0005-0000-0000-00004D440000}"/>
    <cellStyle name="Style 118 5" xfId="15261" xr:uid="{00000000-0005-0000-0000-00004E440000}"/>
    <cellStyle name="Style 118 6" xfId="15262" xr:uid="{00000000-0005-0000-0000-00004F440000}"/>
    <cellStyle name="Style 119" xfId="15263" xr:uid="{00000000-0005-0000-0000-000050440000}"/>
    <cellStyle name="Style 119 2" xfId="15264" xr:uid="{00000000-0005-0000-0000-000051440000}"/>
    <cellStyle name="Style 119 2 2" xfId="15265" xr:uid="{00000000-0005-0000-0000-000052440000}"/>
    <cellStyle name="Style 119 2 3" xfId="15266" xr:uid="{00000000-0005-0000-0000-000053440000}"/>
    <cellStyle name="Style 119 2 4" xfId="15267" xr:uid="{00000000-0005-0000-0000-000054440000}"/>
    <cellStyle name="Style 119 2 5" xfId="15268" xr:uid="{00000000-0005-0000-0000-000055440000}"/>
    <cellStyle name="Style 119 3" xfId="15269" xr:uid="{00000000-0005-0000-0000-000056440000}"/>
    <cellStyle name="Style 119 3 2" xfId="15270" xr:uid="{00000000-0005-0000-0000-000057440000}"/>
    <cellStyle name="Style 119 3 3" xfId="15271" xr:uid="{00000000-0005-0000-0000-000058440000}"/>
    <cellStyle name="Style 119 3 4" xfId="15272" xr:uid="{00000000-0005-0000-0000-000059440000}"/>
    <cellStyle name="Style 119 3 5" xfId="15273" xr:uid="{00000000-0005-0000-0000-00005A440000}"/>
    <cellStyle name="Style 119 4" xfId="15274" xr:uid="{00000000-0005-0000-0000-00005B440000}"/>
    <cellStyle name="Style 119 5" xfId="15275" xr:uid="{00000000-0005-0000-0000-00005C440000}"/>
    <cellStyle name="Style 119 6" xfId="15276" xr:uid="{00000000-0005-0000-0000-00005D440000}"/>
    <cellStyle name="Style 119 7" xfId="15277" xr:uid="{00000000-0005-0000-0000-00005E440000}"/>
    <cellStyle name="Style 120" xfId="15278" xr:uid="{00000000-0005-0000-0000-00005F440000}"/>
    <cellStyle name="Style 120 2" xfId="15279" xr:uid="{00000000-0005-0000-0000-000060440000}"/>
    <cellStyle name="Style 120 2 2" xfId="15280" xr:uid="{00000000-0005-0000-0000-000061440000}"/>
    <cellStyle name="Style 120 2 3" xfId="15281" xr:uid="{00000000-0005-0000-0000-000062440000}"/>
    <cellStyle name="Style 120 2 4" xfId="15282" xr:uid="{00000000-0005-0000-0000-000063440000}"/>
    <cellStyle name="Style 120 2 5" xfId="15283" xr:uid="{00000000-0005-0000-0000-000064440000}"/>
    <cellStyle name="Style 120 3" xfId="15284" xr:uid="{00000000-0005-0000-0000-000065440000}"/>
    <cellStyle name="Style 120 4" xfId="15285" xr:uid="{00000000-0005-0000-0000-000066440000}"/>
    <cellStyle name="Style 120 5" xfId="15286" xr:uid="{00000000-0005-0000-0000-000067440000}"/>
    <cellStyle name="Style 120 6" xfId="15287" xr:uid="{00000000-0005-0000-0000-000068440000}"/>
    <cellStyle name="Style 121" xfId="15288" xr:uid="{00000000-0005-0000-0000-000069440000}"/>
    <cellStyle name="Style 121 2" xfId="15289" xr:uid="{00000000-0005-0000-0000-00006A440000}"/>
    <cellStyle name="Style 121 2 2" xfId="15290" xr:uid="{00000000-0005-0000-0000-00006B440000}"/>
    <cellStyle name="Style 121 2 3" xfId="15291" xr:uid="{00000000-0005-0000-0000-00006C440000}"/>
    <cellStyle name="Style 121 2 4" xfId="15292" xr:uid="{00000000-0005-0000-0000-00006D440000}"/>
    <cellStyle name="Style 121 2 5" xfId="15293" xr:uid="{00000000-0005-0000-0000-00006E440000}"/>
    <cellStyle name="Style 121 3" xfId="15294" xr:uid="{00000000-0005-0000-0000-00006F440000}"/>
    <cellStyle name="Style 121 4" xfId="15295" xr:uid="{00000000-0005-0000-0000-000070440000}"/>
    <cellStyle name="Style 121 5" xfId="15296" xr:uid="{00000000-0005-0000-0000-000071440000}"/>
    <cellStyle name="Style 121 6" xfId="15297" xr:uid="{00000000-0005-0000-0000-000072440000}"/>
    <cellStyle name="Style 126" xfId="15298" xr:uid="{00000000-0005-0000-0000-000073440000}"/>
    <cellStyle name="Style 126 2" xfId="15299" xr:uid="{00000000-0005-0000-0000-000074440000}"/>
    <cellStyle name="Style 126 2 2" xfId="15300" xr:uid="{00000000-0005-0000-0000-000075440000}"/>
    <cellStyle name="Style 126 2 3" xfId="15301" xr:uid="{00000000-0005-0000-0000-000076440000}"/>
    <cellStyle name="Style 126 2 4" xfId="15302" xr:uid="{00000000-0005-0000-0000-000077440000}"/>
    <cellStyle name="Style 126 2 5" xfId="15303" xr:uid="{00000000-0005-0000-0000-000078440000}"/>
    <cellStyle name="Style 126 3" xfId="15304" xr:uid="{00000000-0005-0000-0000-000079440000}"/>
    <cellStyle name="Style 126 3 2" xfId="15305" xr:uid="{00000000-0005-0000-0000-00007A440000}"/>
    <cellStyle name="Style 126 3 3" xfId="15306" xr:uid="{00000000-0005-0000-0000-00007B440000}"/>
    <cellStyle name="Style 126 3 4" xfId="15307" xr:uid="{00000000-0005-0000-0000-00007C440000}"/>
    <cellStyle name="Style 126 3 5" xfId="15308" xr:uid="{00000000-0005-0000-0000-00007D440000}"/>
    <cellStyle name="Style 126 4" xfId="15309" xr:uid="{00000000-0005-0000-0000-00007E440000}"/>
    <cellStyle name="Style 126 5" xfId="15310" xr:uid="{00000000-0005-0000-0000-00007F440000}"/>
    <cellStyle name="Style 126 6" xfId="15311" xr:uid="{00000000-0005-0000-0000-000080440000}"/>
    <cellStyle name="Style 126 7" xfId="15312" xr:uid="{00000000-0005-0000-0000-000081440000}"/>
    <cellStyle name="Style 127" xfId="15313" xr:uid="{00000000-0005-0000-0000-000082440000}"/>
    <cellStyle name="Style 127 2" xfId="15314" xr:uid="{00000000-0005-0000-0000-000083440000}"/>
    <cellStyle name="Style 127 2 2" xfId="15315" xr:uid="{00000000-0005-0000-0000-000084440000}"/>
    <cellStyle name="Style 127 2 3" xfId="15316" xr:uid="{00000000-0005-0000-0000-000085440000}"/>
    <cellStyle name="Style 127 2 4" xfId="15317" xr:uid="{00000000-0005-0000-0000-000086440000}"/>
    <cellStyle name="Style 127 2 5" xfId="15318" xr:uid="{00000000-0005-0000-0000-000087440000}"/>
    <cellStyle name="Style 127 3" xfId="15319" xr:uid="{00000000-0005-0000-0000-000088440000}"/>
    <cellStyle name="Style 127 4" xfId="15320" xr:uid="{00000000-0005-0000-0000-000089440000}"/>
    <cellStyle name="Style 127 5" xfId="15321" xr:uid="{00000000-0005-0000-0000-00008A440000}"/>
    <cellStyle name="Style 127 6" xfId="15322" xr:uid="{00000000-0005-0000-0000-00008B440000}"/>
    <cellStyle name="Style 128" xfId="15323" xr:uid="{00000000-0005-0000-0000-00008C440000}"/>
    <cellStyle name="Style 128 2" xfId="15324" xr:uid="{00000000-0005-0000-0000-00008D440000}"/>
    <cellStyle name="Style 128 2 2" xfId="15325" xr:uid="{00000000-0005-0000-0000-00008E440000}"/>
    <cellStyle name="Style 128 2 3" xfId="15326" xr:uid="{00000000-0005-0000-0000-00008F440000}"/>
    <cellStyle name="Style 128 2 4" xfId="15327" xr:uid="{00000000-0005-0000-0000-000090440000}"/>
    <cellStyle name="Style 128 2 5" xfId="15328" xr:uid="{00000000-0005-0000-0000-000091440000}"/>
    <cellStyle name="Style 128 3" xfId="15329" xr:uid="{00000000-0005-0000-0000-000092440000}"/>
    <cellStyle name="Style 128 4" xfId="15330" xr:uid="{00000000-0005-0000-0000-000093440000}"/>
    <cellStyle name="Style 128 5" xfId="15331" xr:uid="{00000000-0005-0000-0000-000094440000}"/>
    <cellStyle name="Style 128 6" xfId="15332" xr:uid="{00000000-0005-0000-0000-000095440000}"/>
    <cellStyle name="Style 129" xfId="15333" xr:uid="{00000000-0005-0000-0000-000096440000}"/>
    <cellStyle name="Style 129 2" xfId="15334" xr:uid="{00000000-0005-0000-0000-000097440000}"/>
    <cellStyle name="Style 129 2 2" xfId="15335" xr:uid="{00000000-0005-0000-0000-000098440000}"/>
    <cellStyle name="Style 129 2 3" xfId="15336" xr:uid="{00000000-0005-0000-0000-000099440000}"/>
    <cellStyle name="Style 129 2 4" xfId="15337" xr:uid="{00000000-0005-0000-0000-00009A440000}"/>
    <cellStyle name="Style 129 2 5" xfId="15338" xr:uid="{00000000-0005-0000-0000-00009B440000}"/>
    <cellStyle name="Style 129 3" xfId="15339" xr:uid="{00000000-0005-0000-0000-00009C440000}"/>
    <cellStyle name="Style 129 4" xfId="15340" xr:uid="{00000000-0005-0000-0000-00009D440000}"/>
    <cellStyle name="Style 129 5" xfId="15341" xr:uid="{00000000-0005-0000-0000-00009E440000}"/>
    <cellStyle name="Style 129 6" xfId="15342" xr:uid="{00000000-0005-0000-0000-00009F440000}"/>
    <cellStyle name="Style 130" xfId="15343" xr:uid="{00000000-0005-0000-0000-0000A0440000}"/>
    <cellStyle name="Style 130 2" xfId="15344" xr:uid="{00000000-0005-0000-0000-0000A1440000}"/>
    <cellStyle name="Style 130 2 2" xfId="15345" xr:uid="{00000000-0005-0000-0000-0000A2440000}"/>
    <cellStyle name="Style 130 2 3" xfId="15346" xr:uid="{00000000-0005-0000-0000-0000A3440000}"/>
    <cellStyle name="Style 130 2 4" xfId="15347" xr:uid="{00000000-0005-0000-0000-0000A4440000}"/>
    <cellStyle name="Style 130 2 5" xfId="15348" xr:uid="{00000000-0005-0000-0000-0000A5440000}"/>
    <cellStyle name="Style 130 3" xfId="15349" xr:uid="{00000000-0005-0000-0000-0000A6440000}"/>
    <cellStyle name="Style 130 3 2" xfId="15350" xr:uid="{00000000-0005-0000-0000-0000A7440000}"/>
    <cellStyle name="Style 130 3 3" xfId="15351" xr:uid="{00000000-0005-0000-0000-0000A8440000}"/>
    <cellStyle name="Style 130 3 4" xfId="15352" xr:uid="{00000000-0005-0000-0000-0000A9440000}"/>
    <cellStyle name="Style 130 3 5" xfId="15353" xr:uid="{00000000-0005-0000-0000-0000AA440000}"/>
    <cellStyle name="Style 130 4" xfId="15354" xr:uid="{00000000-0005-0000-0000-0000AB440000}"/>
    <cellStyle name="Style 130 5" xfId="15355" xr:uid="{00000000-0005-0000-0000-0000AC440000}"/>
    <cellStyle name="Style 130 6" xfId="15356" xr:uid="{00000000-0005-0000-0000-0000AD440000}"/>
    <cellStyle name="Style 130 7" xfId="15357" xr:uid="{00000000-0005-0000-0000-0000AE440000}"/>
    <cellStyle name="Style 131" xfId="15358" xr:uid="{00000000-0005-0000-0000-0000AF440000}"/>
    <cellStyle name="Style 131 2" xfId="15359" xr:uid="{00000000-0005-0000-0000-0000B0440000}"/>
    <cellStyle name="Style 131 2 2" xfId="15360" xr:uid="{00000000-0005-0000-0000-0000B1440000}"/>
    <cellStyle name="Style 131 2 3" xfId="15361" xr:uid="{00000000-0005-0000-0000-0000B2440000}"/>
    <cellStyle name="Style 131 2 4" xfId="15362" xr:uid="{00000000-0005-0000-0000-0000B3440000}"/>
    <cellStyle name="Style 131 2 5" xfId="15363" xr:uid="{00000000-0005-0000-0000-0000B4440000}"/>
    <cellStyle name="Style 131 3" xfId="15364" xr:uid="{00000000-0005-0000-0000-0000B5440000}"/>
    <cellStyle name="Style 131 4" xfId="15365" xr:uid="{00000000-0005-0000-0000-0000B6440000}"/>
    <cellStyle name="Style 131 5" xfId="15366" xr:uid="{00000000-0005-0000-0000-0000B7440000}"/>
    <cellStyle name="Style 131 6" xfId="15367" xr:uid="{00000000-0005-0000-0000-0000B8440000}"/>
    <cellStyle name="Style 132" xfId="15368" xr:uid="{00000000-0005-0000-0000-0000B9440000}"/>
    <cellStyle name="Style 132 2" xfId="15369" xr:uid="{00000000-0005-0000-0000-0000BA440000}"/>
    <cellStyle name="Style 132 2 2" xfId="15370" xr:uid="{00000000-0005-0000-0000-0000BB440000}"/>
    <cellStyle name="Style 132 2 3" xfId="15371" xr:uid="{00000000-0005-0000-0000-0000BC440000}"/>
    <cellStyle name="Style 132 2 4" xfId="15372" xr:uid="{00000000-0005-0000-0000-0000BD440000}"/>
    <cellStyle name="Style 132 2 5" xfId="15373" xr:uid="{00000000-0005-0000-0000-0000BE440000}"/>
    <cellStyle name="Style 132 3" xfId="15374" xr:uid="{00000000-0005-0000-0000-0000BF440000}"/>
    <cellStyle name="Style 132 4" xfId="15375" xr:uid="{00000000-0005-0000-0000-0000C0440000}"/>
    <cellStyle name="Style 132 5" xfId="15376" xr:uid="{00000000-0005-0000-0000-0000C1440000}"/>
    <cellStyle name="Style 132 6" xfId="15377" xr:uid="{00000000-0005-0000-0000-0000C2440000}"/>
    <cellStyle name="Style 137" xfId="15378" xr:uid="{00000000-0005-0000-0000-0000C3440000}"/>
    <cellStyle name="Style 137 2" xfId="15379" xr:uid="{00000000-0005-0000-0000-0000C4440000}"/>
    <cellStyle name="Style 137 2 2" xfId="15380" xr:uid="{00000000-0005-0000-0000-0000C5440000}"/>
    <cellStyle name="Style 137 2 3" xfId="15381" xr:uid="{00000000-0005-0000-0000-0000C6440000}"/>
    <cellStyle name="Style 137 2 4" xfId="15382" xr:uid="{00000000-0005-0000-0000-0000C7440000}"/>
    <cellStyle name="Style 137 2 5" xfId="15383" xr:uid="{00000000-0005-0000-0000-0000C8440000}"/>
    <cellStyle name="Style 137 3" xfId="15384" xr:uid="{00000000-0005-0000-0000-0000C9440000}"/>
    <cellStyle name="Style 137 3 2" xfId="15385" xr:uid="{00000000-0005-0000-0000-0000CA440000}"/>
    <cellStyle name="Style 137 3 3" xfId="15386" xr:uid="{00000000-0005-0000-0000-0000CB440000}"/>
    <cellStyle name="Style 137 3 4" xfId="15387" xr:uid="{00000000-0005-0000-0000-0000CC440000}"/>
    <cellStyle name="Style 137 3 5" xfId="15388" xr:uid="{00000000-0005-0000-0000-0000CD440000}"/>
    <cellStyle name="Style 137 4" xfId="15389" xr:uid="{00000000-0005-0000-0000-0000CE440000}"/>
    <cellStyle name="Style 137 5" xfId="15390" xr:uid="{00000000-0005-0000-0000-0000CF440000}"/>
    <cellStyle name="Style 137 6" xfId="15391" xr:uid="{00000000-0005-0000-0000-0000D0440000}"/>
    <cellStyle name="Style 137 7" xfId="15392" xr:uid="{00000000-0005-0000-0000-0000D1440000}"/>
    <cellStyle name="Style 138" xfId="15393" xr:uid="{00000000-0005-0000-0000-0000D2440000}"/>
    <cellStyle name="Style 138 2" xfId="15394" xr:uid="{00000000-0005-0000-0000-0000D3440000}"/>
    <cellStyle name="Style 138 2 2" xfId="15395" xr:uid="{00000000-0005-0000-0000-0000D4440000}"/>
    <cellStyle name="Style 138 2 3" xfId="15396" xr:uid="{00000000-0005-0000-0000-0000D5440000}"/>
    <cellStyle name="Style 138 2 4" xfId="15397" xr:uid="{00000000-0005-0000-0000-0000D6440000}"/>
    <cellStyle name="Style 138 2 5" xfId="15398" xr:uid="{00000000-0005-0000-0000-0000D7440000}"/>
    <cellStyle name="Style 138 3" xfId="15399" xr:uid="{00000000-0005-0000-0000-0000D8440000}"/>
    <cellStyle name="Style 138 4" xfId="15400" xr:uid="{00000000-0005-0000-0000-0000D9440000}"/>
    <cellStyle name="Style 138 5" xfId="15401" xr:uid="{00000000-0005-0000-0000-0000DA440000}"/>
    <cellStyle name="Style 138 6" xfId="15402" xr:uid="{00000000-0005-0000-0000-0000DB440000}"/>
    <cellStyle name="Style 139" xfId="15403" xr:uid="{00000000-0005-0000-0000-0000DC440000}"/>
    <cellStyle name="Style 139 2" xfId="15404" xr:uid="{00000000-0005-0000-0000-0000DD440000}"/>
    <cellStyle name="Style 139 2 2" xfId="15405" xr:uid="{00000000-0005-0000-0000-0000DE440000}"/>
    <cellStyle name="Style 139 2 3" xfId="15406" xr:uid="{00000000-0005-0000-0000-0000DF440000}"/>
    <cellStyle name="Style 139 2 4" xfId="15407" xr:uid="{00000000-0005-0000-0000-0000E0440000}"/>
    <cellStyle name="Style 139 2 5" xfId="15408" xr:uid="{00000000-0005-0000-0000-0000E1440000}"/>
    <cellStyle name="Style 139 3" xfId="15409" xr:uid="{00000000-0005-0000-0000-0000E2440000}"/>
    <cellStyle name="Style 139 4" xfId="15410" xr:uid="{00000000-0005-0000-0000-0000E3440000}"/>
    <cellStyle name="Style 139 5" xfId="15411" xr:uid="{00000000-0005-0000-0000-0000E4440000}"/>
    <cellStyle name="Style 139 6" xfId="15412" xr:uid="{00000000-0005-0000-0000-0000E5440000}"/>
    <cellStyle name="Style 140" xfId="15413" xr:uid="{00000000-0005-0000-0000-0000E6440000}"/>
    <cellStyle name="Style 140 2" xfId="15414" xr:uid="{00000000-0005-0000-0000-0000E7440000}"/>
    <cellStyle name="Style 140 2 2" xfId="15415" xr:uid="{00000000-0005-0000-0000-0000E8440000}"/>
    <cellStyle name="Style 140 2 3" xfId="15416" xr:uid="{00000000-0005-0000-0000-0000E9440000}"/>
    <cellStyle name="Style 140 2 4" xfId="15417" xr:uid="{00000000-0005-0000-0000-0000EA440000}"/>
    <cellStyle name="Style 140 2 5" xfId="15418" xr:uid="{00000000-0005-0000-0000-0000EB440000}"/>
    <cellStyle name="Style 140 3" xfId="15419" xr:uid="{00000000-0005-0000-0000-0000EC440000}"/>
    <cellStyle name="Style 140 4" xfId="15420" xr:uid="{00000000-0005-0000-0000-0000ED440000}"/>
    <cellStyle name="Style 140 5" xfId="15421" xr:uid="{00000000-0005-0000-0000-0000EE440000}"/>
    <cellStyle name="Style 140 6" xfId="15422" xr:uid="{00000000-0005-0000-0000-0000EF440000}"/>
    <cellStyle name="Style 141" xfId="15423" xr:uid="{00000000-0005-0000-0000-0000F0440000}"/>
    <cellStyle name="Style 141 2" xfId="15424" xr:uid="{00000000-0005-0000-0000-0000F1440000}"/>
    <cellStyle name="Style 141 2 2" xfId="15425" xr:uid="{00000000-0005-0000-0000-0000F2440000}"/>
    <cellStyle name="Style 141 2 3" xfId="15426" xr:uid="{00000000-0005-0000-0000-0000F3440000}"/>
    <cellStyle name="Style 141 2 4" xfId="15427" xr:uid="{00000000-0005-0000-0000-0000F4440000}"/>
    <cellStyle name="Style 141 2 5" xfId="15428" xr:uid="{00000000-0005-0000-0000-0000F5440000}"/>
    <cellStyle name="Style 141 3" xfId="15429" xr:uid="{00000000-0005-0000-0000-0000F6440000}"/>
    <cellStyle name="Style 141 3 2" xfId="15430" xr:uid="{00000000-0005-0000-0000-0000F7440000}"/>
    <cellStyle name="Style 141 3 3" xfId="15431" xr:uid="{00000000-0005-0000-0000-0000F8440000}"/>
    <cellStyle name="Style 141 3 4" xfId="15432" xr:uid="{00000000-0005-0000-0000-0000F9440000}"/>
    <cellStyle name="Style 141 3 5" xfId="15433" xr:uid="{00000000-0005-0000-0000-0000FA440000}"/>
    <cellStyle name="Style 141 4" xfId="15434" xr:uid="{00000000-0005-0000-0000-0000FB440000}"/>
    <cellStyle name="Style 141 5" xfId="15435" xr:uid="{00000000-0005-0000-0000-0000FC440000}"/>
    <cellStyle name="Style 141 6" xfId="15436" xr:uid="{00000000-0005-0000-0000-0000FD440000}"/>
    <cellStyle name="Style 141 7" xfId="15437" xr:uid="{00000000-0005-0000-0000-0000FE440000}"/>
    <cellStyle name="Style 142" xfId="15438" xr:uid="{00000000-0005-0000-0000-0000FF440000}"/>
    <cellStyle name="Style 142 2" xfId="15439" xr:uid="{00000000-0005-0000-0000-000000450000}"/>
    <cellStyle name="Style 142 2 2" xfId="15440" xr:uid="{00000000-0005-0000-0000-000001450000}"/>
    <cellStyle name="Style 142 2 3" xfId="15441" xr:uid="{00000000-0005-0000-0000-000002450000}"/>
    <cellStyle name="Style 142 2 4" xfId="15442" xr:uid="{00000000-0005-0000-0000-000003450000}"/>
    <cellStyle name="Style 142 2 5" xfId="15443" xr:uid="{00000000-0005-0000-0000-000004450000}"/>
    <cellStyle name="Style 142 3" xfId="15444" xr:uid="{00000000-0005-0000-0000-000005450000}"/>
    <cellStyle name="Style 142 4" xfId="15445" xr:uid="{00000000-0005-0000-0000-000006450000}"/>
    <cellStyle name="Style 142 5" xfId="15446" xr:uid="{00000000-0005-0000-0000-000007450000}"/>
    <cellStyle name="Style 142 6" xfId="15447" xr:uid="{00000000-0005-0000-0000-000008450000}"/>
    <cellStyle name="Style 143" xfId="15448" xr:uid="{00000000-0005-0000-0000-000009450000}"/>
    <cellStyle name="Style 143 2" xfId="15449" xr:uid="{00000000-0005-0000-0000-00000A450000}"/>
    <cellStyle name="Style 143 2 2" xfId="15450" xr:uid="{00000000-0005-0000-0000-00000B450000}"/>
    <cellStyle name="Style 143 2 3" xfId="15451" xr:uid="{00000000-0005-0000-0000-00000C450000}"/>
    <cellStyle name="Style 143 2 4" xfId="15452" xr:uid="{00000000-0005-0000-0000-00000D450000}"/>
    <cellStyle name="Style 143 2 5" xfId="15453" xr:uid="{00000000-0005-0000-0000-00000E450000}"/>
    <cellStyle name="Style 143 3" xfId="15454" xr:uid="{00000000-0005-0000-0000-00000F450000}"/>
    <cellStyle name="Style 143 4" xfId="15455" xr:uid="{00000000-0005-0000-0000-000010450000}"/>
    <cellStyle name="Style 143 5" xfId="15456" xr:uid="{00000000-0005-0000-0000-000011450000}"/>
    <cellStyle name="Style 143 6" xfId="15457" xr:uid="{00000000-0005-0000-0000-000012450000}"/>
    <cellStyle name="Style 148" xfId="15458" xr:uid="{00000000-0005-0000-0000-000013450000}"/>
    <cellStyle name="Style 148 2" xfId="15459" xr:uid="{00000000-0005-0000-0000-000014450000}"/>
    <cellStyle name="Style 148 2 2" xfId="15460" xr:uid="{00000000-0005-0000-0000-000015450000}"/>
    <cellStyle name="Style 148 2 3" xfId="15461" xr:uid="{00000000-0005-0000-0000-000016450000}"/>
    <cellStyle name="Style 148 2 4" xfId="15462" xr:uid="{00000000-0005-0000-0000-000017450000}"/>
    <cellStyle name="Style 148 2 5" xfId="15463" xr:uid="{00000000-0005-0000-0000-000018450000}"/>
    <cellStyle name="Style 148 3" xfId="15464" xr:uid="{00000000-0005-0000-0000-000019450000}"/>
    <cellStyle name="Style 148 3 2" xfId="15465" xr:uid="{00000000-0005-0000-0000-00001A450000}"/>
    <cellStyle name="Style 148 3 3" xfId="15466" xr:uid="{00000000-0005-0000-0000-00001B450000}"/>
    <cellStyle name="Style 148 3 4" xfId="15467" xr:uid="{00000000-0005-0000-0000-00001C450000}"/>
    <cellStyle name="Style 148 3 5" xfId="15468" xr:uid="{00000000-0005-0000-0000-00001D450000}"/>
    <cellStyle name="Style 148 4" xfId="15469" xr:uid="{00000000-0005-0000-0000-00001E450000}"/>
    <cellStyle name="Style 148 5" xfId="15470" xr:uid="{00000000-0005-0000-0000-00001F450000}"/>
    <cellStyle name="Style 148 6" xfId="15471" xr:uid="{00000000-0005-0000-0000-000020450000}"/>
    <cellStyle name="Style 148 7" xfId="15472" xr:uid="{00000000-0005-0000-0000-000021450000}"/>
    <cellStyle name="Style 149" xfId="15473" xr:uid="{00000000-0005-0000-0000-000022450000}"/>
    <cellStyle name="Style 149 2" xfId="15474" xr:uid="{00000000-0005-0000-0000-000023450000}"/>
    <cellStyle name="Style 149 2 2" xfId="15475" xr:uid="{00000000-0005-0000-0000-000024450000}"/>
    <cellStyle name="Style 149 2 3" xfId="15476" xr:uid="{00000000-0005-0000-0000-000025450000}"/>
    <cellStyle name="Style 149 2 4" xfId="15477" xr:uid="{00000000-0005-0000-0000-000026450000}"/>
    <cellStyle name="Style 149 2 5" xfId="15478" xr:uid="{00000000-0005-0000-0000-000027450000}"/>
    <cellStyle name="Style 149 3" xfId="15479" xr:uid="{00000000-0005-0000-0000-000028450000}"/>
    <cellStyle name="Style 149 4" xfId="15480" xr:uid="{00000000-0005-0000-0000-000029450000}"/>
    <cellStyle name="Style 149 5" xfId="15481" xr:uid="{00000000-0005-0000-0000-00002A450000}"/>
    <cellStyle name="Style 149 6" xfId="15482" xr:uid="{00000000-0005-0000-0000-00002B450000}"/>
    <cellStyle name="Style 150" xfId="15483" xr:uid="{00000000-0005-0000-0000-00002C450000}"/>
    <cellStyle name="Style 150 2" xfId="15484" xr:uid="{00000000-0005-0000-0000-00002D450000}"/>
    <cellStyle name="Style 150 2 2" xfId="15485" xr:uid="{00000000-0005-0000-0000-00002E450000}"/>
    <cellStyle name="Style 150 2 3" xfId="15486" xr:uid="{00000000-0005-0000-0000-00002F450000}"/>
    <cellStyle name="Style 150 2 4" xfId="15487" xr:uid="{00000000-0005-0000-0000-000030450000}"/>
    <cellStyle name="Style 150 2 5" xfId="15488" xr:uid="{00000000-0005-0000-0000-000031450000}"/>
    <cellStyle name="Style 150 3" xfId="15489" xr:uid="{00000000-0005-0000-0000-000032450000}"/>
    <cellStyle name="Style 150 4" xfId="15490" xr:uid="{00000000-0005-0000-0000-000033450000}"/>
    <cellStyle name="Style 150 5" xfId="15491" xr:uid="{00000000-0005-0000-0000-000034450000}"/>
    <cellStyle name="Style 150 6" xfId="15492" xr:uid="{00000000-0005-0000-0000-000035450000}"/>
    <cellStyle name="Style 151" xfId="15493" xr:uid="{00000000-0005-0000-0000-000036450000}"/>
    <cellStyle name="Style 151 2" xfId="15494" xr:uid="{00000000-0005-0000-0000-000037450000}"/>
    <cellStyle name="Style 151 2 2" xfId="15495" xr:uid="{00000000-0005-0000-0000-000038450000}"/>
    <cellStyle name="Style 151 2 3" xfId="15496" xr:uid="{00000000-0005-0000-0000-000039450000}"/>
    <cellStyle name="Style 151 2 4" xfId="15497" xr:uid="{00000000-0005-0000-0000-00003A450000}"/>
    <cellStyle name="Style 151 2 5" xfId="15498" xr:uid="{00000000-0005-0000-0000-00003B450000}"/>
    <cellStyle name="Style 151 3" xfId="15499" xr:uid="{00000000-0005-0000-0000-00003C450000}"/>
    <cellStyle name="Style 151 4" xfId="15500" xr:uid="{00000000-0005-0000-0000-00003D450000}"/>
    <cellStyle name="Style 151 5" xfId="15501" xr:uid="{00000000-0005-0000-0000-00003E450000}"/>
    <cellStyle name="Style 151 6" xfId="15502" xr:uid="{00000000-0005-0000-0000-00003F450000}"/>
    <cellStyle name="Style 152" xfId="15503" xr:uid="{00000000-0005-0000-0000-000040450000}"/>
    <cellStyle name="Style 152 2" xfId="15504" xr:uid="{00000000-0005-0000-0000-000041450000}"/>
    <cellStyle name="Style 152 2 2" xfId="15505" xr:uid="{00000000-0005-0000-0000-000042450000}"/>
    <cellStyle name="Style 152 2 3" xfId="15506" xr:uid="{00000000-0005-0000-0000-000043450000}"/>
    <cellStyle name="Style 152 2 4" xfId="15507" xr:uid="{00000000-0005-0000-0000-000044450000}"/>
    <cellStyle name="Style 152 2 5" xfId="15508" xr:uid="{00000000-0005-0000-0000-000045450000}"/>
    <cellStyle name="Style 152 3" xfId="15509" xr:uid="{00000000-0005-0000-0000-000046450000}"/>
    <cellStyle name="Style 152 3 2" xfId="15510" xr:uid="{00000000-0005-0000-0000-000047450000}"/>
    <cellStyle name="Style 152 3 3" xfId="15511" xr:uid="{00000000-0005-0000-0000-000048450000}"/>
    <cellStyle name="Style 152 3 4" xfId="15512" xr:uid="{00000000-0005-0000-0000-000049450000}"/>
    <cellStyle name="Style 152 3 5" xfId="15513" xr:uid="{00000000-0005-0000-0000-00004A450000}"/>
    <cellStyle name="Style 152 4" xfId="15514" xr:uid="{00000000-0005-0000-0000-00004B450000}"/>
    <cellStyle name="Style 152 5" xfId="15515" xr:uid="{00000000-0005-0000-0000-00004C450000}"/>
    <cellStyle name="Style 152 6" xfId="15516" xr:uid="{00000000-0005-0000-0000-00004D450000}"/>
    <cellStyle name="Style 152 7" xfId="15517" xr:uid="{00000000-0005-0000-0000-00004E450000}"/>
    <cellStyle name="Style 153" xfId="15518" xr:uid="{00000000-0005-0000-0000-00004F450000}"/>
    <cellStyle name="Style 153 2" xfId="15519" xr:uid="{00000000-0005-0000-0000-000050450000}"/>
    <cellStyle name="Style 153 2 2" xfId="15520" xr:uid="{00000000-0005-0000-0000-000051450000}"/>
    <cellStyle name="Style 153 2 3" xfId="15521" xr:uid="{00000000-0005-0000-0000-000052450000}"/>
    <cellStyle name="Style 153 2 4" xfId="15522" xr:uid="{00000000-0005-0000-0000-000053450000}"/>
    <cellStyle name="Style 153 2 5" xfId="15523" xr:uid="{00000000-0005-0000-0000-000054450000}"/>
    <cellStyle name="Style 153 3" xfId="15524" xr:uid="{00000000-0005-0000-0000-000055450000}"/>
    <cellStyle name="Style 153 4" xfId="15525" xr:uid="{00000000-0005-0000-0000-000056450000}"/>
    <cellStyle name="Style 153 5" xfId="15526" xr:uid="{00000000-0005-0000-0000-000057450000}"/>
    <cellStyle name="Style 153 6" xfId="15527" xr:uid="{00000000-0005-0000-0000-000058450000}"/>
    <cellStyle name="Style 154" xfId="15528" xr:uid="{00000000-0005-0000-0000-000059450000}"/>
    <cellStyle name="Style 154 2" xfId="15529" xr:uid="{00000000-0005-0000-0000-00005A450000}"/>
    <cellStyle name="Style 154 2 2" xfId="15530" xr:uid="{00000000-0005-0000-0000-00005B450000}"/>
    <cellStyle name="Style 154 2 3" xfId="15531" xr:uid="{00000000-0005-0000-0000-00005C450000}"/>
    <cellStyle name="Style 154 2 4" xfId="15532" xr:uid="{00000000-0005-0000-0000-00005D450000}"/>
    <cellStyle name="Style 154 2 5" xfId="15533" xr:uid="{00000000-0005-0000-0000-00005E450000}"/>
    <cellStyle name="Style 154 3" xfId="15534" xr:uid="{00000000-0005-0000-0000-00005F450000}"/>
    <cellStyle name="Style 154 4" xfId="15535" xr:uid="{00000000-0005-0000-0000-000060450000}"/>
    <cellStyle name="Style 154 5" xfId="15536" xr:uid="{00000000-0005-0000-0000-000061450000}"/>
    <cellStyle name="Style 154 6" xfId="15537" xr:uid="{00000000-0005-0000-0000-000062450000}"/>
    <cellStyle name="Style 159" xfId="15538" xr:uid="{00000000-0005-0000-0000-000063450000}"/>
    <cellStyle name="Style 159 2" xfId="15539" xr:uid="{00000000-0005-0000-0000-000064450000}"/>
    <cellStyle name="Style 159 2 2" xfId="15540" xr:uid="{00000000-0005-0000-0000-000065450000}"/>
    <cellStyle name="Style 159 2 3" xfId="15541" xr:uid="{00000000-0005-0000-0000-000066450000}"/>
    <cellStyle name="Style 159 2 4" xfId="15542" xr:uid="{00000000-0005-0000-0000-000067450000}"/>
    <cellStyle name="Style 159 2 5" xfId="15543" xr:uid="{00000000-0005-0000-0000-000068450000}"/>
    <cellStyle name="Style 159 3" xfId="15544" xr:uid="{00000000-0005-0000-0000-000069450000}"/>
    <cellStyle name="Style 159 3 2" xfId="15545" xr:uid="{00000000-0005-0000-0000-00006A450000}"/>
    <cellStyle name="Style 159 3 3" xfId="15546" xr:uid="{00000000-0005-0000-0000-00006B450000}"/>
    <cellStyle name="Style 159 3 4" xfId="15547" xr:uid="{00000000-0005-0000-0000-00006C450000}"/>
    <cellStyle name="Style 159 3 5" xfId="15548" xr:uid="{00000000-0005-0000-0000-00006D450000}"/>
    <cellStyle name="Style 159 4" xfId="15549" xr:uid="{00000000-0005-0000-0000-00006E450000}"/>
    <cellStyle name="Style 159 5" xfId="15550" xr:uid="{00000000-0005-0000-0000-00006F450000}"/>
    <cellStyle name="Style 159 6" xfId="15551" xr:uid="{00000000-0005-0000-0000-000070450000}"/>
    <cellStyle name="Style 159 7" xfId="15552" xr:uid="{00000000-0005-0000-0000-000071450000}"/>
    <cellStyle name="Style 160" xfId="15553" xr:uid="{00000000-0005-0000-0000-000072450000}"/>
    <cellStyle name="Style 160 2" xfId="15554" xr:uid="{00000000-0005-0000-0000-000073450000}"/>
    <cellStyle name="Style 160 2 2" xfId="15555" xr:uid="{00000000-0005-0000-0000-000074450000}"/>
    <cellStyle name="Style 160 2 3" xfId="15556" xr:uid="{00000000-0005-0000-0000-000075450000}"/>
    <cellStyle name="Style 160 2 4" xfId="15557" xr:uid="{00000000-0005-0000-0000-000076450000}"/>
    <cellStyle name="Style 160 2 5" xfId="15558" xr:uid="{00000000-0005-0000-0000-000077450000}"/>
    <cellStyle name="Style 160 3" xfId="15559" xr:uid="{00000000-0005-0000-0000-000078450000}"/>
    <cellStyle name="Style 160 4" xfId="15560" xr:uid="{00000000-0005-0000-0000-000079450000}"/>
    <cellStyle name="Style 160 5" xfId="15561" xr:uid="{00000000-0005-0000-0000-00007A450000}"/>
    <cellStyle name="Style 160 6" xfId="15562" xr:uid="{00000000-0005-0000-0000-00007B450000}"/>
    <cellStyle name="Style 161" xfId="15563" xr:uid="{00000000-0005-0000-0000-00007C450000}"/>
    <cellStyle name="Style 161 2" xfId="15564" xr:uid="{00000000-0005-0000-0000-00007D450000}"/>
    <cellStyle name="Style 161 2 2" xfId="15565" xr:uid="{00000000-0005-0000-0000-00007E450000}"/>
    <cellStyle name="Style 161 2 3" xfId="15566" xr:uid="{00000000-0005-0000-0000-00007F450000}"/>
    <cellStyle name="Style 161 2 4" xfId="15567" xr:uid="{00000000-0005-0000-0000-000080450000}"/>
    <cellStyle name="Style 161 2 5" xfId="15568" xr:uid="{00000000-0005-0000-0000-000081450000}"/>
    <cellStyle name="Style 161 3" xfId="15569" xr:uid="{00000000-0005-0000-0000-000082450000}"/>
    <cellStyle name="Style 161 4" xfId="15570" xr:uid="{00000000-0005-0000-0000-000083450000}"/>
    <cellStyle name="Style 161 5" xfId="15571" xr:uid="{00000000-0005-0000-0000-000084450000}"/>
    <cellStyle name="Style 161 6" xfId="15572" xr:uid="{00000000-0005-0000-0000-000085450000}"/>
    <cellStyle name="Style 162" xfId="15573" xr:uid="{00000000-0005-0000-0000-000086450000}"/>
    <cellStyle name="Style 162 2" xfId="15574" xr:uid="{00000000-0005-0000-0000-000087450000}"/>
    <cellStyle name="Style 162 2 2" xfId="15575" xr:uid="{00000000-0005-0000-0000-000088450000}"/>
    <cellStyle name="Style 162 2 3" xfId="15576" xr:uid="{00000000-0005-0000-0000-000089450000}"/>
    <cellStyle name="Style 162 2 4" xfId="15577" xr:uid="{00000000-0005-0000-0000-00008A450000}"/>
    <cellStyle name="Style 162 2 5" xfId="15578" xr:uid="{00000000-0005-0000-0000-00008B450000}"/>
    <cellStyle name="Style 162 3" xfId="15579" xr:uid="{00000000-0005-0000-0000-00008C450000}"/>
    <cellStyle name="Style 162 4" xfId="15580" xr:uid="{00000000-0005-0000-0000-00008D450000}"/>
    <cellStyle name="Style 162 5" xfId="15581" xr:uid="{00000000-0005-0000-0000-00008E450000}"/>
    <cellStyle name="Style 162 6" xfId="15582" xr:uid="{00000000-0005-0000-0000-00008F450000}"/>
    <cellStyle name="Style 163" xfId="15583" xr:uid="{00000000-0005-0000-0000-000090450000}"/>
    <cellStyle name="Style 163 2" xfId="15584" xr:uid="{00000000-0005-0000-0000-000091450000}"/>
    <cellStyle name="Style 163 2 2" xfId="15585" xr:uid="{00000000-0005-0000-0000-000092450000}"/>
    <cellStyle name="Style 163 2 3" xfId="15586" xr:uid="{00000000-0005-0000-0000-000093450000}"/>
    <cellStyle name="Style 163 2 4" xfId="15587" xr:uid="{00000000-0005-0000-0000-000094450000}"/>
    <cellStyle name="Style 163 2 5" xfId="15588" xr:uid="{00000000-0005-0000-0000-000095450000}"/>
    <cellStyle name="Style 163 3" xfId="15589" xr:uid="{00000000-0005-0000-0000-000096450000}"/>
    <cellStyle name="Style 163 3 2" xfId="15590" xr:uid="{00000000-0005-0000-0000-000097450000}"/>
    <cellStyle name="Style 163 3 3" xfId="15591" xr:uid="{00000000-0005-0000-0000-000098450000}"/>
    <cellStyle name="Style 163 3 4" xfId="15592" xr:uid="{00000000-0005-0000-0000-000099450000}"/>
    <cellStyle name="Style 163 3 5" xfId="15593" xr:uid="{00000000-0005-0000-0000-00009A450000}"/>
    <cellStyle name="Style 163 4" xfId="15594" xr:uid="{00000000-0005-0000-0000-00009B450000}"/>
    <cellStyle name="Style 163 5" xfId="15595" xr:uid="{00000000-0005-0000-0000-00009C450000}"/>
    <cellStyle name="Style 163 6" xfId="15596" xr:uid="{00000000-0005-0000-0000-00009D450000}"/>
    <cellStyle name="Style 163 7" xfId="15597" xr:uid="{00000000-0005-0000-0000-00009E450000}"/>
    <cellStyle name="Style 164" xfId="15598" xr:uid="{00000000-0005-0000-0000-00009F450000}"/>
    <cellStyle name="Style 164 2" xfId="15599" xr:uid="{00000000-0005-0000-0000-0000A0450000}"/>
    <cellStyle name="Style 164 2 2" xfId="15600" xr:uid="{00000000-0005-0000-0000-0000A1450000}"/>
    <cellStyle name="Style 164 2 3" xfId="15601" xr:uid="{00000000-0005-0000-0000-0000A2450000}"/>
    <cellStyle name="Style 164 2 4" xfId="15602" xr:uid="{00000000-0005-0000-0000-0000A3450000}"/>
    <cellStyle name="Style 164 2 5" xfId="15603" xr:uid="{00000000-0005-0000-0000-0000A4450000}"/>
    <cellStyle name="Style 164 3" xfId="15604" xr:uid="{00000000-0005-0000-0000-0000A5450000}"/>
    <cellStyle name="Style 164 4" xfId="15605" xr:uid="{00000000-0005-0000-0000-0000A6450000}"/>
    <cellStyle name="Style 164 5" xfId="15606" xr:uid="{00000000-0005-0000-0000-0000A7450000}"/>
    <cellStyle name="Style 164 6" xfId="15607" xr:uid="{00000000-0005-0000-0000-0000A8450000}"/>
    <cellStyle name="Style 165" xfId="15608" xr:uid="{00000000-0005-0000-0000-0000A9450000}"/>
    <cellStyle name="Style 165 2" xfId="15609" xr:uid="{00000000-0005-0000-0000-0000AA450000}"/>
    <cellStyle name="Style 165 2 2" xfId="15610" xr:uid="{00000000-0005-0000-0000-0000AB450000}"/>
    <cellStyle name="Style 165 2 3" xfId="15611" xr:uid="{00000000-0005-0000-0000-0000AC450000}"/>
    <cellStyle name="Style 165 2 4" xfId="15612" xr:uid="{00000000-0005-0000-0000-0000AD450000}"/>
    <cellStyle name="Style 165 2 5" xfId="15613" xr:uid="{00000000-0005-0000-0000-0000AE450000}"/>
    <cellStyle name="Style 165 3" xfId="15614" xr:uid="{00000000-0005-0000-0000-0000AF450000}"/>
    <cellStyle name="Style 165 4" xfId="15615" xr:uid="{00000000-0005-0000-0000-0000B0450000}"/>
    <cellStyle name="Style 165 5" xfId="15616" xr:uid="{00000000-0005-0000-0000-0000B1450000}"/>
    <cellStyle name="Style 165 6" xfId="15617" xr:uid="{00000000-0005-0000-0000-0000B2450000}"/>
    <cellStyle name="Style 21" xfId="15618" xr:uid="{00000000-0005-0000-0000-0000B3450000}"/>
    <cellStyle name="Style 21 10" xfId="15619" xr:uid="{00000000-0005-0000-0000-0000B4450000}"/>
    <cellStyle name="Style 21 11" xfId="15620" xr:uid="{00000000-0005-0000-0000-0000B5450000}"/>
    <cellStyle name="Style 21 12" xfId="19100" xr:uid="{00000000-0005-0000-0000-0000B6450000}"/>
    <cellStyle name="Style 21 2" xfId="15621" xr:uid="{00000000-0005-0000-0000-0000B7450000}"/>
    <cellStyle name="Style 21 2 10" xfId="15622" xr:uid="{00000000-0005-0000-0000-0000B8450000}"/>
    <cellStyle name="Style 21 2 11" xfId="19101" xr:uid="{00000000-0005-0000-0000-0000B9450000}"/>
    <cellStyle name="Style 21 2 2" xfId="15623" xr:uid="{00000000-0005-0000-0000-0000BA450000}"/>
    <cellStyle name="Style 21 2 2 2" xfId="15624" xr:uid="{00000000-0005-0000-0000-0000BB450000}"/>
    <cellStyle name="Style 21 2 2 3" xfId="15625" xr:uid="{00000000-0005-0000-0000-0000BC450000}"/>
    <cellStyle name="Style 21 2 2 4" xfId="15626" xr:uid="{00000000-0005-0000-0000-0000BD450000}"/>
    <cellStyle name="Style 21 2 2 5" xfId="15627" xr:uid="{00000000-0005-0000-0000-0000BE450000}"/>
    <cellStyle name="Style 21 2 3" xfId="15628" xr:uid="{00000000-0005-0000-0000-0000BF450000}"/>
    <cellStyle name="Style 21 2 3 2" xfId="15629" xr:uid="{00000000-0005-0000-0000-0000C0450000}"/>
    <cellStyle name="Style 21 2 3 3" xfId="15630" xr:uid="{00000000-0005-0000-0000-0000C1450000}"/>
    <cellStyle name="Style 21 2 3 4" xfId="15631" xr:uid="{00000000-0005-0000-0000-0000C2450000}"/>
    <cellStyle name="Style 21 2 3 5" xfId="15632" xr:uid="{00000000-0005-0000-0000-0000C3450000}"/>
    <cellStyle name="Style 21 2 4" xfId="15633" xr:uid="{00000000-0005-0000-0000-0000C4450000}"/>
    <cellStyle name="Style 21 2 5" xfId="15634" xr:uid="{00000000-0005-0000-0000-0000C5450000}"/>
    <cellStyle name="Style 21 2 6" xfId="15635" xr:uid="{00000000-0005-0000-0000-0000C6450000}"/>
    <cellStyle name="Style 21 2 7" xfId="15636" xr:uid="{00000000-0005-0000-0000-0000C7450000}"/>
    <cellStyle name="Style 21 2 8" xfId="15637" xr:uid="{00000000-0005-0000-0000-0000C8450000}"/>
    <cellStyle name="Style 21 2 9" xfId="15638" xr:uid="{00000000-0005-0000-0000-0000C9450000}"/>
    <cellStyle name="Style 21 3" xfId="15639" xr:uid="{00000000-0005-0000-0000-0000CA450000}"/>
    <cellStyle name="Style 21 3 2" xfId="15640" xr:uid="{00000000-0005-0000-0000-0000CB450000}"/>
    <cellStyle name="Style 21 3 2 2" xfId="15641" xr:uid="{00000000-0005-0000-0000-0000CC450000}"/>
    <cellStyle name="Style 21 3 2 3" xfId="15642" xr:uid="{00000000-0005-0000-0000-0000CD450000}"/>
    <cellStyle name="Style 21 3 2 4" xfId="15643" xr:uid="{00000000-0005-0000-0000-0000CE450000}"/>
    <cellStyle name="Style 21 3 2 5" xfId="15644" xr:uid="{00000000-0005-0000-0000-0000CF450000}"/>
    <cellStyle name="Style 21 3 3" xfId="15645" xr:uid="{00000000-0005-0000-0000-0000D0450000}"/>
    <cellStyle name="Style 21 3 3 2" xfId="15646" xr:uid="{00000000-0005-0000-0000-0000D1450000}"/>
    <cellStyle name="Style 21 3 3 3" xfId="15647" xr:uid="{00000000-0005-0000-0000-0000D2450000}"/>
    <cellStyle name="Style 21 3 4" xfId="15648" xr:uid="{00000000-0005-0000-0000-0000D3450000}"/>
    <cellStyle name="Style 21 3 5" xfId="15649" xr:uid="{00000000-0005-0000-0000-0000D4450000}"/>
    <cellStyle name="Style 21 3 6" xfId="15650" xr:uid="{00000000-0005-0000-0000-0000D5450000}"/>
    <cellStyle name="Style 21 3 7" xfId="15651" xr:uid="{00000000-0005-0000-0000-0000D6450000}"/>
    <cellStyle name="Style 21 3 8" xfId="15652" xr:uid="{00000000-0005-0000-0000-0000D7450000}"/>
    <cellStyle name="Style 21 4" xfId="15653" xr:uid="{00000000-0005-0000-0000-0000D8450000}"/>
    <cellStyle name="Style 21 4 2" xfId="15654" xr:uid="{00000000-0005-0000-0000-0000D9450000}"/>
    <cellStyle name="Style 21 4 3" xfId="15655" xr:uid="{00000000-0005-0000-0000-0000DA450000}"/>
    <cellStyle name="Style 21 4 4" xfId="15656" xr:uid="{00000000-0005-0000-0000-0000DB450000}"/>
    <cellStyle name="Style 21 4 5" xfId="15657" xr:uid="{00000000-0005-0000-0000-0000DC450000}"/>
    <cellStyle name="Style 21 5" xfId="15658" xr:uid="{00000000-0005-0000-0000-0000DD450000}"/>
    <cellStyle name="Style 21 5 2" xfId="15659" xr:uid="{00000000-0005-0000-0000-0000DE450000}"/>
    <cellStyle name="Style 21 5 3" xfId="15660" xr:uid="{00000000-0005-0000-0000-0000DF450000}"/>
    <cellStyle name="Style 21 5 4" xfId="15661" xr:uid="{00000000-0005-0000-0000-0000E0450000}"/>
    <cellStyle name="Style 21 5 5" xfId="15662" xr:uid="{00000000-0005-0000-0000-0000E1450000}"/>
    <cellStyle name="Style 21 6" xfId="15663" xr:uid="{00000000-0005-0000-0000-0000E2450000}"/>
    <cellStyle name="Style 21 7" xfId="15664" xr:uid="{00000000-0005-0000-0000-0000E3450000}"/>
    <cellStyle name="Style 21 8" xfId="15665" xr:uid="{00000000-0005-0000-0000-0000E4450000}"/>
    <cellStyle name="Style 21 9" xfId="15666" xr:uid="{00000000-0005-0000-0000-0000E5450000}"/>
    <cellStyle name="Style 22" xfId="15667" xr:uid="{00000000-0005-0000-0000-0000E6450000}"/>
    <cellStyle name="Style 22 10" xfId="15668" xr:uid="{00000000-0005-0000-0000-0000E7450000}"/>
    <cellStyle name="Style 22 11" xfId="19102" xr:uid="{00000000-0005-0000-0000-0000E8450000}"/>
    <cellStyle name="Style 22 2" xfId="15669" xr:uid="{00000000-0005-0000-0000-0000E9450000}"/>
    <cellStyle name="Style 22 2 2" xfId="15670" xr:uid="{00000000-0005-0000-0000-0000EA450000}"/>
    <cellStyle name="Style 22 2 3" xfId="15671" xr:uid="{00000000-0005-0000-0000-0000EB450000}"/>
    <cellStyle name="Style 22 2 4" xfId="15672" xr:uid="{00000000-0005-0000-0000-0000EC450000}"/>
    <cellStyle name="Style 22 2 5" xfId="15673" xr:uid="{00000000-0005-0000-0000-0000ED450000}"/>
    <cellStyle name="Style 22 3" xfId="15674" xr:uid="{00000000-0005-0000-0000-0000EE450000}"/>
    <cellStyle name="Style 22 3 2" xfId="15675" xr:uid="{00000000-0005-0000-0000-0000EF450000}"/>
    <cellStyle name="Style 22 3 3" xfId="15676" xr:uid="{00000000-0005-0000-0000-0000F0450000}"/>
    <cellStyle name="Style 22 3 4" xfId="15677" xr:uid="{00000000-0005-0000-0000-0000F1450000}"/>
    <cellStyle name="Style 22 3 5" xfId="15678" xr:uid="{00000000-0005-0000-0000-0000F2450000}"/>
    <cellStyle name="Style 22 4" xfId="15679" xr:uid="{00000000-0005-0000-0000-0000F3450000}"/>
    <cellStyle name="Style 22 5" xfId="15680" xr:uid="{00000000-0005-0000-0000-0000F4450000}"/>
    <cellStyle name="Style 22 6" xfId="15681" xr:uid="{00000000-0005-0000-0000-0000F5450000}"/>
    <cellStyle name="Style 22 7" xfId="15682" xr:uid="{00000000-0005-0000-0000-0000F6450000}"/>
    <cellStyle name="Style 22 8" xfId="15683" xr:uid="{00000000-0005-0000-0000-0000F7450000}"/>
    <cellStyle name="Style 22 9" xfId="15684" xr:uid="{00000000-0005-0000-0000-0000F8450000}"/>
    <cellStyle name="Style 23" xfId="15685" xr:uid="{00000000-0005-0000-0000-0000F9450000}"/>
    <cellStyle name="Style 23 10" xfId="15686" xr:uid="{00000000-0005-0000-0000-0000FA450000}"/>
    <cellStyle name="Style 23 11" xfId="19103" xr:uid="{00000000-0005-0000-0000-0000FB450000}"/>
    <cellStyle name="Style 23 2" xfId="15687" xr:uid="{00000000-0005-0000-0000-0000FC450000}"/>
    <cellStyle name="Style 23 2 2" xfId="15688" xr:uid="{00000000-0005-0000-0000-0000FD450000}"/>
    <cellStyle name="Style 23 2 3" xfId="15689" xr:uid="{00000000-0005-0000-0000-0000FE450000}"/>
    <cellStyle name="Style 23 2 4" xfId="15690" xr:uid="{00000000-0005-0000-0000-0000FF450000}"/>
    <cellStyle name="Style 23 2 5" xfId="15691" xr:uid="{00000000-0005-0000-0000-000000460000}"/>
    <cellStyle name="Style 23 3" xfId="15692" xr:uid="{00000000-0005-0000-0000-000001460000}"/>
    <cellStyle name="Style 23 3 2" xfId="15693" xr:uid="{00000000-0005-0000-0000-000002460000}"/>
    <cellStyle name="Style 23 3 3" xfId="15694" xr:uid="{00000000-0005-0000-0000-000003460000}"/>
    <cellStyle name="Style 23 3 4" xfId="15695" xr:uid="{00000000-0005-0000-0000-000004460000}"/>
    <cellStyle name="Style 23 3 5" xfId="15696" xr:uid="{00000000-0005-0000-0000-000005460000}"/>
    <cellStyle name="Style 23 4" xfId="15697" xr:uid="{00000000-0005-0000-0000-000006460000}"/>
    <cellStyle name="Style 23 5" xfId="15698" xr:uid="{00000000-0005-0000-0000-000007460000}"/>
    <cellStyle name="Style 23 6" xfId="15699" xr:uid="{00000000-0005-0000-0000-000008460000}"/>
    <cellStyle name="Style 23 7" xfId="15700" xr:uid="{00000000-0005-0000-0000-000009460000}"/>
    <cellStyle name="Style 23 8" xfId="15701" xr:uid="{00000000-0005-0000-0000-00000A460000}"/>
    <cellStyle name="Style 23 9" xfId="15702" xr:uid="{00000000-0005-0000-0000-00000B460000}"/>
    <cellStyle name="Style 24" xfId="15703" xr:uid="{00000000-0005-0000-0000-00000C460000}"/>
    <cellStyle name="Style 24 10" xfId="15704" xr:uid="{00000000-0005-0000-0000-00000D460000}"/>
    <cellStyle name="Style 24 11" xfId="19104" xr:uid="{00000000-0005-0000-0000-00000E460000}"/>
    <cellStyle name="Style 24 2" xfId="15705" xr:uid="{00000000-0005-0000-0000-00000F460000}"/>
    <cellStyle name="Style 24 2 2" xfId="15706" xr:uid="{00000000-0005-0000-0000-000010460000}"/>
    <cellStyle name="Style 24 2 3" xfId="15707" xr:uid="{00000000-0005-0000-0000-000011460000}"/>
    <cellStyle name="Style 24 2 4" xfId="15708" xr:uid="{00000000-0005-0000-0000-000012460000}"/>
    <cellStyle name="Style 24 2 5" xfId="15709" xr:uid="{00000000-0005-0000-0000-000013460000}"/>
    <cellStyle name="Style 24 3" xfId="15710" xr:uid="{00000000-0005-0000-0000-000014460000}"/>
    <cellStyle name="Style 24 3 2" xfId="15711" xr:uid="{00000000-0005-0000-0000-000015460000}"/>
    <cellStyle name="Style 24 3 3" xfId="15712" xr:uid="{00000000-0005-0000-0000-000016460000}"/>
    <cellStyle name="Style 24 3 4" xfId="15713" xr:uid="{00000000-0005-0000-0000-000017460000}"/>
    <cellStyle name="Style 24 3 5" xfId="15714" xr:uid="{00000000-0005-0000-0000-000018460000}"/>
    <cellStyle name="Style 24 4" xfId="15715" xr:uid="{00000000-0005-0000-0000-000019460000}"/>
    <cellStyle name="Style 24 5" xfId="15716" xr:uid="{00000000-0005-0000-0000-00001A460000}"/>
    <cellStyle name="Style 24 6" xfId="15717" xr:uid="{00000000-0005-0000-0000-00001B460000}"/>
    <cellStyle name="Style 24 7" xfId="15718" xr:uid="{00000000-0005-0000-0000-00001C460000}"/>
    <cellStyle name="Style 24 8" xfId="15719" xr:uid="{00000000-0005-0000-0000-00001D460000}"/>
    <cellStyle name="Style 24 9" xfId="15720" xr:uid="{00000000-0005-0000-0000-00001E460000}"/>
    <cellStyle name="Style 25" xfId="15721" xr:uid="{00000000-0005-0000-0000-00001F460000}"/>
    <cellStyle name="Style 25 10" xfId="15722" xr:uid="{00000000-0005-0000-0000-000020460000}"/>
    <cellStyle name="Style 25 11" xfId="15723" xr:uid="{00000000-0005-0000-0000-000021460000}"/>
    <cellStyle name="Style 25 12" xfId="19105" xr:uid="{00000000-0005-0000-0000-000022460000}"/>
    <cellStyle name="Style 25 2" xfId="15724" xr:uid="{00000000-0005-0000-0000-000023460000}"/>
    <cellStyle name="Style 25 2 10" xfId="15725" xr:uid="{00000000-0005-0000-0000-000024460000}"/>
    <cellStyle name="Style 25 2 11" xfId="19106" xr:uid="{00000000-0005-0000-0000-000025460000}"/>
    <cellStyle name="Style 25 2 2" xfId="15726" xr:uid="{00000000-0005-0000-0000-000026460000}"/>
    <cellStyle name="Style 25 2 2 2" xfId="15727" xr:uid="{00000000-0005-0000-0000-000027460000}"/>
    <cellStyle name="Style 25 2 2 3" xfId="15728" xr:uid="{00000000-0005-0000-0000-000028460000}"/>
    <cellStyle name="Style 25 2 2 4" xfId="15729" xr:uid="{00000000-0005-0000-0000-000029460000}"/>
    <cellStyle name="Style 25 2 2 5" xfId="15730" xr:uid="{00000000-0005-0000-0000-00002A460000}"/>
    <cellStyle name="Style 25 2 3" xfId="15731" xr:uid="{00000000-0005-0000-0000-00002B460000}"/>
    <cellStyle name="Style 25 2 4" xfId="15732" xr:uid="{00000000-0005-0000-0000-00002C460000}"/>
    <cellStyle name="Style 25 2 5" xfId="15733" xr:uid="{00000000-0005-0000-0000-00002D460000}"/>
    <cellStyle name="Style 25 2 6" xfId="15734" xr:uid="{00000000-0005-0000-0000-00002E460000}"/>
    <cellStyle name="Style 25 2 7" xfId="15735" xr:uid="{00000000-0005-0000-0000-00002F460000}"/>
    <cellStyle name="Style 25 2 8" xfId="15736" xr:uid="{00000000-0005-0000-0000-000030460000}"/>
    <cellStyle name="Style 25 2 9" xfId="15737" xr:uid="{00000000-0005-0000-0000-000031460000}"/>
    <cellStyle name="Style 25 3" xfId="15738" xr:uid="{00000000-0005-0000-0000-000032460000}"/>
    <cellStyle name="Style 25 3 2" xfId="15739" xr:uid="{00000000-0005-0000-0000-000033460000}"/>
    <cellStyle name="Style 25 3 2 2" xfId="15740" xr:uid="{00000000-0005-0000-0000-000034460000}"/>
    <cellStyle name="Style 25 3 2 3" xfId="15741" xr:uid="{00000000-0005-0000-0000-000035460000}"/>
    <cellStyle name="Style 25 3 2 4" xfId="15742" xr:uid="{00000000-0005-0000-0000-000036460000}"/>
    <cellStyle name="Style 25 3 2 5" xfId="15743" xr:uid="{00000000-0005-0000-0000-000037460000}"/>
    <cellStyle name="Style 25 3 3" xfId="15744" xr:uid="{00000000-0005-0000-0000-000038460000}"/>
    <cellStyle name="Style 25 3 3 2" xfId="15745" xr:uid="{00000000-0005-0000-0000-000039460000}"/>
    <cellStyle name="Style 25 3 3 3" xfId="15746" xr:uid="{00000000-0005-0000-0000-00003A460000}"/>
    <cellStyle name="Style 25 3 4" xfId="15747" xr:uid="{00000000-0005-0000-0000-00003B460000}"/>
    <cellStyle name="Style 25 3 5" xfId="15748" xr:uid="{00000000-0005-0000-0000-00003C460000}"/>
    <cellStyle name="Style 25 3 6" xfId="15749" xr:uid="{00000000-0005-0000-0000-00003D460000}"/>
    <cellStyle name="Style 25 3 7" xfId="15750" xr:uid="{00000000-0005-0000-0000-00003E460000}"/>
    <cellStyle name="Style 25 3 8" xfId="15751" xr:uid="{00000000-0005-0000-0000-00003F460000}"/>
    <cellStyle name="Style 25 4" xfId="15752" xr:uid="{00000000-0005-0000-0000-000040460000}"/>
    <cellStyle name="Style 25 4 2" xfId="15753" xr:uid="{00000000-0005-0000-0000-000041460000}"/>
    <cellStyle name="Style 25 4 3" xfId="15754" xr:uid="{00000000-0005-0000-0000-000042460000}"/>
    <cellStyle name="Style 25 4 4" xfId="15755" xr:uid="{00000000-0005-0000-0000-000043460000}"/>
    <cellStyle name="Style 25 4 5" xfId="15756" xr:uid="{00000000-0005-0000-0000-000044460000}"/>
    <cellStyle name="Style 25 5" xfId="15757" xr:uid="{00000000-0005-0000-0000-000045460000}"/>
    <cellStyle name="Style 25 6" xfId="15758" xr:uid="{00000000-0005-0000-0000-000046460000}"/>
    <cellStyle name="Style 25 7" xfId="15759" xr:uid="{00000000-0005-0000-0000-000047460000}"/>
    <cellStyle name="Style 25 8" xfId="15760" xr:uid="{00000000-0005-0000-0000-000048460000}"/>
    <cellStyle name="Style 25 9" xfId="15761" xr:uid="{00000000-0005-0000-0000-000049460000}"/>
    <cellStyle name="Style 26" xfId="15762" xr:uid="{00000000-0005-0000-0000-00004A460000}"/>
    <cellStyle name="Style 26 10" xfId="15763" xr:uid="{00000000-0005-0000-0000-00004B460000}"/>
    <cellStyle name="Style 26 11" xfId="19107" xr:uid="{00000000-0005-0000-0000-00004C460000}"/>
    <cellStyle name="Style 26 2" xfId="15764" xr:uid="{00000000-0005-0000-0000-00004D460000}"/>
    <cellStyle name="Style 26 2 2" xfId="15765" xr:uid="{00000000-0005-0000-0000-00004E460000}"/>
    <cellStyle name="Style 26 2 3" xfId="15766" xr:uid="{00000000-0005-0000-0000-00004F460000}"/>
    <cellStyle name="Style 26 2 4" xfId="15767" xr:uid="{00000000-0005-0000-0000-000050460000}"/>
    <cellStyle name="Style 26 2 5" xfId="15768" xr:uid="{00000000-0005-0000-0000-000051460000}"/>
    <cellStyle name="Style 26 3" xfId="15769" xr:uid="{00000000-0005-0000-0000-000052460000}"/>
    <cellStyle name="Style 26 3 2" xfId="15770" xr:uid="{00000000-0005-0000-0000-000053460000}"/>
    <cellStyle name="Style 26 3 3" xfId="15771" xr:uid="{00000000-0005-0000-0000-000054460000}"/>
    <cellStyle name="Style 26 3 4" xfId="15772" xr:uid="{00000000-0005-0000-0000-000055460000}"/>
    <cellStyle name="Style 26 3 5" xfId="15773" xr:uid="{00000000-0005-0000-0000-000056460000}"/>
    <cellStyle name="Style 26 4" xfId="15774" xr:uid="{00000000-0005-0000-0000-000057460000}"/>
    <cellStyle name="Style 26 5" xfId="15775" xr:uid="{00000000-0005-0000-0000-000058460000}"/>
    <cellStyle name="Style 26 6" xfId="15776" xr:uid="{00000000-0005-0000-0000-000059460000}"/>
    <cellStyle name="Style 26 7" xfId="15777" xr:uid="{00000000-0005-0000-0000-00005A460000}"/>
    <cellStyle name="Style 26 8" xfId="15778" xr:uid="{00000000-0005-0000-0000-00005B460000}"/>
    <cellStyle name="Style 26 9" xfId="15779" xr:uid="{00000000-0005-0000-0000-00005C460000}"/>
    <cellStyle name="Style 27" xfId="15780" xr:uid="{00000000-0005-0000-0000-00005D460000}"/>
    <cellStyle name="Style 27 2" xfId="15781" xr:uid="{00000000-0005-0000-0000-00005E460000}"/>
    <cellStyle name="Style 27 2 2" xfId="15782" xr:uid="{00000000-0005-0000-0000-00005F460000}"/>
    <cellStyle name="Style 27 2 3" xfId="15783" xr:uid="{00000000-0005-0000-0000-000060460000}"/>
    <cellStyle name="Style 27 2 4" xfId="15784" xr:uid="{00000000-0005-0000-0000-000061460000}"/>
    <cellStyle name="Style 27 2 5" xfId="15785" xr:uid="{00000000-0005-0000-0000-000062460000}"/>
    <cellStyle name="Style 27 3" xfId="15786" xr:uid="{00000000-0005-0000-0000-000063460000}"/>
    <cellStyle name="Style 27 4" xfId="15787" xr:uid="{00000000-0005-0000-0000-000064460000}"/>
    <cellStyle name="Style 27 5" xfId="15788" xr:uid="{00000000-0005-0000-0000-000065460000}"/>
    <cellStyle name="Style 27 6" xfId="15789" xr:uid="{00000000-0005-0000-0000-000066460000}"/>
    <cellStyle name="Style 35" xfId="15790" xr:uid="{00000000-0005-0000-0000-000067460000}"/>
    <cellStyle name="Style 35 2" xfId="15791" xr:uid="{00000000-0005-0000-0000-000068460000}"/>
    <cellStyle name="Style 35 2 2" xfId="15792" xr:uid="{00000000-0005-0000-0000-000069460000}"/>
    <cellStyle name="Style 35 2 3" xfId="15793" xr:uid="{00000000-0005-0000-0000-00006A460000}"/>
    <cellStyle name="Style 35 2 4" xfId="15794" xr:uid="{00000000-0005-0000-0000-00006B460000}"/>
    <cellStyle name="Style 35 2 5" xfId="15795" xr:uid="{00000000-0005-0000-0000-00006C460000}"/>
    <cellStyle name="Style 35 3" xfId="15796" xr:uid="{00000000-0005-0000-0000-00006D460000}"/>
    <cellStyle name="Style 35 3 2" xfId="15797" xr:uid="{00000000-0005-0000-0000-00006E460000}"/>
    <cellStyle name="Style 35 3 3" xfId="15798" xr:uid="{00000000-0005-0000-0000-00006F460000}"/>
    <cellStyle name="Style 35 3 4" xfId="15799" xr:uid="{00000000-0005-0000-0000-000070460000}"/>
    <cellStyle name="Style 35 3 5" xfId="15800" xr:uid="{00000000-0005-0000-0000-000071460000}"/>
    <cellStyle name="Style 35 4" xfId="15801" xr:uid="{00000000-0005-0000-0000-000072460000}"/>
    <cellStyle name="Style 35 5" xfId="15802" xr:uid="{00000000-0005-0000-0000-000073460000}"/>
    <cellStyle name="Style 35 6" xfId="15803" xr:uid="{00000000-0005-0000-0000-000074460000}"/>
    <cellStyle name="Style 35 7" xfId="15804" xr:uid="{00000000-0005-0000-0000-000075460000}"/>
    <cellStyle name="Style 36" xfId="15805" xr:uid="{00000000-0005-0000-0000-000076460000}"/>
    <cellStyle name="Style 36 2" xfId="15806" xr:uid="{00000000-0005-0000-0000-000077460000}"/>
    <cellStyle name="Style 36 2 2" xfId="15807" xr:uid="{00000000-0005-0000-0000-000078460000}"/>
    <cellStyle name="Style 36 2 3" xfId="15808" xr:uid="{00000000-0005-0000-0000-000079460000}"/>
    <cellStyle name="Style 36 2 4" xfId="15809" xr:uid="{00000000-0005-0000-0000-00007A460000}"/>
    <cellStyle name="Style 36 2 5" xfId="15810" xr:uid="{00000000-0005-0000-0000-00007B460000}"/>
    <cellStyle name="Style 36 3" xfId="15811" xr:uid="{00000000-0005-0000-0000-00007C460000}"/>
    <cellStyle name="Style 36 4" xfId="15812" xr:uid="{00000000-0005-0000-0000-00007D460000}"/>
    <cellStyle name="Style 36 5" xfId="15813" xr:uid="{00000000-0005-0000-0000-00007E460000}"/>
    <cellStyle name="Style 36 6" xfId="15814" xr:uid="{00000000-0005-0000-0000-00007F460000}"/>
    <cellStyle name="Style 37" xfId="15815" xr:uid="{00000000-0005-0000-0000-000080460000}"/>
    <cellStyle name="Style 37 2" xfId="15816" xr:uid="{00000000-0005-0000-0000-000081460000}"/>
    <cellStyle name="Style 37 2 2" xfId="15817" xr:uid="{00000000-0005-0000-0000-000082460000}"/>
    <cellStyle name="Style 37 2 3" xfId="15818" xr:uid="{00000000-0005-0000-0000-000083460000}"/>
    <cellStyle name="Style 37 2 4" xfId="15819" xr:uid="{00000000-0005-0000-0000-000084460000}"/>
    <cellStyle name="Style 37 2 5" xfId="15820" xr:uid="{00000000-0005-0000-0000-000085460000}"/>
    <cellStyle name="Style 37 3" xfId="15821" xr:uid="{00000000-0005-0000-0000-000086460000}"/>
    <cellStyle name="Style 37 4" xfId="15822" xr:uid="{00000000-0005-0000-0000-000087460000}"/>
    <cellStyle name="Style 37 5" xfId="15823" xr:uid="{00000000-0005-0000-0000-000088460000}"/>
    <cellStyle name="Style 37 6" xfId="15824" xr:uid="{00000000-0005-0000-0000-000089460000}"/>
    <cellStyle name="Style 38" xfId="15825" xr:uid="{00000000-0005-0000-0000-00008A460000}"/>
    <cellStyle name="Style 38 2" xfId="15826" xr:uid="{00000000-0005-0000-0000-00008B460000}"/>
    <cellStyle name="Style 38 2 2" xfId="15827" xr:uid="{00000000-0005-0000-0000-00008C460000}"/>
    <cellStyle name="Style 38 2 3" xfId="15828" xr:uid="{00000000-0005-0000-0000-00008D460000}"/>
    <cellStyle name="Style 38 2 4" xfId="15829" xr:uid="{00000000-0005-0000-0000-00008E460000}"/>
    <cellStyle name="Style 38 2 5" xfId="15830" xr:uid="{00000000-0005-0000-0000-00008F460000}"/>
    <cellStyle name="Style 38 3" xfId="15831" xr:uid="{00000000-0005-0000-0000-000090460000}"/>
    <cellStyle name="Style 38 4" xfId="15832" xr:uid="{00000000-0005-0000-0000-000091460000}"/>
    <cellStyle name="Style 38 5" xfId="15833" xr:uid="{00000000-0005-0000-0000-000092460000}"/>
    <cellStyle name="Style 38 6" xfId="15834" xr:uid="{00000000-0005-0000-0000-000093460000}"/>
    <cellStyle name="Style 39" xfId="15835" xr:uid="{00000000-0005-0000-0000-000094460000}"/>
    <cellStyle name="Style 39 2" xfId="15836" xr:uid="{00000000-0005-0000-0000-000095460000}"/>
    <cellStyle name="Style 39 2 2" xfId="15837" xr:uid="{00000000-0005-0000-0000-000096460000}"/>
    <cellStyle name="Style 39 2 3" xfId="15838" xr:uid="{00000000-0005-0000-0000-000097460000}"/>
    <cellStyle name="Style 39 2 4" xfId="15839" xr:uid="{00000000-0005-0000-0000-000098460000}"/>
    <cellStyle name="Style 39 2 5" xfId="15840" xr:uid="{00000000-0005-0000-0000-000099460000}"/>
    <cellStyle name="Style 39 3" xfId="15841" xr:uid="{00000000-0005-0000-0000-00009A460000}"/>
    <cellStyle name="Style 39 3 2" xfId="15842" xr:uid="{00000000-0005-0000-0000-00009B460000}"/>
    <cellStyle name="Style 39 3 3" xfId="15843" xr:uid="{00000000-0005-0000-0000-00009C460000}"/>
    <cellStyle name="Style 39 3 4" xfId="15844" xr:uid="{00000000-0005-0000-0000-00009D460000}"/>
    <cellStyle name="Style 39 3 5" xfId="15845" xr:uid="{00000000-0005-0000-0000-00009E460000}"/>
    <cellStyle name="Style 39 4" xfId="15846" xr:uid="{00000000-0005-0000-0000-00009F460000}"/>
    <cellStyle name="Style 39 5" xfId="15847" xr:uid="{00000000-0005-0000-0000-0000A0460000}"/>
    <cellStyle name="Style 39 6" xfId="15848" xr:uid="{00000000-0005-0000-0000-0000A1460000}"/>
    <cellStyle name="Style 39 7" xfId="15849" xr:uid="{00000000-0005-0000-0000-0000A2460000}"/>
    <cellStyle name="Style 40" xfId="15850" xr:uid="{00000000-0005-0000-0000-0000A3460000}"/>
    <cellStyle name="Style 40 2" xfId="15851" xr:uid="{00000000-0005-0000-0000-0000A4460000}"/>
    <cellStyle name="Style 40 2 2" xfId="15852" xr:uid="{00000000-0005-0000-0000-0000A5460000}"/>
    <cellStyle name="Style 40 2 3" xfId="15853" xr:uid="{00000000-0005-0000-0000-0000A6460000}"/>
    <cellStyle name="Style 40 2 4" xfId="15854" xr:uid="{00000000-0005-0000-0000-0000A7460000}"/>
    <cellStyle name="Style 40 2 5" xfId="15855" xr:uid="{00000000-0005-0000-0000-0000A8460000}"/>
    <cellStyle name="Style 40 3" xfId="15856" xr:uid="{00000000-0005-0000-0000-0000A9460000}"/>
    <cellStyle name="Style 40 4" xfId="15857" xr:uid="{00000000-0005-0000-0000-0000AA460000}"/>
    <cellStyle name="Style 40 5" xfId="15858" xr:uid="{00000000-0005-0000-0000-0000AB460000}"/>
    <cellStyle name="Style 40 6" xfId="15859" xr:uid="{00000000-0005-0000-0000-0000AC460000}"/>
    <cellStyle name="Style 41" xfId="15860" xr:uid="{00000000-0005-0000-0000-0000AD460000}"/>
    <cellStyle name="Style 41 2" xfId="15861" xr:uid="{00000000-0005-0000-0000-0000AE460000}"/>
    <cellStyle name="Style 41 2 2" xfId="15862" xr:uid="{00000000-0005-0000-0000-0000AF460000}"/>
    <cellStyle name="Style 41 2 3" xfId="15863" xr:uid="{00000000-0005-0000-0000-0000B0460000}"/>
    <cellStyle name="Style 41 2 4" xfId="15864" xr:uid="{00000000-0005-0000-0000-0000B1460000}"/>
    <cellStyle name="Style 41 2 5" xfId="15865" xr:uid="{00000000-0005-0000-0000-0000B2460000}"/>
    <cellStyle name="Style 41 3" xfId="15866" xr:uid="{00000000-0005-0000-0000-0000B3460000}"/>
    <cellStyle name="Style 41 4" xfId="15867" xr:uid="{00000000-0005-0000-0000-0000B4460000}"/>
    <cellStyle name="Style 41 5" xfId="15868" xr:uid="{00000000-0005-0000-0000-0000B5460000}"/>
    <cellStyle name="Style 41 6" xfId="15869" xr:uid="{00000000-0005-0000-0000-0000B6460000}"/>
    <cellStyle name="Style 46" xfId="15870" xr:uid="{00000000-0005-0000-0000-0000B7460000}"/>
    <cellStyle name="Style 46 2" xfId="15871" xr:uid="{00000000-0005-0000-0000-0000B8460000}"/>
    <cellStyle name="Style 46 2 2" xfId="15872" xr:uid="{00000000-0005-0000-0000-0000B9460000}"/>
    <cellStyle name="Style 46 2 3" xfId="15873" xr:uid="{00000000-0005-0000-0000-0000BA460000}"/>
    <cellStyle name="Style 46 2 4" xfId="15874" xr:uid="{00000000-0005-0000-0000-0000BB460000}"/>
    <cellStyle name="Style 46 2 5" xfId="15875" xr:uid="{00000000-0005-0000-0000-0000BC460000}"/>
    <cellStyle name="Style 46 3" xfId="15876" xr:uid="{00000000-0005-0000-0000-0000BD460000}"/>
    <cellStyle name="Style 46 3 2" xfId="15877" xr:uid="{00000000-0005-0000-0000-0000BE460000}"/>
    <cellStyle name="Style 46 3 3" xfId="15878" xr:uid="{00000000-0005-0000-0000-0000BF460000}"/>
    <cellStyle name="Style 46 3 4" xfId="15879" xr:uid="{00000000-0005-0000-0000-0000C0460000}"/>
    <cellStyle name="Style 46 3 5" xfId="15880" xr:uid="{00000000-0005-0000-0000-0000C1460000}"/>
    <cellStyle name="Style 46 4" xfId="15881" xr:uid="{00000000-0005-0000-0000-0000C2460000}"/>
    <cellStyle name="Style 46 5" xfId="15882" xr:uid="{00000000-0005-0000-0000-0000C3460000}"/>
    <cellStyle name="Style 46 6" xfId="15883" xr:uid="{00000000-0005-0000-0000-0000C4460000}"/>
    <cellStyle name="Style 46 7" xfId="15884" xr:uid="{00000000-0005-0000-0000-0000C5460000}"/>
    <cellStyle name="Style 47" xfId="15885" xr:uid="{00000000-0005-0000-0000-0000C6460000}"/>
    <cellStyle name="Style 47 2" xfId="15886" xr:uid="{00000000-0005-0000-0000-0000C7460000}"/>
    <cellStyle name="Style 47 2 2" xfId="15887" xr:uid="{00000000-0005-0000-0000-0000C8460000}"/>
    <cellStyle name="Style 47 2 3" xfId="15888" xr:uid="{00000000-0005-0000-0000-0000C9460000}"/>
    <cellStyle name="Style 47 2 4" xfId="15889" xr:uid="{00000000-0005-0000-0000-0000CA460000}"/>
    <cellStyle name="Style 47 2 5" xfId="15890" xr:uid="{00000000-0005-0000-0000-0000CB460000}"/>
    <cellStyle name="Style 47 3" xfId="15891" xr:uid="{00000000-0005-0000-0000-0000CC460000}"/>
    <cellStyle name="Style 47 4" xfId="15892" xr:uid="{00000000-0005-0000-0000-0000CD460000}"/>
    <cellStyle name="Style 47 5" xfId="15893" xr:uid="{00000000-0005-0000-0000-0000CE460000}"/>
    <cellStyle name="Style 47 6" xfId="15894" xr:uid="{00000000-0005-0000-0000-0000CF460000}"/>
    <cellStyle name="Style 48" xfId="15895" xr:uid="{00000000-0005-0000-0000-0000D0460000}"/>
    <cellStyle name="Style 48 2" xfId="15896" xr:uid="{00000000-0005-0000-0000-0000D1460000}"/>
    <cellStyle name="Style 48 2 2" xfId="15897" xr:uid="{00000000-0005-0000-0000-0000D2460000}"/>
    <cellStyle name="Style 48 2 3" xfId="15898" xr:uid="{00000000-0005-0000-0000-0000D3460000}"/>
    <cellStyle name="Style 48 2 4" xfId="15899" xr:uid="{00000000-0005-0000-0000-0000D4460000}"/>
    <cellStyle name="Style 48 2 5" xfId="15900" xr:uid="{00000000-0005-0000-0000-0000D5460000}"/>
    <cellStyle name="Style 48 3" xfId="15901" xr:uid="{00000000-0005-0000-0000-0000D6460000}"/>
    <cellStyle name="Style 48 4" xfId="15902" xr:uid="{00000000-0005-0000-0000-0000D7460000}"/>
    <cellStyle name="Style 48 5" xfId="15903" xr:uid="{00000000-0005-0000-0000-0000D8460000}"/>
    <cellStyle name="Style 48 6" xfId="15904" xr:uid="{00000000-0005-0000-0000-0000D9460000}"/>
    <cellStyle name="Style 49" xfId="15905" xr:uid="{00000000-0005-0000-0000-0000DA460000}"/>
    <cellStyle name="Style 49 2" xfId="15906" xr:uid="{00000000-0005-0000-0000-0000DB460000}"/>
    <cellStyle name="Style 49 2 2" xfId="15907" xr:uid="{00000000-0005-0000-0000-0000DC460000}"/>
    <cellStyle name="Style 49 2 3" xfId="15908" xr:uid="{00000000-0005-0000-0000-0000DD460000}"/>
    <cellStyle name="Style 49 2 4" xfId="15909" xr:uid="{00000000-0005-0000-0000-0000DE460000}"/>
    <cellStyle name="Style 49 2 5" xfId="15910" xr:uid="{00000000-0005-0000-0000-0000DF460000}"/>
    <cellStyle name="Style 49 3" xfId="15911" xr:uid="{00000000-0005-0000-0000-0000E0460000}"/>
    <cellStyle name="Style 49 4" xfId="15912" xr:uid="{00000000-0005-0000-0000-0000E1460000}"/>
    <cellStyle name="Style 49 5" xfId="15913" xr:uid="{00000000-0005-0000-0000-0000E2460000}"/>
    <cellStyle name="Style 49 6" xfId="15914" xr:uid="{00000000-0005-0000-0000-0000E3460000}"/>
    <cellStyle name="Style 50" xfId="15915" xr:uid="{00000000-0005-0000-0000-0000E4460000}"/>
    <cellStyle name="Style 50 2" xfId="15916" xr:uid="{00000000-0005-0000-0000-0000E5460000}"/>
    <cellStyle name="Style 50 2 2" xfId="15917" xr:uid="{00000000-0005-0000-0000-0000E6460000}"/>
    <cellStyle name="Style 50 2 3" xfId="15918" xr:uid="{00000000-0005-0000-0000-0000E7460000}"/>
    <cellStyle name="Style 50 2 4" xfId="15919" xr:uid="{00000000-0005-0000-0000-0000E8460000}"/>
    <cellStyle name="Style 50 2 5" xfId="15920" xr:uid="{00000000-0005-0000-0000-0000E9460000}"/>
    <cellStyle name="Style 50 3" xfId="15921" xr:uid="{00000000-0005-0000-0000-0000EA460000}"/>
    <cellStyle name="Style 50 3 2" xfId="15922" xr:uid="{00000000-0005-0000-0000-0000EB460000}"/>
    <cellStyle name="Style 50 3 3" xfId="15923" xr:uid="{00000000-0005-0000-0000-0000EC460000}"/>
    <cellStyle name="Style 50 3 4" xfId="15924" xr:uid="{00000000-0005-0000-0000-0000ED460000}"/>
    <cellStyle name="Style 50 3 5" xfId="15925" xr:uid="{00000000-0005-0000-0000-0000EE460000}"/>
    <cellStyle name="Style 50 4" xfId="15926" xr:uid="{00000000-0005-0000-0000-0000EF460000}"/>
    <cellStyle name="Style 50 5" xfId="15927" xr:uid="{00000000-0005-0000-0000-0000F0460000}"/>
    <cellStyle name="Style 50 6" xfId="15928" xr:uid="{00000000-0005-0000-0000-0000F1460000}"/>
    <cellStyle name="Style 50 7" xfId="15929" xr:uid="{00000000-0005-0000-0000-0000F2460000}"/>
    <cellStyle name="Style 51" xfId="15930" xr:uid="{00000000-0005-0000-0000-0000F3460000}"/>
    <cellStyle name="Style 51 2" xfId="15931" xr:uid="{00000000-0005-0000-0000-0000F4460000}"/>
    <cellStyle name="Style 51 2 2" xfId="15932" xr:uid="{00000000-0005-0000-0000-0000F5460000}"/>
    <cellStyle name="Style 51 2 3" xfId="15933" xr:uid="{00000000-0005-0000-0000-0000F6460000}"/>
    <cellStyle name="Style 51 2 4" xfId="15934" xr:uid="{00000000-0005-0000-0000-0000F7460000}"/>
    <cellStyle name="Style 51 2 5" xfId="15935" xr:uid="{00000000-0005-0000-0000-0000F8460000}"/>
    <cellStyle name="Style 51 3" xfId="15936" xr:uid="{00000000-0005-0000-0000-0000F9460000}"/>
    <cellStyle name="Style 51 4" xfId="15937" xr:uid="{00000000-0005-0000-0000-0000FA460000}"/>
    <cellStyle name="Style 51 5" xfId="15938" xr:uid="{00000000-0005-0000-0000-0000FB460000}"/>
    <cellStyle name="Style 51 6" xfId="15939" xr:uid="{00000000-0005-0000-0000-0000FC460000}"/>
    <cellStyle name="Style 52" xfId="15940" xr:uid="{00000000-0005-0000-0000-0000FD460000}"/>
    <cellStyle name="Style 52 2" xfId="15941" xr:uid="{00000000-0005-0000-0000-0000FE460000}"/>
    <cellStyle name="Style 52 2 2" xfId="15942" xr:uid="{00000000-0005-0000-0000-0000FF460000}"/>
    <cellStyle name="Style 52 2 3" xfId="15943" xr:uid="{00000000-0005-0000-0000-000000470000}"/>
    <cellStyle name="Style 52 2 4" xfId="15944" xr:uid="{00000000-0005-0000-0000-000001470000}"/>
    <cellStyle name="Style 52 2 5" xfId="15945" xr:uid="{00000000-0005-0000-0000-000002470000}"/>
    <cellStyle name="Style 52 3" xfId="15946" xr:uid="{00000000-0005-0000-0000-000003470000}"/>
    <cellStyle name="Style 52 4" xfId="15947" xr:uid="{00000000-0005-0000-0000-000004470000}"/>
    <cellStyle name="Style 52 5" xfId="15948" xr:uid="{00000000-0005-0000-0000-000005470000}"/>
    <cellStyle name="Style 52 6" xfId="15949" xr:uid="{00000000-0005-0000-0000-000006470000}"/>
    <cellStyle name="Style 58" xfId="15950" xr:uid="{00000000-0005-0000-0000-000007470000}"/>
    <cellStyle name="Style 58 2" xfId="15951" xr:uid="{00000000-0005-0000-0000-000008470000}"/>
    <cellStyle name="Style 58 2 2" xfId="15952" xr:uid="{00000000-0005-0000-0000-000009470000}"/>
    <cellStyle name="Style 58 2 3" xfId="15953" xr:uid="{00000000-0005-0000-0000-00000A470000}"/>
    <cellStyle name="Style 58 2 4" xfId="15954" xr:uid="{00000000-0005-0000-0000-00000B470000}"/>
    <cellStyle name="Style 58 2 5" xfId="15955" xr:uid="{00000000-0005-0000-0000-00000C470000}"/>
    <cellStyle name="Style 58 3" xfId="15956" xr:uid="{00000000-0005-0000-0000-00000D470000}"/>
    <cellStyle name="Style 58 3 2" xfId="15957" xr:uid="{00000000-0005-0000-0000-00000E470000}"/>
    <cellStyle name="Style 58 3 3" xfId="15958" xr:uid="{00000000-0005-0000-0000-00000F470000}"/>
    <cellStyle name="Style 58 3 4" xfId="15959" xr:uid="{00000000-0005-0000-0000-000010470000}"/>
    <cellStyle name="Style 58 3 5" xfId="15960" xr:uid="{00000000-0005-0000-0000-000011470000}"/>
    <cellStyle name="Style 58 4" xfId="15961" xr:uid="{00000000-0005-0000-0000-000012470000}"/>
    <cellStyle name="Style 58 5" xfId="15962" xr:uid="{00000000-0005-0000-0000-000013470000}"/>
    <cellStyle name="Style 58 6" xfId="15963" xr:uid="{00000000-0005-0000-0000-000014470000}"/>
    <cellStyle name="Style 58 7" xfId="15964" xr:uid="{00000000-0005-0000-0000-000015470000}"/>
    <cellStyle name="Style 59" xfId="15965" xr:uid="{00000000-0005-0000-0000-000016470000}"/>
    <cellStyle name="Style 59 2" xfId="15966" xr:uid="{00000000-0005-0000-0000-000017470000}"/>
    <cellStyle name="Style 59 2 2" xfId="15967" xr:uid="{00000000-0005-0000-0000-000018470000}"/>
    <cellStyle name="Style 59 2 3" xfId="15968" xr:uid="{00000000-0005-0000-0000-000019470000}"/>
    <cellStyle name="Style 59 2 4" xfId="15969" xr:uid="{00000000-0005-0000-0000-00001A470000}"/>
    <cellStyle name="Style 59 2 5" xfId="15970" xr:uid="{00000000-0005-0000-0000-00001B470000}"/>
    <cellStyle name="Style 59 3" xfId="15971" xr:uid="{00000000-0005-0000-0000-00001C470000}"/>
    <cellStyle name="Style 59 4" xfId="15972" xr:uid="{00000000-0005-0000-0000-00001D470000}"/>
    <cellStyle name="Style 59 5" xfId="15973" xr:uid="{00000000-0005-0000-0000-00001E470000}"/>
    <cellStyle name="Style 59 6" xfId="15974" xr:uid="{00000000-0005-0000-0000-00001F470000}"/>
    <cellStyle name="Style 60" xfId="15975" xr:uid="{00000000-0005-0000-0000-000020470000}"/>
    <cellStyle name="Style 60 2" xfId="15976" xr:uid="{00000000-0005-0000-0000-000021470000}"/>
    <cellStyle name="Style 60 2 2" xfId="15977" xr:uid="{00000000-0005-0000-0000-000022470000}"/>
    <cellStyle name="Style 60 2 3" xfId="15978" xr:uid="{00000000-0005-0000-0000-000023470000}"/>
    <cellStyle name="Style 60 2 4" xfId="15979" xr:uid="{00000000-0005-0000-0000-000024470000}"/>
    <cellStyle name="Style 60 2 5" xfId="15980" xr:uid="{00000000-0005-0000-0000-000025470000}"/>
    <cellStyle name="Style 60 3" xfId="15981" xr:uid="{00000000-0005-0000-0000-000026470000}"/>
    <cellStyle name="Style 60 4" xfId="15982" xr:uid="{00000000-0005-0000-0000-000027470000}"/>
    <cellStyle name="Style 60 5" xfId="15983" xr:uid="{00000000-0005-0000-0000-000028470000}"/>
    <cellStyle name="Style 60 6" xfId="15984" xr:uid="{00000000-0005-0000-0000-000029470000}"/>
    <cellStyle name="Style 61" xfId="15985" xr:uid="{00000000-0005-0000-0000-00002A470000}"/>
    <cellStyle name="Style 61 2" xfId="15986" xr:uid="{00000000-0005-0000-0000-00002B470000}"/>
    <cellStyle name="Style 61 2 2" xfId="15987" xr:uid="{00000000-0005-0000-0000-00002C470000}"/>
    <cellStyle name="Style 61 2 3" xfId="15988" xr:uid="{00000000-0005-0000-0000-00002D470000}"/>
    <cellStyle name="Style 61 2 4" xfId="15989" xr:uid="{00000000-0005-0000-0000-00002E470000}"/>
    <cellStyle name="Style 61 2 5" xfId="15990" xr:uid="{00000000-0005-0000-0000-00002F470000}"/>
    <cellStyle name="Style 61 3" xfId="15991" xr:uid="{00000000-0005-0000-0000-000030470000}"/>
    <cellStyle name="Style 61 4" xfId="15992" xr:uid="{00000000-0005-0000-0000-000031470000}"/>
    <cellStyle name="Style 61 5" xfId="15993" xr:uid="{00000000-0005-0000-0000-000032470000}"/>
    <cellStyle name="Style 61 6" xfId="15994" xr:uid="{00000000-0005-0000-0000-000033470000}"/>
    <cellStyle name="Style 62" xfId="15995" xr:uid="{00000000-0005-0000-0000-000034470000}"/>
    <cellStyle name="Style 62 2" xfId="15996" xr:uid="{00000000-0005-0000-0000-000035470000}"/>
    <cellStyle name="Style 62 2 2" xfId="15997" xr:uid="{00000000-0005-0000-0000-000036470000}"/>
    <cellStyle name="Style 62 2 3" xfId="15998" xr:uid="{00000000-0005-0000-0000-000037470000}"/>
    <cellStyle name="Style 62 2 4" xfId="15999" xr:uid="{00000000-0005-0000-0000-000038470000}"/>
    <cellStyle name="Style 62 2 5" xfId="16000" xr:uid="{00000000-0005-0000-0000-000039470000}"/>
    <cellStyle name="Style 62 3" xfId="16001" xr:uid="{00000000-0005-0000-0000-00003A470000}"/>
    <cellStyle name="Style 62 3 2" xfId="16002" xr:uid="{00000000-0005-0000-0000-00003B470000}"/>
    <cellStyle name="Style 62 3 3" xfId="16003" xr:uid="{00000000-0005-0000-0000-00003C470000}"/>
    <cellStyle name="Style 62 3 4" xfId="16004" xr:uid="{00000000-0005-0000-0000-00003D470000}"/>
    <cellStyle name="Style 62 3 5" xfId="16005" xr:uid="{00000000-0005-0000-0000-00003E470000}"/>
    <cellStyle name="Style 62 4" xfId="16006" xr:uid="{00000000-0005-0000-0000-00003F470000}"/>
    <cellStyle name="Style 62 5" xfId="16007" xr:uid="{00000000-0005-0000-0000-000040470000}"/>
    <cellStyle name="Style 62 6" xfId="16008" xr:uid="{00000000-0005-0000-0000-000041470000}"/>
    <cellStyle name="Style 62 7" xfId="16009" xr:uid="{00000000-0005-0000-0000-000042470000}"/>
    <cellStyle name="Style 63" xfId="16010" xr:uid="{00000000-0005-0000-0000-000043470000}"/>
    <cellStyle name="Style 63 2" xfId="16011" xr:uid="{00000000-0005-0000-0000-000044470000}"/>
    <cellStyle name="Style 63 2 2" xfId="16012" xr:uid="{00000000-0005-0000-0000-000045470000}"/>
    <cellStyle name="Style 63 2 3" xfId="16013" xr:uid="{00000000-0005-0000-0000-000046470000}"/>
    <cellStyle name="Style 63 2 4" xfId="16014" xr:uid="{00000000-0005-0000-0000-000047470000}"/>
    <cellStyle name="Style 63 2 5" xfId="16015" xr:uid="{00000000-0005-0000-0000-000048470000}"/>
    <cellStyle name="Style 63 3" xfId="16016" xr:uid="{00000000-0005-0000-0000-000049470000}"/>
    <cellStyle name="Style 63 4" xfId="16017" xr:uid="{00000000-0005-0000-0000-00004A470000}"/>
    <cellStyle name="Style 63 5" xfId="16018" xr:uid="{00000000-0005-0000-0000-00004B470000}"/>
    <cellStyle name="Style 63 6" xfId="16019" xr:uid="{00000000-0005-0000-0000-00004C470000}"/>
    <cellStyle name="Style 64" xfId="16020" xr:uid="{00000000-0005-0000-0000-00004D470000}"/>
    <cellStyle name="Style 64 2" xfId="16021" xr:uid="{00000000-0005-0000-0000-00004E470000}"/>
    <cellStyle name="Style 64 2 2" xfId="16022" xr:uid="{00000000-0005-0000-0000-00004F470000}"/>
    <cellStyle name="Style 64 2 3" xfId="16023" xr:uid="{00000000-0005-0000-0000-000050470000}"/>
    <cellStyle name="Style 64 2 4" xfId="16024" xr:uid="{00000000-0005-0000-0000-000051470000}"/>
    <cellStyle name="Style 64 2 5" xfId="16025" xr:uid="{00000000-0005-0000-0000-000052470000}"/>
    <cellStyle name="Style 64 3" xfId="16026" xr:uid="{00000000-0005-0000-0000-000053470000}"/>
    <cellStyle name="Style 64 4" xfId="16027" xr:uid="{00000000-0005-0000-0000-000054470000}"/>
    <cellStyle name="Style 64 5" xfId="16028" xr:uid="{00000000-0005-0000-0000-000055470000}"/>
    <cellStyle name="Style 64 6" xfId="16029" xr:uid="{00000000-0005-0000-0000-000056470000}"/>
    <cellStyle name="Style 69" xfId="16030" xr:uid="{00000000-0005-0000-0000-000057470000}"/>
    <cellStyle name="Style 69 2" xfId="16031" xr:uid="{00000000-0005-0000-0000-000058470000}"/>
    <cellStyle name="Style 69 2 2" xfId="16032" xr:uid="{00000000-0005-0000-0000-000059470000}"/>
    <cellStyle name="Style 69 2 3" xfId="16033" xr:uid="{00000000-0005-0000-0000-00005A470000}"/>
    <cellStyle name="Style 69 2 4" xfId="16034" xr:uid="{00000000-0005-0000-0000-00005B470000}"/>
    <cellStyle name="Style 69 2 5" xfId="16035" xr:uid="{00000000-0005-0000-0000-00005C470000}"/>
    <cellStyle name="Style 69 3" xfId="16036" xr:uid="{00000000-0005-0000-0000-00005D470000}"/>
    <cellStyle name="Style 69 3 2" xfId="16037" xr:uid="{00000000-0005-0000-0000-00005E470000}"/>
    <cellStyle name="Style 69 3 3" xfId="16038" xr:uid="{00000000-0005-0000-0000-00005F470000}"/>
    <cellStyle name="Style 69 3 4" xfId="16039" xr:uid="{00000000-0005-0000-0000-000060470000}"/>
    <cellStyle name="Style 69 3 5" xfId="16040" xr:uid="{00000000-0005-0000-0000-000061470000}"/>
    <cellStyle name="Style 69 4" xfId="16041" xr:uid="{00000000-0005-0000-0000-000062470000}"/>
    <cellStyle name="Style 69 5" xfId="16042" xr:uid="{00000000-0005-0000-0000-000063470000}"/>
    <cellStyle name="Style 69 6" xfId="16043" xr:uid="{00000000-0005-0000-0000-000064470000}"/>
    <cellStyle name="Style 69 7" xfId="16044" xr:uid="{00000000-0005-0000-0000-000065470000}"/>
    <cellStyle name="Style 70" xfId="16045" xr:uid="{00000000-0005-0000-0000-000066470000}"/>
    <cellStyle name="Style 70 2" xfId="16046" xr:uid="{00000000-0005-0000-0000-000067470000}"/>
    <cellStyle name="Style 70 2 2" xfId="16047" xr:uid="{00000000-0005-0000-0000-000068470000}"/>
    <cellStyle name="Style 70 2 3" xfId="16048" xr:uid="{00000000-0005-0000-0000-000069470000}"/>
    <cellStyle name="Style 70 2 4" xfId="16049" xr:uid="{00000000-0005-0000-0000-00006A470000}"/>
    <cellStyle name="Style 70 2 5" xfId="16050" xr:uid="{00000000-0005-0000-0000-00006B470000}"/>
    <cellStyle name="Style 70 3" xfId="16051" xr:uid="{00000000-0005-0000-0000-00006C470000}"/>
    <cellStyle name="Style 70 4" xfId="16052" xr:uid="{00000000-0005-0000-0000-00006D470000}"/>
    <cellStyle name="Style 70 5" xfId="16053" xr:uid="{00000000-0005-0000-0000-00006E470000}"/>
    <cellStyle name="Style 70 6" xfId="16054" xr:uid="{00000000-0005-0000-0000-00006F470000}"/>
    <cellStyle name="Style 71" xfId="16055" xr:uid="{00000000-0005-0000-0000-000070470000}"/>
    <cellStyle name="Style 71 2" xfId="16056" xr:uid="{00000000-0005-0000-0000-000071470000}"/>
    <cellStyle name="Style 71 2 2" xfId="16057" xr:uid="{00000000-0005-0000-0000-000072470000}"/>
    <cellStyle name="Style 71 2 3" xfId="16058" xr:uid="{00000000-0005-0000-0000-000073470000}"/>
    <cellStyle name="Style 71 2 4" xfId="16059" xr:uid="{00000000-0005-0000-0000-000074470000}"/>
    <cellStyle name="Style 71 2 5" xfId="16060" xr:uid="{00000000-0005-0000-0000-000075470000}"/>
    <cellStyle name="Style 71 3" xfId="16061" xr:uid="{00000000-0005-0000-0000-000076470000}"/>
    <cellStyle name="Style 71 4" xfId="16062" xr:uid="{00000000-0005-0000-0000-000077470000}"/>
    <cellStyle name="Style 71 5" xfId="16063" xr:uid="{00000000-0005-0000-0000-000078470000}"/>
    <cellStyle name="Style 71 6" xfId="16064" xr:uid="{00000000-0005-0000-0000-000079470000}"/>
    <cellStyle name="Style 72" xfId="16065" xr:uid="{00000000-0005-0000-0000-00007A470000}"/>
    <cellStyle name="Style 72 2" xfId="16066" xr:uid="{00000000-0005-0000-0000-00007B470000}"/>
    <cellStyle name="Style 72 2 2" xfId="16067" xr:uid="{00000000-0005-0000-0000-00007C470000}"/>
    <cellStyle name="Style 72 2 3" xfId="16068" xr:uid="{00000000-0005-0000-0000-00007D470000}"/>
    <cellStyle name="Style 72 2 4" xfId="16069" xr:uid="{00000000-0005-0000-0000-00007E470000}"/>
    <cellStyle name="Style 72 2 5" xfId="16070" xr:uid="{00000000-0005-0000-0000-00007F470000}"/>
    <cellStyle name="Style 72 3" xfId="16071" xr:uid="{00000000-0005-0000-0000-000080470000}"/>
    <cellStyle name="Style 72 4" xfId="16072" xr:uid="{00000000-0005-0000-0000-000081470000}"/>
    <cellStyle name="Style 72 5" xfId="16073" xr:uid="{00000000-0005-0000-0000-000082470000}"/>
    <cellStyle name="Style 72 6" xfId="16074" xr:uid="{00000000-0005-0000-0000-000083470000}"/>
    <cellStyle name="Style 73" xfId="16075" xr:uid="{00000000-0005-0000-0000-000084470000}"/>
    <cellStyle name="Style 73 2" xfId="16076" xr:uid="{00000000-0005-0000-0000-000085470000}"/>
    <cellStyle name="Style 73 2 2" xfId="16077" xr:uid="{00000000-0005-0000-0000-000086470000}"/>
    <cellStyle name="Style 73 2 3" xfId="16078" xr:uid="{00000000-0005-0000-0000-000087470000}"/>
    <cellStyle name="Style 73 2 4" xfId="16079" xr:uid="{00000000-0005-0000-0000-000088470000}"/>
    <cellStyle name="Style 73 2 5" xfId="16080" xr:uid="{00000000-0005-0000-0000-000089470000}"/>
    <cellStyle name="Style 73 3" xfId="16081" xr:uid="{00000000-0005-0000-0000-00008A470000}"/>
    <cellStyle name="Style 73 3 2" xfId="16082" xr:uid="{00000000-0005-0000-0000-00008B470000}"/>
    <cellStyle name="Style 73 3 3" xfId="16083" xr:uid="{00000000-0005-0000-0000-00008C470000}"/>
    <cellStyle name="Style 73 3 4" xfId="16084" xr:uid="{00000000-0005-0000-0000-00008D470000}"/>
    <cellStyle name="Style 73 3 5" xfId="16085" xr:uid="{00000000-0005-0000-0000-00008E470000}"/>
    <cellStyle name="Style 73 4" xfId="16086" xr:uid="{00000000-0005-0000-0000-00008F470000}"/>
    <cellStyle name="Style 73 5" xfId="16087" xr:uid="{00000000-0005-0000-0000-000090470000}"/>
    <cellStyle name="Style 73 6" xfId="16088" xr:uid="{00000000-0005-0000-0000-000091470000}"/>
    <cellStyle name="Style 73 7" xfId="16089" xr:uid="{00000000-0005-0000-0000-000092470000}"/>
    <cellStyle name="Style 74" xfId="16090" xr:uid="{00000000-0005-0000-0000-000093470000}"/>
    <cellStyle name="Style 74 2" xfId="16091" xr:uid="{00000000-0005-0000-0000-000094470000}"/>
    <cellStyle name="Style 74 2 2" xfId="16092" xr:uid="{00000000-0005-0000-0000-000095470000}"/>
    <cellStyle name="Style 74 2 3" xfId="16093" xr:uid="{00000000-0005-0000-0000-000096470000}"/>
    <cellStyle name="Style 74 2 4" xfId="16094" xr:uid="{00000000-0005-0000-0000-000097470000}"/>
    <cellStyle name="Style 74 2 5" xfId="16095" xr:uid="{00000000-0005-0000-0000-000098470000}"/>
    <cellStyle name="Style 74 3" xfId="16096" xr:uid="{00000000-0005-0000-0000-000099470000}"/>
    <cellStyle name="Style 74 4" xfId="16097" xr:uid="{00000000-0005-0000-0000-00009A470000}"/>
    <cellStyle name="Style 74 5" xfId="16098" xr:uid="{00000000-0005-0000-0000-00009B470000}"/>
    <cellStyle name="Style 74 6" xfId="16099" xr:uid="{00000000-0005-0000-0000-00009C470000}"/>
    <cellStyle name="Style 75" xfId="16100" xr:uid="{00000000-0005-0000-0000-00009D470000}"/>
    <cellStyle name="Style 75 2" xfId="16101" xr:uid="{00000000-0005-0000-0000-00009E470000}"/>
    <cellStyle name="Style 75 2 2" xfId="16102" xr:uid="{00000000-0005-0000-0000-00009F470000}"/>
    <cellStyle name="Style 75 2 3" xfId="16103" xr:uid="{00000000-0005-0000-0000-0000A0470000}"/>
    <cellStyle name="Style 75 2 4" xfId="16104" xr:uid="{00000000-0005-0000-0000-0000A1470000}"/>
    <cellStyle name="Style 75 2 5" xfId="16105" xr:uid="{00000000-0005-0000-0000-0000A2470000}"/>
    <cellStyle name="Style 75 3" xfId="16106" xr:uid="{00000000-0005-0000-0000-0000A3470000}"/>
    <cellStyle name="Style 75 4" xfId="16107" xr:uid="{00000000-0005-0000-0000-0000A4470000}"/>
    <cellStyle name="Style 75 5" xfId="16108" xr:uid="{00000000-0005-0000-0000-0000A5470000}"/>
    <cellStyle name="Style 75 6" xfId="16109" xr:uid="{00000000-0005-0000-0000-0000A6470000}"/>
    <cellStyle name="Style 80" xfId="16110" xr:uid="{00000000-0005-0000-0000-0000A7470000}"/>
    <cellStyle name="Style 80 2" xfId="16111" xr:uid="{00000000-0005-0000-0000-0000A8470000}"/>
    <cellStyle name="Style 80 2 2" xfId="16112" xr:uid="{00000000-0005-0000-0000-0000A9470000}"/>
    <cellStyle name="Style 80 2 3" xfId="16113" xr:uid="{00000000-0005-0000-0000-0000AA470000}"/>
    <cellStyle name="Style 80 2 4" xfId="16114" xr:uid="{00000000-0005-0000-0000-0000AB470000}"/>
    <cellStyle name="Style 80 2 5" xfId="16115" xr:uid="{00000000-0005-0000-0000-0000AC470000}"/>
    <cellStyle name="Style 80 3" xfId="16116" xr:uid="{00000000-0005-0000-0000-0000AD470000}"/>
    <cellStyle name="Style 80 3 2" xfId="16117" xr:uid="{00000000-0005-0000-0000-0000AE470000}"/>
    <cellStyle name="Style 80 3 3" xfId="16118" xr:uid="{00000000-0005-0000-0000-0000AF470000}"/>
    <cellStyle name="Style 80 3 4" xfId="16119" xr:uid="{00000000-0005-0000-0000-0000B0470000}"/>
    <cellStyle name="Style 80 3 5" xfId="16120" xr:uid="{00000000-0005-0000-0000-0000B1470000}"/>
    <cellStyle name="Style 80 4" xfId="16121" xr:uid="{00000000-0005-0000-0000-0000B2470000}"/>
    <cellStyle name="Style 80 5" xfId="16122" xr:uid="{00000000-0005-0000-0000-0000B3470000}"/>
    <cellStyle name="Style 80 6" xfId="16123" xr:uid="{00000000-0005-0000-0000-0000B4470000}"/>
    <cellStyle name="Style 80 7" xfId="16124" xr:uid="{00000000-0005-0000-0000-0000B5470000}"/>
    <cellStyle name="Style 81" xfId="16125" xr:uid="{00000000-0005-0000-0000-0000B6470000}"/>
    <cellStyle name="Style 81 2" xfId="16126" xr:uid="{00000000-0005-0000-0000-0000B7470000}"/>
    <cellStyle name="Style 81 2 2" xfId="16127" xr:uid="{00000000-0005-0000-0000-0000B8470000}"/>
    <cellStyle name="Style 81 2 3" xfId="16128" xr:uid="{00000000-0005-0000-0000-0000B9470000}"/>
    <cellStyle name="Style 81 2 4" xfId="16129" xr:uid="{00000000-0005-0000-0000-0000BA470000}"/>
    <cellStyle name="Style 81 2 5" xfId="16130" xr:uid="{00000000-0005-0000-0000-0000BB470000}"/>
    <cellStyle name="Style 81 3" xfId="16131" xr:uid="{00000000-0005-0000-0000-0000BC470000}"/>
    <cellStyle name="Style 81 3 2" xfId="16132" xr:uid="{00000000-0005-0000-0000-0000BD470000}"/>
    <cellStyle name="Style 81 3 3" xfId="16133" xr:uid="{00000000-0005-0000-0000-0000BE470000}"/>
    <cellStyle name="Style 81 3 4" xfId="16134" xr:uid="{00000000-0005-0000-0000-0000BF470000}"/>
    <cellStyle name="Style 81 3 5" xfId="16135" xr:uid="{00000000-0005-0000-0000-0000C0470000}"/>
    <cellStyle name="Style 81 4" xfId="16136" xr:uid="{00000000-0005-0000-0000-0000C1470000}"/>
    <cellStyle name="Style 81 5" xfId="16137" xr:uid="{00000000-0005-0000-0000-0000C2470000}"/>
    <cellStyle name="Style 81 6" xfId="16138" xr:uid="{00000000-0005-0000-0000-0000C3470000}"/>
    <cellStyle name="Style 81 7" xfId="16139" xr:uid="{00000000-0005-0000-0000-0000C4470000}"/>
    <cellStyle name="Style 82" xfId="16140" xr:uid="{00000000-0005-0000-0000-0000C5470000}"/>
    <cellStyle name="Style 82 2" xfId="16141" xr:uid="{00000000-0005-0000-0000-0000C6470000}"/>
    <cellStyle name="Style 82 2 2" xfId="16142" xr:uid="{00000000-0005-0000-0000-0000C7470000}"/>
    <cellStyle name="Style 82 2 3" xfId="16143" xr:uid="{00000000-0005-0000-0000-0000C8470000}"/>
    <cellStyle name="Style 82 2 4" xfId="16144" xr:uid="{00000000-0005-0000-0000-0000C9470000}"/>
    <cellStyle name="Style 82 2 5" xfId="16145" xr:uid="{00000000-0005-0000-0000-0000CA470000}"/>
    <cellStyle name="Style 82 3" xfId="16146" xr:uid="{00000000-0005-0000-0000-0000CB470000}"/>
    <cellStyle name="Style 82 4" xfId="16147" xr:uid="{00000000-0005-0000-0000-0000CC470000}"/>
    <cellStyle name="Style 82 5" xfId="16148" xr:uid="{00000000-0005-0000-0000-0000CD470000}"/>
    <cellStyle name="Style 82 6" xfId="16149" xr:uid="{00000000-0005-0000-0000-0000CE470000}"/>
    <cellStyle name="Style 83" xfId="16150" xr:uid="{00000000-0005-0000-0000-0000CF470000}"/>
    <cellStyle name="Style 83 2" xfId="16151" xr:uid="{00000000-0005-0000-0000-0000D0470000}"/>
    <cellStyle name="Style 83 2 2" xfId="16152" xr:uid="{00000000-0005-0000-0000-0000D1470000}"/>
    <cellStyle name="Style 83 2 3" xfId="16153" xr:uid="{00000000-0005-0000-0000-0000D2470000}"/>
    <cellStyle name="Style 83 2 4" xfId="16154" xr:uid="{00000000-0005-0000-0000-0000D3470000}"/>
    <cellStyle name="Style 83 2 5" xfId="16155" xr:uid="{00000000-0005-0000-0000-0000D4470000}"/>
    <cellStyle name="Style 83 3" xfId="16156" xr:uid="{00000000-0005-0000-0000-0000D5470000}"/>
    <cellStyle name="Style 83 4" xfId="16157" xr:uid="{00000000-0005-0000-0000-0000D6470000}"/>
    <cellStyle name="Style 83 5" xfId="16158" xr:uid="{00000000-0005-0000-0000-0000D7470000}"/>
    <cellStyle name="Style 83 6" xfId="16159" xr:uid="{00000000-0005-0000-0000-0000D8470000}"/>
    <cellStyle name="Style 84" xfId="16160" xr:uid="{00000000-0005-0000-0000-0000D9470000}"/>
    <cellStyle name="Style 84 2" xfId="16161" xr:uid="{00000000-0005-0000-0000-0000DA470000}"/>
    <cellStyle name="Style 84 2 2" xfId="16162" xr:uid="{00000000-0005-0000-0000-0000DB470000}"/>
    <cellStyle name="Style 84 2 3" xfId="16163" xr:uid="{00000000-0005-0000-0000-0000DC470000}"/>
    <cellStyle name="Style 84 2 4" xfId="16164" xr:uid="{00000000-0005-0000-0000-0000DD470000}"/>
    <cellStyle name="Style 84 2 5" xfId="16165" xr:uid="{00000000-0005-0000-0000-0000DE470000}"/>
    <cellStyle name="Style 84 3" xfId="16166" xr:uid="{00000000-0005-0000-0000-0000DF470000}"/>
    <cellStyle name="Style 84 4" xfId="16167" xr:uid="{00000000-0005-0000-0000-0000E0470000}"/>
    <cellStyle name="Style 84 5" xfId="16168" xr:uid="{00000000-0005-0000-0000-0000E1470000}"/>
    <cellStyle name="Style 84 6" xfId="16169" xr:uid="{00000000-0005-0000-0000-0000E2470000}"/>
    <cellStyle name="Style 85" xfId="16170" xr:uid="{00000000-0005-0000-0000-0000E3470000}"/>
    <cellStyle name="Style 85 2" xfId="16171" xr:uid="{00000000-0005-0000-0000-0000E4470000}"/>
    <cellStyle name="Style 85 2 2" xfId="16172" xr:uid="{00000000-0005-0000-0000-0000E5470000}"/>
    <cellStyle name="Style 85 2 3" xfId="16173" xr:uid="{00000000-0005-0000-0000-0000E6470000}"/>
    <cellStyle name="Style 85 2 4" xfId="16174" xr:uid="{00000000-0005-0000-0000-0000E7470000}"/>
    <cellStyle name="Style 85 2 5" xfId="16175" xr:uid="{00000000-0005-0000-0000-0000E8470000}"/>
    <cellStyle name="Style 85 3" xfId="16176" xr:uid="{00000000-0005-0000-0000-0000E9470000}"/>
    <cellStyle name="Style 85 3 2" xfId="16177" xr:uid="{00000000-0005-0000-0000-0000EA470000}"/>
    <cellStyle name="Style 85 3 3" xfId="16178" xr:uid="{00000000-0005-0000-0000-0000EB470000}"/>
    <cellStyle name="Style 85 3 4" xfId="16179" xr:uid="{00000000-0005-0000-0000-0000EC470000}"/>
    <cellStyle name="Style 85 3 5" xfId="16180" xr:uid="{00000000-0005-0000-0000-0000ED470000}"/>
    <cellStyle name="Style 85 4" xfId="16181" xr:uid="{00000000-0005-0000-0000-0000EE470000}"/>
    <cellStyle name="Style 85 5" xfId="16182" xr:uid="{00000000-0005-0000-0000-0000EF470000}"/>
    <cellStyle name="Style 85 6" xfId="16183" xr:uid="{00000000-0005-0000-0000-0000F0470000}"/>
    <cellStyle name="Style 85 7" xfId="16184" xr:uid="{00000000-0005-0000-0000-0000F1470000}"/>
    <cellStyle name="Style 86" xfId="16185" xr:uid="{00000000-0005-0000-0000-0000F2470000}"/>
    <cellStyle name="Style 86 2" xfId="16186" xr:uid="{00000000-0005-0000-0000-0000F3470000}"/>
    <cellStyle name="Style 86 2 2" xfId="16187" xr:uid="{00000000-0005-0000-0000-0000F4470000}"/>
    <cellStyle name="Style 86 2 3" xfId="16188" xr:uid="{00000000-0005-0000-0000-0000F5470000}"/>
    <cellStyle name="Style 86 2 4" xfId="16189" xr:uid="{00000000-0005-0000-0000-0000F6470000}"/>
    <cellStyle name="Style 86 2 5" xfId="16190" xr:uid="{00000000-0005-0000-0000-0000F7470000}"/>
    <cellStyle name="Style 86 3" xfId="16191" xr:uid="{00000000-0005-0000-0000-0000F8470000}"/>
    <cellStyle name="Style 86 4" xfId="16192" xr:uid="{00000000-0005-0000-0000-0000F9470000}"/>
    <cellStyle name="Style 86 5" xfId="16193" xr:uid="{00000000-0005-0000-0000-0000FA470000}"/>
    <cellStyle name="Style 86 6" xfId="16194" xr:uid="{00000000-0005-0000-0000-0000FB470000}"/>
    <cellStyle name="Style 87" xfId="16195" xr:uid="{00000000-0005-0000-0000-0000FC470000}"/>
    <cellStyle name="Style 87 2" xfId="16196" xr:uid="{00000000-0005-0000-0000-0000FD470000}"/>
    <cellStyle name="Style 87 2 2" xfId="16197" xr:uid="{00000000-0005-0000-0000-0000FE470000}"/>
    <cellStyle name="Style 87 2 3" xfId="16198" xr:uid="{00000000-0005-0000-0000-0000FF470000}"/>
    <cellStyle name="Style 87 2 4" xfId="16199" xr:uid="{00000000-0005-0000-0000-000000480000}"/>
    <cellStyle name="Style 87 2 5" xfId="16200" xr:uid="{00000000-0005-0000-0000-000001480000}"/>
    <cellStyle name="Style 87 3" xfId="16201" xr:uid="{00000000-0005-0000-0000-000002480000}"/>
    <cellStyle name="Style 87 4" xfId="16202" xr:uid="{00000000-0005-0000-0000-000003480000}"/>
    <cellStyle name="Style 87 5" xfId="16203" xr:uid="{00000000-0005-0000-0000-000004480000}"/>
    <cellStyle name="Style 87 6" xfId="16204" xr:uid="{00000000-0005-0000-0000-000005480000}"/>
    <cellStyle name="Style 93" xfId="16205" xr:uid="{00000000-0005-0000-0000-000006480000}"/>
    <cellStyle name="Style 93 2" xfId="16206" xr:uid="{00000000-0005-0000-0000-000007480000}"/>
    <cellStyle name="Style 93 2 2" xfId="16207" xr:uid="{00000000-0005-0000-0000-000008480000}"/>
    <cellStyle name="Style 93 2 3" xfId="16208" xr:uid="{00000000-0005-0000-0000-000009480000}"/>
    <cellStyle name="Style 93 2 4" xfId="16209" xr:uid="{00000000-0005-0000-0000-00000A480000}"/>
    <cellStyle name="Style 93 2 5" xfId="16210" xr:uid="{00000000-0005-0000-0000-00000B480000}"/>
    <cellStyle name="Style 93 3" xfId="16211" xr:uid="{00000000-0005-0000-0000-00000C480000}"/>
    <cellStyle name="Style 93 3 2" xfId="16212" xr:uid="{00000000-0005-0000-0000-00000D480000}"/>
    <cellStyle name="Style 93 3 3" xfId="16213" xr:uid="{00000000-0005-0000-0000-00000E480000}"/>
    <cellStyle name="Style 93 3 4" xfId="16214" xr:uid="{00000000-0005-0000-0000-00000F480000}"/>
    <cellStyle name="Style 93 3 5" xfId="16215" xr:uid="{00000000-0005-0000-0000-000010480000}"/>
    <cellStyle name="Style 93 4" xfId="16216" xr:uid="{00000000-0005-0000-0000-000011480000}"/>
    <cellStyle name="Style 93 5" xfId="16217" xr:uid="{00000000-0005-0000-0000-000012480000}"/>
    <cellStyle name="Style 93 6" xfId="16218" xr:uid="{00000000-0005-0000-0000-000013480000}"/>
    <cellStyle name="Style 93 7" xfId="16219" xr:uid="{00000000-0005-0000-0000-000014480000}"/>
    <cellStyle name="Style 94" xfId="16220" xr:uid="{00000000-0005-0000-0000-000015480000}"/>
    <cellStyle name="Style 94 2" xfId="16221" xr:uid="{00000000-0005-0000-0000-000016480000}"/>
    <cellStyle name="Style 94 2 2" xfId="16222" xr:uid="{00000000-0005-0000-0000-000017480000}"/>
    <cellStyle name="Style 94 2 3" xfId="16223" xr:uid="{00000000-0005-0000-0000-000018480000}"/>
    <cellStyle name="Style 94 2 4" xfId="16224" xr:uid="{00000000-0005-0000-0000-000019480000}"/>
    <cellStyle name="Style 94 2 5" xfId="16225" xr:uid="{00000000-0005-0000-0000-00001A480000}"/>
    <cellStyle name="Style 94 3" xfId="16226" xr:uid="{00000000-0005-0000-0000-00001B480000}"/>
    <cellStyle name="Style 94 4" xfId="16227" xr:uid="{00000000-0005-0000-0000-00001C480000}"/>
    <cellStyle name="Style 94 5" xfId="16228" xr:uid="{00000000-0005-0000-0000-00001D480000}"/>
    <cellStyle name="Style 94 6" xfId="16229" xr:uid="{00000000-0005-0000-0000-00001E480000}"/>
    <cellStyle name="Style 95" xfId="16230" xr:uid="{00000000-0005-0000-0000-00001F480000}"/>
    <cellStyle name="Style 95 2" xfId="16231" xr:uid="{00000000-0005-0000-0000-000020480000}"/>
    <cellStyle name="Style 95 2 2" xfId="16232" xr:uid="{00000000-0005-0000-0000-000021480000}"/>
    <cellStyle name="Style 95 2 3" xfId="16233" xr:uid="{00000000-0005-0000-0000-000022480000}"/>
    <cellStyle name="Style 95 2 4" xfId="16234" xr:uid="{00000000-0005-0000-0000-000023480000}"/>
    <cellStyle name="Style 95 2 5" xfId="16235" xr:uid="{00000000-0005-0000-0000-000024480000}"/>
    <cellStyle name="Style 95 3" xfId="16236" xr:uid="{00000000-0005-0000-0000-000025480000}"/>
    <cellStyle name="Style 95 4" xfId="16237" xr:uid="{00000000-0005-0000-0000-000026480000}"/>
    <cellStyle name="Style 95 5" xfId="16238" xr:uid="{00000000-0005-0000-0000-000027480000}"/>
    <cellStyle name="Style 95 6" xfId="16239" xr:uid="{00000000-0005-0000-0000-000028480000}"/>
    <cellStyle name="Style 96" xfId="16240" xr:uid="{00000000-0005-0000-0000-000029480000}"/>
    <cellStyle name="Style 96 2" xfId="16241" xr:uid="{00000000-0005-0000-0000-00002A480000}"/>
    <cellStyle name="Style 96 2 2" xfId="16242" xr:uid="{00000000-0005-0000-0000-00002B480000}"/>
    <cellStyle name="Style 96 2 3" xfId="16243" xr:uid="{00000000-0005-0000-0000-00002C480000}"/>
    <cellStyle name="Style 96 2 4" xfId="16244" xr:uid="{00000000-0005-0000-0000-00002D480000}"/>
    <cellStyle name="Style 96 2 5" xfId="16245" xr:uid="{00000000-0005-0000-0000-00002E480000}"/>
    <cellStyle name="Style 96 3" xfId="16246" xr:uid="{00000000-0005-0000-0000-00002F480000}"/>
    <cellStyle name="Style 96 4" xfId="16247" xr:uid="{00000000-0005-0000-0000-000030480000}"/>
    <cellStyle name="Style 96 5" xfId="16248" xr:uid="{00000000-0005-0000-0000-000031480000}"/>
    <cellStyle name="Style 96 6" xfId="16249" xr:uid="{00000000-0005-0000-0000-000032480000}"/>
    <cellStyle name="Style 97" xfId="16250" xr:uid="{00000000-0005-0000-0000-000033480000}"/>
    <cellStyle name="Style 97 2" xfId="16251" xr:uid="{00000000-0005-0000-0000-000034480000}"/>
    <cellStyle name="Style 97 2 2" xfId="16252" xr:uid="{00000000-0005-0000-0000-000035480000}"/>
    <cellStyle name="Style 97 2 3" xfId="16253" xr:uid="{00000000-0005-0000-0000-000036480000}"/>
    <cellStyle name="Style 97 2 4" xfId="16254" xr:uid="{00000000-0005-0000-0000-000037480000}"/>
    <cellStyle name="Style 97 2 5" xfId="16255" xr:uid="{00000000-0005-0000-0000-000038480000}"/>
    <cellStyle name="Style 97 3" xfId="16256" xr:uid="{00000000-0005-0000-0000-000039480000}"/>
    <cellStyle name="Style 97 3 2" xfId="16257" xr:uid="{00000000-0005-0000-0000-00003A480000}"/>
    <cellStyle name="Style 97 3 3" xfId="16258" xr:uid="{00000000-0005-0000-0000-00003B480000}"/>
    <cellStyle name="Style 97 3 4" xfId="16259" xr:uid="{00000000-0005-0000-0000-00003C480000}"/>
    <cellStyle name="Style 97 3 5" xfId="16260" xr:uid="{00000000-0005-0000-0000-00003D480000}"/>
    <cellStyle name="Style 97 4" xfId="16261" xr:uid="{00000000-0005-0000-0000-00003E480000}"/>
    <cellStyle name="Style 97 5" xfId="16262" xr:uid="{00000000-0005-0000-0000-00003F480000}"/>
    <cellStyle name="Style 97 6" xfId="16263" xr:uid="{00000000-0005-0000-0000-000040480000}"/>
    <cellStyle name="Style 97 7" xfId="16264" xr:uid="{00000000-0005-0000-0000-000041480000}"/>
    <cellStyle name="Style 98" xfId="16265" xr:uid="{00000000-0005-0000-0000-000042480000}"/>
    <cellStyle name="Style 98 2" xfId="16266" xr:uid="{00000000-0005-0000-0000-000043480000}"/>
    <cellStyle name="Style 98 2 2" xfId="16267" xr:uid="{00000000-0005-0000-0000-000044480000}"/>
    <cellStyle name="Style 98 2 3" xfId="16268" xr:uid="{00000000-0005-0000-0000-000045480000}"/>
    <cellStyle name="Style 98 2 4" xfId="16269" xr:uid="{00000000-0005-0000-0000-000046480000}"/>
    <cellStyle name="Style 98 2 5" xfId="16270" xr:uid="{00000000-0005-0000-0000-000047480000}"/>
    <cellStyle name="Style 98 3" xfId="16271" xr:uid="{00000000-0005-0000-0000-000048480000}"/>
    <cellStyle name="Style 98 4" xfId="16272" xr:uid="{00000000-0005-0000-0000-000049480000}"/>
    <cellStyle name="Style 98 5" xfId="16273" xr:uid="{00000000-0005-0000-0000-00004A480000}"/>
    <cellStyle name="Style 98 6" xfId="16274" xr:uid="{00000000-0005-0000-0000-00004B480000}"/>
    <cellStyle name="Style 99" xfId="16275" xr:uid="{00000000-0005-0000-0000-00004C480000}"/>
    <cellStyle name="Style 99 2" xfId="16276" xr:uid="{00000000-0005-0000-0000-00004D480000}"/>
    <cellStyle name="Style 99 2 2" xfId="16277" xr:uid="{00000000-0005-0000-0000-00004E480000}"/>
    <cellStyle name="Style 99 2 3" xfId="16278" xr:uid="{00000000-0005-0000-0000-00004F480000}"/>
    <cellStyle name="Style 99 2 4" xfId="16279" xr:uid="{00000000-0005-0000-0000-000050480000}"/>
    <cellStyle name="Style 99 2 5" xfId="16280" xr:uid="{00000000-0005-0000-0000-000051480000}"/>
    <cellStyle name="Style 99 3" xfId="16281" xr:uid="{00000000-0005-0000-0000-000052480000}"/>
    <cellStyle name="Style 99 4" xfId="16282" xr:uid="{00000000-0005-0000-0000-000053480000}"/>
    <cellStyle name="Style 99 5" xfId="16283" xr:uid="{00000000-0005-0000-0000-000054480000}"/>
    <cellStyle name="Style 99 6" xfId="16284" xr:uid="{00000000-0005-0000-0000-000055480000}"/>
    <cellStyle name="tableau | cellule | normal | decimal 1" xfId="16285" xr:uid="{00000000-0005-0000-0000-000056480000}"/>
    <cellStyle name="tableau | cellule | normal | decimal 1 10" xfId="16286" xr:uid="{00000000-0005-0000-0000-000057480000}"/>
    <cellStyle name="tableau | cellule | normal | decimal 1 11" xfId="20320" xr:uid="{EFD2EA48-3ECA-4468-8D90-52C2FD807255}"/>
    <cellStyle name="tableau | cellule | normal | decimal 1 2" xfId="16287" xr:uid="{00000000-0005-0000-0000-000058480000}"/>
    <cellStyle name="tableau | cellule | normal | decimal 1 3" xfId="16288" xr:uid="{00000000-0005-0000-0000-000059480000}"/>
    <cellStyle name="tableau | cellule | normal | decimal 1 4" xfId="16289" xr:uid="{00000000-0005-0000-0000-00005A480000}"/>
    <cellStyle name="tableau | cellule | normal | decimal 1 5" xfId="16290" xr:uid="{00000000-0005-0000-0000-00005B480000}"/>
    <cellStyle name="tableau | cellule | normal | decimal 1 6" xfId="16291" xr:uid="{00000000-0005-0000-0000-00005C480000}"/>
    <cellStyle name="tableau | cellule | normal | decimal 1 7" xfId="16292" xr:uid="{00000000-0005-0000-0000-00005D480000}"/>
    <cellStyle name="tableau | cellule | normal | decimal 1 8" xfId="16293" xr:uid="{00000000-0005-0000-0000-00005E480000}"/>
    <cellStyle name="tableau | cellule | normal | decimal 1 9" xfId="16294" xr:uid="{00000000-0005-0000-0000-00005F480000}"/>
    <cellStyle name="tableau | cellule | normal | pourcentage | decimal 1" xfId="16295" xr:uid="{00000000-0005-0000-0000-000060480000}"/>
    <cellStyle name="tableau | cellule | normal | pourcentage | decimal 1 10" xfId="16296" xr:uid="{00000000-0005-0000-0000-000061480000}"/>
    <cellStyle name="tableau | cellule | normal | pourcentage | decimal 1 11" xfId="20321" xr:uid="{BC1DB99D-B9A4-466F-A73A-C14BC93C2CD7}"/>
    <cellStyle name="tableau | cellule | normal | pourcentage | decimal 1 2" xfId="16297" xr:uid="{00000000-0005-0000-0000-000062480000}"/>
    <cellStyle name="tableau | cellule | normal | pourcentage | decimal 1 3" xfId="16298" xr:uid="{00000000-0005-0000-0000-000063480000}"/>
    <cellStyle name="tableau | cellule | normal | pourcentage | decimal 1 4" xfId="16299" xr:uid="{00000000-0005-0000-0000-000064480000}"/>
    <cellStyle name="tableau | cellule | normal | pourcentage | decimal 1 5" xfId="16300" xr:uid="{00000000-0005-0000-0000-000065480000}"/>
    <cellStyle name="tableau | cellule | normal | pourcentage | decimal 1 6" xfId="16301" xr:uid="{00000000-0005-0000-0000-000066480000}"/>
    <cellStyle name="tableau | cellule | normal | pourcentage | decimal 1 7" xfId="16302" xr:uid="{00000000-0005-0000-0000-000067480000}"/>
    <cellStyle name="tableau | cellule | normal | pourcentage | decimal 1 8" xfId="16303" xr:uid="{00000000-0005-0000-0000-000068480000}"/>
    <cellStyle name="tableau | cellule | normal | pourcentage | decimal 1 9" xfId="16304" xr:uid="{00000000-0005-0000-0000-000069480000}"/>
    <cellStyle name="tableau | cellule | total | decimal 1" xfId="16305" xr:uid="{00000000-0005-0000-0000-00006A480000}"/>
    <cellStyle name="tableau | cellule | total | decimal 1 10" xfId="16306" xr:uid="{00000000-0005-0000-0000-00006B480000}"/>
    <cellStyle name="tableau | cellule | total | decimal 1 11" xfId="20322" xr:uid="{D2004A54-3EFD-4F59-90BC-797C4DDF64F8}"/>
    <cellStyle name="tableau | cellule | total | decimal 1 2" xfId="16307" xr:uid="{00000000-0005-0000-0000-00006C480000}"/>
    <cellStyle name="tableau | cellule | total | decimal 1 3" xfId="16308" xr:uid="{00000000-0005-0000-0000-00006D480000}"/>
    <cellStyle name="tableau | cellule | total | decimal 1 4" xfId="16309" xr:uid="{00000000-0005-0000-0000-00006E480000}"/>
    <cellStyle name="tableau | cellule | total | decimal 1 5" xfId="16310" xr:uid="{00000000-0005-0000-0000-00006F480000}"/>
    <cellStyle name="tableau | cellule | total | decimal 1 6" xfId="16311" xr:uid="{00000000-0005-0000-0000-000070480000}"/>
    <cellStyle name="tableau | cellule | total | decimal 1 7" xfId="16312" xr:uid="{00000000-0005-0000-0000-000071480000}"/>
    <cellStyle name="tableau | cellule | total | decimal 1 8" xfId="16313" xr:uid="{00000000-0005-0000-0000-000072480000}"/>
    <cellStyle name="tableau | cellule | total | decimal 1 9" xfId="16314" xr:uid="{00000000-0005-0000-0000-000073480000}"/>
    <cellStyle name="tableau | coin superieur gauche" xfId="16315" xr:uid="{00000000-0005-0000-0000-000074480000}"/>
    <cellStyle name="tableau | coin superieur gauche 10" xfId="16316" xr:uid="{00000000-0005-0000-0000-000075480000}"/>
    <cellStyle name="tableau | coin superieur gauche 11" xfId="20323" xr:uid="{D0D8CF24-CC59-4D03-8492-B037DFFC266B}"/>
    <cellStyle name="tableau | coin superieur gauche 2" xfId="16317" xr:uid="{00000000-0005-0000-0000-000076480000}"/>
    <cellStyle name="tableau | coin superieur gauche 3" xfId="16318" xr:uid="{00000000-0005-0000-0000-000077480000}"/>
    <cellStyle name="tableau | coin superieur gauche 4" xfId="16319" xr:uid="{00000000-0005-0000-0000-000078480000}"/>
    <cellStyle name="tableau | coin superieur gauche 5" xfId="16320" xr:uid="{00000000-0005-0000-0000-000079480000}"/>
    <cellStyle name="tableau | coin superieur gauche 6" xfId="16321" xr:uid="{00000000-0005-0000-0000-00007A480000}"/>
    <cellStyle name="tableau | coin superieur gauche 7" xfId="16322" xr:uid="{00000000-0005-0000-0000-00007B480000}"/>
    <cellStyle name="tableau | coin superieur gauche 8" xfId="16323" xr:uid="{00000000-0005-0000-0000-00007C480000}"/>
    <cellStyle name="tableau | coin superieur gauche 9" xfId="16324" xr:uid="{00000000-0005-0000-0000-00007D480000}"/>
    <cellStyle name="tableau | entete-colonne | series" xfId="16325" xr:uid="{00000000-0005-0000-0000-00007E480000}"/>
    <cellStyle name="tableau | entete-colonne | series 10" xfId="16326" xr:uid="{00000000-0005-0000-0000-00007F480000}"/>
    <cellStyle name="tableau | entete-colonne | series 11" xfId="20324" xr:uid="{1D9ADC96-F9F9-45A5-9AE6-78999710A049}"/>
    <cellStyle name="tableau | entete-colonne | series 2" xfId="16327" xr:uid="{00000000-0005-0000-0000-000080480000}"/>
    <cellStyle name="tableau | entete-colonne | series 3" xfId="16328" xr:uid="{00000000-0005-0000-0000-000081480000}"/>
    <cellStyle name="tableau | entete-colonne | series 4" xfId="16329" xr:uid="{00000000-0005-0000-0000-000082480000}"/>
    <cellStyle name="tableau | entete-colonne | series 5" xfId="16330" xr:uid="{00000000-0005-0000-0000-000083480000}"/>
    <cellStyle name="tableau | entete-colonne | series 6" xfId="16331" xr:uid="{00000000-0005-0000-0000-000084480000}"/>
    <cellStyle name="tableau | entete-colonne | series 7" xfId="16332" xr:uid="{00000000-0005-0000-0000-000085480000}"/>
    <cellStyle name="tableau | entete-colonne | series 8" xfId="16333" xr:uid="{00000000-0005-0000-0000-000086480000}"/>
    <cellStyle name="tableau | entete-colonne | series 9" xfId="16334" xr:uid="{00000000-0005-0000-0000-000087480000}"/>
    <cellStyle name="tableau | entete-ligne | normal" xfId="16335" xr:uid="{00000000-0005-0000-0000-000088480000}"/>
    <cellStyle name="tableau | entete-ligne | normal 10" xfId="16336" xr:uid="{00000000-0005-0000-0000-000089480000}"/>
    <cellStyle name="tableau | entete-ligne | normal 11" xfId="20325" xr:uid="{EF818084-9355-45A0-9ECF-F01FE12A2087}"/>
    <cellStyle name="tableau | entete-ligne | normal 2" xfId="16337" xr:uid="{00000000-0005-0000-0000-00008A480000}"/>
    <cellStyle name="tableau | entete-ligne | normal 3" xfId="16338" xr:uid="{00000000-0005-0000-0000-00008B480000}"/>
    <cellStyle name="tableau | entete-ligne | normal 4" xfId="16339" xr:uid="{00000000-0005-0000-0000-00008C480000}"/>
    <cellStyle name="tableau | entete-ligne | normal 5" xfId="16340" xr:uid="{00000000-0005-0000-0000-00008D480000}"/>
    <cellStyle name="tableau | entete-ligne | normal 6" xfId="16341" xr:uid="{00000000-0005-0000-0000-00008E480000}"/>
    <cellStyle name="tableau | entete-ligne | normal 7" xfId="16342" xr:uid="{00000000-0005-0000-0000-00008F480000}"/>
    <cellStyle name="tableau | entete-ligne | normal 8" xfId="16343" xr:uid="{00000000-0005-0000-0000-000090480000}"/>
    <cellStyle name="tableau | entete-ligne | normal 9" xfId="16344" xr:uid="{00000000-0005-0000-0000-000091480000}"/>
    <cellStyle name="tableau | entete-ligne | total" xfId="16345" xr:uid="{00000000-0005-0000-0000-000092480000}"/>
    <cellStyle name="tableau | entete-ligne | total 10" xfId="16346" xr:uid="{00000000-0005-0000-0000-000093480000}"/>
    <cellStyle name="tableau | entete-ligne | total 11" xfId="20326" xr:uid="{D4527CCE-6114-4565-9E72-99D509D6390E}"/>
    <cellStyle name="tableau | entete-ligne | total 2" xfId="16347" xr:uid="{00000000-0005-0000-0000-000094480000}"/>
    <cellStyle name="tableau | entete-ligne | total 3" xfId="16348" xr:uid="{00000000-0005-0000-0000-000095480000}"/>
    <cellStyle name="tableau | entete-ligne | total 4" xfId="16349" xr:uid="{00000000-0005-0000-0000-000096480000}"/>
    <cellStyle name="tableau | entete-ligne | total 5" xfId="16350" xr:uid="{00000000-0005-0000-0000-000097480000}"/>
    <cellStyle name="tableau | entete-ligne | total 6" xfId="16351" xr:uid="{00000000-0005-0000-0000-000098480000}"/>
    <cellStyle name="tableau | entete-ligne | total 7" xfId="16352" xr:uid="{00000000-0005-0000-0000-000099480000}"/>
    <cellStyle name="tableau | entete-ligne | total 8" xfId="16353" xr:uid="{00000000-0005-0000-0000-00009A480000}"/>
    <cellStyle name="tableau | entete-ligne | total 9" xfId="16354" xr:uid="{00000000-0005-0000-0000-00009B480000}"/>
    <cellStyle name="tableau | ligne-titre | niveau1" xfId="16355" xr:uid="{00000000-0005-0000-0000-00009C480000}"/>
    <cellStyle name="tableau | ligne-titre | niveau1 10" xfId="16356" xr:uid="{00000000-0005-0000-0000-00009D480000}"/>
    <cellStyle name="tableau | ligne-titre | niveau1 11" xfId="20327" xr:uid="{BB040C5C-B499-4394-8290-2C8011308769}"/>
    <cellStyle name="tableau | ligne-titre | niveau1 2" xfId="16357" xr:uid="{00000000-0005-0000-0000-00009E480000}"/>
    <cellStyle name="tableau | ligne-titre | niveau1 3" xfId="16358" xr:uid="{00000000-0005-0000-0000-00009F480000}"/>
    <cellStyle name="tableau | ligne-titre | niveau1 4" xfId="16359" xr:uid="{00000000-0005-0000-0000-0000A0480000}"/>
    <cellStyle name="tableau | ligne-titre | niveau1 5" xfId="16360" xr:uid="{00000000-0005-0000-0000-0000A1480000}"/>
    <cellStyle name="tableau | ligne-titre | niveau1 6" xfId="16361" xr:uid="{00000000-0005-0000-0000-0000A2480000}"/>
    <cellStyle name="tableau | ligne-titre | niveau1 7" xfId="16362" xr:uid="{00000000-0005-0000-0000-0000A3480000}"/>
    <cellStyle name="tableau | ligne-titre | niveau1 8" xfId="16363" xr:uid="{00000000-0005-0000-0000-0000A4480000}"/>
    <cellStyle name="tableau | ligne-titre | niveau1 9" xfId="16364" xr:uid="{00000000-0005-0000-0000-0000A5480000}"/>
    <cellStyle name="tableau | ligne-titre | niveau2" xfId="16365" xr:uid="{00000000-0005-0000-0000-0000A6480000}"/>
    <cellStyle name="tableau | ligne-titre | niveau2 10" xfId="16366" xr:uid="{00000000-0005-0000-0000-0000A7480000}"/>
    <cellStyle name="tableau | ligne-titre | niveau2 11" xfId="20328" xr:uid="{0CEA603D-9DD0-41A0-8D1A-94A72E9C1AD4}"/>
    <cellStyle name="tableau | ligne-titre | niveau2 2" xfId="16367" xr:uid="{00000000-0005-0000-0000-0000A8480000}"/>
    <cellStyle name="tableau | ligne-titre | niveau2 3" xfId="16368" xr:uid="{00000000-0005-0000-0000-0000A9480000}"/>
    <cellStyle name="tableau | ligne-titre | niveau2 4" xfId="16369" xr:uid="{00000000-0005-0000-0000-0000AA480000}"/>
    <cellStyle name="tableau | ligne-titre | niveau2 5" xfId="16370" xr:uid="{00000000-0005-0000-0000-0000AB480000}"/>
    <cellStyle name="tableau | ligne-titre | niveau2 6" xfId="16371" xr:uid="{00000000-0005-0000-0000-0000AC480000}"/>
    <cellStyle name="tableau | ligne-titre | niveau2 7" xfId="16372" xr:uid="{00000000-0005-0000-0000-0000AD480000}"/>
    <cellStyle name="tableau | ligne-titre | niveau2 8" xfId="16373" xr:uid="{00000000-0005-0000-0000-0000AE480000}"/>
    <cellStyle name="tableau | ligne-titre | niveau2 9" xfId="16374" xr:uid="{00000000-0005-0000-0000-0000AF480000}"/>
    <cellStyle name="Title" xfId="16375" builtinId="15" customBuiltin="1"/>
    <cellStyle name="Title 10" xfId="16376" xr:uid="{00000000-0005-0000-0000-0000B1480000}"/>
    <cellStyle name="Title 10 10" xfId="16377" xr:uid="{00000000-0005-0000-0000-0000B2480000}"/>
    <cellStyle name="Title 10 2" xfId="16378" xr:uid="{00000000-0005-0000-0000-0000B3480000}"/>
    <cellStyle name="Title 10 3" xfId="16379" xr:uid="{00000000-0005-0000-0000-0000B4480000}"/>
    <cellStyle name="Title 10 4" xfId="16380" xr:uid="{00000000-0005-0000-0000-0000B5480000}"/>
    <cellStyle name="Title 10 5" xfId="16381" xr:uid="{00000000-0005-0000-0000-0000B6480000}"/>
    <cellStyle name="Title 10 6" xfId="16382" xr:uid="{00000000-0005-0000-0000-0000B7480000}"/>
    <cellStyle name="Title 10 7" xfId="16383" xr:uid="{00000000-0005-0000-0000-0000B8480000}"/>
    <cellStyle name="Title 10 8" xfId="16384" xr:uid="{00000000-0005-0000-0000-0000B9480000}"/>
    <cellStyle name="Title 10 9" xfId="16385" xr:uid="{00000000-0005-0000-0000-0000BA480000}"/>
    <cellStyle name="Title 11" xfId="16386" xr:uid="{00000000-0005-0000-0000-0000BB480000}"/>
    <cellStyle name="Title 11 10" xfId="16387" xr:uid="{00000000-0005-0000-0000-0000BC480000}"/>
    <cellStyle name="Title 11 2" xfId="16388" xr:uid="{00000000-0005-0000-0000-0000BD480000}"/>
    <cellStyle name="Title 11 3" xfId="16389" xr:uid="{00000000-0005-0000-0000-0000BE480000}"/>
    <cellStyle name="Title 11 4" xfId="16390" xr:uid="{00000000-0005-0000-0000-0000BF480000}"/>
    <cellStyle name="Title 11 5" xfId="16391" xr:uid="{00000000-0005-0000-0000-0000C0480000}"/>
    <cellStyle name="Title 11 6" xfId="16392" xr:uid="{00000000-0005-0000-0000-0000C1480000}"/>
    <cellStyle name="Title 11 7" xfId="16393" xr:uid="{00000000-0005-0000-0000-0000C2480000}"/>
    <cellStyle name="Title 11 8" xfId="16394" xr:uid="{00000000-0005-0000-0000-0000C3480000}"/>
    <cellStyle name="Title 11 9" xfId="16395" xr:uid="{00000000-0005-0000-0000-0000C4480000}"/>
    <cellStyle name="Title 12" xfId="16396" xr:uid="{00000000-0005-0000-0000-0000C5480000}"/>
    <cellStyle name="Title 12 10" xfId="16397" xr:uid="{00000000-0005-0000-0000-0000C6480000}"/>
    <cellStyle name="Title 12 2" xfId="16398" xr:uid="{00000000-0005-0000-0000-0000C7480000}"/>
    <cellStyle name="Title 12 3" xfId="16399" xr:uid="{00000000-0005-0000-0000-0000C8480000}"/>
    <cellStyle name="Title 12 4" xfId="16400" xr:uid="{00000000-0005-0000-0000-0000C9480000}"/>
    <cellStyle name="Title 12 5" xfId="16401" xr:uid="{00000000-0005-0000-0000-0000CA480000}"/>
    <cellStyle name="Title 12 6" xfId="16402" xr:uid="{00000000-0005-0000-0000-0000CB480000}"/>
    <cellStyle name="Title 12 7" xfId="16403" xr:uid="{00000000-0005-0000-0000-0000CC480000}"/>
    <cellStyle name="Title 12 8" xfId="16404" xr:uid="{00000000-0005-0000-0000-0000CD480000}"/>
    <cellStyle name="Title 12 9" xfId="16405" xr:uid="{00000000-0005-0000-0000-0000CE480000}"/>
    <cellStyle name="Title 13" xfId="16406" xr:uid="{00000000-0005-0000-0000-0000CF480000}"/>
    <cellStyle name="Title 13 10" xfId="16407" xr:uid="{00000000-0005-0000-0000-0000D0480000}"/>
    <cellStyle name="Title 13 2" xfId="16408" xr:uid="{00000000-0005-0000-0000-0000D1480000}"/>
    <cellStyle name="Title 13 3" xfId="16409" xr:uid="{00000000-0005-0000-0000-0000D2480000}"/>
    <cellStyle name="Title 13 4" xfId="16410" xr:uid="{00000000-0005-0000-0000-0000D3480000}"/>
    <cellStyle name="Title 13 5" xfId="16411" xr:uid="{00000000-0005-0000-0000-0000D4480000}"/>
    <cellStyle name="Title 13 6" xfId="16412" xr:uid="{00000000-0005-0000-0000-0000D5480000}"/>
    <cellStyle name="Title 13 7" xfId="16413" xr:uid="{00000000-0005-0000-0000-0000D6480000}"/>
    <cellStyle name="Title 13 8" xfId="16414" xr:uid="{00000000-0005-0000-0000-0000D7480000}"/>
    <cellStyle name="Title 13 9" xfId="16415" xr:uid="{00000000-0005-0000-0000-0000D8480000}"/>
    <cellStyle name="Title 14" xfId="16416" xr:uid="{00000000-0005-0000-0000-0000D9480000}"/>
    <cellStyle name="Title 14 10" xfId="16417" xr:uid="{00000000-0005-0000-0000-0000DA480000}"/>
    <cellStyle name="Title 14 2" xfId="16418" xr:uid="{00000000-0005-0000-0000-0000DB480000}"/>
    <cellStyle name="Title 14 3" xfId="16419" xr:uid="{00000000-0005-0000-0000-0000DC480000}"/>
    <cellStyle name="Title 14 4" xfId="16420" xr:uid="{00000000-0005-0000-0000-0000DD480000}"/>
    <cellStyle name="Title 14 5" xfId="16421" xr:uid="{00000000-0005-0000-0000-0000DE480000}"/>
    <cellStyle name="Title 14 6" xfId="16422" xr:uid="{00000000-0005-0000-0000-0000DF480000}"/>
    <cellStyle name="Title 14 7" xfId="16423" xr:uid="{00000000-0005-0000-0000-0000E0480000}"/>
    <cellStyle name="Title 14 8" xfId="16424" xr:uid="{00000000-0005-0000-0000-0000E1480000}"/>
    <cellStyle name="Title 14 9" xfId="16425" xr:uid="{00000000-0005-0000-0000-0000E2480000}"/>
    <cellStyle name="Title 15" xfId="16426" xr:uid="{00000000-0005-0000-0000-0000E3480000}"/>
    <cellStyle name="Title 15 10" xfId="16427" xr:uid="{00000000-0005-0000-0000-0000E4480000}"/>
    <cellStyle name="Title 15 2" xfId="16428" xr:uid="{00000000-0005-0000-0000-0000E5480000}"/>
    <cellStyle name="Title 15 3" xfId="16429" xr:uid="{00000000-0005-0000-0000-0000E6480000}"/>
    <cellStyle name="Title 15 4" xfId="16430" xr:uid="{00000000-0005-0000-0000-0000E7480000}"/>
    <cellStyle name="Title 15 5" xfId="16431" xr:uid="{00000000-0005-0000-0000-0000E8480000}"/>
    <cellStyle name="Title 15 6" xfId="16432" xr:uid="{00000000-0005-0000-0000-0000E9480000}"/>
    <cellStyle name="Title 15 7" xfId="16433" xr:uid="{00000000-0005-0000-0000-0000EA480000}"/>
    <cellStyle name="Title 15 8" xfId="16434" xr:uid="{00000000-0005-0000-0000-0000EB480000}"/>
    <cellStyle name="Title 15 9" xfId="16435" xr:uid="{00000000-0005-0000-0000-0000EC480000}"/>
    <cellStyle name="Title 16" xfId="16436" xr:uid="{00000000-0005-0000-0000-0000ED480000}"/>
    <cellStyle name="Title 16 10" xfId="16437" xr:uid="{00000000-0005-0000-0000-0000EE480000}"/>
    <cellStyle name="Title 16 2" xfId="16438" xr:uid="{00000000-0005-0000-0000-0000EF480000}"/>
    <cellStyle name="Title 16 3" xfId="16439" xr:uid="{00000000-0005-0000-0000-0000F0480000}"/>
    <cellStyle name="Title 16 4" xfId="16440" xr:uid="{00000000-0005-0000-0000-0000F1480000}"/>
    <cellStyle name="Title 16 5" xfId="16441" xr:uid="{00000000-0005-0000-0000-0000F2480000}"/>
    <cellStyle name="Title 16 6" xfId="16442" xr:uid="{00000000-0005-0000-0000-0000F3480000}"/>
    <cellStyle name="Title 16 7" xfId="16443" xr:uid="{00000000-0005-0000-0000-0000F4480000}"/>
    <cellStyle name="Title 16 8" xfId="16444" xr:uid="{00000000-0005-0000-0000-0000F5480000}"/>
    <cellStyle name="Title 16 9" xfId="16445" xr:uid="{00000000-0005-0000-0000-0000F6480000}"/>
    <cellStyle name="Title 17" xfId="16446" xr:uid="{00000000-0005-0000-0000-0000F7480000}"/>
    <cellStyle name="Title 17 10" xfId="16447" xr:uid="{00000000-0005-0000-0000-0000F8480000}"/>
    <cellStyle name="Title 17 2" xfId="16448" xr:uid="{00000000-0005-0000-0000-0000F9480000}"/>
    <cellStyle name="Title 17 3" xfId="16449" xr:uid="{00000000-0005-0000-0000-0000FA480000}"/>
    <cellStyle name="Title 17 4" xfId="16450" xr:uid="{00000000-0005-0000-0000-0000FB480000}"/>
    <cellStyle name="Title 17 5" xfId="16451" xr:uid="{00000000-0005-0000-0000-0000FC480000}"/>
    <cellStyle name="Title 17 6" xfId="16452" xr:uid="{00000000-0005-0000-0000-0000FD480000}"/>
    <cellStyle name="Title 17 7" xfId="16453" xr:uid="{00000000-0005-0000-0000-0000FE480000}"/>
    <cellStyle name="Title 17 8" xfId="16454" xr:uid="{00000000-0005-0000-0000-0000FF480000}"/>
    <cellStyle name="Title 17 9" xfId="16455" xr:uid="{00000000-0005-0000-0000-000000490000}"/>
    <cellStyle name="Title 18" xfId="16456" xr:uid="{00000000-0005-0000-0000-000001490000}"/>
    <cellStyle name="Title 18 10" xfId="16457" xr:uid="{00000000-0005-0000-0000-000002490000}"/>
    <cellStyle name="Title 18 2" xfId="16458" xr:uid="{00000000-0005-0000-0000-000003490000}"/>
    <cellStyle name="Title 18 3" xfId="16459" xr:uid="{00000000-0005-0000-0000-000004490000}"/>
    <cellStyle name="Title 18 4" xfId="16460" xr:uid="{00000000-0005-0000-0000-000005490000}"/>
    <cellStyle name="Title 18 5" xfId="16461" xr:uid="{00000000-0005-0000-0000-000006490000}"/>
    <cellStyle name="Title 18 6" xfId="16462" xr:uid="{00000000-0005-0000-0000-000007490000}"/>
    <cellStyle name="Title 18 7" xfId="16463" xr:uid="{00000000-0005-0000-0000-000008490000}"/>
    <cellStyle name="Title 18 8" xfId="16464" xr:uid="{00000000-0005-0000-0000-000009490000}"/>
    <cellStyle name="Title 18 9" xfId="16465" xr:uid="{00000000-0005-0000-0000-00000A490000}"/>
    <cellStyle name="Title 19" xfId="16466" xr:uid="{00000000-0005-0000-0000-00000B490000}"/>
    <cellStyle name="Title 19 10" xfId="16467" xr:uid="{00000000-0005-0000-0000-00000C490000}"/>
    <cellStyle name="Title 19 2" xfId="16468" xr:uid="{00000000-0005-0000-0000-00000D490000}"/>
    <cellStyle name="Title 19 3" xfId="16469" xr:uid="{00000000-0005-0000-0000-00000E490000}"/>
    <cellStyle name="Title 19 4" xfId="16470" xr:uid="{00000000-0005-0000-0000-00000F490000}"/>
    <cellStyle name="Title 19 5" xfId="16471" xr:uid="{00000000-0005-0000-0000-000010490000}"/>
    <cellStyle name="Title 19 6" xfId="16472" xr:uid="{00000000-0005-0000-0000-000011490000}"/>
    <cellStyle name="Title 19 7" xfId="16473" xr:uid="{00000000-0005-0000-0000-000012490000}"/>
    <cellStyle name="Title 19 8" xfId="16474" xr:uid="{00000000-0005-0000-0000-000013490000}"/>
    <cellStyle name="Title 19 9" xfId="16475" xr:uid="{00000000-0005-0000-0000-000014490000}"/>
    <cellStyle name="Title 2" xfId="16476" xr:uid="{00000000-0005-0000-0000-000015490000}"/>
    <cellStyle name="Title 2 10" xfId="16477" xr:uid="{00000000-0005-0000-0000-000016490000}"/>
    <cellStyle name="Title 2 10 10" xfId="19109" xr:uid="{00000000-0005-0000-0000-000017490000}"/>
    <cellStyle name="Title 2 10 2" xfId="16478" xr:uid="{00000000-0005-0000-0000-000018490000}"/>
    <cellStyle name="Title 2 10 3" xfId="16479" xr:uid="{00000000-0005-0000-0000-000019490000}"/>
    <cellStyle name="Title 2 10 4" xfId="16480" xr:uid="{00000000-0005-0000-0000-00001A490000}"/>
    <cellStyle name="Title 2 10 5" xfId="16481" xr:uid="{00000000-0005-0000-0000-00001B490000}"/>
    <cellStyle name="Title 2 10 6" xfId="16482" xr:uid="{00000000-0005-0000-0000-00001C490000}"/>
    <cellStyle name="Title 2 10 7" xfId="16483" xr:uid="{00000000-0005-0000-0000-00001D490000}"/>
    <cellStyle name="Title 2 10 8" xfId="16484" xr:uid="{00000000-0005-0000-0000-00001E490000}"/>
    <cellStyle name="Title 2 10 9" xfId="16485" xr:uid="{00000000-0005-0000-0000-00001F490000}"/>
    <cellStyle name="Title 2 11" xfId="16486" xr:uid="{00000000-0005-0000-0000-000020490000}"/>
    <cellStyle name="Title 2 11 2" xfId="16487" xr:uid="{00000000-0005-0000-0000-000021490000}"/>
    <cellStyle name="Title 2 11 3" xfId="16488" xr:uid="{00000000-0005-0000-0000-000022490000}"/>
    <cellStyle name="Title 2 11 4" xfId="16489" xr:uid="{00000000-0005-0000-0000-000023490000}"/>
    <cellStyle name="Title 2 11 5" xfId="16490" xr:uid="{00000000-0005-0000-0000-000024490000}"/>
    <cellStyle name="Title 2 12" xfId="16491" xr:uid="{00000000-0005-0000-0000-000025490000}"/>
    <cellStyle name="Title 2 13" xfId="16492" xr:uid="{00000000-0005-0000-0000-000026490000}"/>
    <cellStyle name="Title 2 14" xfId="16493" xr:uid="{00000000-0005-0000-0000-000027490000}"/>
    <cellStyle name="Title 2 15" xfId="16494" xr:uid="{00000000-0005-0000-0000-000028490000}"/>
    <cellStyle name="Title 2 16" xfId="16495" xr:uid="{00000000-0005-0000-0000-000029490000}"/>
    <cellStyle name="Title 2 17" xfId="16496" xr:uid="{00000000-0005-0000-0000-00002A490000}"/>
    <cellStyle name="Title 2 18" xfId="16497" xr:uid="{00000000-0005-0000-0000-00002B490000}"/>
    <cellStyle name="Title 2 19" xfId="16498" xr:uid="{00000000-0005-0000-0000-00002C490000}"/>
    <cellStyle name="Title 2 2" xfId="16499" xr:uid="{00000000-0005-0000-0000-00002D490000}"/>
    <cellStyle name="Title 2 2 10" xfId="19110" xr:uid="{00000000-0005-0000-0000-00002E490000}"/>
    <cellStyle name="Title 2 2 2" xfId="16500" xr:uid="{00000000-0005-0000-0000-00002F490000}"/>
    <cellStyle name="Title 2 2 3" xfId="16501" xr:uid="{00000000-0005-0000-0000-000030490000}"/>
    <cellStyle name="Title 2 2 4" xfId="16502" xr:uid="{00000000-0005-0000-0000-000031490000}"/>
    <cellStyle name="Title 2 2 5" xfId="16503" xr:uid="{00000000-0005-0000-0000-000032490000}"/>
    <cellStyle name="Title 2 2 6" xfId="16504" xr:uid="{00000000-0005-0000-0000-000033490000}"/>
    <cellStyle name="Title 2 2 7" xfId="16505" xr:uid="{00000000-0005-0000-0000-000034490000}"/>
    <cellStyle name="Title 2 2 8" xfId="16506" xr:uid="{00000000-0005-0000-0000-000035490000}"/>
    <cellStyle name="Title 2 2 9" xfId="16507" xr:uid="{00000000-0005-0000-0000-000036490000}"/>
    <cellStyle name="Title 2 20" xfId="16508" xr:uid="{00000000-0005-0000-0000-000037490000}"/>
    <cellStyle name="Title 2 21" xfId="19108" xr:uid="{00000000-0005-0000-0000-000038490000}"/>
    <cellStyle name="Title 2 3" xfId="16509" xr:uid="{00000000-0005-0000-0000-000039490000}"/>
    <cellStyle name="Title 2 3 10" xfId="19111" xr:uid="{00000000-0005-0000-0000-00003A490000}"/>
    <cellStyle name="Title 2 3 2" xfId="16510" xr:uid="{00000000-0005-0000-0000-00003B490000}"/>
    <cellStyle name="Title 2 3 3" xfId="16511" xr:uid="{00000000-0005-0000-0000-00003C490000}"/>
    <cellStyle name="Title 2 3 4" xfId="16512" xr:uid="{00000000-0005-0000-0000-00003D490000}"/>
    <cellStyle name="Title 2 3 5" xfId="16513" xr:uid="{00000000-0005-0000-0000-00003E490000}"/>
    <cellStyle name="Title 2 3 6" xfId="16514" xr:uid="{00000000-0005-0000-0000-00003F490000}"/>
    <cellStyle name="Title 2 3 7" xfId="16515" xr:uid="{00000000-0005-0000-0000-000040490000}"/>
    <cellStyle name="Title 2 3 8" xfId="16516" xr:uid="{00000000-0005-0000-0000-000041490000}"/>
    <cellStyle name="Title 2 3 9" xfId="16517" xr:uid="{00000000-0005-0000-0000-000042490000}"/>
    <cellStyle name="Title 2 4" xfId="16518" xr:uid="{00000000-0005-0000-0000-000043490000}"/>
    <cellStyle name="Title 2 4 10" xfId="19112" xr:uid="{00000000-0005-0000-0000-000044490000}"/>
    <cellStyle name="Title 2 4 2" xfId="16519" xr:uid="{00000000-0005-0000-0000-000045490000}"/>
    <cellStyle name="Title 2 4 3" xfId="16520" xr:uid="{00000000-0005-0000-0000-000046490000}"/>
    <cellStyle name="Title 2 4 4" xfId="16521" xr:uid="{00000000-0005-0000-0000-000047490000}"/>
    <cellStyle name="Title 2 4 5" xfId="16522" xr:uid="{00000000-0005-0000-0000-000048490000}"/>
    <cellStyle name="Title 2 4 6" xfId="16523" xr:uid="{00000000-0005-0000-0000-000049490000}"/>
    <cellStyle name="Title 2 4 7" xfId="16524" xr:uid="{00000000-0005-0000-0000-00004A490000}"/>
    <cellStyle name="Title 2 4 8" xfId="16525" xr:uid="{00000000-0005-0000-0000-00004B490000}"/>
    <cellStyle name="Title 2 4 9" xfId="16526" xr:uid="{00000000-0005-0000-0000-00004C490000}"/>
    <cellStyle name="Title 2 5" xfId="16527" xr:uid="{00000000-0005-0000-0000-00004D490000}"/>
    <cellStyle name="Title 2 5 10" xfId="19113" xr:uid="{00000000-0005-0000-0000-00004E490000}"/>
    <cellStyle name="Title 2 5 2" xfId="16528" xr:uid="{00000000-0005-0000-0000-00004F490000}"/>
    <cellStyle name="Title 2 5 3" xfId="16529" xr:uid="{00000000-0005-0000-0000-000050490000}"/>
    <cellStyle name="Title 2 5 4" xfId="16530" xr:uid="{00000000-0005-0000-0000-000051490000}"/>
    <cellStyle name="Title 2 5 5" xfId="16531" xr:uid="{00000000-0005-0000-0000-000052490000}"/>
    <cellStyle name="Title 2 5 6" xfId="16532" xr:uid="{00000000-0005-0000-0000-000053490000}"/>
    <cellStyle name="Title 2 5 7" xfId="16533" xr:uid="{00000000-0005-0000-0000-000054490000}"/>
    <cellStyle name="Title 2 5 8" xfId="16534" xr:uid="{00000000-0005-0000-0000-000055490000}"/>
    <cellStyle name="Title 2 5 9" xfId="16535" xr:uid="{00000000-0005-0000-0000-000056490000}"/>
    <cellStyle name="Title 2 6" xfId="16536" xr:uid="{00000000-0005-0000-0000-000057490000}"/>
    <cellStyle name="Title 2 6 10" xfId="19114" xr:uid="{00000000-0005-0000-0000-000058490000}"/>
    <cellStyle name="Title 2 6 2" xfId="16537" xr:uid="{00000000-0005-0000-0000-000059490000}"/>
    <cellStyle name="Title 2 6 3" xfId="16538" xr:uid="{00000000-0005-0000-0000-00005A490000}"/>
    <cellStyle name="Title 2 6 4" xfId="16539" xr:uid="{00000000-0005-0000-0000-00005B490000}"/>
    <cellStyle name="Title 2 6 5" xfId="16540" xr:uid="{00000000-0005-0000-0000-00005C490000}"/>
    <cellStyle name="Title 2 6 6" xfId="16541" xr:uid="{00000000-0005-0000-0000-00005D490000}"/>
    <cellStyle name="Title 2 6 7" xfId="16542" xr:uid="{00000000-0005-0000-0000-00005E490000}"/>
    <cellStyle name="Title 2 6 8" xfId="16543" xr:uid="{00000000-0005-0000-0000-00005F490000}"/>
    <cellStyle name="Title 2 6 9" xfId="16544" xr:uid="{00000000-0005-0000-0000-000060490000}"/>
    <cellStyle name="Title 2 7" xfId="16545" xr:uid="{00000000-0005-0000-0000-000061490000}"/>
    <cellStyle name="Title 2 7 10" xfId="19115" xr:uid="{00000000-0005-0000-0000-000062490000}"/>
    <cellStyle name="Title 2 7 2" xfId="16546" xr:uid="{00000000-0005-0000-0000-000063490000}"/>
    <cellStyle name="Title 2 7 3" xfId="16547" xr:uid="{00000000-0005-0000-0000-000064490000}"/>
    <cellStyle name="Title 2 7 4" xfId="16548" xr:uid="{00000000-0005-0000-0000-000065490000}"/>
    <cellStyle name="Title 2 7 5" xfId="16549" xr:uid="{00000000-0005-0000-0000-000066490000}"/>
    <cellStyle name="Title 2 7 6" xfId="16550" xr:uid="{00000000-0005-0000-0000-000067490000}"/>
    <cellStyle name="Title 2 7 7" xfId="16551" xr:uid="{00000000-0005-0000-0000-000068490000}"/>
    <cellStyle name="Title 2 7 8" xfId="16552" xr:uid="{00000000-0005-0000-0000-000069490000}"/>
    <cellStyle name="Title 2 7 9" xfId="16553" xr:uid="{00000000-0005-0000-0000-00006A490000}"/>
    <cellStyle name="Title 2 8" xfId="16554" xr:uid="{00000000-0005-0000-0000-00006B490000}"/>
    <cellStyle name="Title 2 8 10" xfId="19116" xr:uid="{00000000-0005-0000-0000-00006C490000}"/>
    <cellStyle name="Title 2 8 2" xfId="16555" xr:uid="{00000000-0005-0000-0000-00006D490000}"/>
    <cellStyle name="Title 2 8 3" xfId="16556" xr:uid="{00000000-0005-0000-0000-00006E490000}"/>
    <cellStyle name="Title 2 8 4" xfId="16557" xr:uid="{00000000-0005-0000-0000-00006F490000}"/>
    <cellStyle name="Title 2 8 5" xfId="16558" xr:uid="{00000000-0005-0000-0000-000070490000}"/>
    <cellStyle name="Title 2 8 6" xfId="16559" xr:uid="{00000000-0005-0000-0000-000071490000}"/>
    <cellStyle name="Title 2 8 7" xfId="16560" xr:uid="{00000000-0005-0000-0000-000072490000}"/>
    <cellStyle name="Title 2 8 8" xfId="16561" xr:uid="{00000000-0005-0000-0000-000073490000}"/>
    <cellStyle name="Title 2 8 9" xfId="16562" xr:uid="{00000000-0005-0000-0000-000074490000}"/>
    <cellStyle name="Title 2 9" xfId="16563" xr:uid="{00000000-0005-0000-0000-000075490000}"/>
    <cellStyle name="Title 2 9 10" xfId="19117" xr:uid="{00000000-0005-0000-0000-000076490000}"/>
    <cellStyle name="Title 2 9 2" xfId="16564" xr:uid="{00000000-0005-0000-0000-000077490000}"/>
    <cellStyle name="Title 2 9 3" xfId="16565" xr:uid="{00000000-0005-0000-0000-000078490000}"/>
    <cellStyle name="Title 2 9 4" xfId="16566" xr:uid="{00000000-0005-0000-0000-000079490000}"/>
    <cellStyle name="Title 2 9 5" xfId="16567" xr:uid="{00000000-0005-0000-0000-00007A490000}"/>
    <cellStyle name="Title 2 9 6" xfId="16568" xr:uid="{00000000-0005-0000-0000-00007B490000}"/>
    <cellStyle name="Title 2 9 7" xfId="16569" xr:uid="{00000000-0005-0000-0000-00007C490000}"/>
    <cellStyle name="Title 2 9 8" xfId="16570" xr:uid="{00000000-0005-0000-0000-00007D490000}"/>
    <cellStyle name="Title 2 9 9" xfId="16571" xr:uid="{00000000-0005-0000-0000-00007E490000}"/>
    <cellStyle name="Title 20" xfId="16572" xr:uid="{00000000-0005-0000-0000-00007F490000}"/>
    <cellStyle name="Title 20 10" xfId="16573" xr:uid="{00000000-0005-0000-0000-000080490000}"/>
    <cellStyle name="Title 20 2" xfId="16574" xr:uid="{00000000-0005-0000-0000-000081490000}"/>
    <cellStyle name="Title 20 3" xfId="16575" xr:uid="{00000000-0005-0000-0000-000082490000}"/>
    <cellStyle name="Title 20 4" xfId="16576" xr:uid="{00000000-0005-0000-0000-000083490000}"/>
    <cellStyle name="Title 20 5" xfId="16577" xr:uid="{00000000-0005-0000-0000-000084490000}"/>
    <cellStyle name="Title 20 6" xfId="16578" xr:uid="{00000000-0005-0000-0000-000085490000}"/>
    <cellStyle name="Title 20 7" xfId="16579" xr:uid="{00000000-0005-0000-0000-000086490000}"/>
    <cellStyle name="Title 20 8" xfId="16580" xr:uid="{00000000-0005-0000-0000-000087490000}"/>
    <cellStyle name="Title 20 9" xfId="16581" xr:uid="{00000000-0005-0000-0000-000088490000}"/>
    <cellStyle name="Title 21" xfId="16582" xr:uid="{00000000-0005-0000-0000-000089490000}"/>
    <cellStyle name="Title 21 10" xfId="16583" xr:uid="{00000000-0005-0000-0000-00008A490000}"/>
    <cellStyle name="Title 21 2" xfId="16584" xr:uid="{00000000-0005-0000-0000-00008B490000}"/>
    <cellStyle name="Title 21 3" xfId="16585" xr:uid="{00000000-0005-0000-0000-00008C490000}"/>
    <cellStyle name="Title 21 4" xfId="16586" xr:uid="{00000000-0005-0000-0000-00008D490000}"/>
    <cellStyle name="Title 21 5" xfId="16587" xr:uid="{00000000-0005-0000-0000-00008E490000}"/>
    <cellStyle name="Title 21 6" xfId="16588" xr:uid="{00000000-0005-0000-0000-00008F490000}"/>
    <cellStyle name="Title 21 7" xfId="16589" xr:uid="{00000000-0005-0000-0000-000090490000}"/>
    <cellStyle name="Title 21 8" xfId="16590" xr:uid="{00000000-0005-0000-0000-000091490000}"/>
    <cellStyle name="Title 21 9" xfId="16591" xr:uid="{00000000-0005-0000-0000-000092490000}"/>
    <cellStyle name="Title 22" xfId="16592" xr:uid="{00000000-0005-0000-0000-000093490000}"/>
    <cellStyle name="Title 22 10" xfId="16593" xr:uid="{00000000-0005-0000-0000-000094490000}"/>
    <cellStyle name="Title 22 2" xfId="16594" xr:uid="{00000000-0005-0000-0000-000095490000}"/>
    <cellStyle name="Title 22 3" xfId="16595" xr:uid="{00000000-0005-0000-0000-000096490000}"/>
    <cellStyle name="Title 22 4" xfId="16596" xr:uid="{00000000-0005-0000-0000-000097490000}"/>
    <cellStyle name="Title 22 5" xfId="16597" xr:uid="{00000000-0005-0000-0000-000098490000}"/>
    <cellStyle name="Title 22 6" xfId="16598" xr:uid="{00000000-0005-0000-0000-000099490000}"/>
    <cellStyle name="Title 22 7" xfId="16599" xr:uid="{00000000-0005-0000-0000-00009A490000}"/>
    <cellStyle name="Title 22 8" xfId="16600" xr:uid="{00000000-0005-0000-0000-00009B490000}"/>
    <cellStyle name="Title 22 9" xfId="16601" xr:uid="{00000000-0005-0000-0000-00009C490000}"/>
    <cellStyle name="Title 23" xfId="16602" xr:uid="{00000000-0005-0000-0000-00009D490000}"/>
    <cellStyle name="Title 23 10" xfId="16603" xr:uid="{00000000-0005-0000-0000-00009E490000}"/>
    <cellStyle name="Title 23 2" xfId="16604" xr:uid="{00000000-0005-0000-0000-00009F490000}"/>
    <cellStyle name="Title 23 3" xfId="16605" xr:uid="{00000000-0005-0000-0000-0000A0490000}"/>
    <cellStyle name="Title 23 4" xfId="16606" xr:uid="{00000000-0005-0000-0000-0000A1490000}"/>
    <cellStyle name="Title 23 5" xfId="16607" xr:uid="{00000000-0005-0000-0000-0000A2490000}"/>
    <cellStyle name="Title 23 6" xfId="16608" xr:uid="{00000000-0005-0000-0000-0000A3490000}"/>
    <cellStyle name="Title 23 7" xfId="16609" xr:uid="{00000000-0005-0000-0000-0000A4490000}"/>
    <cellStyle name="Title 23 8" xfId="16610" xr:uid="{00000000-0005-0000-0000-0000A5490000}"/>
    <cellStyle name="Title 23 9" xfId="16611" xr:uid="{00000000-0005-0000-0000-0000A6490000}"/>
    <cellStyle name="Title 24" xfId="16612" xr:uid="{00000000-0005-0000-0000-0000A7490000}"/>
    <cellStyle name="Title 24 10" xfId="16613" xr:uid="{00000000-0005-0000-0000-0000A8490000}"/>
    <cellStyle name="Title 24 2" xfId="16614" xr:uid="{00000000-0005-0000-0000-0000A9490000}"/>
    <cellStyle name="Title 24 3" xfId="16615" xr:uid="{00000000-0005-0000-0000-0000AA490000}"/>
    <cellStyle name="Title 24 4" xfId="16616" xr:uid="{00000000-0005-0000-0000-0000AB490000}"/>
    <cellStyle name="Title 24 5" xfId="16617" xr:uid="{00000000-0005-0000-0000-0000AC490000}"/>
    <cellStyle name="Title 24 6" xfId="16618" xr:uid="{00000000-0005-0000-0000-0000AD490000}"/>
    <cellStyle name="Title 24 7" xfId="16619" xr:uid="{00000000-0005-0000-0000-0000AE490000}"/>
    <cellStyle name="Title 24 8" xfId="16620" xr:uid="{00000000-0005-0000-0000-0000AF490000}"/>
    <cellStyle name="Title 24 9" xfId="16621" xr:uid="{00000000-0005-0000-0000-0000B0490000}"/>
    <cellStyle name="Title 25" xfId="16622" xr:uid="{00000000-0005-0000-0000-0000B1490000}"/>
    <cellStyle name="Title 25 10" xfId="16623" xr:uid="{00000000-0005-0000-0000-0000B2490000}"/>
    <cellStyle name="Title 25 2" xfId="16624" xr:uid="{00000000-0005-0000-0000-0000B3490000}"/>
    <cellStyle name="Title 25 3" xfId="16625" xr:uid="{00000000-0005-0000-0000-0000B4490000}"/>
    <cellStyle name="Title 25 4" xfId="16626" xr:uid="{00000000-0005-0000-0000-0000B5490000}"/>
    <cellStyle name="Title 25 5" xfId="16627" xr:uid="{00000000-0005-0000-0000-0000B6490000}"/>
    <cellStyle name="Title 25 6" xfId="16628" xr:uid="{00000000-0005-0000-0000-0000B7490000}"/>
    <cellStyle name="Title 25 7" xfId="16629" xr:uid="{00000000-0005-0000-0000-0000B8490000}"/>
    <cellStyle name="Title 25 8" xfId="16630" xr:uid="{00000000-0005-0000-0000-0000B9490000}"/>
    <cellStyle name="Title 25 9" xfId="16631" xr:uid="{00000000-0005-0000-0000-0000BA490000}"/>
    <cellStyle name="Title 26" xfId="16632" xr:uid="{00000000-0005-0000-0000-0000BB490000}"/>
    <cellStyle name="Title 26 10" xfId="16633" xr:uid="{00000000-0005-0000-0000-0000BC490000}"/>
    <cellStyle name="Title 26 2" xfId="16634" xr:uid="{00000000-0005-0000-0000-0000BD490000}"/>
    <cellStyle name="Title 26 3" xfId="16635" xr:uid="{00000000-0005-0000-0000-0000BE490000}"/>
    <cellStyle name="Title 26 4" xfId="16636" xr:uid="{00000000-0005-0000-0000-0000BF490000}"/>
    <cellStyle name="Title 26 5" xfId="16637" xr:uid="{00000000-0005-0000-0000-0000C0490000}"/>
    <cellStyle name="Title 26 6" xfId="16638" xr:uid="{00000000-0005-0000-0000-0000C1490000}"/>
    <cellStyle name="Title 26 7" xfId="16639" xr:uid="{00000000-0005-0000-0000-0000C2490000}"/>
    <cellStyle name="Title 26 8" xfId="16640" xr:uid="{00000000-0005-0000-0000-0000C3490000}"/>
    <cellStyle name="Title 26 9" xfId="16641" xr:uid="{00000000-0005-0000-0000-0000C4490000}"/>
    <cellStyle name="Title 27" xfId="16642" xr:uid="{00000000-0005-0000-0000-0000C5490000}"/>
    <cellStyle name="Title 27 10" xfId="16643" xr:uid="{00000000-0005-0000-0000-0000C6490000}"/>
    <cellStyle name="Title 27 2" xfId="16644" xr:uid="{00000000-0005-0000-0000-0000C7490000}"/>
    <cellStyle name="Title 27 3" xfId="16645" xr:uid="{00000000-0005-0000-0000-0000C8490000}"/>
    <cellStyle name="Title 27 4" xfId="16646" xr:uid="{00000000-0005-0000-0000-0000C9490000}"/>
    <cellStyle name="Title 27 5" xfId="16647" xr:uid="{00000000-0005-0000-0000-0000CA490000}"/>
    <cellStyle name="Title 27 6" xfId="16648" xr:uid="{00000000-0005-0000-0000-0000CB490000}"/>
    <cellStyle name="Title 27 7" xfId="16649" xr:uid="{00000000-0005-0000-0000-0000CC490000}"/>
    <cellStyle name="Title 27 8" xfId="16650" xr:uid="{00000000-0005-0000-0000-0000CD490000}"/>
    <cellStyle name="Title 27 9" xfId="16651" xr:uid="{00000000-0005-0000-0000-0000CE490000}"/>
    <cellStyle name="Title 28" xfId="16652" xr:uid="{00000000-0005-0000-0000-0000CF490000}"/>
    <cellStyle name="Title 28 10" xfId="16653" xr:uid="{00000000-0005-0000-0000-0000D0490000}"/>
    <cellStyle name="Title 28 2" xfId="16654" xr:uid="{00000000-0005-0000-0000-0000D1490000}"/>
    <cellStyle name="Title 28 3" xfId="16655" xr:uid="{00000000-0005-0000-0000-0000D2490000}"/>
    <cellStyle name="Title 28 4" xfId="16656" xr:uid="{00000000-0005-0000-0000-0000D3490000}"/>
    <cellStyle name="Title 28 5" xfId="16657" xr:uid="{00000000-0005-0000-0000-0000D4490000}"/>
    <cellStyle name="Title 28 6" xfId="16658" xr:uid="{00000000-0005-0000-0000-0000D5490000}"/>
    <cellStyle name="Title 28 7" xfId="16659" xr:uid="{00000000-0005-0000-0000-0000D6490000}"/>
    <cellStyle name="Title 28 8" xfId="16660" xr:uid="{00000000-0005-0000-0000-0000D7490000}"/>
    <cellStyle name="Title 28 9" xfId="16661" xr:uid="{00000000-0005-0000-0000-0000D8490000}"/>
    <cellStyle name="Title 29" xfId="16662" xr:uid="{00000000-0005-0000-0000-0000D9490000}"/>
    <cellStyle name="Title 29 10" xfId="16663" xr:uid="{00000000-0005-0000-0000-0000DA490000}"/>
    <cellStyle name="Title 29 2" xfId="16664" xr:uid="{00000000-0005-0000-0000-0000DB490000}"/>
    <cellStyle name="Title 29 3" xfId="16665" xr:uid="{00000000-0005-0000-0000-0000DC490000}"/>
    <cellStyle name="Title 29 4" xfId="16666" xr:uid="{00000000-0005-0000-0000-0000DD490000}"/>
    <cellStyle name="Title 29 5" xfId="16667" xr:uid="{00000000-0005-0000-0000-0000DE490000}"/>
    <cellStyle name="Title 29 6" xfId="16668" xr:uid="{00000000-0005-0000-0000-0000DF490000}"/>
    <cellStyle name="Title 29 7" xfId="16669" xr:uid="{00000000-0005-0000-0000-0000E0490000}"/>
    <cellStyle name="Title 29 8" xfId="16670" xr:uid="{00000000-0005-0000-0000-0000E1490000}"/>
    <cellStyle name="Title 29 9" xfId="16671" xr:uid="{00000000-0005-0000-0000-0000E2490000}"/>
    <cellStyle name="Title 3" xfId="16672" xr:uid="{00000000-0005-0000-0000-0000E3490000}"/>
    <cellStyle name="Title 3 10" xfId="16673" xr:uid="{00000000-0005-0000-0000-0000E4490000}"/>
    <cellStyle name="Title 3 11" xfId="16674" xr:uid="{00000000-0005-0000-0000-0000E5490000}"/>
    <cellStyle name="Title 3 12" xfId="16675" xr:uid="{00000000-0005-0000-0000-0000E6490000}"/>
    <cellStyle name="Title 3 13" xfId="19118" xr:uid="{00000000-0005-0000-0000-0000E7490000}"/>
    <cellStyle name="Title 3 2" xfId="16676" xr:uid="{00000000-0005-0000-0000-0000E8490000}"/>
    <cellStyle name="Title 3 2 2" xfId="16677" xr:uid="{00000000-0005-0000-0000-0000E9490000}"/>
    <cellStyle name="Title 3 2 3" xfId="16678" xr:uid="{00000000-0005-0000-0000-0000EA490000}"/>
    <cellStyle name="Title 3 2 4" xfId="16679" xr:uid="{00000000-0005-0000-0000-0000EB490000}"/>
    <cellStyle name="Title 3 2 5" xfId="16680" xr:uid="{00000000-0005-0000-0000-0000EC490000}"/>
    <cellStyle name="Title 3 2 6" xfId="16681" xr:uid="{00000000-0005-0000-0000-0000ED490000}"/>
    <cellStyle name="Title 3 2 7" xfId="16682" xr:uid="{00000000-0005-0000-0000-0000EE490000}"/>
    <cellStyle name="Title 3 2 8" xfId="16683" xr:uid="{00000000-0005-0000-0000-0000EF490000}"/>
    <cellStyle name="Title 3 2 9" xfId="16684" xr:uid="{00000000-0005-0000-0000-0000F0490000}"/>
    <cellStyle name="Title 3 3" xfId="16685" xr:uid="{00000000-0005-0000-0000-0000F1490000}"/>
    <cellStyle name="Title 3 3 2" xfId="16686" xr:uid="{00000000-0005-0000-0000-0000F2490000}"/>
    <cellStyle name="Title 3 3 3" xfId="16687" xr:uid="{00000000-0005-0000-0000-0000F3490000}"/>
    <cellStyle name="Title 3 3 4" xfId="16688" xr:uid="{00000000-0005-0000-0000-0000F4490000}"/>
    <cellStyle name="Title 3 3 5" xfId="16689" xr:uid="{00000000-0005-0000-0000-0000F5490000}"/>
    <cellStyle name="Title 3 4" xfId="16690" xr:uid="{00000000-0005-0000-0000-0000F6490000}"/>
    <cellStyle name="Title 3 4 2" xfId="16691" xr:uid="{00000000-0005-0000-0000-0000F7490000}"/>
    <cellStyle name="Title 3 4 3" xfId="16692" xr:uid="{00000000-0005-0000-0000-0000F8490000}"/>
    <cellStyle name="Title 3 4 4" xfId="16693" xr:uid="{00000000-0005-0000-0000-0000F9490000}"/>
    <cellStyle name="Title 3 4 5" xfId="16694" xr:uid="{00000000-0005-0000-0000-0000FA490000}"/>
    <cellStyle name="Title 3 5" xfId="16695" xr:uid="{00000000-0005-0000-0000-0000FB490000}"/>
    <cellStyle name="Title 3 6" xfId="16696" xr:uid="{00000000-0005-0000-0000-0000FC490000}"/>
    <cellStyle name="Title 3 7" xfId="16697" xr:uid="{00000000-0005-0000-0000-0000FD490000}"/>
    <cellStyle name="Title 3 8" xfId="16698" xr:uid="{00000000-0005-0000-0000-0000FE490000}"/>
    <cellStyle name="Title 3 9" xfId="16699" xr:uid="{00000000-0005-0000-0000-0000FF490000}"/>
    <cellStyle name="Title 30" xfId="16700" xr:uid="{00000000-0005-0000-0000-0000004A0000}"/>
    <cellStyle name="Title 30 10" xfId="16701" xr:uid="{00000000-0005-0000-0000-0000014A0000}"/>
    <cellStyle name="Title 30 2" xfId="16702" xr:uid="{00000000-0005-0000-0000-0000024A0000}"/>
    <cellStyle name="Title 30 3" xfId="16703" xr:uid="{00000000-0005-0000-0000-0000034A0000}"/>
    <cellStyle name="Title 30 4" xfId="16704" xr:uid="{00000000-0005-0000-0000-0000044A0000}"/>
    <cellStyle name="Title 30 5" xfId="16705" xr:uid="{00000000-0005-0000-0000-0000054A0000}"/>
    <cellStyle name="Title 30 6" xfId="16706" xr:uid="{00000000-0005-0000-0000-0000064A0000}"/>
    <cellStyle name="Title 30 7" xfId="16707" xr:uid="{00000000-0005-0000-0000-0000074A0000}"/>
    <cellStyle name="Title 30 8" xfId="16708" xr:uid="{00000000-0005-0000-0000-0000084A0000}"/>
    <cellStyle name="Title 30 9" xfId="16709" xr:uid="{00000000-0005-0000-0000-0000094A0000}"/>
    <cellStyle name="Title 31" xfId="16710" xr:uid="{00000000-0005-0000-0000-00000A4A0000}"/>
    <cellStyle name="Title 31 10" xfId="16711" xr:uid="{00000000-0005-0000-0000-00000B4A0000}"/>
    <cellStyle name="Title 31 2" xfId="16712" xr:uid="{00000000-0005-0000-0000-00000C4A0000}"/>
    <cellStyle name="Title 31 3" xfId="16713" xr:uid="{00000000-0005-0000-0000-00000D4A0000}"/>
    <cellStyle name="Title 31 4" xfId="16714" xr:uid="{00000000-0005-0000-0000-00000E4A0000}"/>
    <cellStyle name="Title 31 5" xfId="16715" xr:uid="{00000000-0005-0000-0000-00000F4A0000}"/>
    <cellStyle name="Title 31 6" xfId="16716" xr:uid="{00000000-0005-0000-0000-0000104A0000}"/>
    <cellStyle name="Title 31 7" xfId="16717" xr:uid="{00000000-0005-0000-0000-0000114A0000}"/>
    <cellStyle name="Title 31 8" xfId="16718" xr:uid="{00000000-0005-0000-0000-0000124A0000}"/>
    <cellStyle name="Title 31 9" xfId="16719" xr:uid="{00000000-0005-0000-0000-0000134A0000}"/>
    <cellStyle name="Title 32" xfId="16720" xr:uid="{00000000-0005-0000-0000-0000144A0000}"/>
    <cellStyle name="Title 32 10" xfId="16721" xr:uid="{00000000-0005-0000-0000-0000154A0000}"/>
    <cellStyle name="Title 32 2" xfId="16722" xr:uid="{00000000-0005-0000-0000-0000164A0000}"/>
    <cellStyle name="Title 32 3" xfId="16723" xr:uid="{00000000-0005-0000-0000-0000174A0000}"/>
    <cellStyle name="Title 32 4" xfId="16724" xr:uid="{00000000-0005-0000-0000-0000184A0000}"/>
    <cellStyle name="Title 32 5" xfId="16725" xr:uid="{00000000-0005-0000-0000-0000194A0000}"/>
    <cellStyle name="Title 32 6" xfId="16726" xr:uid="{00000000-0005-0000-0000-00001A4A0000}"/>
    <cellStyle name="Title 32 7" xfId="16727" xr:uid="{00000000-0005-0000-0000-00001B4A0000}"/>
    <cellStyle name="Title 32 8" xfId="16728" xr:uid="{00000000-0005-0000-0000-00001C4A0000}"/>
    <cellStyle name="Title 32 9" xfId="16729" xr:uid="{00000000-0005-0000-0000-00001D4A0000}"/>
    <cellStyle name="Title 33" xfId="16730" xr:uid="{00000000-0005-0000-0000-00001E4A0000}"/>
    <cellStyle name="Title 33 10" xfId="16731" xr:uid="{00000000-0005-0000-0000-00001F4A0000}"/>
    <cellStyle name="Title 33 2" xfId="16732" xr:uid="{00000000-0005-0000-0000-0000204A0000}"/>
    <cellStyle name="Title 33 3" xfId="16733" xr:uid="{00000000-0005-0000-0000-0000214A0000}"/>
    <cellStyle name="Title 33 4" xfId="16734" xr:uid="{00000000-0005-0000-0000-0000224A0000}"/>
    <cellStyle name="Title 33 5" xfId="16735" xr:uid="{00000000-0005-0000-0000-0000234A0000}"/>
    <cellStyle name="Title 33 6" xfId="16736" xr:uid="{00000000-0005-0000-0000-0000244A0000}"/>
    <cellStyle name="Title 33 7" xfId="16737" xr:uid="{00000000-0005-0000-0000-0000254A0000}"/>
    <cellStyle name="Title 33 8" xfId="16738" xr:uid="{00000000-0005-0000-0000-0000264A0000}"/>
    <cellStyle name="Title 33 9" xfId="16739" xr:uid="{00000000-0005-0000-0000-0000274A0000}"/>
    <cellStyle name="Title 34" xfId="16740" xr:uid="{00000000-0005-0000-0000-0000284A0000}"/>
    <cellStyle name="Title 34 10" xfId="16741" xr:uid="{00000000-0005-0000-0000-0000294A0000}"/>
    <cellStyle name="Title 34 2" xfId="16742" xr:uid="{00000000-0005-0000-0000-00002A4A0000}"/>
    <cellStyle name="Title 34 3" xfId="16743" xr:uid="{00000000-0005-0000-0000-00002B4A0000}"/>
    <cellStyle name="Title 34 4" xfId="16744" xr:uid="{00000000-0005-0000-0000-00002C4A0000}"/>
    <cellStyle name="Title 34 5" xfId="16745" xr:uid="{00000000-0005-0000-0000-00002D4A0000}"/>
    <cellStyle name="Title 34 6" xfId="16746" xr:uid="{00000000-0005-0000-0000-00002E4A0000}"/>
    <cellStyle name="Title 34 7" xfId="16747" xr:uid="{00000000-0005-0000-0000-00002F4A0000}"/>
    <cellStyle name="Title 34 8" xfId="16748" xr:uid="{00000000-0005-0000-0000-0000304A0000}"/>
    <cellStyle name="Title 34 9" xfId="16749" xr:uid="{00000000-0005-0000-0000-0000314A0000}"/>
    <cellStyle name="Title 35" xfId="16750" xr:uid="{00000000-0005-0000-0000-0000324A0000}"/>
    <cellStyle name="Title 35 10" xfId="16751" xr:uid="{00000000-0005-0000-0000-0000334A0000}"/>
    <cellStyle name="Title 35 2" xfId="16752" xr:uid="{00000000-0005-0000-0000-0000344A0000}"/>
    <cellStyle name="Title 35 3" xfId="16753" xr:uid="{00000000-0005-0000-0000-0000354A0000}"/>
    <cellStyle name="Title 35 4" xfId="16754" xr:uid="{00000000-0005-0000-0000-0000364A0000}"/>
    <cellStyle name="Title 35 5" xfId="16755" xr:uid="{00000000-0005-0000-0000-0000374A0000}"/>
    <cellStyle name="Title 35 6" xfId="16756" xr:uid="{00000000-0005-0000-0000-0000384A0000}"/>
    <cellStyle name="Title 35 7" xfId="16757" xr:uid="{00000000-0005-0000-0000-0000394A0000}"/>
    <cellStyle name="Title 35 8" xfId="16758" xr:uid="{00000000-0005-0000-0000-00003A4A0000}"/>
    <cellStyle name="Title 35 9" xfId="16759" xr:uid="{00000000-0005-0000-0000-00003B4A0000}"/>
    <cellStyle name="Title 36" xfId="16760" xr:uid="{00000000-0005-0000-0000-00003C4A0000}"/>
    <cellStyle name="Title 36 10" xfId="16761" xr:uid="{00000000-0005-0000-0000-00003D4A0000}"/>
    <cellStyle name="Title 36 2" xfId="16762" xr:uid="{00000000-0005-0000-0000-00003E4A0000}"/>
    <cellStyle name="Title 36 3" xfId="16763" xr:uid="{00000000-0005-0000-0000-00003F4A0000}"/>
    <cellStyle name="Title 36 4" xfId="16764" xr:uid="{00000000-0005-0000-0000-0000404A0000}"/>
    <cellStyle name="Title 36 5" xfId="16765" xr:uid="{00000000-0005-0000-0000-0000414A0000}"/>
    <cellStyle name="Title 36 6" xfId="16766" xr:uid="{00000000-0005-0000-0000-0000424A0000}"/>
    <cellStyle name="Title 36 7" xfId="16767" xr:uid="{00000000-0005-0000-0000-0000434A0000}"/>
    <cellStyle name="Title 36 8" xfId="16768" xr:uid="{00000000-0005-0000-0000-0000444A0000}"/>
    <cellStyle name="Title 36 9" xfId="16769" xr:uid="{00000000-0005-0000-0000-0000454A0000}"/>
    <cellStyle name="Title 37" xfId="16770" xr:uid="{00000000-0005-0000-0000-0000464A0000}"/>
    <cellStyle name="Title 37 10" xfId="16771" xr:uid="{00000000-0005-0000-0000-0000474A0000}"/>
    <cellStyle name="Title 37 2" xfId="16772" xr:uid="{00000000-0005-0000-0000-0000484A0000}"/>
    <cellStyle name="Title 37 3" xfId="16773" xr:uid="{00000000-0005-0000-0000-0000494A0000}"/>
    <cellStyle name="Title 37 4" xfId="16774" xr:uid="{00000000-0005-0000-0000-00004A4A0000}"/>
    <cellStyle name="Title 37 5" xfId="16775" xr:uid="{00000000-0005-0000-0000-00004B4A0000}"/>
    <cellStyle name="Title 37 6" xfId="16776" xr:uid="{00000000-0005-0000-0000-00004C4A0000}"/>
    <cellStyle name="Title 37 7" xfId="16777" xr:uid="{00000000-0005-0000-0000-00004D4A0000}"/>
    <cellStyle name="Title 37 8" xfId="16778" xr:uid="{00000000-0005-0000-0000-00004E4A0000}"/>
    <cellStyle name="Title 37 9" xfId="16779" xr:uid="{00000000-0005-0000-0000-00004F4A0000}"/>
    <cellStyle name="Title 38" xfId="16780" xr:uid="{00000000-0005-0000-0000-0000504A0000}"/>
    <cellStyle name="Title 38 10" xfId="16781" xr:uid="{00000000-0005-0000-0000-0000514A0000}"/>
    <cellStyle name="Title 38 2" xfId="16782" xr:uid="{00000000-0005-0000-0000-0000524A0000}"/>
    <cellStyle name="Title 38 3" xfId="16783" xr:uid="{00000000-0005-0000-0000-0000534A0000}"/>
    <cellStyle name="Title 38 4" xfId="16784" xr:uid="{00000000-0005-0000-0000-0000544A0000}"/>
    <cellStyle name="Title 38 5" xfId="16785" xr:uid="{00000000-0005-0000-0000-0000554A0000}"/>
    <cellStyle name="Title 38 6" xfId="16786" xr:uid="{00000000-0005-0000-0000-0000564A0000}"/>
    <cellStyle name="Title 38 7" xfId="16787" xr:uid="{00000000-0005-0000-0000-0000574A0000}"/>
    <cellStyle name="Title 38 8" xfId="16788" xr:uid="{00000000-0005-0000-0000-0000584A0000}"/>
    <cellStyle name="Title 38 9" xfId="16789" xr:uid="{00000000-0005-0000-0000-0000594A0000}"/>
    <cellStyle name="Title 39" xfId="16790" xr:uid="{00000000-0005-0000-0000-00005A4A0000}"/>
    <cellStyle name="Title 39 10" xfId="16791" xr:uid="{00000000-0005-0000-0000-00005B4A0000}"/>
    <cellStyle name="Title 39 2" xfId="16792" xr:uid="{00000000-0005-0000-0000-00005C4A0000}"/>
    <cellStyle name="Title 39 3" xfId="16793" xr:uid="{00000000-0005-0000-0000-00005D4A0000}"/>
    <cellStyle name="Title 39 4" xfId="16794" xr:uid="{00000000-0005-0000-0000-00005E4A0000}"/>
    <cellStyle name="Title 39 5" xfId="16795" xr:uid="{00000000-0005-0000-0000-00005F4A0000}"/>
    <cellStyle name="Title 39 6" xfId="16796" xr:uid="{00000000-0005-0000-0000-0000604A0000}"/>
    <cellStyle name="Title 39 7" xfId="16797" xr:uid="{00000000-0005-0000-0000-0000614A0000}"/>
    <cellStyle name="Title 39 8" xfId="16798" xr:uid="{00000000-0005-0000-0000-0000624A0000}"/>
    <cellStyle name="Title 39 9" xfId="16799" xr:uid="{00000000-0005-0000-0000-0000634A0000}"/>
    <cellStyle name="Title 4" xfId="16800" xr:uid="{00000000-0005-0000-0000-0000644A0000}"/>
    <cellStyle name="Title 4 10" xfId="16801" xr:uid="{00000000-0005-0000-0000-0000654A0000}"/>
    <cellStyle name="Title 4 11" xfId="16802" xr:uid="{00000000-0005-0000-0000-0000664A0000}"/>
    <cellStyle name="Title 4 2" xfId="16803" xr:uid="{00000000-0005-0000-0000-0000674A0000}"/>
    <cellStyle name="Title 4 2 2" xfId="16804" xr:uid="{00000000-0005-0000-0000-0000684A0000}"/>
    <cellStyle name="Title 4 2 3" xfId="16805" xr:uid="{00000000-0005-0000-0000-0000694A0000}"/>
    <cellStyle name="Title 4 2 4" xfId="16806" xr:uid="{00000000-0005-0000-0000-00006A4A0000}"/>
    <cellStyle name="Title 4 2 5" xfId="16807" xr:uid="{00000000-0005-0000-0000-00006B4A0000}"/>
    <cellStyle name="Title 4 3" xfId="16808" xr:uid="{00000000-0005-0000-0000-00006C4A0000}"/>
    <cellStyle name="Title 4 4" xfId="16809" xr:uid="{00000000-0005-0000-0000-00006D4A0000}"/>
    <cellStyle name="Title 4 5" xfId="16810" xr:uid="{00000000-0005-0000-0000-00006E4A0000}"/>
    <cellStyle name="Title 4 6" xfId="16811" xr:uid="{00000000-0005-0000-0000-00006F4A0000}"/>
    <cellStyle name="Title 4 7" xfId="16812" xr:uid="{00000000-0005-0000-0000-0000704A0000}"/>
    <cellStyle name="Title 4 8" xfId="16813" xr:uid="{00000000-0005-0000-0000-0000714A0000}"/>
    <cellStyle name="Title 4 9" xfId="16814" xr:uid="{00000000-0005-0000-0000-0000724A0000}"/>
    <cellStyle name="Title 40" xfId="16815" xr:uid="{00000000-0005-0000-0000-0000734A0000}"/>
    <cellStyle name="Title 40 10" xfId="16816" xr:uid="{00000000-0005-0000-0000-0000744A0000}"/>
    <cellStyle name="Title 40 2" xfId="16817" xr:uid="{00000000-0005-0000-0000-0000754A0000}"/>
    <cellStyle name="Title 40 3" xfId="16818" xr:uid="{00000000-0005-0000-0000-0000764A0000}"/>
    <cellStyle name="Title 40 4" xfId="16819" xr:uid="{00000000-0005-0000-0000-0000774A0000}"/>
    <cellStyle name="Title 40 5" xfId="16820" xr:uid="{00000000-0005-0000-0000-0000784A0000}"/>
    <cellStyle name="Title 40 6" xfId="16821" xr:uid="{00000000-0005-0000-0000-0000794A0000}"/>
    <cellStyle name="Title 40 7" xfId="16822" xr:uid="{00000000-0005-0000-0000-00007A4A0000}"/>
    <cellStyle name="Title 40 8" xfId="16823" xr:uid="{00000000-0005-0000-0000-00007B4A0000}"/>
    <cellStyle name="Title 40 9" xfId="16824" xr:uid="{00000000-0005-0000-0000-00007C4A0000}"/>
    <cellStyle name="Title 41" xfId="16825" xr:uid="{00000000-0005-0000-0000-00007D4A0000}"/>
    <cellStyle name="Title 41 10" xfId="16826" xr:uid="{00000000-0005-0000-0000-00007E4A0000}"/>
    <cellStyle name="Title 41 2" xfId="16827" xr:uid="{00000000-0005-0000-0000-00007F4A0000}"/>
    <cellStyle name="Title 41 3" xfId="16828" xr:uid="{00000000-0005-0000-0000-0000804A0000}"/>
    <cellStyle name="Title 41 4" xfId="16829" xr:uid="{00000000-0005-0000-0000-0000814A0000}"/>
    <cellStyle name="Title 41 5" xfId="16830" xr:uid="{00000000-0005-0000-0000-0000824A0000}"/>
    <cellStyle name="Title 41 6" xfId="16831" xr:uid="{00000000-0005-0000-0000-0000834A0000}"/>
    <cellStyle name="Title 41 7" xfId="16832" xr:uid="{00000000-0005-0000-0000-0000844A0000}"/>
    <cellStyle name="Title 41 8" xfId="16833" xr:uid="{00000000-0005-0000-0000-0000854A0000}"/>
    <cellStyle name="Title 41 9" xfId="16834" xr:uid="{00000000-0005-0000-0000-0000864A0000}"/>
    <cellStyle name="Title 42" xfId="16835" xr:uid="{00000000-0005-0000-0000-0000874A0000}"/>
    <cellStyle name="Title 42 10" xfId="16836" xr:uid="{00000000-0005-0000-0000-0000884A0000}"/>
    <cellStyle name="Title 42 2" xfId="16837" xr:uid="{00000000-0005-0000-0000-0000894A0000}"/>
    <cellStyle name="Title 42 3" xfId="16838" xr:uid="{00000000-0005-0000-0000-00008A4A0000}"/>
    <cellStyle name="Title 42 4" xfId="16839" xr:uid="{00000000-0005-0000-0000-00008B4A0000}"/>
    <cellStyle name="Title 42 5" xfId="16840" xr:uid="{00000000-0005-0000-0000-00008C4A0000}"/>
    <cellStyle name="Title 42 6" xfId="16841" xr:uid="{00000000-0005-0000-0000-00008D4A0000}"/>
    <cellStyle name="Title 42 7" xfId="16842" xr:uid="{00000000-0005-0000-0000-00008E4A0000}"/>
    <cellStyle name="Title 42 8" xfId="16843" xr:uid="{00000000-0005-0000-0000-00008F4A0000}"/>
    <cellStyle name="Title 42 9" xfId="16844" xr:uid="{00000000-0005-0000-0000-0000904A0000}"/>
    <cellStyle name="Title 43" xfId="16845" xr:uid="{00000000-0005-0000-0000-0000914A0000}"/>
    <cellStyle name="Title 43 10" xfId="16846" xr:uid="{00000000-0005-0000-0000-0000924A0000}"/>
    <cellStyle name="Title 43 2" xfId="16847" xr:uid="{00000000-0005-0000-0000-0000934A0000}"/>
    <cellStyle name="Title 43 3" xfId="16848" xr:uid="{00000000-0005-0000-0000-0000944A0000}"/>
    <cellStyle name="Title 43 4" xfId="16849" xr:uid="{00000000-0005-0000-0000-0000954A0000}"/>
    <cellStyle name="Title 43 5" xfId="16850" xr:uid="{00000000-0005-0000-0000-0000964A0000}"/>
    <cellStyle name="Title 43 6" xfId="16851" xr:uid="{00000000-0005-0000-0000-0000974A0000}"/>
    <cellStyle name="Title 43 7" xfId="16852" xr:uid="{00000000-0005-0000-0000-0000984A0000}"/>
    <cellStyle name="Title 43 8" xfId="16853" xr:uid="{00000000-0005-0000-0000-0000994A0000}"/>
    <cellStyle name="Title 43 9" xfId="16854" xr:uid="{00000000-0005-0000-0000-00009A4A0000}"/>
    <cellStyle name="Title 5" xfId="16855" xr:uid="{00000000-0005-0000-0000-00009B4A0000}"/>
    <cellStyle name="Title 5 10" xfId="16856" xr:uid="{00000000-0005-0000-0000-00009C4A0000}"/>
    <cellStyle name="Title 5 11" xfId="16857" xr:uid="{00000000-0005-0000-0000-00009D4A0000}"/>
    <cellStyle name="Title 5 2" xfId="16858" xr:uid="{00000000-0005-0000-0000-00009E4A0000}"/>
    <cellStyle name="Title 5 2 2" xfId="16859" xr:uid="{00000000-0005-0000-0000-00009F4A0000}"/>
    <cellStyle name="Title 5 2 3" xfId="16860" xr:uid="{00000000-0005-0000-0000-0000A04A0000}"/>
    <cellStyle name="Title 5 2 4" xfId="16861" xr:uid="{00000000-0005-0000-0000-0000A14A0000}"/>
    <cellStyle name="Title 5 2 5" xfId="16862" xr:uid="{00000000-0005-0000-0000-0000A24A0000}"/>
    <cellStyle name="Title 5 3" xfId="16863" xr:uid="{00000000-0005-0000-0000-0000A34A0000}"/>
    <cellStyle name="Title 5 4" xfId="16864" xr:uid="{00000000-0005-0000-0000-0000A44A0000}"/>
    <cellStyle name="Title 5 5" xfId="16865" xr:uid="{00000000-0005-0000-0000-0000A54A0000}"/>
    <cellStyle name="Title 5 6" xfId="16866" xr:uid="{00000000-0005-0000-0000-0000A64A0000}"/>
    <cellStyle name="Title 5 7" xfId="16867" xr:uid="{00000000-0005-0000-0000-0000A74A0000}"/>
    <cellStyle name="Title 5 8" xfId="16868" xr:uid="{00000000-0005-0000-0000-0000A84A0000}"/>
    <cellStyle name="Title 5 9" xfId="16869" xr:uid="{00000000-0005-0000-0000-0000A94A0000}"/>
    <cellStyle name="Title 6" xfId="16870" xr:uid="{00000000-0005-0000-0000-0000AA4A0000}"/>
    <cellStyle name="Title 6 10" xfId="16871" xr:uid="{00000000-0005-0000-0000-0000AB4A0000}"/>
    <cellStyle name="Title 6 11" xfId="16872" xr:uid="{00000000-0005-0000-0000-0000AC4A0000}"/>
    <cellStyle name="Title 6 2" xfId="16873" xr:uid="{00000000-0005-0000-0000-0000AD4A0000}"/>
    <cellStyle name="Title 6 2 2" xfId="16874" xr:uid="{00000000-0005-0000-0000-0000AE4A0000}"/>
    <cellStyle name="Title 6 2 3" xfId="16875" xr:uid="{00000000-0005-0000-0000-0000AF4A0000}"/>
    <cellStyle name="Title 6 2 4" xfId="16876" xr:uid="{00000000-0005-0000-0000-0000B04A0000}"/>
    <cellStyle name="Title 6 2 5" xfId="16877" xr:uid="{00000000-0005-0000-0000-0000B14A0000}"/>
    <cellStyle name="Title 6 3" xfId="16878" xr:uid="{00000000-0005-0000-0000-0000B24A0000}"/>
    <cellStyle name="Title 6 4" xfId="16879" xr:uid="{00000000-0005-0000-0000-0000B34A0000}"/>
    <cellStyle name="Title 6 5" xfId="16880" xr:uid="{00000000-0005-0000-0000-0000B44A0000}"/>
    <cellStyle name="Title 6 6" xfId="16881" xr:uid="{00000000-0005-0000-0000-0000B54A0000}"/>
    <cellStyle name="Title 6 7" xfId="16882" xr:uid="{00000000-0005-0000-0000-0000B64A0000}"/>
    <cellStyle name="Title 6 8" xfId="16883" xr:uid="{00000000-0005-0000-0000-0000B74A0000}"/>
    <cellStyle name="Title 6 9" xfId="16884" xr:uid="{00000000-0005-0000-0000-0000B84A0000}"/>
    <cellStyle name="Title 7" xfId="16885" xr:uid="{00000000-0005-0000-0000-0000B94A0000}"/>
    <cellStyle name="Title 7 10" xfId="16886" xr:uid="{00000000-0005-0000-0000-0000BA4A0000}"/>
    <cellStyle name="Title 7 2" xfId="16887" xr:uid="{00000000-0005-0000-0000-0000BB4A0000}"/>
    <cellStyle name="Title 7 3" xfId="16888" xr:uid="{00000000-0005-0000-0000-0000BC4A0000}"/>
    <cellStyle name="Title 7 4" xfId="16889" xr:uid="{00000000-0005-0000-0000-0000BD4A0000}"/>
    <cellStyle name="Title 7 5" xfId="16890" xr:uid="{00000000-0005-0000-0000-0000BE4A0000}"/>
    <cellStyle name="Title 7 6" xfId="16891" xr:uid="{00000000-0005-0000-0000-0000BF4A0000}"/>
    <cellStyle name="Title 7 7" xfId="16892" xr:uid="{00000000-0005-0000-0000-0000C04A0000}"/>
    <cellStyle name="Title 7 8" xfId="16893" xr:uid="{00000000-0005-0000-0000-0000C14A0000}"/>
    <cellStyle name="Title 7 9" xfId="16894" xr:uid="{00000000-0005-0000-0000-0000C24A0000}"/>
    <cellStyle name="Title 8" xfId="16895" xr:uid="{00000000-0005-0000-0000-0000C34A0000}"/>
    <cellStyle name="Title 8 10" xfId="16896" xr:uid="{00000000-0005-0000-0000-0000C44A0000}"/>
    <cellStyle name="Title 8 2" xfId="16897" xr:uid="{00000000-0005-0000-0000-0000C54A0000}"/>
    <cellStyle name="Title 8 3" xfId="16898" xr:uid="{00000000-0005-0000-0000-0000C64A0000}"/>
    <cellStyle name="Title 8 4" xfId="16899" xr:uid="{00000000-0005-0000-0000-0000C74A0000}"/>
    <cellStyle name="Title 8 5" xfId="16900" xr:uid="{00000000-0005-0000-0000-0000C84A0000}"/>
    <cellStyle name="Title 8 6" xfId="16901" xr:uid="{00000000-0005-0000-0000-0000C94A0000}"/>
    <cellStyle name="Title 8 7" xfId="16902" xr:uid="{00000000-0005-0000-0000-0000CA4A0000}"/>
    <cellStyle name="Title 8 8" xfId="16903" xr:uid="{00000000-0005-0000-0000-0000CB4A0000}"/>
    <cellStyle name="Title 8 9" xfId="16904" xr:uid="{00000000-0005-0000-0000-0000CC4A0000}"/>
    <cellStyle name="Title 9" xfId="16905" xr:uid="{00000000-0005-0000-0000-0000CD4A0000}"/>
    <cellStyle name="Title 9 10" xfId="16906" xr:uid="{00000000-0005-0000-0000-0000CE4A0000}"/>
    <cellStyle name="Title 9 2" xfId="16907" xr:uid="{00000000-0005-0000-0000-0000CF4A0000}"/>
    <cellStyle name="Title 9 3" xfId="16908" xr:uid="{00000000-0005-0000-0000-0000D04A0000}"/>
    <cellStyle name="Title 9 4" xfId="16909" xr:uid="{00000000-0005-0000-0000-0000D14A0000}"/>
    <cellStyle name="Title 9 5" xfId="16910" xr:uid="{00000000-0005-0000-0000-0000D24A0000}"/>
    <cellStyle name="Title 9 6" xfId="16911" xr:uid="{00000000-0005-0000-0000-0000D34A0000}"/>
    <cellStyle name="Title 9 7" xfId="16912" xr:uid="{00000000-0005-0000-0000-0000D44A0000}"/>
    <cellStyle name="Title 9 8" xfId="16913" xr:uid="{00000000-0005-0000-0000-0000D54A0000}"/>
    <cellStyle name="Title 9 9" xfId="16914" xr:uid="{00000000-0005-0000-0000-0000D64A0000}"/>
    <cellStyle name="Total" xfId="16915" builtinId="25" customBuiltin="1"/>
    <cellStyle name="Total 10" xfId="16916" xr:uid="{00000000-0005-0000-0000-0000D84A0000}"/>
    <cellStyle name="Total 10 10" xfId="16917" xr:uid="{00000000-0005-0000-0000-0000D94A0000}"/>
    <cellStyle name="Total 10 2" xfId="16918" xr:uid="{00000000-0005-0000-0000-0000DA4A0000}"/>
    <cellStyle name="Total 10 3" xfId="16919" xr:uid="{00000000-0005-0000-0000-0000DB4A0000}"/>
    <cellStyle name="Total 10 4" xfId="16920" xr:uid="{00000000-0005-0000-0000-0000DC4A0000}"/>
    <cellStyle name="Total 10 5" xfId="16921" xr:uid="{00000000-0005-0000-0000-0000DD4A0000}"/>
    <cellStyle name="Total 10 6" xfId="16922" xr:uid="{00000000-0005-0000-0000-0000DE4A0000}"/>
    <cellStyle name="Total 10 7" xfId="16923" xr:uid="{00000000-0005-0000-0000-0000DF4A0000}"/>
    <cellStyle name="Total 10 8" xfId="16924" xr:uid="{00000000-0005-0000-0000-0000E04A0000}"/>
    <cellStyle name="Total 10 9" xfId="16925" xr:uid="{00000000-0005-0000-0000-0000E14A0000}"/>
    <cellStyle name="Total 11" xfId="16926" xr:uid="{00000000-0005-0000-0000-0000E24A0000}"/>
    <cellStyle name="Total 11 10" xfId="16927" xr:uid="{00000000-0005-0000-0000-0000E34A0000}"/>
    <cellStyle name="Total 11 2" xfId="16928" xr:uid="{00000000-0005-0000-0000-0000E44A0000}"/>
    <cellStyle name="Total 11 3" xfId="16929" xr:uid="{00000000-0005-0000-0000-0000E54A0000}"/>
    <cellStyle name="Total 11 4" xfId="16930" xr:uid="{00000000-0005-0000-0000-0000E64A0000}"/>
    <cellStyle name="Total 11 5" xfId="16931" xr:uid="{00000000-0005-0000-0000-0000E74A0000}"/>
    <cellStyle name="Total 11 6" xfId="16932" xr:uid="{00000000-0005-0000-0000-0000E84A0000}"/>
    <cellStyle name="Total 11 7" xfId="16933" xr:uid="{00000000-0005-0000-0000-0000E94A0000}"/>
    <cellStyle name="Total 11 8" xfId="16934" xr:uid="{00000000-0005-0000-0000-0000EA4A0000}"/>
    <cellStyle name="Total 11 9" xfId="16935" xr:uid="{00000000-0005-0000-0000-0000EB4A0000}"/>
    <cellStyle name="Total 12" xfId="16936" xr:uid="{00000000-0005-0000-0000-0000EC4A0000}"/>
    <cellStyle name="Total 12 10" xfId="16937" xr:uid="{00000000-0005-0000-0000-0000ED4A0000}"/>
    <cellStyle name="Total 12 2" xfId="16938" xr:uid="{00000000-0005-0000-0000-0000EE4A0000}"/>
    <cellStyle name="Total 12 3" xfId="16939" xr:uid="{00000000-0005-0000-0000-0000EF4A0000}"/>
    <cellStyle name="Total 12 4" xfId="16940" xr:uid="{00000000-0005-0000-0000-0000F04A0000}"/>
    <cellStyle name="Total 12 5" xfId="16941" xr:uid="{00000000-0005-0000-0000-0000F14A0000}"/>
    <cellStyle name="Total 12 6" xfId="16942" xr:uid="{00000000-0005-0000-0000-0000F24A0000}"/>
    <cellStyle name="Total 12 7" xfId="16943" xr:uid="{00000000-0005-0000-0000-0000F34A0000}"/>
    <cellStyle name="Total 12 8" xfId="16944" xr:uid="{00000000-0005-0000-0000-0000F44A0000}"/>
    <cellStyle name="Total 12 9" xfId="16945" xr:uid="{00000000-0005-0000-0000-0000F54A0000}"/>
    <cellStyle name="Total 13" xfId="16946" xr:uid="{00000000-0005-0000-0000-0000F64A0000}"/>
    <cellStyle name="Total 13 10" xfId="16947" xr:uid="{00000000-0005-0000-0000-0000F74A0000}"/>
    <cellStyle name="Total 13 2" xfId="16948" xr:uid="{00000000-0005-0000-0000-0000F84A0000}"/>
    <cellStyle name="Total 13 3" xfId="16949" xr:uid="{00000000-0005-0000-0000-0000F94A0000}"/>
    <cellStyle name="Total 13 4" xfId="16950" xr:uid="{00000000-0005-0000-0000-0000FA4A0000}"/>
    <cellStyle name="Total 13 5" xfId="16951" xr:uid="{00000000-0005-0000-0000-0000FB4A0000}"/>
    <cellStyle name="Total 13 6" xfId="16952" xr:uid="{00000000-0005-0000-0000-0000FC4A0000}"/>
    <cellStyle name="Total 13 7" xfId="16953" xr:uid="{00000000-0005-0000-0000-0000FD4A0000}"/>
    <cellStyle name="Total 13 8" xfId="16954" xr:uid="{00000000-0005-0000-0000-0000FE4A0000}"/>
    <cellStyle name="Total 13 9" xfId="16955" xr:uid="{00000000-0005-0000-0000-0000FF4A0000}"/>
    <cellStyle name="Total 14" xfId="16956" xr:uid="{00000000-0005-0000-0000-0000004B0000}"/>
    <cellStyle name="Total 14 10" xfId="16957" xr:uid="{00000000-0005-0000-0000-0000014B0000}"/>
    <cellStyle name="Total 14 2" xfId="16958" xr:uid="{00000000-0005-0000-0000-0000024B0000}"/>
    <cellStyle name="Total 14 3" xfId="16959" xr:uid="{00000000-0005-0000-0000-0000034B0000}"/>
    <cellStyle name="Total 14 4" xfId="16960" xr:uid="{00000000-0005-0000-0000-0000044B0000}"/>
    <cellStyle name="Total 14 5" xfId="16961" xr:uid="{00000000-0005-0000-0000-0000054B0000}"/>
    <cellStyle name="Total 14 6" xfId="16962" xr:uid="{00000000-0005-0000-0000-0000064B0000}"/>
    <cellStyle name="Total 14 7" xfId="16963" xr:uid="{00000000-0005-0000-0000-0000074B0000}"/>
    <cellStyle name="Total 14 8" xfId="16964" xr:uid="{00000000-0005-0000-0000-0000084B0000}"/>
    <cellStyle name="Total 14 9" xfId="16965" xr:uid="{00000000-0005-0000-0000-0000094B0000}"/>
    <cellStyle name="Total 15" xfId="16966" xr:uid="{00000000-0005-0000-0000-00000A4B0000}"/>
    <cellStyle name="Total 15 10" xfId="16967" xr:uid="{00000000-0005-0000-0000-00000B4B0000}"/>
    <cellStyle name="Total 15 2" xfId="16968" xr:uid="{00000000-0005-0000-0000-00000C4B0000}"/>
    <cellStyle name="Total 15 3" xfId="16969" xr:uid="{00000000-0005-0000-0000-00000D4B0000}"/>
    <cellStyle name="Total 15 4" xfId="16970" xr:uid="{00000000-0005-0000-0000-00000E4B0000}"/>
    <cellStyle name="Total 15 5" xfId="16971" xr:uid="{00000000-0005-0000-0000-00000F4B0000}"/>
    <cellStyle name="Total 15 6" xfId="16972" xr:uid="{00000000-0005-0000-0000-0000104B0000}"/>
    <cellStyle name="Total 15 7" xfId="16973" xr:uid="{00000000-0005-0000-0000-0000114B0000}"/>
    <cellStyle name="Total 15 8" xfId="16974" xr:uid="{00000000-0005-0000-0000-0000124B0000}"/>
    <cellStyle name="Total 15 9" xfId="16975" xr:uid="{00000000-0005-0000-0000-0000134B0000}"/>
    <cellStyle name="Total 16" xfId="16976" xr:uid="{00000000-0005-0000-0000-0000144B0000}"/>
    <cellStyle name="Total 16 10" xfId="16977" xr:uid="{00000000-0005-0000-0000-0000154B0000}"/>
    <cellStyle name="Total 16 2" xfId="16978" xr:uid="{00000000-0005-0000-0000-0000164B0000}"/>
    <cellStyle name="Total 16 3" xfId="16979" xr:uid="{00000000-0005-0000-0000-0000174B0000}"/>
    <cellStyle name="Total 16 4" xfId="16980" xr:uid="{00000000-0005-0000-0000-0000184B0000}"/>
    <cellStyle name="Total 16 5" xfId="16981" xr:uid="{00000000-0005-0000-0000-0000194B0000}"/>
    <cellStyle name="Total 16 6" xfId="16982" xr:uid="{00000000-0005-0000-0000-00001A4B0000}"/>
    <cellStyle name="Total 16 7" xfId="16983" xr:uid="{00000000-0005-0000-0000-00001B4B0000}"/>
    <cellStyle name="Total 16 8" xfId="16984" xr:uid="{00000000-0005-0000-0000-00001C4B0000}"/>
    <cellStyle name="Total 16 9" xfId="16985" xr:uid="{00000000-0005-0000-0000-00001D4B0000}"/>
    <cellStyle name="Total 17" xfId="16986" xr:uid="{00000000-0005-0000-0000-00001E4B0000}"/>
    <cellStyle name="Total 17 10" xfId="16987" xr:uid="{00000000-0005-0000-0000-00001F4B0000}"/>
    <cellStyle name="Total 17 2" xfId="16988" xr:uid="{00000000-0005-0000-0000-0000204B0000}"/>
    <cellStyle name="Total 17 3" xfId="16989" xr:uid="{00000000-0005-0000-0000-0000214B0000}"/>
    <cellStyle name="Total 17 4" xfId="16990" xr:uid="{00000000-0005-0000-0000-0000224B0000}"/>
    <cellStyle name="Total 17 5" xfId="16991" xr:uid="{00000000-0005-0000-0000-0000234B0000}"/>
    <cellStyle name="Total 17 6" xfId="16992" xr:uid="{00000000-0005-0000-0000-0000244B0000}"/>
    <cellStyle name="Total 17 7" xfId="16993" xr:uid="{00000000-0005-0000-0000-0000254B0000}"/>
    <cellStyle name="Total 17 8" xfId="16994" xr:uid="{00000000-0005-0000-0000-0000264B0000}"/>
    <cellStyle name="Total 17 9" xfId="16995" xr:uid="{00000000-0005-0000-0000-0000274B0000}"/>
    <cellStyle name="Total 18" xfId="16996" xr:uid="{00000000-0005-0000-0000-0000284B0000}"/>
    <cellStyle name="Total 18 10" xfId="16997" xr:uid="{00000000-0005-0000-0000-0000294B0000}"/>
    <cellStyle name="Total 18 2" xfId="16998" xr:uid="{00000000-0005-0000-0000-00002A4B0000}"/>
    <cellStyle name="Total 18 3" xfId="16999" xr:uid="{00000000-0005-0000-0000-00002B4B0000}"/>
    <cellStyle name="Total 18 4" xfId="17000" xr:uid="{00000000-0005-0000-0000-00002C4B0000}"/>
    <cellStyle name="Total 18 5" xfId="17001" xr:uid="{00000000-0005-0000-0000-00002D4B0000}"/>
    <cellStyle name="Total 18 6" xfId="17002" xr:uid="{00000000-0005-0000-0000-00002E4B0000}"/>
    <cellStyle name="Total 18 7" xfId="17003" xr:uid="{00000000-0005-0000-0000-00002F4B0000}"/>
    <cellStyle name="Total 18 8" xfId="17004" xr:uid="{00000000-0005-0000-0000-0000304B0000}"/>
    <cellStyle name="Total 18 9" xfId="17005" xr:uid="{00000000-0005-0000-0000-0000314B0000}"/>
    <cellStyle name="Total 19" xfId="17006" xr:uid="{00000000-0005-0000-0000-0000324B0000}"/>
    <cellStyle name="Total 19 10" xfId="17007" xr:uid="{00000000-0005-0000-0000-0000334B0000}"/>
    <cellStyle name="Total 19 2" xfId="17008" xr:uid="{00000000-0005-0000-0000-0000344B0000}"/>
    <cellStyle name="Total 19 3" xfId="17009" xr:uid="{00000000-0005-0000-0000-0000354B0000}"/>
    <cellStyle name="Total 19 4" xfId="17010" xr:uid="{00000000-0005-0000-0000-0000364B0000}"/>
    <cellStyle name="Total 19 5" xfId="17011" xr:uid="{00000000-0005-0000-0000-0000374B0000}"/>
    <cellStyle name="Total 19 6" xfId="17012" xr:uid="{00000000-0005-0000-0000-0000384B0000}"/>
    <cellStyle name="Total 19 7" xfId="17013" xr:uid="{00000000-0005-0000-0000-0000394B0000}"/>
    <cellStyle name="Total 19 8" xfId="17014" xr:uid="{00000000-0005-0000-0000-00003A4B0000}"/>
    <cellStyle name="Total 19 9" xfId="17015" xr:uid="{00000000-0005-0000-0000-00003B4B0000}"/>
    <cellStyle name="Total 2" xfId="17016" xr:uid="{00000000-0005-0000-0000-00003C4B0000}"/>
    <cellStyle name="Total 2 10" xfId="17017" xr:uid="{00000000-0005-0000-0000-00003D4B0000}"/>
    <cellStyle name="Total 2 10 10" xfId="19120" xr:uid="{00000000-0005-0000-0000-00003E4B0000}"/>
    <cellStyle name="Total 2 10 2" xfId="17018" xr:uid="{00000000-0005-0000-0000-00003F4B0000}"/>
    <cellStyle name="Total 2 10 3" xfId="17019" xr:uid="{00000000-0005-0000-0000-0000404B0000}"/>
    <cellStyle name="Total 2 10 4" xfId="17020" xr:uid="{00000000-0005-0000-0000-0000414B0000}"/>
    <cellStyle name="Total 2 10 5" xfId="17021" xr:uid="{00000000-0005-0000-0000-0000424B0000}"/>
    <cellStyle name="Total 2 10 6" xfId="17022" xr:uid="{00000000-0005-0000-0000-0000434B0000}"/>
    <cellStyle name="Total 2 10 7" xfId="17023" xr:uid="{00000000-0005-0000-0000-0000444B0000}"/>
    <cellStyle name="Total 2 10 8" xfId="17024" xr:uid="{00000000-0005-0000-0000-0000454B0000}"/>
    <cellStyle name="Total 2 10 9" xfId="17025" xr:uid="{00000000-0005-0000-0000-0000464B0000}"/>
    <cellStyle name="Total 2 11" xfId="17026" xr:uid="{00000000-0005-0000-0000-0000474B0000}"/>
    <cellStyle name="Total 2 11 2" xfId="17027" xr:uid="{00000000-0005-0000-0000-0000484B0000}"/>
    <cellStyle name="Total 2 11 3" xfId="17028" xr:uid="{00000000-0005-0000-0000-0000494B0000}"/>
    <cellStyle name="Total 2 11 4" xfId="17029" xr:uid="{00000000-0005-0000-0000-00004A4B0000}"/>
    <cellStyle name="Total 2 11 5" xfId="17030" xr:uid="{00000000-0005-0000-0000-00004B4B0000}"/>
    <cellStyle name="Total 2 12" xfId="17031" xr:uid="{00000000-0005-0000-0000-00004C4B0000}"/>
    <cellStyle name="Total 2 13" xfId="17032" xr:uid="{00000000-0005-0000-0000-00004D4B0000}"/>
    <cellStyle name="Total 2 14" xfId="17033" xr:uid="{00000000-0005-0000-0000-00004E4B0000}"/>
    <cellStyle name="Total 2 15" xfId="17034" xr:uid="{00000000-0005-0000-0000-00004F4B0000}"/>
    <cellStyle name="Total 2 16" xfId="17035" xr:uid="{00000000-0005-0000-0000-0000504B0000}"/>
    <cellStyle name="Total 2 17" xfId="17036" xr:uid="{00000000-0005-0000-0000-0000514B0000}"/>
    <cellStyle name="Total 2 18" xfId="17037" xr:uid="{00000000-0005-0000-0000-0000524B0000}"/>
    <cellStyle name="Total 2 19" xfId="17038" xr:uid="{00000000-0005-0000-0000-0000534B0000}"/>
    <cellStyle name="Total 2 2" xfId="17039" xr:uid="{00000000-0005-0000-0000-0000544B0000}"/>
    <cellStyle name="Total 2 2 10" xfId="19121" xr:uid="{00000000-0005-0000-0000-0000554B0000}"/>
    <cellStyle name="Total 2 2 2" xfId="17040" xr:uid="{00000000-0005-0000-0000-0000564B0000}"/>
    <cellStyle name="Total 2 2 3" xfId="17041" xr:uid="{00000000-0005-0000-0000-0000574B0000}"/>
    <cellStyle name="Total 2 2 4" xfId="17042" xr:uid="{00000000-0005-0000-0000-0000584B0000}"/>
    <cellStyle name="Total 2 2 5" xfId="17043" xr:uid="{00000000-0005-0000-0000-0000594B0000}"/>
    <cellStyle name="Total 2 2 6" xfId="17044" xr:uid="{00000000-0005-0000-0000-00005A4B0000}"/>
    <cellStyle name="Total 2 2 7" xfId="17045" xr:uid="{00000000-0005-0000-0000-00005B4B0000}"/>
    <cellStyle name="Total 2 2 8" xfId="17046" xr:uid="{00000000-0005-0000-0000-00005C4B0000}"/>
    <cellStyle name="Total 2 2 9" xfId="17047" xr:uid="{00000000-0005-0000-0000-00005D4B0000}"/>
    <cellStyle name="Total 2 20" xfId="17048" xr:uid="{00000000-0005-0000-0000-00005E4B0000}"/>
    <cellStyle name="Total 2 21" xfId="19119" xr:uid="{00000000-0005-0000-0000-00005F4B0000}"/>
    <cellStyle name="Total 2 3" xfId="17049" xr:uid="{00000000-0005-0000-0000-0000604B0000}"/>
    <cellStyle name="Total 2 3 10" xfId="19122" xr:uid="{00000000-0005-0000-0000-0000614B0000}"/>
    <cellStyle name="Total 2 3 2" xfId="17050" xr:uid="{00000000-0005-0000-0000-0000624B0000}"/>
    <cellStyle name="Total 2 3 3" xfId="17051" xr:uid="{00000000-0005-0000-0000-0000634B0000}"/>
    <cellStyle name="Total 2 3 4" xfId="17052" xr:uid="{00000000-0005-0000-0000-0000644B0000}"/>
    <cellStyle name="Total 2 3 5" xfId="17053" xr:uid="{00000000-0005-0000-0000-0000654B0000}"/>
    <cellStyle name="Total 2 3 6" xfId="17054" xr:uid="{00000000-0005-0000-0000-0000664B0000}"/>
    <cellStyle name="Total 2 3 7" xfId="17055" xr:uid="{00000000-0005-0000-0000-0000674B0000}"/>
    <cellStyle name="Total 2 3 8" xfId="17056" xr:uid="{00000000-0005-0000-0000-0000684B0000}"/>
    <cellStyle name="Total 2 3 9" xfId="17057" xr:uid="{00000000-0005-0000-0000-0000694B0000}"/>
    <cellStyle name="Total 2 4" xfId="17058" xr:uid="{00000000-0005-0000-0000-00006A4B0000}"/>
    <cellStyle name="Total 2 4 10" xfId="19123" xr:uid="{00000000-0005-0000-0000-00006B4B0000}"/>
    <cellStyle name="Total 2 4 2" xfId="17059" xr:uid="{00000000-0005-0000-0000-00006C4B0000}"/>
    <cellStyle name="Total 2 4 3" xfId="17060" xr:uid="{00000000-0005-0000-0000-00006D4B0000}"/>
    <cellStyle name="Total 2 4 4" xfId="17061" xr:uid="{00000000-0005-0000-0000-00006E4B0000}"/>
    <cellStyle name="Total 2 4 5" xfId="17062" xr:uid="{00000000-0005-0000-0000-00006F4B0000}"/>
    <cellStyle name="Total 2 4 6" xfId="17063" xr:uid="{00000000-0005-0000-0000-0000704B0000}"/>
    <cellStyle name="Total 2 4 7" xfId="17064" xr:uid="{00000000-0005-0000-0000-0000714B0000}"/>
    <cellStyle name="Total 2 4 8" xfId="17065" xr:uid="{00000000-0005-0000-0000-0000724B0000}"/>
    <cellStyle name="Total 2 4 9" xfId="17066" xr:uid="{00000000-0005-0000-0000-0000734B0000}"/>
    <cellStyle name="Total 2 5" xfId="17067" xr:uid="{00000000-0005-0000-0000-0000744B0000}"/>
    <cellStyle name="Total 2 5 10" xfId="19124" xr:uid="{00000000-0005-0000-0000-0000754B0000}"/>
    <cellStyle name="Total 2 5 2" xfId="17068" xr:uid="{00000000-0005-0000-0000-0000764B0000}"/>
    <cellStyle name="Total 2 5 3" xfId="17069" xr:uid="{00000000-0005-0000-0000-0000774B0000}"/>
    <cellStyle name="Total 2 5 4" xfId="17070" xr:uid="{00000000-0005-0000-0000-0000784B0000}"/>
    <cellStyle name="Total 2 5 5" xfId="17071" xr:uid="{00000000-0005-0000-0000-0000794B0000}"/>
    <cellStyle name="Total 2 5 6" xfId="17072" xr:uid="{00000000-0005-0000-0000-00007A4B0000}"/>
    <cellStyle name="Total 2 5 7" xfId="17073" xr:uid="{00000000-0005-0000-0000-00007B4B0000}"/>
    <cellStyle name="Total 2 5 8" xfId="17074" xr:uid="{00000000-0005-0000-0000-00007C4B0000}"/>
    <cellStyle name="Total 2 5 9" xfId="17075" xr:uid="{00000000-0005-0000-0000-00007D4B0000}"/>
    <cellStyle name="Total 2 6" xfId="17076" xr:uid="{00000000-0005-0000-0000-00007E4B0000}"/>
    <cellStyle name="Total 2 6 10" xfId="19125" xr:uid="{00000000-0005-0000-0000-00007F4B0000}"/>
    <cellStyle name="Total 2 6 2" xfId="17077" xr:uid="{00000000-0005-0000-0000-0000804B0000}"/>
    <cellStyle name="Total 2 6 3" xfId="17078" xr:uid="{00000000-0005-0000-0000-0000814B0000}"/>
    <cellStyle name="Total 2 6 4" xfId="17079" xr:uid="{00000000-0005-0000-0000-0000824B0000}"/>
    <cellStyle name="Total 2 6 5" xfId="17080" xr:uid="{00000000-0005-0000-0000-0000834B0000}"/>
    <cellStyle name="Total 2 6 6" xfId="17081" xr:uid="{00000000-0005-0000-0000-0000844B0000}"/>
    <cellStyle name="Total 2 6 7" xfId="17082" xr:uid="{00000000-0005-0000-0000-0000854B0000}"/>
    <cellStyle name="Total 2 6 8" xfId="17083" xr:uid="{00000000-0005-0000-0000-0000864B0000}"/>
    <cellStyle name="Total 2 6 9" xfId="17084" xr:uid="{00000000-0005-0000-0000-0000874B0000}"/>
    <cellStyle name="Total 2 7" xfId="17085" xr:uid="{00000000-0005-0000-0000-0000884B0000}"/>
    <cellStyle name="Total 2 7 10" xfId="19126" xr:uid="{00000000-0005-0000-0000-0000894B0000}"/>
    <cellStyle name="Total 2 7 2" xfId="17086" xr:uid="{00000000-0005-0000-0000-00008A4B0000}"/>
    <cellStyle name="Total 2 7 3" xfId="17087" xr:uid="{00000000-0005-0000-0000-00008B4B0000}"/>
    <cellStyle name="Total 2 7 4" xfId="17088" xr:uid="{00000000-0005-0000-0000-00008C4B0000}"/>
    <cellStyle name="Total 2 7 5" xfId="17089" xr:uid="{00000000-0005-0000-0000-00008D4B0000}"/>
    <cellStyle name="Total 2 7 6" xfId="17090" xr:uid="{00000000-0005-0000-0000-00008E4B0000}"/>
    <cellStyle name="Total 2 7 7" xfId="17091" xr:uid="{00000000-0005-0000-0000-00008F4B0000}"/>
    <cellStyle name="Total 2 7 8" xfId="17092" xr:uid="{00000000-0005-0000-0000-0000904B0000}"/>
    <cellStyle name="Total 2 7 9" xfId="17093" xr:uid="{00000000-0005-0000-0000-0000914B0000}"/>
    <cellStyle name="Total 2 8" xfId="17094" xr:uid="{00000000-0005-0000-0000-0000924B0000}"/>
    <cellStyle name="Total 2 8 10" xfId="19127" xr:uid="{00000000-0005-0000-0000-0000934B0000}"/>
    <cellStyle name="Total 2 8 2" xfId="17095" xr:uid="{00000000-0005-0000-0000-0000944B0000}"/>
    <cellStyle name="Total 2 8 3" xfId="17096" xr:uid="{00000000-0005-0000-0000-0000954B0000}"/>
    <cellStyle name="Total 2 8 4" xfId="17097" xr:uid="{00000000-0005-0000-0000-0000964B0000}"/>
    <cellStyle name="Total 2 8 5" xfId="17098" xr:uid="{00000000-0005-0000-0000-0000974B0000}"/>
    <cellStyle name="Total 2 8 6" xfId="17099" xr:uid="{00000000-0005-0000-0000-0000984B0000}"/>
    <cellStyle name="Total 2 8 7" xfId="17100" xr:uid="{00000000-0005-0000-0000-0000994B0000}"/>
    <cellStyle name="Total 2 8 8" xfId="17101" xr:uid="{00000000-0005-0000-0000-00009A4B0000}"/>
    <cellStyle name="Total 2 8 9" xfId="17102" xr:uid="{00000000-0005-0000-0000-00009B4B0000}"/>
    <cellStyle name="Total 2 9" xfId="17103" xr:uid="{00000000-0005-0000-0000-00009C4B0000}"/>
    <cellStyle name="Total 2 9 10" xfId="19128" xr:uid="{00000000-0005-0000-0000-00009D4B0000}"/>
    <cellStyle name="Total 2 9 2" xfId="17104" xr:uid="{00000000-0005-0000-0000-00009E4B0000}"/>
    <cellStyle name="Total 2 9 3" xfId="17105" xr:uid="{00000000-0005-0000-0000-00009F4B0000}"/>
    <cellStyle name="Total 2 9 4" xfId="17106" xr:uid="{00000000-0005-0000-0000-0000A04B0000}"/>
    <cellStyle name="Total 2 9 5" xfId="17107" xr:uid="{00000000-0005-0000-0000-0000A14B0000}"/>
    <cellStyle name="Total 2 9 6" xfId="17108" xr:uid="{00000000-0005-0000-0000-0000A24B0000}"/>
    <cellStyle name="Total 2 9 7" xfId="17109" xr:uid="{00000000-0005-0000-0000-0000A34B0000}"/>
    <cellStyle name="Total 2 9 8" xfId="17110" xr:uid="{00000000-0005-0000-0000-0000A44B0000}"/>
    <cellStyle name="Total 2 9 9" xfId="17111" xr:uid="{00000000-0005-0000-0000-0000A54B0000}"/>
    <cellStyle name="Total 20" xfId="17112" xr:uid="{00000000-0005-0000-0000-0000A64B0000}"/>
    <cellStyle name="Total 20 10" xfId="17113" xr:uid="{00000000-0005-0000-0000-0000A74B0000}"/>
    <cellStyle name="Total 20 2" xfId="17114" xr:uid="{00000000-0005-0000-0000-0000A84B0000}"/>
    <cellStyle name="Total 20 3" xfId="17115" xr:uid="{00000000-0005-0000-0000-0000A94B0000}"/>
    <cellStyle name="Total 20 4" xfId="17116" xr:uid="{00000000-0005-0000-0000-0000AA4B0000}"/>
    <cellStyle name="Total 20 5" xfId="17117" xr:uid="{00000000-0005-0000-0000-0000AB4B0000}"/>
    <cellStyle name="Total 20 6" xfId="17118" xr:uid="{00000000-0005-0000-0000-0000AC4B0000}"/>
    <cellStyle name="Total 20 7" xfId="17119" xr:uid="{00000000-0005-0000-0000-0000AD4B0000}"/>
    <cellStyle name="Total 20 8" xfId="17120" xr:uid="{00000000-0005-0000-0000-0000AE4B0000}"/>
    <cellStyle name="Total 20 9" xfId="17121" xr:uid="{00000000-0005-0000-0000-0000AF4B0000}"/>
    <cellStyle name="Total 21" xfId="17122" xr:uid="{00000000-0005-0000-0000-0000B04B0000}"/>
    <cellStyle name="Total 21 10" xfId="17123" xr:uid="{00000000-0005-0000-0000-0000B14B0000}"/>
    <cellStyle name="Total 21 2" xfId="17124" xr:uid="{00000000-0005-0000-0000-0000B24B0000}"/>
    <cellStyle name="Total 21 3" xfId="17125" xr:uid="{00000000-0005-0000-0000-0000B34B0000}"/>
    <cellStyle name="Total 21 4" xfId="17126" xr:uid="{00000000-0005-0000-0000-0000B44B0000}"/>
    <cellStyle name="Total 21 5" xfId="17127" xr:uid="{00000000-0005-0000-0000-0000B54B0000}"/>
    <cellStyle name="Total 21 6" xfId="17128" xr:uid="{00000000-0005-0000-0000-0000B64B0000}"/>
    <cellStyle name="Total 21 7" xfId="17129" xr:uid="{00000000-0005-0000-0000-0000B74B0000}"/>
    <cellStyle name="Total 21 8" xfId="17130" xr:uid="{00000000-0005-0000-0000-0000B84B0000}"/>
    <cellStyle name="Total 21 9" xfId="17131" xr:uid="{00000000-0005-0000-0000-0000B94B0000}"/>
    <cellStyle name="Total 22" xfId="17132" xr:uid="{00000000-0005-0000-0000-0000BA4B0000}"/>
    <cellStyle name="Total 22 10" xfId="17133" xr:uid="{00000000-0005-0000-0000-0000BB4B0000}"/>
    <cellStyle name="Total 22 2" xfId="17134" xr:uid="{00000000-0005-0000-0000-0000BC4B0000}"/>
    <cellStyle name="Total 22 3" xfId="17135" xr:uid="{00000000-0005-0000-0000-0000BD4B0000}"/>
    <cellStyle name="Total 22 4" xfId="17136" xr:uid="{00000000-0005-0000-0000-0000BE4B0000}"/>
    <cellStyle name="Total 22 5" xfId="17137" xr:uid="{00000000-0005-0000-0000-0000BF4B0000}"/>
    <cellStyle name="Total 22 6" xfId="17138" xr:uid="{00000000-0005-0000-0000-0000C04B0000}"/>
    <cellStyle name="Total 22 7" xfId="17139" xr:uid="{00000000-0005-0000-0000-0000C14B0000}"/>
    <cellStyle name="Total 22 8" xfId="17140" xr:uid="{00000000-0005-0000-0000-0000C24B0000}"/>
    <cellStyle name="Total 22 9" xfId="17141" xr:uid="{00000000-0005-0000-0000-0000C34B0000}"/>
    <cellStyle name="Total 23" xfId="17142" xr:uid="{00000000-0005-0000-0000-0000C44B0000}"/>
    <cellStyle name="Total 23 10" xfId="17143" xr:uid="{00000000-0005-0000-0000-0000C54B0000}"/>
    <cellStyle name="Total 23 2" xfId="17144" xr:uid="{00000000-0005-0000-0000-0000C64B0000}"/>
    <cellStyle name="Total 23 3" xfId="17145" xr:uid="{00000000-0005-0000-0000-0000C74B0000}"/>
    <cellStyle name="Total 23 4" xfId="17146" xr:uid="{00000000-0005-0000-0000-0000C84B0000}"/>
    <cellStyle name="Total 23 5" xfId="17147" xr:uid="{00000000-0005-0000-0000-0000C94B0000}"/>
    <cellStyle name="Total 23 6" xfId="17148" xr:uid="{00000000-0005-0000-0000-0000CA4B0000}"/>
    <cellStyle name="Total 23 7" xfId="17149" xr:uid="{00000000-0005-0000-0000-0000CB4B0000}"/>
    <cellStyle name="Total 23 8" xfId="17150" xr:uid="{00000000-0005-0000-0000-0000CC4B0000}"/>
    <cellStyle name="Total 23 9" xfId="17151" xr:uid="{00000000-0005-0000-0000-0000CD4B0000}"/>
    <cellStyle name="Total 24" xfId="17152" xr:uid="{00000000-0005-0000-0000-0000CE4B0000}"/>
    <cellStyle name="Total 24 10" xfId="17153" xr:uid="{00000000-0005-0000-0000-0000CF4B0000}"/>
    <cellStyle name="Total 24 2" xfId="17154" xr:uid="{00000000-0005-0000-0000-0000D04B0000}"/>
    <cellStyle name="Total 24 3" xfId="17155" xr:uid="{00000000-0005-0000-0000-0000D14B0000}"/>
    <cellStyle name="Total 24 4" xfId="17156" xr:uid="{00000000-0005-0000-0000-0000D24B0000}"/>
    <cellStyle name="Total 24 5" xfId="17157" xr:uid="{00000000-0005-0000-0000-0000D34B0000}"/>
    <cellStyle name="Total 24 6" xfId="17158" xr:uid="{00000000-0005-0000-0000-0000D44B0000}"/>
    <cellStyle name="Total 24 7" xfId="17159" xr:uid="{00000000-0005-0000-0000-0000D54B0000}"/>
    <cellStyle name="Total 24 8" xfId="17160" xr:uid="{00000000-0005-0000-0000-0000D64B0000}"/>
    <cellStyle name="Total 24 9" xfId="17161" xr:uid="{00000000-0005-0000-0000-0000D74B0000}"/>
    <cellStyle name="Total 25" xfId="17162" xr:uid="{00000000-0005-0000-0000-0000D84B0000}"/>
    <cellStyle name="Total 25 10" xfId="17163" xr:uid="{00000000-0005-0000-0000-0000D94B0000}"/>
    <cellStyle name="Total 25 2" xfId="17164" xr:uid="{00000000-0005-0000-0000-0000DA4B0000}"/>
    <cellStyle name="Total 25 3" xfId="17165" xr:uid="{00000000-0005-0000-0000-0000DB4B0000}"/>
    <cellStyle name="Total 25 4" xfId="17166" xr:uid="{00000000-0005-0000-0000-0000DC4B0000}"/>
    <cellStyle name="Total 25 5" xfId="17167" xr:uid="{00000000-0005-0000-0000-0000DD4B0000}"/>
    <cellStyle name="Total 25 6" xfId="17168" xr:uid="{00000000-0005-0000-0000-0000DE4B0000}"/>
    <cellStyle name="Total 25 7" xfId="17169" xr:uid="{00000000-0005-0000-0000-0000DF4B0000}"/>
    <cellStyle name="Total 25 8" xfId="17170" xr:uid="{00000000-0005-0000-0000-0000E04B0000}"/>
    <cellStyle name="Total 25 9" xfId="17171" xr:uid="{00000000-0005-0000-0000-0000E14B0000}"/>
    <cellStyle name="Total 26" xfId="17172" xr:uid="{00000000-0005-0000-0000-0000E24B0000}"/>
    <cellStyle name="Total 26 10" xfId="17173" xr:uid="{00000000-0005-0000-0000-0000E34B0000}"/>
    <cellStyle name="Total 26 2" xfId="17174" xr:uid="{00000000-0005-0000-0000-0000E44B0000}"/>
    <cellStyle name="Total 26 3" xfId="17175" xr:uid="{00000000-0005-0000-0000-0000E54B0000}"/>
    <cellStyle name="Total 26 4" xfId="17176" xr:uid="{00000000-0005-0000-0000-0000E64B0000}"/>
    <cellStyle name="Total 26 5" xfId="17177" xr:uid="{00000000-0005-0000-0000-0000E74B0000}"/>
    <cellStyle name="Total 26 6" xfId="17178" xr:uid="{00000000-0005-0000-0000-0000E84B0000}"/>
    <cellStyle name="Total 26 7" xfId="17179" xr:uid="{00000000-0005-0000-0000-0000E94B0000}"/>
    <cellStyle name="Total 26 8" xfId="17180" xr:uid="{00000000-0005-0000-0000-0000EA4B0000}"/>
    <cellStyle name="Total 26 9" xfId="17181" xr:uid="{00000000-0005-0000-0000-0000EB4B0000}"/>
    <cellStyle name="Total 27" xfId="17182" xr:uid="{00000000-0005-0000-0000-0000EC4B0000}"/>
    <cellStyle name="Total 27 10" xfId="17183" xr:uid="{00000000-0005-0000-0000-0000ED4B0000}"/>
    <cellStyle name="Total 27 2" xfId="17184" xr:uid="{00000000-0005-0000-0000-0000EE4B0000}"/>
    <cellStyle name="Total 27 3" xfId="17185" xr:uid="{00000000-0005-0000-0000-0000EF4B0000}"/>
    <cellStyle name="Total 27 4" xfId="17186" xr:uid="{00000000-0005-0000-0000-0000F04B0000}"/>
    <cellStyle name="Total 27 5" xfId="17187" xr:uid="{00000000-0005-0000-0000-0000F14B0000}"/>
    <cellStyle name="Total 27 6" xfId="17188" xr:uid="{00000000-0005-0000-0000-0000F24B0000}"/>
    <cellStyle name="Total 27 7" xfId="17189" xr:uid="{00000000-0005-0000-0000-0000F34B0000}"/>
    <cellStyle name="Total 27 8" xfId="17190" xr:uid="{00000000-0005-0000-0000-0000F44B0000}"/>
    <cellStyle name="Total 27 9" xfId="17191" xr:uid="{00000000-0005-0000-0000-0000F54B0000}"/>
    <cellStyle name="Total 28" xfId="17192" xr:uid="{00000000-0005-0000-0000-0000F64B0000}"/>
    <cellStyle name="Total 28 10" xfId="17193" xr:uid="{00000000-0005-0000-0000-0000F74B0000}"/>
    <cellStyle name="Total 28 2" xfId="17194" xr:uid="{00000000-0005-0000-0000-0000F84B0000}"/>
    <cellStyle name="Total 28 3" xfId="17195" xr:uid="{00000000-0005-0000-0000-0000F94B0000}"/>
    <cellStyle name="Total 28 4" xfId="17196" xr:uid="{00000000-0005-0000-0000-0000FA4B0000}"/>
    <cellStyle name="Total 28 5" xfId="17197" xr:uid="{00000000-0005-0000-0000-0000FB4B0000}"/>
    <cellStyle name="Total 28 6" xfId="17198" xr:uid="{00000000-0005-0000-0000-0000FC4B0000}"/>
    <cellStyle name="Total 28 7" xfId="17199" xr:uid="{00000000-0005-0000-0000-0000FD4B0000}"/>
    <cellStyle name="Total 28 8" xfId="17200" xr:uid="{00000000-0005-0000-0000-0000FE4B0000}"/>
    <cellStyle name="Total 28 9" xfId="17201" xr:uid="{00000000-0005-0000-0000-0000FF4B0000}"/>
    <cellStyle name="Total 29" xfId="17202" xr:uid="{00000000-0005-0000-0000-0000004C0000}"/>
    <cellStyle name="Total 29 10" xfId="17203" xr:uid="{00000000-0005-0000-0000-0000014C0000}"/>
    <cellStyle name="Total 29 2" xfId="17204" xr:uid="{00000000-0005-0000-0000-0000024C0000}"/>
    <cellStyle name="Total 29 3" xfId="17205" xr:uid="{00000000-0005-0000-0000-0000034C0000}"/>
    <cellStyle name="Total 29 4" xfId="17206" xr:uid="{00000000-0005-0000-0000-0000044C0000}"/>
    <cellStyle name="Total 29 5" xfId="17207" xr:uid="{00000000-0005-0000-0000-0000054C0000}"/>
    <cellStyle name="Total 29 6" xfId="17208" xr:uid="{00000000-0005-0000-0000-0000064C0000}"/>
    <cellStyle name="Total 29 7" xfId="17209" xr:uid="{00000000-0005-0000-0000-0000074C0000}"/>
    <cellStyle name="Total 29 8" xfId="17210" xr:uid="{00000000-0005-0000-0000-0000084C0000}"/>
    <cellStyle name="Total 29 9" xfId="17211" xr:uid="{00000000-0005-0000-0000-0000094C0000}"/>
    <cellStyle name="Total 3" xfId="17212" xr:uid="{00000000-0005-0000-0000-00000A4C0000}"/>
    <cellStyle name="Total 3 10" xfId="17213" xr:uid="{00000000-0005-0000-0000-00000B4C0000}"/>
    <cellStyle name="Total 3 11" xfId="17214" xr:uid="{00000000-0005-0000-0000-00000C4C0000}"/>
    <cellStyle name="Total 3 12" xfId="17215" xr:uid="{00000000-0005-0000-0000-00000D4C0000}"/>
    <cellStyle name="Total 3 13" xfId="19129" xr:uid="{00000000-0005-0000-0000-00000E4C0000}"/>
    <cellStyle name="Total 3 2" xfId="17216" xr:uid="{00000000-0005-0000-0000-00000F4C0000}"/>
    <cellStyle name="Total 3 2 2" xfId="17217" xr:uid="{00000000-0005-0000-0000-0000104C0000}"/>
    <cellStyle name="Total 3 2 3" xfId="17218" xr:uid="{00000000-0005-0000-0000-0000114C0000}"/>
    <cellStyle name="Total 3 2 4" xfId="17219" xr:uid="{00000000-0005-0000-0000-0000124C0000}"/>
    <cellStyle name="Total 3 2 5" xfId="17220" xr:uid="{00000000-0005-0000-0000-0000134C0000}"/>
    <cellStyle name="Total 3 2 6" xfId="17221" xr:uid="{00000000-0005-0000-0000-0000144C0000}"/>
    <cellStyle name="Total 3 2 7" xfId="17222" xr:uid="{00000000-0005-0000-0000-0000154C0000}"/>
    <cellStyle name="Total 3 2 8" xfId="17223" xr:uid="{00000000-0005-0000-0000-0000164C0000}"/>
    <cellStyle name="Total 3 2 9" xfId="17224" xr:uid="{00000000-0005-0000-0000-0000174C0000}"/>
    <cellStyle name="Total 3 3" xfId="17225" xr:uid="{00000000-0005-0000-0000-0000184C0000}"/>
    <cellStyle name="Total 3 3 2" xfId="17226" xr:uid="{00000000-0005-0000-0000-0000194C0000}"/>
    <cellStyle name="Total 3 3 3" xfId="17227" xr:uid="{00000000-0005-0000-0000-00001A4C0000}"/>
    <cellStyle name="Total 3 3 4" xfId="17228" xr:uid="{00000000-0005-0000-0000-00001B4C0000}"/>
    <cellStyle name="Total 3 3 5" xfId="17229" xr:uid="{00000000-0005-0000-0000-00001C4C0000}"/>
    <cellStyle name="Total 3 4" xfId="17230" xr:uid="{00000000-0005-0000-0000-00001D4C0000}"/>
    <cellStyle name="Total 3 4 2" xfId="17231" xr:uid="{00000000-0005-0000-0000-00001E4C0000}"/>
    <cellStyle name="Total 3 4 3" xfId="17232" xr:uid="{00000000-0005-0000-0000-00001F4C0000}"/>
    <cellStyle name="Total 3 4 4" xfId="17233" xr:uid="{00000000-0005-0000-0000-0000204C0000}"/>
    <cellStyle name="Total 3 4 5" xfId="17234" xr:uid="{00000000-0005-0000-0000-0000214C0000}"/>
    <cellStyle name="Total 3 5" xfId="17235" xr:uid="{00000000-0005-0000-0000-0000224C0000}"/>
    <cellStyle name="Total 3 6" xfId="17236" xr:uid="{00000000-0005-0000-0000-0000234C0000}"/>
    <cellStyle name="Total 3 7" xfId="17237" xr:uid="{00000000-0005-0000-0000-0000244C0000}"/>
    <cellStyle name="Total 3 8" xfId="17238" xr:uid="{00000000-0005-0000-0000-0000254C0000}"/>
    <cellStyle name="Total 3 9" xfId="17239" xr:uid="{00000000-0005-0000-0000-0000264C0000}"/>
    <cellStyle name="Total 30" xfId="17240" xr:uid="{00000000-0005-0000-0000-0000274C0000}"/>
    <cellStyle name="Total 30 10" xfId="17241" xr:uid="{00000000-0005-0000-0000-0000284C0000}"/>
    <cellStyle name="Total 30 2" xfId="17242" xr:uid="{00000000-0005-0000-0000-0000294C0000}"/>
    <cellStyle name="Total 30 3" xfId="17243" xr:uid="{00000000-0005-0000-0000-00002A4C0000}"/>
    <cellStyle name="Total 30 4" xfId="17244" xr:uid="{00000000-0005-0000-0000-00002B4C0000}"/>
    <cellStyle name="Total 30 5" xfId="17245" xr:uid="{00000000-0005-0000-0000-00002C4C0000}"/>
    <cellStyle name="Total 30 6" xfId="17246" xr:uid="{00000000-0005-0000-0000-00002D4C0000}"/>
    <cellStyle name="Total 30 7" xfId="17247" xr:uid="{00000000-0005-0000-0000-00002E4C0000}"/>
    <cellStyle name="Total 30 8" xfId="17248" xr:uid="{00000000-0005-0000-0000-00002F4C0000}"/>
    <cellStyle name="Total 30 9" xfId="17249" xr:uid="{00000000-0005-0000-0000-0000304C0000}"/>
    <cellStyle name="Total 31" xfId="17250" xr:uid="{00000000-0005-0000-0000-0000314C0000}"/>
    <cellStyle name="Total 31 10" xfId="17251" xr:uid="{00000000-0005-0000-0000-0000324C0000}"/>
    <cellStyle name="Total 31 2" xfId="17252" xr:uid="{00000000-0005-0000-0000-0000334C0000}"/>
    <cellStyle name="Total 31 3" xfId="17253" xr:uid="{00000000-0005-0000-0000-0000344C0000}"/>
    <cellStyle name="Total 31 4" xfId="17254" xr:uid="{00000000-0005-0000-0000-0000354C0000}"/>
    <cellStyle name="Total 31 5" xfId="17255" xr:uid="{00000000-0005-0000-0000-0000364C0000}"/>
    <cellStyle name="Total 31 6" xfId="17256" xr:uid="{00000000-0005-0000-0000-0000374C0000}"/>
    <cellStyle name="Total 31 7" xfId="17257" xr:uid="{00000000-0005-0000-0000-0000384C0000}"/>
    <cellStyle name="Total 31 8" xfId="17258" xr:uid="{00000000-0005-0000-0000-0000394C0000}"/>
    <cellStyle name="Total 31 9" xfId="17259" xr:uid="{00000000-0005-0000-0000-00003A4C0000}"/>
    <cellStyle name="Total 32" xfId="17260" xr:uid="{00000000-0005-0000-0000-00003B4C0000}"/>
    <cellStyle name="Total 32 10" xfId="17261" xr:uid="{00000000-0005-0000-0000-00003C4C0000}"/>
    <cellStyle name="Total 32 2" xfId="17262" xr:uid="{00000000-0005-0000-0000-00003D4C0000}"/>
    <cellStyle name="Total 32 3" xfId="17263" xr:uid="{00000000-0005-0000-0000-00003E4C0000}"/>
    <cellStyle name="Total 32 4" xfId="17264" xr:uid="{00000000-0005-0000-0000-00003F4C0000}"/>
    <cellStyle name="Total 32 5" xfId="17265" xr:uid="{00000000-0005-0000-0000-0000404C0000}"/>
    <cellStyle name="Total 32 6" xfId="17266" xr:uid="{00000000-0005-0000-0000-0000414C0000}"/>
    <cellStyle name="Total 32 7" xfId="17267" xr:uid="{00000000-0005-0000-0000-0000424C0000}"/>
    <cellStyle name="Total 32 8" xfId="17268" xr:uid="{00000000-0005-0000-0000-0000434C0000}"/>
    <cellStyle name="Total 32 9" xfId="17269" xr:uid="{00000000-0005-0000-0000-0000444C0000}"/>
    <cellStyle name="Total 33" xfId="17270" xr:uid="{00000000-0005-0000-0000-0000454C0000}"/>
    <cellStyle name="Total 33 10" xfId="17271" xr:uid="{00000000-0005-0000-0000-0000464C0000}"/>
    <cellStyle name="Total 33 2" xfId="17272" xr:uid="{00000000-0005-0000-0000-0000474C0000}"/>
    <cellStyle name="Total 33 3" xfId="17273" xr:uid="{00000000-0005-0000-0000-0000484C0000}"/>
    <cellStyle name="Total 33 4" xfId="17274" xr:uid="{00000000-0005-0000-0000-0000494C0000}"/>
    <cellStyle name="Total 33 5" xfId="17275" xr:uid="{00000000-0005-0000-0000-00004A4C0000}"/>
    <cellStyle name="Total 33 6" xfId="17276" xr:uid="{00000000-0005-0000-0000-00004B4C0000}"/>
    <cellStyle name="Total 33 7" xfId="17277" xr:uid="{00000000-0005-0000-0000-00004C4C0000}"/>
    <cellStyle name="Total 33 8" xfId="17278" xr:uid="{00000000-0005-0000-0000-00004D4C0000}"/>
    <cellStyle name="Total 33 9" xfId="17279" xr:uid="{00000000-0005-0000-0000-00004E4C0000}"/>
    <cellStyle name="Total 34" xfId="17280" xr:uid="{00000000-0005-0000-0000-00004F4C0000}"/>
    <cellStyle name="Total 34 10" xfId="17281" xr:uid="{00000000-0005-0000-0000-0000504C0000}"/>
    <cellStyle name="Total 34 2" xfId="17282" xr:uid="{00000000-0005-0000-0000-0000514C0000}"/>
    <cellStyle name="Total 34 3" xfId="17283" xr:uid="{00000000-0005-0000-0000-0000524C0000}"/>
    <cellStyle name="Total 34 4" xfId="17284" xr:uid="{00000000-0005-0000-0000-0000534C0000}"/>
    <cellStyle name="Total 34 5" xfId="17285" xr:uid="{00000000-0005-0000-0000-0000544C0000}"/>
    <cellStyle name="Total 34 6" xfId="17286" xr:uid="{00000000-0005-0000-0000-0000554C0000}"/>
    <cellStyle name="Total 34 7" xfId="17287" xr:uid="{00000000-0005-0000-0000-0000564C0000}"/>
    <cellStyle name="Total 34 8" xfId="17288" xr:uid="{00000000-0005-0000-0000-0000574C0000}"/>
    <cellStyle name="Total 34 9" xfId="17289" xr:uid="{00000000-0005-0000-0000-0000584C0000}"/>
    <cellStyle name="Total 35" xfId="17290" xr:uid="{00000000-0005-0000-0000-0000594C0000}"/>
    <cellStyle name="Total 35 10" xfId="17291" xr:uid="{00000000-0005-0000-0000-00005A4C0000}"/>
    <cellStyle name="Total 35 2" xfId="17292" xr:uid="{00000000-0005-0000-0000-00005B4C0000}"/>
    <cellStyle name="Total 35 3" xfId="17293" xr:uid="{00000000-0005-0000-0000-00005C4C0000}"/>
    <cellStyle name="Total 35 4" xfId="17294" xr:uid="{00000000-0005-0000-0000-00005D4C0000}"/>
    <cellStyle name="Total 35 5" xfId="17295" xr:uid="{00000000-0005-0000-0000-00005E4C0000}"/>
    <cellStyle name="Total 35 6" xfId="17296" xr:uid="{00000000-0005-0000-0000-00005F4C0000}"/>
    <cellStyle name="Total 35 7" xfId="17297" xr:uid="{00000000-0005-0000-0000-0000604C0000}"/>
    <cellStyle name="Total 35 8" xfId="17298" xr:uid="{00000000-0005-0000-0000-0000614C0000}"/>
    <cellStyle name="Total 35 9" xfId="17299" xr:uid="{00000000-0005-0000-0000-0000624C0000}"/>
    <cellStyle name="Total 36" xfId="17300" xr:uid="{00000000-0005-0000-0000-0000634C0000}"/>
    <cellStyle name="Total 36 10" xfId="17301" xr:uid="{00000000-0005-0000-0000-0000644C0000}"/>
    <cellStyle name="Total 36 2" xfId="17302" xr:uid="{00000000-0005-0000-0000-0000654C0000}"/>
    <cellStyle name="Total 36 3" xfId="17303" xr:uid="{00000000-0005-0000-0000-0000664C0000}"/>
    <cellStyle name="Total 36 4" xfId="17304" xr:uid="{00000000-0005-0000-0000-0000674C0000}"/>
    <cellStyle name="Total 36 5" xfId="17305" xr:uid="{00000000-0005-0000-0000-0000684C0000}"/>
    <cellStyle name="Total 36 6" xfId="17306" xr:uid="{00000000-0005-0000-0000-0000694C0000}"/>
    <cellStyle name="Total 36 7" xfId="17307" xr:uid="{00000000-0005-0000-0000-00006A4C0000}"/>
    <cellStyle name="Total 36 8" xfId="17308" xr:uid="{00000000-0005-0000-0000-00006B4C0000}"/>
    <cellStyle name="Total 36 9" xfId="17309" xr:uid="{00000000-0005-0000-0000-00006C4C0000}"/>
    <cellStyle name="Total 37" xfId="17310" xr:uid="{00000000-0005-0000-0000-00006D4C0000}"/>
    <cellStyle name="Total 37 10" xfId="17311" xr:uid="{00000000-0005-0000-0000-00006E4C0000}"/>
    <cellStyle name="Total 37 2" xfId="17312" xr:uid="{00000000-0005-0000-0000-00006F4C0000}"/>
    <cellStyle name="Total 37 3" xfId="17313" xr:uid="{00000000-0005-0000-0000-0000704C0000}"/>
    <cellStyle name="Total 37 4" xfId="17314" xr:uid="{00000000-0005-0000-0000-0000714C0000}"/>
    <cellStyle name="Total 37 5" xfId="17315" xr:uid="{00000000-0005-0000-0000-0000724C0000}"/>
    <cellStyle name="Total 37 6" xfId="17316" xr:uid="{00000000-0005-0000-0000-0000734C0000}"/>
    <cellStyle name="Total 37 7" xfId="17317" xr:uid="{00000000-0005-0000-0000-0000744C0000}"/>
    <cellStyle name="Total 37 8" xfId="17318" xr:uid="{00000000-0005-0000-0000-0000754C0000}"/>
    <cellStyle name="Total 37 9" xfId="17319" xr:uid="{00000000-0005-0000-0000-0000764C0000}"/>
    <cellStyle name="Total 38" xfId="17320" xr:uid="{00000000-0005-0000-0000-0000774C0000}"/>
    <cellStyle name="Total 38 10" xfId="17321" xr:uid="{00000000-0005-0000-0000-0000784C0000}"/>
    <cellStyle name="Total 38 2" xfId="17322" xr:uid="{00000000-0005-0000-0000-0000794C0000}"/>
    <cellStyle name="Total 38 3" xfId="17323" xr:uid="{00000000-0005-0000-0000-00007A4C0000}"/>
    <cellStyle name="Total 38 4" xfId="17324" xr:uid="{00000000-0005-0000-0000-00007B4C0000}"/>
    <cellStyle name="Total 38 5" xfId="17325" xr:uid="{00000000-0005-0000-0000-00007C4C0000}"/>
    <cellStyle name="Total 38 6" xfId="17326" xr:uid="{00000000-0005-0000-0000-00007D4C0000}"/>
    <cellStyle name="Total 38 7" xfId="17327" xr:uid="{00000000-0005-0000-0000-00007E4C0000}"/>
    <cellStyle name="Total 38 8" xfId="17328" xr:uid="{00000000-0005-0000-0000-00007F4C0000}"/>
    <cellStyle name="Total 38 9" xfId="17329" xr:uid="{00000000-0005-0000-0000-0000804C0000}"/>
    <cellStyle name="Total 39" xfId="17330" xr:uid="{00000000-0005-0000-0000-0000814C0000}"/>
    <cellStyle name="Total 39 10" xfId="17331" xr:uid="{00000000-0005-0000-0000-0000824C0000}"/>
    <cellStyle name="Total 39 2" xfId="17332" xr:uid="{00000000-0005-0000-0000-0000834C0000}"/>
    <cellStyle name="Total 39 3" xfId="17333" xr:uid="{00000000-0005-0000-0000-0000844C0000}"/>
    <cellStyle name="Total 39 4" xfId="17334" xr:uid="{00000000-0005-0000-0000-0000854C0000}"/>
    <cellStyle name="Total 39 5" xfId="17335" xr:uid="{00000000-0005-0000-0000-0000864C0000}"/>
    <cellStyle name="Total 39 6" xfId="17336" xr:uid="{00000000-0005-0000-0000-0000874C0000}"/>
    <cellStyle name="Total 39 7" xfId="17337" xr:uid="{00000000-0005-0000-0000-0000884C0000}"/>
    <cellStyle name="Total 39 8" xfId="17338" xr:uid="{00000000-0005-0000-0000-0000894C0000}"/>
    <cellStyle name="Total 39 9" xfId="17339" xr:uid="{00000000-0005-0000-0000-00008A4C0000}"/>
    <cellStyle name="Total 4" xfId="17340" xr:uid="{00000000-0005-0000-0000-00008B4C0000}"/>
    <cellStyle name="Total 4 10" xfId="17341" xr:uid="{00000000-0005-0000-0000-00008C4C0000}"/>
    <cellStyle name="Total 4 11" xfId="17342" xr:uid="{00000000-0005-0000-0000-00008D4C0000}"/>
    <cellStyle name="Total 4 2" xfId="17343" xr:uid="{00000000-0005-0000-0000-00008E4C0000}"/>
    <cellStyle name="Total 4 2 2" xfId="17344" xr:uid="{00000000-0005-0000-0000-00008F4C0000}"/>
    <cellStyle name="Total 4 2 3" xfId="17345" xr:uid="{00000000-0005-0000-0000-0000904C0000}"/>
    <cellStyle name="Total 4 2 4" xfId="17346" xr:uid="{00000000-0005-0000-0000-0000914C0000}"/>
    <cellStyle name="Total 4 2 5" xfId="17347" xr:uid="{00000000-0005-0000-0000-0000924C0000}"/>
    <cellStyle name="Total 4 3" xfId="17348" xr:uid="{00000000-0005-0000-0000-0000934C0000}"/>
    <cellStyle name="Total 4 4" xfId="17349" xr:uid="{00000000-0005-0000-0000-0000944C0000}"/>
    <cellStyle name="Total 4 5" xfId="17350" xr:uid="{00000000-0005-0000-0000-0000954C0000}"/>
    <cellStyle name="Total 4 6" xfId="17351" xr:uid="{00000000-0005-0000-0000-0000964C0000}"/>
    <cellStyle name="Total 4 7" xfId="17352" xr:uid="{00000000-0005-0000-0000-0000974C0000}"/>
    <cellStyle name="Total 4 8" xfId="17353" xr:uid="{00000000-0005-0000-0000-0000984C0000}"/>
    <cellStyle name="Total 4 9" xfId="17354" xr:uid="{00000000-0005-0000-0000-0000994C0000}"/>
    <cellStyle name="Total 40" xfId="17355" xr:uid="{00000000-0005-0000-0000-00009A4C0000}"/>
    <cellStyle name="Total 40 10" xfId="17356" xr:uid="{00000000-0005-0000-0000-00009B4C0000}"/>
    <cellStyle name="Total 40 2" xfId="17357" xr:uid="{00000000-0005-0000-0000-00009C4C0000}"/>
    <cellStyle name="Total 40 3" xfId="17358" xr:uid="{00000000-0005-0000-0000-00009D4C0000}"/>
    <cellStyle name="Total 40 4" xfId="17359" xr:uid="{00000000-0005-0000-0000-00009E4C0000}"/>
    <cellStyle name="Total 40 5" xfId="17360" xr:uid="{00000000-0005-0000-0000-00009F4C0000}"/>
    <cellStyle name="Total 40 6" xfId="17361" xr:uid="{00000000-0005-0000-0000-0000A04C0000}"/>
    <cellStyle name="Total 40 7" xfId="17362" xr:uid="{00000000-0005-0000-0000-0000A14C0000}"/>
    <cellStyle name="Total 40 8" xfId="17363" xr:uid="{00000000-0005-0000-0000-0000A24C0000}"/>
    <cellStyle name="Total 40 9" xfId="17364" xr:uid="{00000000-0005-0000-0000-0000A34C0000}"/>
    <cellStyle name="Total 41" xfId="17365" xr:uid="{00000000-0005-0000-0000-0000A44C0000}"/>
    <cellStyle name="Total 41 10" xfId="17366" xr:uid="{00000000-0005-0000-0000-0000A54C0000}"/>
    <cellStyle name="Total 41 2" xfId="17367" xr:uid="{00000000-0005-0000-0000-0000A64C0000}"/>
    <cellStyle name="Total 41 3" xfId="17368" xr:uid="{00000000-0005-0000-0000-0000A74C0000}"/>
    <cellStyle name="Total 41 4" xfId="17369" xr:uid="{00000000-0005-0000-0000-0000A84C0000}"/>
    <cellStyle name="Total 41 5" xfId="17370" xr:uid="{00000000-0005-0000-0000-0000A94C0000}"/>
    <cellStyle name="Total 41 6" xfId="17371" xr:uid="{00000000-0005-0000-0000-0000AA4C0000}"/>
    <cellStyle name="Total 41 7" xfId="17372" xr:uid="{00000000-0005-0000-0000-0000AB4C0000}"/>
    <cellStyle name="Total 41 8" xfId="17373" xr:uid="{00000000-0005-0000-0000-0000AC4C0000}"/>
    <cellStyle name="Total 41 9" xfId="17374" xr:uid="{00000000-0005-0000-0000-0000AD4C0000}"/>
    <cellStyle name="Total 42" xfId="17375" xr:uid="{00000000-0005-0000-0000-0000AE4C0000}"/>
    <cellStyle name="Total 42 10" xfId="17376" xr:uid="{00000000-0005-0000-0000-0000AF4C0000}"/>
    <cellStyle name="Total 42 2" xfId="17377" xr:uid="{00000000-0005-0000-0000-0000B04C0000}"/>
    <cellStyle name="Total 42 3" xfId="17378" xr:uid="{00000000-0005-0000-0000-0000B14C0000}"/>
    <cellStyle name="Total 42 4" xfId="17379" xr:uid="{00000000-0005-0000-0000-0000B24C0000}"/>
    <cellStyle name="Total 42 5" xfId="17380" xr:uid="{00000000-0005-0000-0000-0000B34C0000}"/>
    <cellStyle name="Total 42 6" xfId="17381" xr:uid="{00000000-0005-0000-0000-0000B44C0000}"/>
    <cellStyle name="Total 42 7" xfId="17382" xr:uid="{00000000-0005-0000-0000-0000B54C0000}"/>
    <cellStyle name="Total 42 8" xfId="17383" xr:uid="{00000000-0005-0000-0000-0000B64C0000}"/>
    <cellStyle name="Total 42 9" xfId="17384" xr:uid="{00000000-0005-0000-0000-0000B74C0000}"/>
    <cellStyle name="Total 5" xfId="17385" xr:uid="{00000000-0005-0000-0000-0000B84C0000}"/>
    <cellStyle name="Total 5 10" xfId="17386" xr:uid="{00000000-0005-0000-0000-0000B94C0000}"/>
    <cellStyle name="Total 5 11" xfId="17387" xr:uid="{00000000-0005-0000-0000-0000BA4C0000}"/>
    <cellStyle name="Total 5 2" xfId="17388" xr:uid="{00000000-0005-0000-0000-0000BB4C0000}"/>
    <cellStyle name="Total 5 2 2" xfId="17389" xr:uid="{00000000-0005-0000-0000-0000BC4C0000}"/>
    <cellStyle name="Total 5 2 3" xfId="17390" xr:uid="{00000000-0005-0000-0000-0000BD4C0000}"/>
    <cellStyle name="Total 5 2 4" xfId="17391" xr:uid="{00000000-0005-0000-0000-0000BE4C0000}"/>
    <cellStyle name="Total 5 2 5" xfId="17392" xr:uid="{00000000-0005-0000-0000-0000BF4C0000}"/>
    <cellStyle name="Total 5 3" xfId="17393" xr:uid="{00000000-0005-0000-0000-0000C04C0000}"/>
    <cellStyle name="Total 5 4" xfId="17394" xr:uid="{00000000-0005-0000-0000-0000C14C0000}"/>
    <cellStyle name="Total 5 5" xfId="17395" xr:uid="{00000000-0005-0000-0000-0000C24C0000}"/>
    <cellStyle name="Total 5 6" xfId="17396" xr:uid="{00000000-0005-0000-0000-0000C34C0000}"/>
    <cellStyle name="Total 5 7" xfId="17397" xr:uid="{00000000-0005-0000-0000-0000C44C0000}"/>
    <cellStyle name="Total 5 8" xfId="17398" xr:uid="{00000000-0005-0000-0000-0000C54C0000}"/>
    <cellStyle name="Total 5 9" xfId="17399" xr:uid="{00000000-0005-0000-0000-0000C64C0000}"/>
    <cellStyle name="Total 6" xfId="17400" xr:uid="{00000000-0005-0000-0000-0000C74C0000}"/>
    <cellStyle name="Total 6 10" xfId="17401" xr:uid="{00000000-0005-0000-0000-0000C84C0000}"/>
    <cellStyle name="Total 6 11" xfId="17402" xr:uid="{00000000-0005-0000-0000-0000C94C0000}"/>
    <cellStyle name="Total 6 2" xfId="17403" xr:uid="{00000000-0005-0000-0000-0000CA4C0000}"/>
    <cellStyle name="Total 6 2 2" xfId="17404" xr:uid="{00000000-0005-0000-0000-0000CB4C0000}"/>
    <cellStyle name="Total 6 2 3" xfId="17405" xr:uid="{00000000-0005-0000-0000-0000CC4C0000}"/>
    <cellStyle name="Total 6 2 4" xfId="17406" xr:uid="{00000000-0005-0000-0000-0000CD4C0000}"/>
    <cellStyle name="Total 6 2 5" xfId="17407" xr:uid="{00000000-0005-0000-0000-0000CE4C0000}"/>
    <cellStyle name="Total 6 3" xfId="17408" xr:uid="{00000000-0005-0000-0000-0000CF4C0000}"/>
    <cellStyle name="Total 6 4" xfId="17409" xr:uid="{00000000-0005-0000-0000-0000D04C0000}"/>
    <cellStyle name="Total 6 5" xfId="17410" xr:uid="{00000000-0005-0000-0000-0000D14C0000}"/>
    <cellStyle name="Total 6 6" xfId="17411" xr:uid="{00000000-0005-0000-0000-0000D24C0000}"/>
    <cellStyle name="Total 6 7" xfId="17412" xr:uid="{00000000-0005-0000-0000-0000D34C0000}"/>
    <cellStyle name="Total 6 8" xfId="17413" xr:uid="{00000000-0005-0000-0000-0000D44C0000}"/>
    <cellStyle name="Total 6 9" xfId="17414" xr:uid="{00000000-0005-0000-0000-0000D54C0000}"/>
    <cellStyle name="Total 7" xfId="17415" xr:uid="{00000000-0005-0000-0000-0000D64C0000}"/>
    <cellStyle name="Total 7 10" xfId="17416" xr:uid="{00000000-0005-0000-0000-0000D74C0000}"/>
    <cellStyle name="Total 7 2" xfId="17417" xr:uid="{00000000-0005-0000-0000-0000D84C0000}"/>
    <cellStyle name="Total 7 3" xfId="17418" xr:uid="{00000000-0005-0000-0000-0000D94C0000}"/>
    <cellStyle name="Total 7 4" xfId="17419" xr:uid="{00000000-0005-0000-0000-0000DA4C0000}"/>
    <cellStyle name="Total 7 5" xfId="17420" xr:uid="{00000000-0005-0000-0000-0000DB4C0000}"/>
    <cellStyle name="Total 7 6" xfId="17421" xr:uid="{00000000-0005-0000-0000-0000DC4C0000}"/>
    <cellStyle name="Total 7 7" xfId="17422" xr:uid="{00000000-0005-0000-0000-0000DD4C0000}"/>
    <cellStyle name="Total 7 8" xfId="17423" xr:uid="{00000000-0005-0000-0000-0000DE4C0000}"/>
    <cellStyle name="Total 7 9" xfId="17424" xr:uid="{00000000-0005-0000-0000-0000DF4C0000}"/>
    <cellStyle name="Total 8" xfId="17425" xr:uid="{00000000-0005-0000-0000-0000E04C0000}"/>
    <cellStyle name="Total 8 10" xfId="17426" xr:uid="{00000000-0005-0000-0000-0000E14C0000}"/>
    <cellStyle name="Total 8 2" xfId="17427" xr:uid="{00000000-0005-0000-0000-0000E24C0000}"/>
    <cellStyle name="Total 8 3" xfId="17428" xr:uid="{00000000-0005-0000-0000-0000E34C0000}"/>
    <cellStyle name="Total 8 4" xfId="17429" xr:uid="{00000000-0005-0000-0000-0000E44C0000}"/>
    <cellStyle name="Total 8 5" xfId="17430" xr:uid="{00000000-0005-0000-0000-0000E54C0000}"/>
    <cellStyle name="Total 8 6" xfId="17431" xr:uid="{00000000-0005-0000-0000-0000E64C0000}"/>
    <cellStyle name="Total 8 7" xfId="17432" xr:uid="{00000000-0005-0000-0000-0000E74C0000}"/>
    <cellStyle name="Total 8 8" xfId="17433" xr:uid="{00000000-0005-0000-0000-0000E84C0000}"/>
    <cellStyle name="Total 8 9" xfId="17434" xr:uid="{00000000-0005-0000-0000-0000E94C0000}"/>
    <cellStyle name="Total 9" xfId="17435" xr:uid="{00000000-0005-0000-0000-0000EA4C0000}"/>
    <cellStyle name="Total 9 10" xfId="17436" xr:uid="{00000000-0005-0000-0000-0000EB4C0000}"/>
    <cellStyle name="Total 9 2" xfId="17437" xr:uid="{00000000-0005-0000-0000-0000EC4C0000}"/>
    <cellStyle name="Total 9 3" xfId="17438" xr:uid="{00000000-0005-0000-0000-0000ED4C0000}"/>
    <cellStyle name="Total 9 4" xfId="17439" xr:uid="{00000000-0005-0000-0000-0000EE4C0000}"/>
    <cellStyle name="Total 9 5" xfId="17440" xr:uid="{00000000-0005-0000-0000-0000EF4C0000}"/>
    <cellStyle name="Total 9 6" xfId="17441" xr:uid="{00000000-0005-0000-0000-0000F04C0000}"/>
    <cellStyle name="Total 9 7" xfId="17442" xr:uid="{00000000-0005-0000-0000-0000F14C0000}"/>
    <cellStyle name="Total 9 8" xfId="17443" xr:uid="{00000000-0005-0000-0000-0000F24C0000}"/>
    <cellStyle name="Total 9 9" xfId="17444" xr:uid="{00000000-0005-0000-0000-0000F34C0000}"/>
    <cellStyle name="Überschrift" xfId="17445" xr:uid="{00000000-0005-0000-0000-0000F44C0000}"/>
    <cellStyle name="Überschrift 1" xfId="17446" xr:uid="{00000000-0005-0000-0000-0000F54C0000}"/>
    <cellStyle name="Überschrift 1 10" xfId="17447" xr:uid="{00000000-0005-0000-0000-0000F64C0000}"/>
    <cellStyle name="Überschrift 1 2" xfId="17448" xr:uid="{00000000-0005-0000-0000-0000F74C0000}"/>
    <cellStyle name="Überschrift 1 3" xfId="17449" xr:uid="{00000000-0005-0000-0000-0000F84C0000}"/>
    <cellStyle name="Überschrift 1 4" xfId="17450" xr:uid="{00000000-0005-0000-0000-0000F94C0000}"/>
    <cellStyle name="Überschrift 1 5" xfId="17451" xr:uid="{00000000-0005-0000-0000-0000FA4C0000}"/>
    <cellStyle name="Überschrift 1 6" xfId="17452" xr:uid="{00000000-0005-0000-0000-0000FB4C0000}"/>
    <cellStyle name="Überschrift 1 7" xfId="17453" xr:uid="{00000000-0005-0000-0000-0000FC4C0000}"/>
    <cellStyle name="Überschrift 1 8" xfId="17454" xr:uid="{00000000-0005-0000-0000-0000FD4C0000}"/>
    <cellStyle name="Überschrift 1 9" xfId="17455" xr:uid="{00000000-0005-0000-0000-0000FE4C0000}"/>
    <cellStyle name="Überschrift 10" xfId="17456" xr:uid="{00000000-0005-0000-0000-0000FF4C0000}"/>
    <cellStyle name="Überschrift 11" xfId="17457" xr:uid="{00000000-0005-0000-0000-0000004D0000}"/>
    <cellStyle name="Überschrift 12" xfId="17458" xr:uid="{00000000-0005-0000-0000-0000014D0000}"/>
    <cellStyle name="Überschrift 13" xfId="17459" xr:uid="{00000000-0005-0000-0000-0000024D0000}"/>
    <cellStyle name="Überschrift 2" xfId="17460" xr:uid="{00000000-0005-0000-0000-0000034D0000}"/>
    <cellStyle name="Überschrift 2 10" xfId="17461" xr:uid="{00000000-0005-0000-0000-0000044D0000}"/>
    <cellStyle name="Überschrift 2 2" xfId="17462" xr:uid="{00000000-0005-0000-0000-0000054D0000}"/>
    <cellStyle name="Überschrift 2 3" xfId="17463" xr:uid="{00000000-0005-0000-0000-0000064D0000}"/>
    <cellStyle name="Überschrift 2 4" xfId="17464" xr:uid="{00000000-0005-0000-0000-0000074D0000}"/>
    <cellStyle name="Überschrift 2 5" xfId="17465" xr:uid="{00000000-0005-0000-0000-0000084D0000}"/>
    <cellStyle name="Überschrift 2 6" xfId="17466" xr:uid="{00000000-0005-0000-0000-0000094D0000}"/>
    <cellStyle name="Überschrift 2 7" xfId="17467" xr:uid="{00000000-0005-0000-0000-00000A4D0000}"/>
    <cellStyle name="Überschrift 2 8" xfId="17468" xr:uid="{00000000-0005-0000-0000-00000B4D0000}"/>
    <cellStyle name="Überschrift 2 9" xfId="17469" xr:uid="{00000000-0005-0000-0000-00000C4D0000}"/>
    <cellStyle name="Überschrift 3" xfId="17470" xr:uid="{00000000-0005-0000-0000-00000D4D0000}"/>
    <cellStyle name="Überschrift 3 10" xfId="17471" xr:uid="{00000000-0005-0000-0000-00000E4D0000}"/>
    <cellStyle name="Überschrift 3 2" xfId="17472" xr:uid="{00000000-0005-0000-0000-00000F4D0000}"/>
    <cellStyle name="Überschrift 3 3" xfId="17473" xr:uid="{00000000-0005-0000-0000-0000104D0000}"/>
    <cellStyle name="Überschrift 3 4" xfId="17474" xr:uid="{00000000-0005-0000-0000-0000114D0000}"/>
    <cellStyle name="Überschrift 3 5" xfId="17475" xr:uid="{00000000-0005-0000-0000-0000124D0000}"/>
    <cellStyle name="Überschrift 3 6" xfId="17476" xr:uid="{00000000-0005-0000-0000-0000134D0000}"/>
    <cellStyle name="Überschrift 3 7" xfId="17477" xr:uid="{00000000-0005-0000-0000-0000144D0000}"/>
    <cellStyle name="Überschrift 3 8" xfId="17478" xr:uid="{00000000-0005-0000-0000-0000154D0000}"/>
    <cellStyle name="Überschrift 3 9" xfId="17479" xr:uid="{00000000-0005-0000-0000-0000164D0000}"/>
    <cellStyle name="Überschrift 4" xfId="17480" xr:uid="{00000000-0005-0000-0000-0000174D0000}"/>
    <cellStyle name="Überschrift 4 10" xfId="17481" xr:uid="{00000000-0005-0000-0000-0000184D0000}"/>
    <cellStyle name="Überschrift 4 2" xfId="17482" xr:uid="{00000000-0005-0000-0000-0000194D0000}"/>
    <cellStyle name="Überschrift 4 3" xfId="17483" xr:uid="{00000000-0005-0000-0000-00001A4D0000}"/>
    <cellStyle name="Überschrift 4 4" xfId="17484" xr:uid="{00000000-0005-0000-0000-00001B4D0000}"/>
    <cellStyle name="Überschrift 4 5" xfId="17485" xr:uid="{00000000-0005-0000-0000-00001C4D0000}"/>
    <cellStyle name="Überschrift 4 6" xfId="17486" xr:uid="{00000000-0005-0000-0000-00001D4D0000}"/>
    <cellStyle name="Überschrift 4 7" xfId="17487" xr:uid="{00000000-0005-0000-0000-00001E4D0000}"/>
    <cellStyle name="Überschrift 4 8" xfId="17488" xr:uid="{00000000-0005-0000-0000-00001F4D0000}"/>
    <cellStyle name="Überschrift 4 9" xfId="17489" xr:uid="{00000000-0005-0000-0000-0000204D0000}"/>
    <cellStyle name="Überschrift 5" xfId="17490" xr:uid="{00000000-0005-0000-0000-0000214D0000}"/>
    <cellStyle name="Überschrift 6" xfId="17491" xr:uid="{00000000-0005-0000-0000-0000224D0000}"/>
    <cellStyle name="Überschrift 7" xfId="17492" xr:uid="{00000000-0005-0000-0000-0000234D0000}"/>
    <cellStyle name="Überschrift 8" xfId="17493" xr:uid="{00000000-0005-0000-0000-0000244D0000}"/>
    <cellStyle name="Überschrift 9" xfId="17494" xr:uid="{00000000-0005-0000-0000-0000254D0000}"/>
    <cellStyle name="Valuutta_Layo9704" xfId="17495" xr:uid="{00000000-0005-0000-0000-0000264D0000}"/>
    <cellStyle name="Verknüpfte Zelle" xfId="17496" xr:uid="{00000000-0005-0000-0000-0000274D0000}"/>
    <cellStyle name="Verknüpfte Zelle 10" xfId="17497" xr:uid="{00000000-0005-0000-0000-0000284D0000}"/>
    <cellStyle name="Verknüpfte Zelle 2" xfId="17498" xr:uid="{00000000-0005-0000-0000-0000294D0000}"/>
    <cellStyle name="Verknüpfte Zelle 3" xfId="17499" xr:uid="{00000000-0005-0000-0000-00002A4D0000}"/>
    <cellStyle name="Verknüpfte Zelle 4" xfId="17500" xr:uid="{00000000-0005-0000-0000-00002B4D0000}"/>
    <cellStyle name="Verknüpfte Zelle 5" xfId="17501" xr:uid="{00000000-0005-0000-0000-00002C4D0000}"/>
    <cellStyle name="Verknüpfte Zelle 6" xfId="17502" xr:uid="{00000000-0005-0000-0000-00002D4D0000}"/>
    <cellStyle name="Verknüpfte Zelle 7" xfId="17503" xr:uid="{00000000-0005-0000-0000-00002E4D0000}"/>
    <cellStyle name="Verknüpfte Zelle 8" xfId="17504" xr:uid="{00000000-0005-0000-0000-00002F4D0000}"/>
    <cellStyle name="Verknüpfte Zelle 9" xfId="17505" xr:uid="{00000000-0005-0000-0000-0000304D0000}"/>
    <cellStyle name="Warnender Text" xfId="17506" xr:uid="{00000000-0005-0000-0000-0000314D0000}"/>
    <cellStyle name="Warnender Text 10" xfId="17507" xr:uid="{00000000-0005-0000-0000-0000324D0000}"/>
    <cellStyle name="Warnender Text 2" xfId="17508" xr:uid="{00000000-0005-0000-0000-0000334D0000}"/>
    <cellStyle name="Warnender Text 3" xfId="17509" xr:uid="{00000000-0005-0000-0000-0000344D0000}"/>
    <cellStyle name="Warnender Text 4" xfId="17510" xr:uid="{00000000-0005-0000-0000-0000354D0000}"/>
    <cellStyle name="Warnender Text 5" xfId="17511" xr:uid="{00000000-0005-0000-0000-0000364D0000}"/>
    <cellStyle name="Warnender Text 6" xfId="17512" xr:uid="{00000000-0005-0000-0000-0000374D0000}"/>
    <cellStyle name="Warnender Text 7" xfId="17513" xr:uid="{00000000-0005-0000-0000-0000384D0000}"/>
    <cellStyle name="Warnender Text 8" xfId="17514" xr:uid="{00000000-0005-0000-0000-0000394D0000}"/>
    <cellStyle name="Warnender Text 9" xfId="17515" xr:uid="{00000000-0005-0000-0000-00003A4D0000}"/>
    <cellStyle name="Warning Text" xfId="17516" builtinId="11" customBuiltin="1"/>
    <cellStyle name="Warning Text 10" xfId="17517" xr:uid="{00000000-0005-0000-0000-00003C4D0000}"/>
    <cellStyle name="Warning Text 10 10" xfId="17518" xr:uid="{00000000-0005-0000-0000-00003D4D0000}"/>
    <cellStyle name="Warning Text 10 2" xfId="17519" xr:uid="{00000000-0005-0000-0000-00003E4D0000}"/>
    <cellStyle name="Warning Text 10 3" xfId="17520" xr:uid="{00000000-0005-0000-0000-00003F4D0000}"/>
    <cellStyle name="Warning Text 10 4" xfId="17521" xr:uid="{00000000-0005-0000-0000-0000404D0000}"/>
    <cellStyle name="Warning Text 10 5" xfId="17522" xr:uid="{00000000-0005-0000-0000-0000414D0000}"/>
    <cellStyle name="Warning Text 10 6" xfId="17523" xr:uid="{00000000-0005-0000-0000-0000424D0000}"/>
    <cellStyle name="Warning Text 10 7" xfId="17524" xr:uid="{00000000-0005-0000-0000-0000434D0000}"/>
    <cellStyle name="Warning Text 10 8" xfId="17525" xr:uid="{00000000-0005-0000-0000-0000444D0000}"/>
    <cellStyle name="Warning Text 10 9" xfId="17526" xr:uid="{00000000-0005-0000-0000-0000454D0000}"/>
    <cellStyle name="Warning Text 11" xfId="17527" xr:uid="{00000000-0005-0000-0000-0000464D0000}"/>
    <cellStyle name="Warning Text 11 10" xfId="17528" xr:uid="{00000000-0005-0000-0000-0000474D0000}"/>
    <cellStyle name="Warning Text 11 2" xfId="17529" xr:uid="{00000000-0005-0000-0000-0000484D0000}"/>
    <cellStyle name="Warning Text 11 3" xfId="17530" xr:uid="{00000000-0005-0000-0000-0000494D0000}"/>
    <cellStyle name="Warning Text 11 4" xfId="17531" xr:uid="{00000000-0005-0000-0000-00004A4D0000}"/>
    <cellStyle name="Warning Text 11 5" xfId="17532" xr:uid="{00000000-0005-0000-0000-00004B4D0000}"/>
    <cellStyle name="Warning Text 11 6" xfId="17533" xr:uid="{00000000-0005-0000-0000-00004C4D0000}"/>
    <cellStyle name="Warning Text 11 7" xfId="17534" xr:uid="{00000000-0005-0000-0000-00004D4D0000}"/>
    <cellStyle name="Warning Text 11 8" xfId="17535" xr:uid="{00000000-0005-0000-0000-00004E4D0000}"/>
    <cellStyle name="Warning Text 11 9" xfId="17536" xr:uid="{00000000-0005-0000-0000-00004F4D0000}"/>
    <cellStyle name="Warning Text 12" xfId="17537" xr:uid="{00000000-0005-0000-0000-0000504D0000}"/>
    <cellStyle name="Warning Text 12 10" xfId="17538" xr:uid="{00000000-0005-0000-0000-0000514D0000}"/>
    <cellStyle name="Warning Text 12 2" xfId="17539" xr:uid="{00000000-0005-0000-0000-0000524D0000}"/>
    <cellStyle name="Warning Text 12 3" xfId="17540" xr:uid="{00000000-0005-0000-0000-0000534D0000}"/>
    <cellStyle name="Warning Text 12 4" xfId="17541" xr:uid="{00000000-0005-0000-0000-0000544D0000}"/>
    <cellStyle name="Warning Text 12 5" xfId="17542" xr:uid="{00000000-0005-0000-0000-0000554D0000}"/>
    <cellStyle name="Warning Text 12 6" xfId="17543" xr:uid="{00000000-0005-0000-0000-0000564D0000}"/>
    <cellStyle name="Warning Text 12 7" xfId="17544" xr:uid="{00000000-0005-0000-0000-0000574D0000}"/>
    <cellStyle name="Warning Text 12 8" xfId="17545" xr:uid="{00000000-0005-0000-0000-0000584D0000}"/>
    <cellStyle name="Warning Text 12 9" xfId="17546" xr:uid="{00000000-0005-0000-0000-0000594D0000}"/>
    <cellStyle name="Warning Text 13" xfId="17547" xr:uid="{00000000-0005-0000-0000-00005A4D0000}"/>
    <cellStyle name="Warning Text 13 10" xfId="17548" xr:uid="{00000000-0005-0000-0000-00005B4D0000}"/>
    <cellStyle name="Warning Text 13 2" xfId="17549" xr:uid="{00000000-0005-0000-0000-00005C4D0000}"/>
    <cellStyle name="Warning Text 13 3" xfId="17550" xr:uid="{00000000-0005-0000-0000-00005D4D0000}"/>
    <cellStyle name="Warning Text 13 4" xfId="17551" xr:uid="{00000000-0005-0000-0000-00005E4D0000}"/>
    <cellStyle name="Warning Text 13 5" xfId="17552" xr:uid="{00000000-0005-0000-0000-00005F4D0000}"/>
    <cellStyle name="Warning Text 13 6" xfId="17553" xr:uid="{00000000-0005-0000-0000-0000604D0000}"/>
    <cellStyle name="Warning Text 13 7" xfId="17554" xr:uid="{00000000-0005-0000-0000-0000614D0000}"/>
    <cellStyle name="Warning Text 13 8" xfId="17555" xr:uid="{00000000-0005-0000-0000-0000624D0000}"/>
    <cellStyle name="Warning Text 13 9" xfId="17556" xr:uid="{00000000-0005-0000-0000-0000634D0000}"/>
    <cellStyle name="Warning Text 14" xfId="17557" xr:uid="{00000000-0005-0000-0000-0000644D0000}"/>
    <cellStyle name="Warning Text 14 10" xfId="17558" xr:uid="{00000000-0005-0000-0000-0000654D0000}"/>
    <cellStyle name="Warning Text 14 2" xfId="17559" xr:uid="{00000000-0005-0000-0000-0000664D0000}"/>
    <cellStyle name="Warning Text 14 3" xfId="17560" xr:uid="{00000000-0005-0000-0000-0000674D0000}"/>
    <cellStyle name="Warning Text 14 4" xfId="17561" xr:uid="{00000000-0005-0000-0000-0000684D0000}"/>
    <cellStyle name="Warning Text 14 5" xfId="17562" xr:uid="{00000000-0005-0000-0000-0000694D0000}"/>
    <cellStyle name="Warning Text 14 6" xfId="17563" xr:uid="{00000000-0005-0000-0000-00006A4D0000}"/>
    <cellStyle name="Warning Text 14 7" xfId="17564" xr:uid="{00000000-0005-0000-0000-00006B4D0000}"/>
    <cellStyle name="Warning Text 14 8" xfId="17565" xr:uid="{00000000-0005-0000-0000-00006C4D0000}"/>
    <cellStyle name="Warning Text 14 9" xfId="17566" xr:uid="{00000000-0005-0000-0000-00006D4D0000}"/>
    <cellStyle name="Warning Text 15" xfId="17567" xr:uid="{00000000-0005-0000-0000-00006E4D0000}"/>
    <cellStyle name="Warning Text 15 10" xfId="17568" xr:uid="{00000000-0005-0000-0000-00006F4D0000}"/>
    <cellStyle name="Warning Text 15 2" xfId="17569" xr:uid="{00000000-0005-0000-0000-0000704D0000}"/>
    <cellStyle name="Warning Text 15 3" xfId="17570" xr:uid="{00000000-0005-0000-0000-0000714D0000}"/>
    <cellStyle name="Warning Text 15 4" xfId="17571" xr:uid="{00000000-0005-0000-0000-0000724D0000}"/>
    <cellStyle name="Warning Text 15 5" xfId="17572" xr:uid="{00000000-0005-0000-0000-0000734D0000}"/>
    <cellStyle name="Warning Text 15 6" xfId="17573" xr:uid="{00000000-0005-0000-0000-0000744D0000}"/>
    <cellStyle name="Warning Text 15 7" xfId="17574" xr:uid="{00000000-0005-0000-0000-0000754D0000}"/>
    <cellStyle name="Warning Text 15 8" xfId="17575" xr:uid="{00000000-0005-0000-0000-0000764D0000}"/>
    <cellStyle name="Warning Text 15 9" xfId="17576" xr:uid="{00000000-0005-0000-0000-0000774D0000}"/>
    <cellStyle name="Warning Text 16" xfId="17577" xr:uid="{00000000-0005-0000-0000-0000784D0000}"/>
    <cellStyle name="Warning Text 16 10" xfId="17578" xr:uid="{00000000-0005-0000-0000-0000794D0000}"/>
    <cellStyle name="Warning Text 16 2" xfId="17579" xr:uid="{00000000-0005-0000-0000-00007A4D0000}"/>
    <cellStyle name="Warning Text 16 3" xfId="17580" xr:uid="{00000000-0005-0000-0000-00007B4D0000}"/>
    <cellStyle name="Warning Text 16 4" xfId="17581" xr:uid="{00000000-0005-0000-0000-00007C4D0000}"/>
    <cellStyle name="Warning Text 16 5" xfId="17582" xr:uid="{00000000-0005-0000-0000-00007D4D0000}"/>
    <cellStyle name="Warning Text 16 6" xfId="17583" xr:uid="{00000000-0005-0000-0000-00007E4D0000}"/>
    <cellStyle name="Warning Text 16 7" xfId="17584" xr:uid="{00000000-0005-0000-0000-00007F4D0000}"/>
    <cellStyle name="Warning Text 16 8" xfId="17585" xr:uid="{00000000-0005-0000-0000-0000804D0000}"/>
    <cellStyle name="Warning Text 16 9" xfId="17586" xr:uid="{00000000-0005-0000-0000-0000814D0000}"/>
    <cellStyle name="Warning Text 17" xfId="17587" xr:uid="{00000000-0005-0000-0000-0000824D0000}"/>
    <cellStyle name="Warning Text 17 10" xfId="17588" xr:uid="{00000000-0005-0000-0000-0000834D0000}"/>
    <cellStyle name="Warning Text 17 2" xfId="17589" xr:uid="{00000000-0005-0000-0000-0000844D0000}"/>
    <cellStyle name="Warning Text 17 3" xfId="17590" xr:uid="{00000000-0005-0000-0000-0000854D0000}"/>
    <cellStyle name="Warning Text 17 4" xfId="17591" xr:uid="{00000000-0005-0000-0000-0000864D0000}"/>
    <cellStyle name="Warning Text 17 5" xfId="17592" xr:uid="{00000000-0005-0000-0000-0000874D0000}"/>
    <cellStyle name="Warning Text 17 6" xfId="17593" xr:uid="{00000000-0005-0000-0000-0000884D0000}"/>
    <cellStyle name="Warning Text 17 7" xfId="17594" xr:uid="{00000000-0005-0000-0000-0000894D0000}"/>
    <cellStyle name="Warning Text 17 8" xfId="17595" xr:uid="{00000000-0005-0000-0000-00008A4D0000}"/>
    <cellStyle name="Warning Text 17 9" xfId="17596" xr:uid="{00000000-0005-0000-0000-00008B4D0000}"/>
    <cellStyle name="Warning Text 18" xfId="17597" xr:uid="{00000000-0005-0000-0000-00008C4D0000}"/>
    <cellStyle name="Warning Text 18 10" xfId="17598" xr:uid="{00000000-0005-0000-0000-00008D4D0000}"/>
    <cellStyle name="Warning Text 18 2" xfId="17599" xr:uid="{00000000-0005-0000-0000-00008E4D0000}"/>
    <cellStyle name="Warning Text 18 3" xfId="17600" xr:uid="{00000000-0005-0000-0000-00008F4D0000}"/>
    <cellStyle name="Warning Text 18 4" xfId="17601" xr:uid="{00000000-0005-0000-0000-0000904D0000}"/>
    <cellStyle name="Warning Text 18 5" xfId="17602" xr:uid="{00000000-0005-0000-0000-0000914D0000}"/>
    <cellStyle name="Warning Text 18 6" xfId="17603" xr:uid="{00000000-0005-0000-0000-0000924D0000}"/>
    <cellStyle name="Warning Text 18 7" xfId="17604" xr:uid="{00000000-0005-0000-0000-0000934D0000}"/>
    <cellStyle name="Warning Text 18 8" xfId="17605" xr:uid="{00000000-0005-0000-0000-0000944D0000}"/>
    <cellStyle name="Warning Text 18 9" xfId="17606" xr:uid="{00000000-0005-0000-0000-0000954D0000}"/>
    <cellStyle name="Warning Text 19" xfId="17607" xr:uid="{00000000-0005-0000-0000-0000964D0000}"/>
    <cellStyle name="Warning Text 19 10" xfId="17608" xr:uid="{00000000-0005-0000-0000-0000974D0000}"/>
    <cellStyle name="Warning Text 19 2" xfId="17609" xr:uid="{00000000-0005-0000-0000-0000984D0000}"/>
    <cellStyle name="Warning Text 19 3" xfId="17610" xr:uid="{00000000-0005-0000-0000-0000994D0000}"/>
    <cellStyle name="Warning Text 19 4" xfId="17611" xr:uid="{00000000-0005-0000-0000-00009A4D0000}"/>
    <cellStyle name="Warning Text 19 5" xfId="17612" xr:uid="{00000000-0005-0000-0000-00009B4D0000}"/>
    <cellStyle name="Warning Text 19 6" xfId="17613" xr:uid="{00000000-0005-0000-0000-00009C4D0000}"/>
    <cellStyle name="Warning Text 19 7" xfId="17614" xr:uid="{00000000-0005-0000-0000-00009D4D0000}"/>
    <cellStyle name="Warning Text 19 8" xfId="17615" xr:uid="{00000000-0005-0000-0000-00009E4D0000}"/>
    <cellStyle name="Warning Text 19 9" xfId="17616" xr:uid="{00000000-0005-0000-0000-00009F4D0000}"/>
    <cellStyle name="Warning Text 2" xfId="17617" xr:uid="{00000000-0005-0000-0000-0000A04D0000}"/>
    <cellStyle name="Warning Text 2 10" xfId="17618" xr:uid="{00000000-0005-0000-0000-0000A14D0000}"/>
    <cellStyle name="Warning Text 2 10 10" xfId="19131" xr:uid="{00000000-0005-0000-0000-0000A24D0000}"/>
    <cellStyle name="Warning Text 2 10 2" xfId="17619" xr:uid="{00000000-0005-0000-0000-0000A34D0000}"/>
    <cellStyle name="Warning Text 2 10 3" xfId="17620" xr:uid="{00000000-0005-0000-0000-0000A44D0000}"/>
    <cellStyle name="Warning Text 2 10 4" xfId="17621" xr:uid="{00000000-0005-0000-0000-0000A54D0000}"/>
    <cellStyle name="Warning Text 2 10 5" xfId="17622" xr:uid="{00000000-0005-0000-0000-0000A64D0000}"/>
    <cellStyle name="Warning Text 2 10 6" xfId="17623" xr:uid="{00000000-0005-0000-0000-0000A74D0000}"/>
    <cellStyle name="Warning Text 2 10 7" xfId="17624" xr:uid="{00000000-0005-0000-0000-0000A84D0000}"/>
    <cellStyle name="Warning Text 2 10 8" xfId="17625" xr:uid="{00000000-0005-0000-0000-0000A94D0000}"/>
    <cellStyle name="Warning Text 2 10 9" xfId="17626" xr:uid="{00000000-0005-0000-0000-0000AA4D0000}"/>
    <cellStyle name="Warning Text 2 11" xfId="17627" xr:uid="{00000000-0005-0000-0000-0000AB4D0000}"/>
    <cellStyle name="Warning Text 2 12" xfId="17628" xr:uid="{00000000-0005-0000-0000-0000AC4D0000}"/>
    <cellStyle name="Warning Text 2 13" xfId="17629" xr:uid="{00000000-0005-0000-0000-0000AD4D0000}"/>
    <cellStyle name="Warning Text 2 14" xfId="17630" xr:uid="{00000000-0005-0000-0000-0000AE4D0000}"/>
    <cellStyle name="Warning Text 2 15" xfId="17631" xr:uid="{00000000-0005-0000-0000-0000AF4D0000}"/>
    <cellStyle name="Warning Text 2 16" xfId="17632" xr:uid="{00000000-0005-0000-0000-0000B04D0000}"/>
    <cellStyle name="Warning Text 2 17" xfId="17633" xr:uid="{00000000-0005-0000-0000-0000B14D0000}"/>
    <cellStyle name="Warning Text 2 18" xfId="17634" xr:uid="{00000000-0005-0000-0000-0000B24D0000}"/>
    <cellStyle name="Warning Text 2 19" xfId="17635" xr:uid="{00000000-0005-0000-0000-0000B34D0000}"/>
    <cellStyle name="Warning Text 2 2" xfId="17636" xr:uid="{00000000-0005-0000-0000-0000B44D0000}"/>
    <cellStyle name="Warning Text 2 2 10" xfId="19132" xr:uid="{00000000-0005-0000-0000-0000B54D0000}"/>
    <cellStyle name="Warning Text 2 2 2" xfId="17637" xr:uid="{00000000-0005-0000-0000-0000B64D0000}"/>
    <cellStyle name="Warning Text 2 2 3" xfId="17638" xr:uid="{00000000-0005-0000-0000-0000B74D0000}"/>
    <cellStyle name="Warning Text 2 2 4" xfId="17639" xr:uid="{00000000-0005-0000-0000-0000B84D0000}"/>
    <cellStyle name="Warning Text 2 2 5" xfId="17640" xr:uid="{00000000-0005-0000-0000-0000B94D0000}"/>
    <cellStyle name="Warning Text 2 2 6" xfId="17641" xr:uid="{00000000-0005-0000-0000-0000BA4D0000}"/>
    <cellStyle name="Warning Text 2 2 7" xfId="17642" xr:uid="{00000000-0005-0000-0000-0000BB4D0000}"/>
    <cellStyle name="Warning Text 2 2 8" xfId="17643" xr:uid="{00000000-0005-0000-0000-0000BC4D0000}"/>
    <cellStyle name="Warning Text 2 2 9" xfId="17644" xr:uid="{00000000-0005-0000-0000-0000BD4D0000}"/>
    <cellStyle name="Warning Text 2 20" xfId="19130" xr:uid="{00000000-0005-0000-0000-0000BE4D0000}"/>
    <cellStyle name="Warning Text 2 3" xfId="17645" xr:uid="{00000000-0005-0000-0000-0000BF4D0000}"/>
    <cellStyle name="Warning Text 2 3 10" xfId="19133" xr:uid="{00000000-0005-0000-0000-0000C04D0000}"/>
    <cellStyle name="Warning Text 2 3 2" xfId="17646" xr:uid="{00000000-0005-0000-0000-0000C14D0000}"/>
    <cellStyle name="Warning Text 2 3 3" xfId="17647" xr:uid="{00000000-0005-0000-0000-0000C24D0000}"/>
    <cellStyle name="Warning Text 2 3 4" xfId="17648" xr:uid="{00000000-0005-0000-0000-0000C34D0000}"/>
    <cellStyle name="Warning Text 2 3 5" xfId="17649" xr:uid="{00000000-0005-0000-0000-0000C44D0000}"/>
    <cellStyle name="Warning Text 2 3 6" xfId="17650" xr:uid="{00000000-0005-0000-0000-0000C54D0000}"/>
    <cellStyle name="Warning Text 2 3 7" xfId="17651" xr:uid="{00000000-0005-0000-0000-0000C64D0000}"/>
    <cellStyle name="Warning Text 2 3 8" xfId="17652" xr:uid="{00000000-0005-0000-0000-0000C74D0000}"/>
    <cellStyle name="Warning Text 2 3 9" xfId="17653" xr:uid="{00000000-0005-0000-0000-0000C84D0000}"/>
    <cellStyle name="Warning Text 2 4" xfId="17654" xr:uid="{00000000-0005-0000-0000-0000C94D0000}"/>
    <cellStyle name="Warning Text 2 4 10" xfId="19134" xr:uid="{00000000-0005-0000-0000-0000CA4D0000}"/>
    <cellStyle name="Warning Text 2 4 2" xfId="17655" xr:uid="{00000000-0005-0000-0000-0000CB4D0000}"/>
    <cellStyle name="Warning Text 2 4 3" xfId="17656" xr:uid="{00000000-0005-0000-0000-0000CC4D0000}"/>
    <cellStyle name="Warning Text 2 4 4" xfId="17657" xr:uid="{00000000-0005-0000-0000-0000CD4D0000}"/>
    <cellStyle name="Warning Text 2 4 5" xfId="17658" xr:uid="{00000000-0005-0000-0000-0000CE4D0000}"/>
    <cellStyle name="Warning Text 2 4 6" xfId="17659" xr:uid="{00000000-0005-0000-0000-0000CF4D0000}"/>
    <cellStyle name="Warning Text 2 4 7" xfId="17660" xr:uid="{00000000-0005-0000-0000-0000D04D0000}"/>
    <cellStyle name="Warning Text 2 4 8" xfId="17661" xr:uid="{00000000-0005-0000-0000-0000D14D0000}"/>
    <cellStyle name="Warning Text 2 4 9" xfId="17662" xr:uid="{00000000-0005-0000-0000-0000D24D0000}"/>
    <cellStyle name="Warning Text 2 5" xfId="17663" xr:uid="{00000000-0005-0000-0000-0000D34D0000}"/>
    <cellStyle name="Warning Text 2 5 10" xfId="19135" xr:uid="{00000000-0005-0000-0000-0000D44D0000}"/>
    <cellStyle name="Warning Text 2 5 2" xfId="17664" xr:uid="{00000000-0005-0000-0000-0000D54D0000}"/>
    <cellStyle name="Warning Text 2 5 3" xfId="17665" xr:uid="{00000000-0005-0000-0000-0000D64D0000}"/>
    <cellStyle name="Warning Text 2 5 4" xfId="17666" xr:uid="{00000000-0005-0000-0000-0000D74D0000}"/>
    <cellStyle name="Warning Text 2 5 5" xfId="17667" xr:uid="{00000000-0005-0000-0000-0000D84D0000}"/>
    <cellStyle name="Warning Text 2 5 6" xfId="17668" xr:uid="{00000000-0005-0000-0000-0000D94D0000}"/>
    <cellStyle name="Warning Text 2 5 7" xfId="17669" xr:uid="{00000000-0005-0000-0000-0000DA4D0000}"/>
    <cellStyle name="Warning Text 2 5 8" xfId="17670" xr:uid="{00000000-0005-0000-0000-0000DB4D0000}"/>
    <cellStyle name="Warning Text 2 5 9" xfId="17671" xr:uid="{00000000-0005-0000-0000-0000DC4D0000}"/>
    <cellStyle name="Warning Text 2 6" xfId="17672" xr:uid="{00000000-0005-0000-0000-0000DD4D0000}"/>
    <cellStyle name="Warning Text 2 6 10" xfId="19136" xr:uid="{00000000-0005-0000-0000-0000DE4D0000}"/>
    <cellStyle name="Warning Text 2 6 2" xfId="17673" xr:uid="{00000000-0005-0000-0000-0000DF4D0000}"/>
    <cellStyle name="Warning Text 2 6 3" xfId="17674" xr:uid="{00000000-0005-0000-0000-0000E04D0000}"/>
    <cellStyle name="Warning Text 2 6 4" xfId="17675" xr:uid="{00000000-0005-0000-0000-0000E14D0000}"/>
    <cellStyle name="Warning Text 2 6 5" xfId="17676" xr:uid="{00000000-0005-0000-0000-0000E24D0000}"/>
    <cellStyle name="Warning Text 2 6 6" xfId="17677" xr:uid="{00000000-0005-0000-0000-0000E34D0000}"/>
    <cellStyle name="Warning Text 2 6 7" xfId="17678" xr:uid="{00000000-0005-0000-0000-0000E44D0000}"/>
    <cellStyle name="Warning Text 2 6 8" xfId="17679" xr:uid="{00000000-0005-0000-0000-0000E54D0000}"/>
    <cellStyle name="Warning Text 2 6 9" xfId="17680" xr:uid="{00000000-0005-0000-0000-0000E64D0000}"/>
    <cellStyle name="Warning Text 2 7" xfId="17681" xr:uid="{00000000-0005-0000-0000-0000E74D0000}"/>
    <cellStyle name="Warning Text 2 7 10" xfId="19137" xr:uid="{00000000-0005-0000-0000-0000E84D0000}"/>
    <cellStyle name="Warning Text 2 7 2" xfId="17682" xr:uid="{00000000-0005-0000-0000-0000E94D0000}"/>
    <cellStyle name="Warning Text 2 7 3" xfId="17683" xr:uid="{00000000-0005-0000-0000-0000EA4D0000}"/>
    <cellStyle name="Warning Text 2 7 4" xfId="17684" xr:uid="{00000000-0005-0000-0000-0000EB4D0000}"/>
    <cellStyle name="Warning Text 2 7 5" xfId="17685" xr:uid="{00000000-0005-0000-0000-0000EC4D0000}"/>
    <cellStyle name="Warning Text 2 7 6" xfId="17686" xr:uid="{00000000-0005-0000-0000-0000ED4D0000}"/>
    <cellStyle name="Warning Text 2 7 7" xfId="17687" xr:uid="{00000000-0005-0000-0000-0000EE4D0000}"/>
    <cellStyle name="Warning Text 2 7 8" xfId="17688" xr:uid="{00000000-0005-0000-0000-0000EF4D0000}"/>
    <cellStyle name="Warning Text 2 7 9" xfId="17689" xr:uid="{00000000-0005-0000-0000-0000F04D0000}"/>
    <cellStyle name="Warning Text 2 8" xfId="17690" xr:uid="{00000000-0005-0000-0000-0000F14D0000}"/>
    <cellStyle name="Warning Text 2 8 10" xfId="19138" xr:uid="{00000000-0005-0000-0000-0000F24D0000}"/>
    <cellStyle name="Warning Text 2 8 2" xfId="17691" xr:uid="{00000000-0005-0000-0000-0000F34D0000}"/>
    <cellStyle name="Warning Text 2 8 3" xfId="17692" xr:uid="{00000000-0005-0000-0000-0000F44D0000}"/>
    <cellStyle name="Warning Text 2 8 4" xfId="17693" xr:uid="{00000000-0005-0000-0000-0000F54D0000}"/>
    <cellStyle name="Warning Text 2 8 5" xfId="17694" xr:uid="{00000000-0005-0000-0000-0000F64D0000}"/>
    <cellStyle name="Warning Text 2 8 6" xfId="17695" xr:uid="{00000000-0005-0000-0000-0000F74D0000}"/>
    <cellStyle name="Warning Text 2 8 7" xfId="17696" xr:uid="{00000000-0005-0000-0000-0000F84D0000}"/>
    <cellStyle name="Warning Text 2 8 8" xfId="17697" xr:uid="{00000000-0005-0000-0000-0000F94D0000}"/>
    <cellStyle name="Warning Text 2 8 9" xfId="17698" xr:uid="{00000000-0005-0000-0000-0000FA4D0000}"/>
    <cellStyle name="Warning Text 2 9" xfId="17699" xr:uid="{00000000-0005-0000-0000-0000FB4D0000}"/>
    <cellStyle name="Warning Text 2 9 10" xfId="19139" xr:uid="{00000000-0005-0000-0000-0000FC4D0000}"/>
    <cellStyle name="Warning Text 2 9 2" xfId="17700" xr:uid="{00000000-0005-0000-0000-0000FD4D0000}"/>
    <cellStyle name="Warning Text 2 9 3" xfId="17701" xr:uid="{00000000-0005-0000-0000-0000FE4D0000}"/>
    <cellStyle name="Warning Text 2 9 4" xfId="17702" xr:uid="{00000000-0005-0000-0000-0000FF4D0000}"/>
    <cellStyle name="Warning Text 2 9 5" xfId="17703" xr:uid="{00000000-0005-0000-0000-0000004E0000}"/>
    <cellStyle name="Warning Text 2 9 6" xfId="17704" xr:uid="{00000000-0005-0000-0000-0000014E0000}"/>
    <cellStyle name="Warning Text 2 9 7" xfId="17705" xr:uid="{00000000-0005-0000-0000-0000024E0000}"/>
    <cellStyle name="Warning Text 2 9 8" xfId="17706" xr:uid="{00000000-0005-0000-0000-0000034E0000}"/>
    <cellStyle name="Warning Text 2 9 9" xfId="17707" xr:uid="{00000000-0005-0000-0000-0000044E0000}"/>
    <cellStyle name="Warning Text 20" xfId="17708" xr:uid="{00000000-0005-0000-0000-0000054E0000}"/>
    <cellStyle name="Warning Text 20 10" xfId="17709" xr:uid="{00000000-0005-0000-0000-0000064E0000}"/>
    <cellStyle name="Warning Text 20 2" xfId="17710" xr:uid="{00000000-0005-0000-0000-0000074E0000}"/>
    <cellStyle name="Warning Text 20 3" xfId="17711" xr:uid="{00000000-0005-0000-0000-0000084E0000}"/>
    <cellStyle name="Warning Text 20 4" xfId="17712" xr:uid="{00000000-0005-0000-0000-0000094E0000}"/>
    <cellStyle name="Warning Text 20 5" xfId="17713" xr:uid="{00000000-0005-0000-0000-00000A4E0000}"/>
    <cellStyle name="Warning Text 20 6" xfId="17714" xr:uid="{00000000-0005-0000-0000-00000B4E0000}"/>
    <cellStyle name="Warning Text 20 7" xfId="17715" xr:uid="{00000000-0005-0000-0000-00000C4E0000}"/>
    <cellStyle name="Warning Text 20 8" xfId="17716" xr:uid="{00000000-0005-0000-0000-00000D4E0000}"/>
    <cellStyle name="Warning Text 20 9" xfId="17717" xr:uid="{00000000-0005-0000-0000-00000E4E0000}"/>
    <cellStyle name="Warning Text 21" xfId="17718" xr:uid="{00000000-0005-0000-0000-00000F4E0000}"/>
    <cellStyle name="Warning Text 21 10" xfId="17719" xr:uid="{00000000-0005-0000-0000-0000104E0000}"/>
    <cellStyle name="Warning Text 21 2" xfId="17720" xr:uid="{00000000-0005-0000-0000-0000114E0000}"/>
    <cellStyle name="Warning Text 21 3" xfId="17721" xr:uid="{00000000-0005-0000-0000-0000124E0000}"/>
    <cellStyle name="Warning Text 21 4" xfId="17722" xr:uid="{00000000-0005-0000-0000-0000134E0000}"/>
    <cellStyle name="Warning Text 21 5" xfId="17723" xr:uid="{00000000-0005-0000-0000-0000144E0000}"/>
    <cellStyle name="Warning Text 21 6" xfId="17724" xr:uid="{00000000-0005-0000-0000-0000154E0000}"/>
    <cellStyle name="Warning Text 21 7" xfId="17725" xr:uid="{00000000-0005-0000-0000-0000164E0000}"/>
    <cellStyle name="Warning Text 21 8" xfId="17726" xr:uid="{00000000-0005-0000-0000-0000174E0000}"/>
    <cellStyle name="Warning Text 21 9" xfId="17727" xr:uid="{00000000-0005-0000-0000-0000184E0000}"/>
    <cellStyle name="Warning Text 22" xfId="17728" xr:uid="{00000000-0005-0000-0000-0000194E0000}"/>
    <cellStyle name="Warning Text 22 10" xfId="17729" xr:uid="{00000000-0005-0000-0000-00001A4E0000}"/>
    <cellStyle name="Warning Text 22 2" xfId="17730" xr:uid="{00000000-0005-0000-0000-00001B4E0000}"/>
    <cellStyle name="Warning Text 22 3" xfId="17731" xr:uid="{00000000-0005-0000-0000-00001C4E0000}"/>
    <cellStyle name="Warning Text 22 4" xfId="17732" xr:uid="{00000000-0005-0000-0000-00001D4E0000}"/>
    <cellStyle name="Warning Text 22 5" xfId="17733" xr:uid="{00000000-0005-0000-0000-00001E4E0000}"/>
    <cellStyle name="Warning Text 22 6" xfId="17734" xr:uid="{00000000-0005-0000-0000-00001F4E0000}"/>
    <cellStyle name="Warning Text 22 7" xfId="17735" xr:uid="{00000000-0005-0000-0000-0000204E0000}"/>
    <cellStyle name="Warning Text 22 8" xfId="17736" xr:uid="{00000000-0005-0000-0000-0000214E0000}"/>
    <cellStyle name="Warning Text 22 9" xfId="17737" xr:uid="{00000000-0005-0000-0000-0000224E0000}"/>
    <cellStyle name="Warning Text 23" xfId="17738" xr:uid="{00000000-0005-0000-0000-0000234E0000}"/>
    <cellStyle name="Warning Text 23 10" xfId="17739" xr:uid="{00000000-0005-0000-0000-0000244E0000}"/>
    <cellStyle name="Warning Text 23 2" xfId="17740" xr:uid="{00000000-0005-0000-0000-0000254E0000}"/>
    <cellStyle name="Warning Text 23 3" xfId="17741" xr:uid="{00000000-0005-0000-0000-0000264E0000}"/>
    <cellStyle name="Warning Text 23 4" xfId="17742" xr:uid="{00000000-0005-0000-0000-0000274E0000}"/>
    <cellStyle name="Warning Text 23 5" xfId="17743" xr:uid="{00000000-0005-0000-0000-0000284E0000}"/>
    <cellStyle name="Warning Text 23 6" xfId="17744" xr:uid="{00000000-0005-0000-0000-0000294E0000}"/>
    <cellStyle name="Warning Text 23 7" xfId="17745" xr:uid="{00000000-0005-0000-0000-00002A4E0000}"/>
    <cellStyle name="Warning Text 23 8" xfId="17746" xr:uid="{00000000-0005-0000-0000-00002B4E0000}"/>
    <cellStyle name="Warning Text 23 9" xfId="17747" xr:uid="{00000000-0005-0000-0000-00002C4E0000}"/>
    <cellStyle name="Warning Text 24" xfId="17748" xr:uid="{00000000-0005-0000-0000-00002D4E0000}"/>
    <cellStyle name="Warning Text 24 10" xfId="17749" xr:uid="{00000000-0005-0000-0000-00002E4E0000}"/>
    <cellStyle name="Warning Text 24 2" xfId="17750" xr:uid="{00000000-0005-0000-0000-00002F4E0000}"/>
    <cellStyle name="Warning Text 24 3" xfId="17751" xr:uid="{00000000-0005-0000-0000-0000304E0000}"/>
    <cellStyle name="Warning Text 24 4" xfId="17752" xr:uid="{00000000-0005-0000-0000-0000314E0000}"/>
    <cellStyle name="Warning Text 24 5" xfId="17753" xr:uid="{00000000-0005-0000-0000-0000324E0000}"/>
    <cellStyle name="Warning Text 24 6" xfId="17754" xr:uid="{00000000-0005-0000-0000-0000334E0000}"/>
    <cellStyle name="Warning Text 24 7" xfId="17755" xr:uid="{00000000-0005-0000-0000-0000344E0000}"/>
    <cellStyle name="Warning Text 24 8" xfId="17756" xr:uid="{00000000-0005-0000-0000-0000354E0000}"/>
    <cellStyle name="Warning Text 24 9" xfId="17757" xr:uid="{00000000-0005-0000-0000-0000364E0000}"/>
    <cellStyle name="Warning Text 25" xfId="17758" xr:uid="{00000000-0005-0000-0000-0000374E0000}"/>
    <cellStyle name="Warning Text 25 10" xfId="17759" xr:uid="{00000000-0005-0000-0000-0000384E0000}"/>
    <cellStyle name="Warning Text 25 2" xfId="17760" xr:uid="{00000000-0005-0000-0000-0000394E0000}"/>
    <cellStyle name="Warning Text 25 3" xfId="17761" xr:uid="{00000000-0005-0000-0000-00003A4E0000}"/>
    <cellStyle name="Warning Text 25 4" xfId="17762" xr:uid="{00000000-0005-0000-0000-00003B4E0000}"/>
    <cellStyle name="Warning Text 25 5" xfId="17763" xr:uid="{00000000-0005-0000-0000-00003C4E0000}"/>
    <cellStyle name="Warning Text 25 6" xfId="17764" xr:uid="{00000000-0005-0000-0000-00003D4E0000}"/>
    <cellStyle name="Warning Text 25 7" xfId="17765" xr:uid="{00000000-0005-0000-0000-00003E4E0000}"/>
    <cellStyle name="Warning Text 25 8" xfId="17766" xr:uid="{00000000-0005-0000-0000-00003F4E0000}"/>
    <cellStyle name="Warning Text 25 9" xfId="17767" xr:uid="{00000000-0005-0000-0000-0000404E0000}"/>
    <cellStyle name="Warning Text 26" xfId="17768" xr:uid="{00000000-0005-0000-0000-0000414E0000}"/>
    <cellStyle name="Warning Text 26 10" xfId="17769" xr:uid="{00000000-0005-0000-0000-0000424E0000}"/>
    <cellStyle name="Warning Text 26 2" xfId="17770" xr:uid="{00000000-0005-0000-0000-0000434E0000}"/>
    <cellStyle name="Warning Text 26 3" xfId="17771" xr:uid="{00000000-0005-0000-0000-0000444E0000}"/>
    <cellStyle name="Warning Text 26 4" xfId="17772" xr:uid="{00000000-0005-0000-0000-0000454E0000}"/>
    <cellStyle name="Warning Text 26 5" xfId="17773" xr:uid="{00000000-0005-0000-0000-0000464E0000}"/>
    <cellStyle name="Warning Text 26 6" xfId="17774" xr:uid="{00000000-0005-0000-0000-0000474E0000}"/>
    <cellStyle name="Warning Text 26 7" xfId="17775" xr:uid="{00000000-0005-0000-0000-0000484E0000}"/>
    <cellStyle name="Warning Text 26 8" xfId="17776" xr:uid="{00000000-0005-0000-0000-0000494E0000}"/>
    <cellStyle name="Warning Text 26 9" xfId="17777" xr:uid="{00000000-0005-0000-0000-00004A4E0000}"/>
    <cellStyle name="Warning Text 27" xfId="17778" xr:uid="{00000000-0005-0000-0000-00004B4E0000}"/>
    <cellStyle name="Warning Text 27 10" xfId="17779" xr:uid="{00000000-0005-0000-0000-00004C4E0000}"/>
    <cellStyle name="Warning Text 27 2" xfId="17780" xr:uid="{00000000-0005-0000-0000-00004D4E0000}"/>
    <cellStyle name="Warning Text 27 3" xfId="17781" xr:uid="{00000000-0005-0000-0000-00004E4E0000}"/>
    <cellStyle name="Warning Text 27 4" xfId="17782" xr:uid="{00000000-0005-0000-0000-00004F4E0000}"/>
    <cellStyle name="Warning Text 27 5" xfId="17783" xr:uid="{00000000-0005-0000-0000-0000504E0000}"/>
    <cellStyle name="Warning Text 27 6" xfId="17784" xr:uid="{00000000-0005-0000-0000-0000514E0000}"/>
    <cellStyle name="Warning Text 27 7" xfId="17785" xr:uid="{00000000-0005-0000-0000-0000524E0000}"/>
    <cellStyle name="Warning Text 27 8" xfId="17786" xr:uid="{00000000-0005-0000-0000-0000534E0000}"/>
    <cellStyle name="Warning Text 27 9" xfId="17787" xr:uid="{00000000-0005-0000-0000-0000544E0000}"/>
    <cellStyle name="Warning Text 28" xfId="17788" xr:uid="{00000000-0005-0000-0000-0000554E0000}"/>
    <cellStyle name="Warning Text 28 10" xfId="17789" xr:uid="{00000000-0005-0000-0000-0000564E0000}"/>
    <cellStyle name="Warning Text 28 2" xfId="17790" xr:uid="{00000000-0005-0000-0000-0000574E0000}"/>
    <cellStyle name="Warning Text 28 3" xfId="17791" xr:uid="{00000000-0005-0000-0000-0000584E0000}"/>
    <cellStyle name="Warning Text 28 4" xfId="17792" xr:uid="{00000000-0005-0000-0000-0000594E0000}"/>
    <cellStyle name="Warning Text 28 5" xfId="17793" xr:uid="{00000000-0005-0000-0000-00005A4E0000}"/>
    <cellStyle name="Warning Text 28 6" xfId="17794" xr:uid="{00000000-0005-0000-0000-00005B4E0000}"/>
    <cellStyle name="Warning Text 28 7" xfId="17795" xr:uid="{00000000-0005-0000-0000-00005C4E0000}"/>
    <cellStyle name="Warning Text 28 8" xfId="17796" xr:uid="{00000000-0005-0000-0000-00005D4E0000}"/>
    <cellStyle name="Warning Text 28 9" xfId="17797" xr:uid="{00000000-0005-0000-0000-00005E4E0000}"/>
    <cellStyle name="Warning Text 29" xfId="17798" xr:uid="{00000000-0005-0000-0000-00005F4E0000}"/>
    <cellStyle name="Warning Text 29 10" xfId="17799" xr:uid="{00000000-0005-0000-0000-0000604E0000}"/>
    <cellStyle name="Warning Text 29 2" xfId="17800" xr:uid="{00000000-0005-0000-0000-0000614E0000}"/>
    <cellStyle name="Warning Text 29 3" xfId="17801" xr:uid="{00000000-0005-0000-0000-0000624E0000}"/>
    <cellStyle name="Warning Text 29 4" xfId="17802" xr:uid="{00000000-0005-0000-0000-0000634E0000}"/>
    <cellStyle name="Warning Text 29 5" xfId="17803" xr:uid="{00000000-0005-0000-0000-0000644E0000}"/>
    <cellStyle name="Warning Text 29 6" xfId="17804" xr:uid="{00000000-0005-0000-0000-0000654E0000}"/>
    <cellStyle name="Warning Text 29 7" xfId="17805" xr:uid="{00000000-0005-0000-0000-0000664E0000}"/>
    <cellStyle name="Warning Text 29 8" xfId="17806" xr:uid="{00000000-0005-0000-0000-0000674E0000}"/>
    <cellStyle name="Warning Text 29 9" xfId="17807" xr:uid="{00000000-0005-0000-0000-0000684E0000}"/>
    <cellStyle name="Warning Text 3" xfId="17808" xr:uid="{00000000-0005-0000-0000-0000694E0000}"/>
    <cellStyle name="Warning Text 3 10" xfId="17809" xr:uid="{00000000-0005-0000-0000-00006A4E0000}"/>
    <cellStyle name="Warning Text 3 11" xfId="19140" xr:uid="{00000000-0005-0000-0000-00006B4E0000}"/>
    <cellStyle name="Warning Text 3 2" xfId="17810" xr:uid="{00000000-0005-0000-0000-00006C4E0000}"/>
    <cellStyle name="Warning Text 3 2 2" xfId="17811" xr:uid="{00000000-0005-0000-0000-00006D4E0000}"/>
    <cellStyle name="Warning Text 3 2 3" xfId="17812" xr:uid="{00000000-0005-0000-0000-00006E4E0000}"/>
    <cellStyle name="Warning Text 3 2 4" xfId="17813" xr:uid="{00000000-0005-0000-0000-00006F4E0000}"/>
    <cellStyle name="Warning Text 3 2 5" xfId="17814" xr:uid="{00000000-0005-0000-0000-0000704E0000}"/>
    <cellStyle name="Warning Text 3 3" xfId="17815" xr:uid="{00000000-0005-0000-0000-0000714E0000}"/>
    <cellStyle name="Warning Text 3 4" xfId="17816" xr:uid="{00000000-0005-0000-0000-0000724E0000}"/>
    <cellStyle name="Warning Text 3 5" xfId="17817" xr:uid="{00000000-0005-0000-0000-0000734E0000}"/>
    <cellStyle name="Warning Text 3 6" xfId="17818" xr:uid="{00000000-0005-0000-0000-0000744E0000}"/>
    <cellStyle name="Warning Text 3 7" xfId="17819" xr:uid="{00000000-0005-0000-0000-0000754E0000}"/>
    <cellStyle name="Warning Text 3 8" xfId="17820" xr:uid="{00000000-0005-0000-0000-0000764E0000}"/>
    <cellStyle name="Warning Text 3 9" xfId="17821" xr:uid="{00000000-0005-0000-0000-0000774E0000}"/>
    <cellStyle name="Warning Text 30" xfId="17822" xr:uid="{00000000-0005-0000-0000-0000784E0000}"/>
    <cellStyle name="Warning Text 30 10" xfId="17823" xr:uid="{00000000-0005-0000-0000-0000794E0000}"/>
    <cellStyle name="Warning Text 30 2" xfId="17824" xr:uid="{00000000-0005-0000-0000-00007A4E0000}"/>
    <cellStyle name="Warning Text 30 3" xfId="17825" xr:uid="{00000000-0005-0000-0000-00007B4E0000}"/>
    <cellStyle name="Warning Text 30 4" xfId="17826" xr:uid="{00000000-0005-0000-0000-00007C4E0000}"/>
    <cellStyle name="Warning Text 30 5" xfId="17827" xr:uid="{00000000-0005-0000-0000-00007D4E0000}"/>
    <cellStyle name="Warning Text 30 6" xfId="17828" xr:uid="{00000000-0005-0000-0000-00007E4E0000}"/>
    <cellStyle name="Warning Text 30 7" xfId="17829" xr:uid="{00000000-0005-0000-0000-00007F4E0000}"/>
    <cellStyle name="Warning Text 30 8" xfId="17830" xr:uid="{00000000-0005-0000-0000-0000804E0000}"/>
    <cellStyle name="Warning Text 30 9" xfId="17831" xr:uid="{00000000-0005-0000-0000-0000814E0000}"/>
    <cellStyle name="Warning Text 31" xfId="17832" xr:uid="{00000000-0005-0000-0000-0000824E0000}"/>
    <cellStyle name="Warning Text 31 10" xfId="17833" xr:uid="{00000000-0005-0000-0000-0000834E0000}"/>
    <cellStyle name="Warning Text 31 2" xfId="17834" xr:uid="{00000000-0005-0000-0000-0000844E0000}"/>
    <cellStyle name="Warning Text 31 3" xfId="17835" xr:uid="{00000000-0005-0000-0000-0000854E0000}"/>
    <cellStyle name="Warning Text 31 4" xfId="17836" xr:uid="{00000000-0005-0000-0000-0000864E0000}"/>
    <cellStyle name="Warning Text 31 5" xfId="17837" xr:uid="{00000000-0005-0000-0000-0000874E0000}"/>
    <cellStyle name="Warning Text 31 6" xfId="17838" xr:uid="{00000000-0005-0000-0000-0000884E0000}"/>
    <cellStyle name="Warning Text 31 7" xfId="17839" xr:uid="{00000000-0005-0000-0000-0000894E0000}"/>
    <cellStyle name="Warning Text 31 8" xfId="17840" xr:uid="{00000000-0005-0000-0000-00008A4E0000}"/>
    <cellStyle name="Warning Text 31 9" xfId="17841" xr:uid="{00000000-0005-0000-0000-00008B4E0000}"/>
    <cellStyle name="Warning Text 32" xfId="17842" xr:uid="{00000000-0005-0000-0000-00008C4E0000}"/>
    <cellStyle name="Warning Text 32 10" xfId="17843" xr:uid="{00000000-0005-0000-0000-00008D4E0000}"/>
    <cellStyle name="Warning Text 32 2" xfId="17844" xr:uid="{00000000-0005-0000-0000-00008E4E0000}"/>
    <cellStyle name="Warning Text 32 3" xfId="17845" xr:uid="{00000000-0005-0000-0000-00008F4E0000}"/>
    <cellStyle name="Warning Text 32 4" xfId="17846" xr:uid="{00000000-0005-0000-0000-0000904E0000}"/>
    <cellStyle name="Warning Text 32 5" xfId="17847" xr:uid="{00000000-0005-0000-0000-0000914E0000}"/>
    <cellStyle name="Warning Text 32 6" xfId="17848" xr:uid="{00000000-0005-0000-0000-0000924E0000}"/>
    <cellStyle name="Warning Text 32 7" xfId="17849" xr:uid="{00000000-0005-0000-0000-0000934E0000}"/>
    <cellStyle name="Warning Text 32 8" xfId="17850" xr:uid="{00000000-0005-0000-0000-0000944E0000}"/>
    <cellStyle name="Warning Text 32 9" xfId="17851" xr:uid="{00000000-0005-0000-0000-0000954E0000}"/>
    <cellStyle name="Warning Text 33" xfId="17852" xr:uid="{00000000-0005-0000-0000-0000964E0000}"/>
    <cellStyle name="Warning Text 33 10" xfId="17853" xr:uid="{00000000-0005-0000-0000-0000974E0000}"/>
    <cellStyle name="Warning Text 33 2" xfId="17854" xr:uid="{00000000-0005-0000-0000-0000984E0000}"/>
    <cellStyle name="Warning Text 33 3" xfId="17855" xr:uid="{00000000-0005-0000-0000-0000994E0000}"/>
    <cellStyle name="Warning Text 33 4" xfId="17856" xr:uid="{00000000-0005-0000-0000-00009A4E0000}"/>
    <cellStyle name="Warning Text 33 5" xfId="17857" xr:uid="{00000000-0005-0000-0000-00009B4E0000}"/>
    <cellStyle name="Warning Text 33 6" xfId="17858" xr:uid="{00000000-0005-0000-0000-00009C4E0000}"/>
    <cellStyle name="Warning Text 33 7" xfId="17859" xr:uid="{00000000-0005-0000-0000-00009D4E0000}"/>
    <cellStyle name="Warning Text 33 8" xfId="17860" xr:uid="{00000000-0005-0000-0000-00009E4E0000}"/>
    <cellStyle name="Warning Text 33 9" xfId="17861" xr:uid="{00000000-0005-0000-0000-00009F4E0000}"/>
    <cellStyle name="Warning Text 34" xfId="17862" xr:uid="{00000000-0005-0000-0000-0000A04E0000}"/>
    <cellStyle name="Warning Text 34 10" xfId="17863" xr:uid="{00000000-0005-0000-0000-0000A14E0000}"/>
    <cellStyle name="Warning Text 34 2" xfId="17864" xr:uid="{00000000-0005-0000-0000-0000A24E0000}"/>
    <cellStyle name="Warning Text 34 3" xfId="17865" xr:uid="{00000000-0005-0000-0000-0000A34E0000}"/>
    <cellStyle name="Warning Text 34 4" xfId="17866" xr:uid="{00000000-0005-0000-0000-0000A44E0000}"/>
    <cellStyle name="Warning Text 34 5" xfId="17867" xr:uid="{00000000-0005-0000-0000-0000A54E0000}"/>
    <cellStyle name="Warning Text 34 6" xfId="17868" xr:uid="{00000000-0005-0000-0000-0000A64E0000}"/>
    <cellStyle name="Warning Text 34 7" xfId="17869" xr:uid="{00000000-0005-0000-0000-0000A74E0000}"/>
    <cellStyle name="Warning Text 34 8" xfId="17870" xr:uid="{00000000-0005-0000-0000-0000A84E0000}"/>
    <cellStyle name="Warning Text 34 9" xfId="17871" xr:uid="{00000000-0005-0000-0000-0000A94E0000}"/>
    <cellStyle name="Warning Text 35" xfId="17872" xr:uid="{00000000-0005-0000-0000-0000AA4E0000}"/>
    <cellStyle name="Warning Text 35 10" xfId="17873" xr:uid="{00000000-0005-0000-0000-0000AB4E0000}"/>
    <cellStyle name="Warning Text 35 2" xfId="17874" xr:uid="{00000000-0005-0000-0000-0000AC4E0000}"/>
    <cellStyle name="Warning Text 35 3" xfId="17875" xr:uid="{00000000-0005-0000-0000-0000AD4E0000}"/>
    <cellStyle name="Warning Text 35 4" xfId="17876" xr:uid="{00000000-0005-0000-0000-0000AE4E0000}"/>
    <cellStyle name="Warning Text 35 5" xfId="17877" xr:uid="{00000000-0005-0000-0000-0000AF4E0000}"/>
    <cellStyle name="Warning Text 35 6" xfId="17878" xr:uid="{00000000-0005-0000-0000-0000B04E0000}"/>
    <cellStyle name="Warning Text 35 7" xfId="17879" xr:uid="{00000000-0005-0000-0000-0000B14E0000}"/>
    <cellStyle name="Warning Text 35 8" xfId="17880" xr:uid="{00000000-0005-0000-0000-0000B24E0000}"/>
    <cellStyle name="Warning Text 35 9" xfId="17881" xr:uid="{00000000-0005-0000-0000-0000B34E0000}"/>
    <cellStyle name="Warning Text 36" xfId="17882" xr:uid="{00000000-0005-0000-0000-0000B44E0000}"/>
    <cellStyle name="Warning Text 36 10" xfId="17883" xr:uid="{00000000-0005-0000-0000-0000B54E0000}"/>
    <cellStyle name="Warning Text 36 2" xfId="17884" xr:uid="{00000000-0005-0000-0000-0000B64E0000}"/>
    <cellStyle name="Warning Text 36 3" xfId="17885" xr:uid="{00000000-0005-0000-0000-0000B74E0000}"/>
    <cellStyle name="Warning Text 36 4" xfId="17886" xr:uid="{00000000-0005-0000-0000-0000B84E0000}"/>
    <cellStyle name="Warning Text 36 5" xfId="17887" xr:uid="{00000000-0005-0000-0000-0000B94E0000}"/>
    <cellStyle name="Warning Text 36 6" xfId="17888" xr:uid="{00000000-0005-0000-0000-0000BA4E0000}"/>
    <cellStyle name="Warning Text 36 7" xfId="17889" xr:uid="{00000000-0005-0000-0000-0000BB4E0000}"/>
    <cellStyle name="Warning Text 36 8" xfId="17890" xr:uid="{00000000-0005-0000-0000-0000BC4E0000}"/>
    <cellStyle name="Warning Text 36 9" xfId="17891" xr:uid="{00000000-0005-0000-0000-0000BD4E0000}"/>
    <cellStyle name="Warning Text 37" xfId="17892" xr:uid="{00000000-0005-0000-0000-0000BE4E0000}"/>
    <cellStyle name="Warning Text 37 10" xfId="17893" xr:uid="{00000000-0005-0000-0000-0000BF4E0000}"/>
    <cellStyle name="Warning Text 37 2" xfId="17894" xr:uid="{00000000-0005-0000-0000-0000C04E0000}"/>
    <cellStyle name="Warning Text 37 3" xfId="17895" xr:uid="{00000000-0005-0000-0000-0000C14E0000}"/>
    <cellStyle name="Warning Text 37 4" xfId="17896" xr:uid="{00000000-0005-0000-0000-0000C24E0000}"/>
    <cellStyle name="Warning Text 37 5" xfId="17897" xr:uid="{00000000-0005-0000-0000-0000C34E0000}"/>
    <cellStyle name="Warning Text 37 6" xfId="17898" xr:uid="{00000000-0005-0000-0000-0000C44E0000}"/>
    <cellStyle name="Warning Text 37 7" xfId="17899" xr:uid="{00000000-0005-0000-0000-0000C54E0000}"/>
    <cellStyle name="Warning Text 37 8" xfId="17900" xr:uid="{00000000-0005-0000-0000-0000C64E0000}"/>
    <cellStyle name="Warning Text 37 9" xfId="17901" xr:uid="{00000000-0005-0000-0000-0000C74E0000}"/>
    <cellStyle name="Warning Text 38" xfId="17902" xr:uid="{00000000-0005-0000-0000-0000C84E0000}"/>
    <cellStyle name="Warning Text 38 10" xfId="17903" xr:uid="{00000000-0005-0000-0000-0000C94E0000}"/>
    <cellStyle name="Warning Text 38 2" xfId="17904" xr:uid="{00000000-0005-0000-0000-0000CA4E0000}"/>
    <cellStyle name="Warning Text 38 3" xfId="17905" xr:uid="{00000000-0005-0000-0000-0000CB4E0000}"/>
    <cellStyle name="Warning Text 38 4" xfId="17906" xr:uid="{00000000-0005-0000-0000-0000CC4E0000}"/>
    <cellStyle name="Warning Text 38 5" xfId="17907" xr:uid="{00000000-0005-0000-0000-0000CD4E0000}"/>
    <cellStyle name="Warning Text 38 6" xfId="17908" xr:uid="{00000000-0005-0000-0000-0000CE4E0000}"/>
    <cellStyle name="Warning Text 38 7" xfId="17909" xr:uid="{00000000-0005-0000-0000-0000CF4E0000}"/>
    <cellStyle name="Warning Text 38 8" xfId="17910" xr:uid="{00000000-0005-0000-0000-0000D04E0000}"/>
    <cellStyle name="Warning Text 38 9" xfId="17911" xr:uid="{00000000-0005-0000-0000-0000D14E0000}"/>
    <cellStyle name="Warning Text 39" xfId="17912" xr:uid="{00000000-0005-0000-0000-0000D24E0000}"/>
    <cellStyle name="Warning Text 39 10" xfId="17913" xr:uid="{00000000-0005-0000-0000-0000D34E0000}"/>
    <cellStyle name="Warning Text 39 2" xfId="17914" xr:uid="{00000000-0005-0000-0000-0000D44E0000}"/>
    <cellStyle name="Warning Text 39 3" xfId="17915" xr:uid="{00000000-0005-0000-0000-0000D54E0000}"/>
    <cellStyle name="Warning Text 39 4" xfId="17916" xr:uid="{00000000-0005-0000-0000-0000D64E0000}"/>
    <cellStyle name="Warning Text 39 5" xfId="17917" xr:uid="{00000000-0005-0000-0000-0000D74E0000}"/>
    <cellStyle name="Warning Text 39 6" xfId="17918" xr:uid="{00000000-0005-0000-0000-0000D84E0000}"/>
    <cellStyle name="Warning Text 39 7" xfId="17919" xr:uid="{00000000-0005-0000-0000-0000D94E0000}"/>
    <cellStyle name="Warning Text 39 8" xfId="17920" xr:uid="{00000000-0005-0000-0000-0000DA4E0000}"/>
    <cellStyle name="Warning Text 39 9" xfId="17921" xr:uid="{00000000-0005-0000-0000-0000DB4E0000}"/>
    <cellStyle name="Warning Text 4" xfId="17922" xr:uid="{00000000-0005-0000-0000-0000DC4E0000}"/>
    <cellStyle name="Warning Text 4 10" xfId="17923" xr:uid="{00000000-0005-0000-0000-0000DD4E0000}"/>
    <cellStyle name="Warning Text 4 11" xfId="17924" xr:uid="{00000000-0005-0000-0000-0000DE4E0000}"/>
    <cellStyle name="Warning Text 4 2" xfId="17925" xr:uid="{00000000-0005-0000-0000-0000DF4E0000}"/>
    <cellStyle name="Warning Text 4 2 2" xfId="17926" xr:uid="{00000000-0005-0000-0000-0000E04E0000}"/>
    <cellStyle name="Warning Text 4 2 3" xfId="17927" xr:uid="{00000000-0005-0000-0000-0000E14E0000}"/>
    <cellStyle name="Warning Text 4 2 4" xfId="17928" xr:uid="{00000000-0005-0000-0000-0000E24E0000}"/>
    <cellStyle name="Warning Text 4 2 5" xfId="17929" xr:uid="{00000000-0005-0000-0000-0000E34E0000}"/>
    <cellStyle name="Warning Text 4 3" xfId="17930" xr:uid="{00000000-0005-0000-0000-0000E44E0000}"/>
    <cellStyle name="Warning Text 4 4" xfId="17931" xr:uid="{00000000-0005-0000-0000-0000E54E0000}"/>
    <cellStyle name="Warning Text 4 5" xfId="17932" xr:uid="{00000000-0005-0000-0000-0000E64E0000}"/>
    <cellStyle name="Warning Text 4 6" xfId="17933" xr:uid="{00000000-0005-0000-0000-0000E74E0000}"/>
    <cellStyle name="Warning Text 4 7" xfId="17934" xr:uid="{00000000-0005-0000-0000-0000E84E0000}"/>
    <cellStyle name="Warning Text 4 8" xfId="17935" xr:uid="{00000000-0005-0000-0000-0000E94E0000}"/>
    <cellStyle name="Warning Text 4 9" xfId="17936" xr:uid="{00000000-0005-0000-0000-0000EA4E0000}"/>
    <cellStyle name="Warning Text 40" xfId="17937" xr:uid="{00000000-0005-0000-0000-0000EB4E0000}"/>
    <cellStyle name="Warning Text 40 10" xfId="17938" xr:uid="{00000000-0005-0000-0000-0000EC4E0000}"/>
    <cellStyle name="Warning Text 40 2" xfId="17939" xr:uid="{00000000-0005-0000-0000-0000ED4E0000}"/>
    <cellStyle name="Warning Text 40 3" xfId="17940" xr:uid="{00000000-0005-0000-0000-0000EE4E0000}"/>
    <cellStyle name="Warning Text 40 4" xfId="17941" xr:uid="{00000000-0005-0000-0000-0000EF4E0000}"/>
    <cellStyle name="Warning Text 40 5" xfId="17942" xr:uid="{00000000-0005-0000-0000-0000F04E0000}"/>
    <cellStyle name="Warning Text 40 6" xfId="17943" xr:uid="{00000000-0005-0000-0000-0000F14E0000}"/>
    <cellStyle name="Warning Text 40 7" xfId="17944" xr:uid="{00000000-0005-0000-0000-0000F24E0000}"/>
    <cellStyle name="Warning Text 40 8" xfId="17945" xr:uid="{00000000-0005-0000-0000-0000F34E0000}"/>
    <cellStyle name="Warning Text 40 9" xfId="17946" xr:uid="{00000000-0005-0000-0000-0000F44E0000}"/>
    <cellStyle name="Warning Text 41" xfId="17947" xr:uid="{00000000-0005-0000-0000-0000F54E0000}"/>
    <cellStyle name="Warning Text 41 10" xfId="17948" xr:uid="{00000000-0005-0000-0000-0000F64E0000}"/>
    <cellStyle name="Warning Text 41 2" xfId="17949" xr:uid="{00000000-0005-0000-0000-0000F74E0000}"/>
    <cellStyle name="Warning Text 41 3" xfId="17950" xr:uid="{00000000-0005-0000-0000-0000F84E0000}"/>
    <cellStyle name="Warning Text 41 4" xfId="17951" xr:uid="{00000000-0005-0000-0000-0000F94E0000}"/>
    <cellStyle name="Warning Text 41 5" xfId="17952" xr:uid="{00000000-0005-0000-0000-0000FA4E0000}"/>
    <cellStyle name="Warning Text 41 6" xfId="17953" xr:uid="{00000000-0005-0000-0000-0000FB4E0000}"/>
    <cellStyle name="Warning Text 41 7" xfId="17954" xr:uid="{00000000-0005-0000-0000-0000FC4E0000}"/>
    <cellStyle name="Warning Text 41 8" xfId="17955" xr:uid="{00000000-0005-0000-0000-0000FD4E0000}"/>
    <cellStyle name="Warning Text 41 9" xfId="17956" xr:uid="{00000000-0005-0000-0000-0000FE4E0000}"/>
    <cellStyle name="Warning Text 5" xfId="17957" xr:uid="{00000000-0005-0000-0000-0000FF4E0000}"/>
    <cellStyle name="Warning Text 5 10" xfId="17958" xr:uid="{00000000-0005-0000-0000-0000004F0000}"/>
    <cellStyle name="Warning Text 5 11" xfId="17959" xr:uid="{00000000-0005-0000-0000-0000014F0000}"/>
    <cellStyle name="Warning Text 5 2" xfId="17960" xr:uid="{00000000-0005-0000-0000-0000024F0000}"/>
    <cellStyle name="Warning Text 5 2 2" xfId="17961" xr:uid="{00000000-0005-0000-0000-0000034F0000}"/>
    <cellStyle name="Warning Text 5 2 3" xfId="17962" xr:uid="{00000000-0005-0000-0000-0000044F0000}"/>
    <cellStyle name="Warning Text 5 2 4" xfId="17963" xr:uid="{00000000-0005-0000-0000-0000054F0000}"/>
    <cellStyle name="Warning Text 5 2 5" xfId="17964" xr:uid="{00000000-0005-0000-0000-0000064F0000}"/>
    <cellStyle name="Warning Text 5 3" xfId="17965" xr:uid="{00000000-0005-0000-0000-0000074F0000}"/>
    <cellStyle name="Warning Text 5 4" xfId="17966" xr:uid="{00000000-0005-0000-0000-0000084F0000}"/>
    <cellStyle name="Warning Text 5 5" xfId="17967" xr:uid="{00000000-0005-0000-0000-0000094F0000}"/>
    <cellStyle name="Warning Text 5 6" xfId="17968" xr:uid="{00000000-0005-0000-0000-00000A4F0000}"/>
    <cellStyle name="Warning Text 5 7" xfId="17969" xr:uid="{00000000-0005-0000-0000-00000B4F0000}"/>
    <cellStyle name="Warning Text 5 8" xfId="17970" xr:uid="{00000000-0005-0000-0000-00000C4F0000}"/>
    <cellStyle name="Warning Text 5 9" xfId="17971" xr:uid="{00000000-0005-0000-0000-00000D4F0000}"/>
    <cellStyle name="Warning Text 6" xfId="17972" xr:uid="{00000000-0005-0000-0000-00000E4F0000}"/>
    <cellStyle name="Warning Text 6 10" xfId="17973" xr:uid="{00000000-0005-0000-0000-00000F4F0000}"/>
    <cellStyle name="Warning Text 6 11" xfId="17974" xr:uid="{00000000-0005-0000-0000-0000104F0000}"/>
    <cellStyle name="Warning Text 6 2" xfId="17975" xr:uid="{00000000-0005-0000-0000-0000114F0000}"/>
    <cellStyle name="Warning Text 6 2 2" xfId="17976" xr:uid="{00000000-0005-0000-0000-0000124F0000}"/>
    <cellStyle name="Warning Text 6 2 3" xfId="17977" xr:uid="{00000000-0005-0000-0000-0000134F0000}"/>
    <cellStyle name="Warning Text 6 2 4" xfId="17978" xr:uid="{00000000-0005-0000-0000-0000144F0000}"/>
    <cellStyle name="Warning Text 6 2 5" xfId="17979" xr:uid="{00000000-0005-0000-0000-0000154F0000}"/>
    <cellStyle name="Warning Text 6 3" xfId="17980" xr:uid="{00000000-0005-0000-0000-0000164F0000}"/>
    <cellStyle name="Warning Text 6 4" xfId="17981" xr:uid="{00000000-0005-0000-0000-0000174F0000}"/>
    <cellStyle name="Warning Text 6 5" xfId="17982" xr:uid="{00000000-0005-0000-0000-0000184F0000}"/>
    <cellStyle name="Warning Text 6 6" xfId="17983" xr:uid="{00000000-0005-0000-0000-0000194F0000}"/>
    <cellStyle name="Warning Text 6 7" xfId="17984" xr:uid="{00000000-0005-0000-0000-00001A4F0000}"/>
    <cellStyle name="Warning Text 6 8" xfId="17985" xr:uid="{00000000-0005-0000-0000-00001B4F0000}"/>
    <cellStyle name="Warning Text 6 9" xfId="17986" xr:uid="{00000000-0005-0000-0000-00001C4F0000}"/>
    <cellStyle name="Warning Text 7" xfId="17987" xr:uid="{00000000-0005-0000-0000-00001D4F0000}"/>
    <cellStyle name="Warning Text 7 10" xfId="17988" xr:uid="{00000000-0005-0000-0000-00001E4F0000}"/>
    <cellStyle name="Warning Text 7 2" xfId="17989" xr:uid="{00000000-0005-0000-0000-00001F4F0000}"/>
    <cellStyle name="Warning Text 7 3" xfId="17990" xr:uid="{00000000-0005-0000-0000-0000204F0000}"/>
    <cellStyle name="Warning Text 7 4" xfId="17991" xr:uid="{00000000-0005-0000-0000-0000214F0000}"/>
    <cellStyle name="Warning Text 7 5" xfId="17992" xr:uid="{00000000-0005-0000-0000-0000224F0000}"/>
    <cellStyle name="Warning Text 7 6" xfId="17993" xr:uid="{00000000-0005-0000-0000-0000234F0000}"/>
    <cellStyle name="Warning Text 7 7" xfId="17994" xr:uid="{00000000-0005-0000-0000-0000244F0000}"/>
    <cellStyle name="Warning Text 7 8" xfId="17995" xr:uid="{00000000-0005-0000-0000-0000254F0000}"/>
    <cellStyle name="Warning Text 7 9" xfId="17996" xr:uid="{00000000-0005-0000-0000-0000264F0000}"/>
    <cellStyle name="Warning Text 8" xfId="17997" xr:uid="{00000000-0005-0000-0000-0000274F0000}"/>
    <cellStyle name="Warning Text 8 10" xfId="17998" xr:uid="{00000000-0005-0000-0000-0000284F0000}"/>
    <cellStyle name="Warning Text 8 2" xfId="17999" xr:uid="{00000000-0005-0000-0000-0000294F0000}"/>
    <cellStyle name="Warning Text 8 3" xfId="18000" xr:uid="{00000000-0005-0000-0000-00002A4F0000}"/>
    <cellStyle name="Warning Text 8 4" xfId="18001" xr:uid="{00000000-0005-0000-0000-00002B4F0000}"/>
    <cellStyle name="Warning Text 8 5" xfId="18002" xr:uid="{00000000-0005-0000-0000-00002C4F0000}"/>
    <cellStyle name="Warning Text 8 6" xfId="18003" xr:uid="{00000000-0005-0000-0000-00002D4F0000}"/>
    <cellStyle name="Warning Text 8 7" xfId="18004" xr:uid="{00000000-0005-0000-0000-00002E4F0000}"/>
    <cellStyle name="Warning Text 8 8" xfId="18005" xr:uid="{00000000-0005-0000-0000-00002F4F0000}"/>
    <cellStyle name="Warning Text 8 9" xfId="18006" xr:uid="{00000000-0005-0000-0000-0000304F0000}"/>
    <cellStyle name="Warning Text 9" xfId="18007" xr:uid="{00000000-0005-0000-0000-0000314F0000}"/>
    <cellStyle name="Warning Text 9 10" xfId="18008" xr:uid="{00000000-0005-0000-0000-0000324F0000}"/>
    <cellStyle name="Warning Text 9 2" xfId="18009" xr:uid="{00000000-0005-0000-0000-0000334F0000}"/>
    <cellStyle name="Warning Text 9 3" xfId="18010" xr:uid="{00000000-0005-0000-0000-0000344F0000}"/>
    <cellStyle name="Warning Text 9 4" xfId="18011" xr:uid="{00000000-0005-0000-0000-0000354F0000}"/>
    <cellStyle name="Warning Text 9 5" xfId="18012" xr:uid="{00000000-0005-0000-0000-0000364F0000}"/>
    <cellStyle name="Warning Text 9 6" xfId="18013" xr:uid="{00000000-0005-0000-0000-0000374F0000}"/>
    <cellStyle name="Warning Text 9 7" xfId="18014" xr:uid="{00000000-0005-0000-0000-0000384F0000}"/>
    <cellStyle name="Warning Text 9 8" xfId="18015" xr:uid="{00000000-0005-0000-0000-0000394F0000}"/>
    <cellStyle name="Warning Text 9 9" xfId="18016" xr:uid="{00000000-0005-0000-0000-00003A4F0000}"/>
    <cellStyle name="Zelle überprüfen" xfId="18017" xr:uid="{00000000-0005-0000-0000-00003B4F0000}"/>
    <cellStyle name="Zelle überprüfen 10" xfId="18018" xr:uid="{00000000-0005-0000-0000-00003C4F0000}"/>
    <cellStyle name="Zelle überprüfen 2" xfId="18019" xr:uid="{00000000-0005-0000-0000-00003D4F0000}"/>
    <cellStyle name="Zelle überprüfen 3" xfId="18020" xr:uid="{00000000-0005-0000-0000-00003E4F0000}"/>
    <cellStyle name="Zelle überprüfen 4" xfId="18021" xr:uid="{00000000-0005-0000-0000-00003F4F0000}"/>
    <cellStyle name="Zelle überprüfen 5" xfId="18022" xr:uid="{00000000-0005-0000-0000-0000404F0000}"/>
    <cellStyle name="Zelle überprüfen 6" xfId="18023" xr:uid="{00000000-0005-0000-0000-0000414F0000}"/>
    <cellStyle name="Zelle überprüfen 7" xfId="18024" xr:uid="{00000000-0005-0000-0000-0000424F0000}"/>
    <cellStyle name="Zelle überprüfen 8" xfId="18025" xr:uid="{00000000-0005-0000-0000-0000434F0000}"/>
    <cellStyle name="Zelle überprüfen 9" xfId="18026" xr:uid="{00000000-0005-0000-0000-0000444F0000}"/>
    <cellStyle name="Гиперссылка" xfId="18027" xr:uid="{00000000-0005-0000-0000-0000454F0000}"/>
    <cellStyle name="Гиперссылка 10" xfId="18028" xr:uid="{00000000-0005-0000-0000-0000464F0000}"/>
    <cellStyle name="Гиперссылка 2" xfId="18029" xr:uid="{00000000-0005-0000-0000-0000474F0000}"/>
    <cellStyle name="Гиперссылка 3" xfId="18030" xr:uid="{00000000-0005-0000-0000-0000484F0000}"/>
    <cellStyle name="Гиперссылка 4" xfId="18031" xr:uid="{00000000-0005-0000-0000-0000494F0000}"/>
    <cellStyle name="Гиперссылка 5" xfId="18032" xr:uid="{00000000-0005-0000-0000-00004A4F0000}"/>
    <cellStyle name="Гиперссылка 6" xfId="18033" xr:uid="{00000000-0005-0000-0000-00004B4F0000}"/>
    <cellStyle name="Гиперссылка 7" xfId="18034" xr:uid="{00000000-0005-0000-0000-00004C4F0000}"/>
    <cellStyle name="Гиперссылка 8" xfId="18035" xr:uid="{00000000-0005-0000-0000-00004D4F0000}"/>
    <cellStyle name="Гиперссылка 9" xfId="18036" xr:uid="{00000000-0005-0000-0000-00004E4F0000}"/>
    <cellStyle name="Обычный_2++" xfId="18037" xr:uid="{00000000-0005-0000-0000-00004F4F0000}"/>
    <cellStyle name="已访问的超链接" xfId="18038" xr:uid="{00000000-0005-0000-0000-0000504F0000}"/>
    <cellStyle name="已访问的超链接 10" xfId="18039" xr:uid="{00000000-0005-0000-0000-0000514F0000}"/>
    <cellStyle name="已访问的超链接 11" xfId="19141" xr:uid="{00000000-0005-0000-0000-0000524F0000}"/>
    <cellStyle name="已访问的超链接 2" xfId="18040" xr:uid="{00000000-0005-0000-0000-0000534F0000}"/>
    <cellStyle name="已访问的超链接 3" xfId="18041" xr:uid="{00000000-0005-0000-0000-0000544F0000}"/>
    <cellStyle name="已访问的超链接 4" xfId="18042" xr:uid="{00000000-0005-0000-0000-0000554F0000}"/>
    <cellStyle name="已访问的超链接 5" xfId="18043" xr:uid="{00000000-0005-0000-0000-0000564F0000}"/>
    <cellStyle name="已访问的超链接 6" xfId="18044" xr:uid="{00000000-0005-0000-0000-0000574F0000}"/>
    <cellStyle name="已访问的超链接 7" xfId="18045" xr:uid="{00000000-0005-0000-0000-0000584F0000}"/>
    <cellStyle name="已访问的超链接 8" xfId="18046" xr:uid="{00000000-0005-0000-0000-0000594F0000}"/>
    <cellStyle name="已访问的超链接 9" xfId="18047" xr:uid="{00000000-0005-0000-0000-00005A4F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0</xdr:row>
      <xdr:rowOff>133350</xdr:rowOff>
    </xdr:from>
    <xdr:to>
      <xdr:col>13</xdr:col>
      <xdr:colOff>130175</xdr:colOff>
      <xdr:row>17</xdr:row>
      <xdr:rowOff>169545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5" y="133350"/>
          <a:ext cx="5321300" cy="327469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116060</xdr:colOff>
      <xdr:row>1</xdr:row>
      <xdr:rowOff>36820</xdr:rowOff>
    </xdr:from>
    <xdr:to>
      <xdr:col>36</xdr:col>
      <xdr:colOff>585907</xdr:colOff>
      <xdr:row>5</xdr:row>
      <xdr:rowOff>36820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6156160" y="227320"/>
          <a:ext cx="5956247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>
              <a:solidFill>
                <a:schemeClr val="accent6">
                  <a:lumMod val="75000"/>
                </a:schemeClr>
              </a:solidFill>
            </a:rPr>
            <a:t>SET Plan</a:t>
          </a:r>
          <a:r>
            <a:rPr lang="en-GB" sz="1600" baseline="0">
              <a:solidFill>
                <a:schemeClr val="accent6">
                  <a:lumMod val="75000"/>
                </a:schemeClr>
              </a:solidFill>
            </a:rPr>
            <a:t> scenario in biofuels should have also production of 2.15 Mtoe of advanced biofuels by 2020.</a:t>
          </a:r>
          <a:endParaRPr lang="en-GB" sz="1600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302559</xdr:colOff>
      <xdr:row>29</xdr:row>
      <xdr:rowOff>181772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98559" cy="5706272"/>
        </a:xfrm>
        <a:prstGeom prst="rect">
          <a:avLst/>
        </a:prstGeom>
      </xdr:spPr>
    </xdr:pic>
    <xdr:clientData/>
  </xdr:twoCellAnchor>
  <xdr:twoCellAnchor>
    <xdr:from>
      <xdr:col>24</xdr:col>
      <xdr:colOff>0</xdr:colOff>
      <xdr:row>0</xdr:row>
      <xdr:rowOff>89646</xdr:rowOff>
    </xdr:from>
    <xdr:to>
      <xdr:col>30</xdr:col>
      <xdr:colOff>391407</xdr:colOff>
      <xdr:row>9</xdr:row>
      <xdr:rowOff>134471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16592550" y="89646"/>
          <a:ext cx="4049007" cy="1759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40 % cost reduction applied on CAPEX</a:t>
          </a:r>
          <a:r>
            <a:rPr lang="en-GB" sz="1100" baseline="0"/>
            <a:t> 2015 instead of LCOE 2013. </a:t>
          </a:r>
        </a:p>
        <a:p>
          <a:endParaRPr lang="en-GB" sz="1100" baseline="0"/>
        </a:p>
        <a:p>
          <a:r>
            <a:rPr lang="en-GB" sz="1100" baseline="0"/>
            <a:t>The reason is that w</a:t>
          </a:r>
          <a:r>
            <a:rPr lang="en-GB" sz="1100"/>
            <a:t>e estimate  for 10 ct/kWh</a:t>
          </a:r>
          <a:r>
            <a:rPr lang="en-GB" sz="1100" baseline="0"/>
            <a:t> in 2020 all things being equal (CF,  DR, irradiation), CAPEX would need  to be about 2,000 Eur/kW which seems quite ambitious.  </a:t>
          </a:r>
        </a:p>
        <a:p>
          <a:endParaRPr lang="en-GB" sz="1100" baseline="0"/>
        </a:p>
        <a:p>
          <a:r>
            <a:rPr lang="en-GB" sz="1100">
              <a:solidFill>
                <a:srgbClr val="FF0000"/>
              </a:solidFill>
            </a:rPr>
            <a:t>2. SET Plan target on next</a:t>
          </a:r>
          <a:r>
            <a:rPr lang="en-GB" sz="1100" baseline="0">
              <a:solidFill>
                <a:srgbClr val="FF0000"/>
              </a:solidFill>
            </a:rPr>
            <a:t> generation of STE technologies not taken into account as no parameters are available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475359</xdr:colOff>
      <xdr:row>40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90559" cy="7772400"/>
        </a:xfrm>
        <a:prstGeom prst="rect">
          <a:avLst/>
        </a:prstGeom>
      </xdr:spPr>
    </xdr:pic>
    <xdr:clientData/>
  </xdr:twoCellAnchor>
  <xdr:twoCellAnchor>
    <xdr:from>
      <xdr:col>27</xdr:col>
      <xdr:colOff>234521</xdr:colOff>
      <xdr:row>0</xdr:row>
      <xdr:rowOff>8005</xdr:rowOff>
    </xdr:from>
    <xdr:to>
      <xdr:col>33</xdr:col>
      <xdr:colOff>582706</xdr:colOff>
      <xdr:row>12</xdr:row>
      <xdr:rowOff>136073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18770171" y="8005"/>
          <a:ext cx="4005785" cy="24140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In JRC-EU-TIMES, efficiency of PV translates</a:t>
          </a:r>
          <a:r>
            <a:rPr lang="en-GB" sz="1100" baseline="0"/>
            <a:t> to surface area. Hence, improved efficiency leads to lower surface area used. </a:t>
          </a:r>
          <a:endParaRPr lang="en-GB" sz="1100"/>
        </a:p>
        <a:p>
          <a:endParaRPr lang="en-GB" sz="1100"/>
        </a:p>
        <a:p>
          <a:r>
            <a:rPr lang="en-GB" sz="1100">
              <a:solidFill>
                <a:srgbClr val="FF0000"/>
              </a:solidFill>
            </a:rPr>
            <a:t>Q;</a:t>
          </a:r>
          <a:r>
            <a:rPr lang="en-GB" sz="1100" baseline="0">
              <a:solidFill>
                <a:srgbClr val="FF0000"/>
              </a:solidFill>
            </a:rPr>
            <a:t> </a:t>
          </a:r>
          <a:r>
            <a:rPr lang="en-GB" sz="1100">
              <a:solidFill>
                <a:srgbClr val="FF0000"/>
              </a:solidFill>
            </a:rPr>
            <a:t>What to assume as efficiency improvement beyond</a:t>
          </a:r>
          <a:r>
            <a:rPr lang="en-GB" sz="1100" baseline="0">
              <a:solidFill>
                <a:srgbClr val="FF0000"/>
              </a:solidFill>
            </a:rPr>
            <a:t> 2030? Currently , reference values are used</a:t>
          </a:r>
        </a:p>
        <a:p>
          <a:endParaRPr lang="en-GB" sz="1100" baseline="0"/>
        </a:p>
        <a:p>
          <a:r>
            <a:rPr lang="en-GB" sz="1100" baseline="0"/>
            <a:t>2. The generated CAPEX from 2030 onwards assume reference learning rate and lifetime improvement as in 3a</a:t>
          </a:r>
        </a:p>
        <a:p>
          <a:endParaRPr lang="en-GB" sz="1100" baseline="0"/>
        </a:p>
        <a:p>
          <a:r>
            <a:rPr lang="en-GB" sz="1100" baseline="0"/>
            <a:t>3a. the guaranteed lifetime does not take into account the application to 80% of power output but assumes 100% of output</a:t>
          </a:r>
        </a:p>
        <a:p>
          <a:endParaRPr lang="en-GB" sz="1100" baseline="0">
            <a:solidFill>
              <a:srgbClr val="FF0000"/>
            </a:solidFill>
          </a:endParaRPr>
        </a:p>
        <a:p>
          <a:r>
            <a:rPr lang="en-GB" sz="1100">
              <a:solidFill>
                <a:srgbClr val="FF0000"/>
              </a:solidFill>
            </a:rPr>
            <a:t>SET</a:t>
          </a:r>
          <a:r>
            <a:rPr lang="en-GB" sz="1100" baseline="0">
              <a:solidFill>
                <a:srgbClr val="FF0000"/>
              </a:solidFill>
            </a:rPr>
            <a:t> Plan targets 3b, 4 and 5 not included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.7\PSMM\02%20Work%20Packages\2140%20LCEO\03%20Modeling\LCEO2%20Techno%20Economic%20inputs%20used\LCEO_Inputs_Sustainable_Advanced_Biofuels_SET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RC_EU_TIMES_Inputs"/>
      <sheetName val="JRC_EU_TIMES_Inputs_SET Plan"/>
      <sheetName val="Data"/>
      <sheetName val="SET Plan calculation"/>
      <sheetName val="Production_costs"/>
      <sheetName val="Figures"/>
      <sheetName val="BNEF"/>
      <sheetName val="Harlemeer_BtL"/>
    </sheetNames>
    <sheetDataSet>
      <sheetData sheetId="0" refreshError="1"/>
      <sheetData sheetId="1" refreshError="1"/>
      <sheetData sheetId="2">
        <row r="5">
          <cell r="D5">
            <v>5.5</v>
          </cell>
          <cell r="E5">
            <v>6.11</v>
          </cell>
          <cell r="F5">
            <v>1.2175541878512128</v>
          </cell>
        </row>
        <row r="8">
          <cell r="F8">
            <v>3.7312000000000001E-3</v>
          </cell>
        </row>
        <row r="9">
          <cell r="D9">
            <v>0.24299999999999999</v>
          </cell>
        </row>
        <row r="10">
          <cell r="E10">
            <v>1.0533429187634795E-2</v>
          </cell>
          <cell r="F10">
            <v>7.0400000000000004E-5</v>
          </cell>
        </row>
        <row r="11">
          <cell r="F11">
            <v>3.4760000000000005E-4</v>
          </cell>
        </row>
        <row r="12">
          <cell r="D12">
            <v>2.8089111528762718</v>
          </cell>
          <cell r="F12">
            <v>0.62692608764664515</v>
          </cell>
        </row>
        <row r="13">
          <cell r="D13">
            <v>0.12640100187943218</v>
          </cell>
          <cell r="F13">
            <v>1.8807782629399354E-2</v>
          </cell>
        </row>
        <row r="14">
          <cell r="D14">
            <v>0.22183311486997501</v>
          </cell>
        </row>
      </sheetData>
      <sheetData sheetId="3">
        <row r="5">
          <cell r="F5">
            <v>5.5</v>
          </cell>
          <cell r="H5">
            <v>3.85</v>
          </cell>
        </row>
        <row r="12">
          <cell r="F12">
            <v>1.6488778777139075</v>
          </cell>
          <cell r="G12">
            <v>2.7061031935625492</v>
          </cell>
          <cell r="H12">
            <v>1.1542145143997355</v>
          </cell>
          <cell r="I12">
            <v>1.8942722354937844</v>
          </cell>
        </row>
        <row r="13">
          <cell r="F13">
            <v>7.4199504497125798E-2</v>
          </cell>
          <cell r="G13">
            <v>0.32612954364247815</v>
          </cell>
          <cell r="H13">
            <v>5.1939653147988048E-2</v>
          </cell>
          <cell r="I13">
            <v>0.22829068054973464</v>
          </cell>
        </row>
        <row r="14">
          <cell r="F14">
            <v>0.13021975268919503</v>
          </cell>
          <cell r="G14">
            <v>9.3589799009055688E-3</v>
          </cell>
          <cell r="H14">
            <v>9.1153826882436506E-2</v>
          </cell>
          <cell r="I14">
            <v>6.5512859306338968E-3</v>
          </cell>
        </row>
      </sheetData>
      <sheetData sheetId="4">
        <row r="25">
          <cell r="P25">
            <v>5.5536026994096961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H121"/>
  <sheetViews>
    <sheetView tabSelected="1" topLeftCell="A79" zoomScale="85" zoomScaleNormal="85" workbookViewId="0">
      <selection activeCell="C106" sqref="C106:F109"/>
    </sheetView>
  </sheetViews>
  <sheetFormatPr defaultRowHeight="15"/>
  <cols>
    <col min="1" max="1" width="55.42578125" customWidth="1"/>
    <col min="3" max="3" width="23.5703125" customWidth="1"/>
    <col min="4" max="5" width="11.5703125" bestFit="1" customWidth="1"/>
    <col min="6" max="6" width="11.85546875" customWidth="1"/>
    <col min="7" max="7" width="12.28515625" customWidth="1"/>
    <col min="12" max="12" width="11.85546875" bestFit="1" customWidth="1"/>
    <col min="15" max="15" width="15.7109375" customWidth="1"/>
  </cols>
  <sheetData>
    <row r="2" spans="1:13">
      <c r="C2" s="90" t="s">
        <v>984</v>
      </c>
    </row>
    <row r="3" spans="1:13" ht="15.75" thickBot="1">
      <c r="C3" s="91" t="s">
        <v>0</v>
      </c>
      <c r="D3" s="91" t="s">
        <v>1059</v>
      </c>
      <c r="E3" s="91" t="s">
        <v>1</v>
      </c>
      <c r="F3">
        <v>2015</v>
      </c>
      <c r="G3">
        <v>2020</v>
      </c>
      <c r="H3">
        <v>2025</v>
      </c>
      <c r="I3">
        <v>2030</v>
      </c>
      <c r="J3">
        <v>2035</v>
      </c>
      <c r="K3">
        <v>2040</v>
      </c>
      <c r="L3">
        <v>2045</v>
      </c>
      <c r="M3">
        <v>2050</v>
      </c>
    </row>
    <row r="4" spans="1:13">
      <c r="A4" t="s">
        <v>602</v>
      </c>
      <c r="C4" t="s">
        <v>601</v>
      </c>
      <c r="D4" t="s">
        <v>1060</v>
      </c>
      <c r="E4" t="s">
        <v>927</v>
      </c>
      <c r="F4">
        <f>Ocean_Summary!AF42</f>
        <v>7840</v>
      </c>
      <c r="G4" s="135">
        <f>Ocean_Summary!AG42</f>
        <v>3850</v>
      </c>
      <c r="H4" s="135">
        <f>Ocean_Summary!AH42</f>
        <v>2890</v>
      </c>
      <c r="I4" s="135">
        <f>Ocean_Summary!AI42</f>
        <v>2320</v>
      </c>
      <c r="J4" s="135">
        <f>Ocean_Summary!AJ42</f>
        <v>1940</v>
      </c>
      <c r="K4" s="135">
        <f>Ocean_Summary!AK42</f>
        <v>1740</v>
      </c>
      <c r="L4" s="135">
        <f>Ocean_Summary!AL42</f>
        <v>1590</v>
      </c>
      <c r="M4" s="135">
        <f>Ocean_Summary!AM42</f>
        <v>1480</v>
      </c>
    </row>
    <row r="5" spans="1:13">
      <c r="A5" t="s">
        <v>608</v>
      </c>
      <c r="C5" t="s">
        <v>607</v>
      </c>
      <c r="D5" t="s">
        <v>1060</v>
      </c>
      <c r="E5" t="s">
        <v>927</v>
      </c>
      <c r="F5" s="135">
        <f>Ocean_Summary!AF43</f>
        <v>7910</v>
      </c>
      <c r="G5" s="135">
        <f>Ocean_Summary!AG43</f>
        <v>3890</v>
      </c>
      <c r="H5" s="135">
        <f>Ocean_Summary!AH43</f>
        <v>2920</v>
      </c>
      <c r="I5" s="135">
        <f>Ocean_Summary!AI43</f>
        <v>2350</v>
      </c>
      <c r="J5" s="135">
        <f>Ocean_Summary!AJ43</f>
        <v>1960</v>
      </c>
      <c r="K5" s="135">
        <f>Ocean_Summary!AK43</f>
        <v>1750</v>
      </c>
      <c r="L5" s="135">
        <f>Ocean_Summary!AL43</f>
        <v>1600</v>
      </c>
      <c r="M5" s="135">
        <f>Ocean_Summary!AM43</f>
        <v>1500</v>
      </c>
    </row>
    <row r="6" spans="1:13">
      <c r="A6" t="s">
        <v>610</v>
      </c>
      <c r="C6" t="s">
        <v>609</v>
      </c>
      <c r="D6" t="s">
        <v>1060</v>
      </c>
      <c r="E6" t="s">
        <v>927</v>
      </c>
      <c r="F6" s="135">
        <f>Ocean_Summary!AF44</f>
        <v>7910</v>
      </c>
      <c r="G6" s="135">
        <f>Ocean_Summary!AG44</f>
        <v>3890</v>
      </c>
      <c r="H6" s="135">
        <f>Ocean_Summary!AH44</f>
        <v>2920</v>
      </c>
      <c r="I6" s="135">
        <f>Ocean_Summary!AI44</f>
        <v>2350</v>
      </c>
      <c r="J6" s="135">
        <f>Ocean_Summary!AJ44</f>
        <v>1960</v>
      </c>
      <c r="K6" s="135">
        <f>Ocean_Summary!AK44</f>
        <v>1750</v>
      </c>
      <c r="L6" s="135">
        <f>Ocean_Summary!AL44</f>
        <v>1600</v>
      </c>
      <c r="M6" s="135">
        <f>Ocean_Summary!AM44</f>
        <v>1500</v>
      </c>
    </row>
    <row r="7" spans="1:13">
      <c r="A7" t="s">
        <v>602</v>
      </c>
      <c r="C7" t="s">
        <v>601</v>
      </c>
      <c r="D7" t="s">
        <v>1060</v>
      </c>
      <c r="E7" t="s">
        <v>1047</v>
      </c>
      <c r="F7" s="15">
        <f>Ocean_Summary!AR42</f>
        <v>493.44914332578861</v>
      </c>
      <c r="G7" s="15">
        <f>Ocean_Summary!AS42</f>
        <v>250.66332632234202</v>
      </c>
      <c r="H7" s="15">
        <f>Ocean_Summary!AT42</f>
        <v>178.4496105856729</v>
      </c>
      <c r="I7" s="15">
        <f>Ocean_Summary!AU42</f>
        <v>130.69316640329438</v>
      </c>
      <c r="J7" s="15">
        <f>Ocean_Summary!AV42</f>
        <v>115.17781369833625</v>
      </c>
      <c r="K7" s="15">
        <f>Ocean_Summary!AW42</f>
        <v>109.72502338482926</v>
      </c>
      <c r="L7" s="15">
        <f>Ocean_Summary!AX42</f>
        <v>91.050900835595584</v>
      </c>
      <c r="M7" s="15">
        <f>Ocean_Summary!AY42</f>
        <v>73.0500687728114</v>
      </c>
    </row>
    <row r="8" spans="1:13">
      <c r="A8" t="s">
        <v>608</v>
      </c>
      <c r="C8" t="s">
        <v>607</v>
      </c>
      <c r="D8" t="s">
        <v>1060</v>
      </c>
      <c r="E8" t="s">
        <v>1047</v>
      </c>
      <c r="F8" s="15">
        <f>Ocean_Summary!AR43</f>
        <v>312.81769627798747</v>
      </c>
      <c r="G8" s="15">
        <f>Ocean_Summary!AS43</f>
        <v>153.66091361563056</v>
      </c>
      <c r="H8" s="15">
        <f>Ocean_Summary!AT43</f>
        <v>115.40517786765542</v>
      </c>
      <c r="I8" s="15">
        <f>Ocean_Summary!AU43</f>
        <v>82.092014657549697</v>
      </c>
      <c r="J8" s="15">
        <f>Ocean_Summary!AV43</f>
        <v>77.42015157689319</v>
      </c>
      <c r="K8" s="15">
        <f>Ocean_Summary!AW43</f>
        <v>69.351595009541796</v>
      </c>
      <c r="L8" s="15">
        <f>Ocean_Summary!AX43</f>
        <v>63.458258701623173</v>
      </c>
      <c r="M8" s="15">
        <f>Ocean_Summary!AY43</f>
        <v>59.196534909395609</v>
      </c>
    </row>
    <row r="9" spans="1:13">
      <c r="A9" t="s">
        <v>610</v>
      </c>
      <c r="C9" t="s">
        <v>609</v>
      </c>
      <c r="D9" t="s">
        <v>1060</v>
      </c>
      <c r="E9" t="s">
        <v>1047</v>
      </c>
      <c r="F9" s="15">
        <f>Ocean_Summary!AR44</f>
        <v>324.30202340017814</v>
      </c>
      <c r="G9" s="15">
        <f>Ocean_Summary!AS44</f>
        <v>167.11540132458114</v>
      </c>
      <c r="H9" s="15">
        <f>Ocean_Summary!AT44</f>
        <v>123.71469889729458</v>
      </c>
      <c r="I9" s="15">
        <f>Ocean_Summary!AU44</f>
        <v>97.62025543013435</v>
      </c>
      <c r="J9" s="15">
        <f>Ocean_Summary!AV44</f>
        <v>87.022485665011487</v>
      </c>
      <c r="K9" s="15">
        <f>Ocean_Summary!AW44</f>
        <v>87.826550427319091</v>
      </c>
      <c r="L9" s="15">
        <f>Ocean_Summary!AX44</f>
        <v>84.370362004960768</v>
      </c>
      <c r="M9" s="15">
        <f>Ocean_Summary!AY44</f>
        <v>83.011048354191615</v>
      </c>
    </row>
    <row r="10" spans="1:13">
      <c r="A10" t="s">
        <v>702</v>
      </c>
      <c r="C10" t="s">
        <v>701</v>
      </c>
      <c r="D10" t="s">
        <v>1060</v>
      </c>
      <c r="E10" t="s">
        <v>927</v>
      </c>
      <c r="F10" s="15">
        <f>PV_Summary_Fin!AF41</f>
        <v>1120</v>
      </c>
      <c r="G10" s="15">
        <f>PV_Summary_Fin!AG41</f>
        <v>710</v>
      </c>
      <c r="H10" s="15">
        <f>PV_Summary_Fin!AH41</f>
        <v>530</v>
      </c>
      <c r="I10" s="15">
        <f>PV_Summary_Fin!AI41</f>
        <v>430</v>
      </c>
      <c r="J10" s="15">
        <f>PV_Summary_Fin!AJ41</f>
        <v>380</v>
      </c>
      <c r="K10" s="15">
        <f>PV_Summary_Fin!AK41</f>
        <v>340</v>
      </c>
      <c r="L10" s="15">
        <f>PV_Summary_Fin!AL41</f>
        <v>310</v>
      </c>
      <c r="M10" s="15">
        <f>PV_Summary_Fin!AM41</f>
        <v>280</v>
      </c>
    </row>
    <row r="11" spans="1:13">
      <c r="A11" t="s">
        <v>700</v>
      </c>
      <c r="C11" t="s">
        <v>699</v>
      </c>
      <c r="D11" t="s">
        <v>1060</v>
      </c>
      <c r="E11" t="s">
        <v>927</v>
      </c>
      <c r="F11" s="15">
        <f>PV_Summary_Fin!AF42</f>
        <v>1020</v>
      </c>
      <c r="G11" s="15">
        <f>PV_Summary_Fin!AG42</f>
        <v>650</v>
      </c>
      <c r="H11" s="15">
        <f>PV_Summary_Fin!AH42</f>
        <v>480</v>
      </c>
      <c r="I11" s="15">
        <f>PV_Summary_Fin!AI42</f>
        <v>390</v>
      </c>
      <c r="J11" s="15">
        <f>PV_Summary_Fin!AJ42</f>
        <v>340</v>
      </c>
      <c r="K11" s="15">
        <f>PV_Summary_Fin!AK42</f>
        <v>310</v>
      </c>
      <c r="L11" s="15">
        <f>PV_Summary_Fin!AL42</f>
        <v>280</v>
      </c>
      <c r="M11" s="15">
        <f>PV_Summary_Fin!AM42</f>
        <v>260</v>
      </c>
    </row>
    <row r="12" spans="1:13">
      <c r="A12" t="s">
        <v>706</v>
      </c>
      <c r="C12" t="s">
        <v>705</v>
      </c>
      <c r="D12" t="s">
        <v>1060</v>
      </c>
      <c r="E12" t="s">
        <v>927</v>
      </c>
      <c r="F12" s="15">
        <f>PV_Summary_Fin!AF43</f>
        <v>1140</v>
      </c>
      <c r="G12" s="15">
        <f>PV_Summary_Fin!AG43</f>
        <v>720</v>
      </c>
      <c r="H12" s="15">
        <f>PV_Summary_Fin!AH43</f>
        <v>540</v>
      </c>
      <c r="I12" s="15">
        <f>PV_Summary_Fin!AI43</f>
        <v>430</v>
      </c>
      <c r="J12" s="15">
        <f>PV_Summary_Fin!AJ43</f>
        <v>380</v>
      </c>
      <c r="K12" s="15">
        <f>PV_Summary_Fin!AK43</f>
        <v>350</v>
      </c>
      <c r="L12" s="15">
        <f>PV_Summary_Fin!AL43</f>
        <v>320</v>
      </c>
      <c r="M12" s="15">
        <f>PV_Summary_Fin!AM43</f>
        <v>290</v>
      </c>
    </row>
    <row r="13" spans="1:13">
      <c r="A13" t="s">
        <v>704</v>
      </c>
      <c r="C13" t="s">
        <v>703</v>
      </c>
      <c r="D13" t="s">
        <v>1060</v>
      </c>
      <c r="E13" t="s">
        <v>927</v>
      </c>
      <c r="F13" s="15">
        <f>PV_Summary_Fin!AF45</f>
        <v>1360</v>
      </c>
      <c r="G13" s="15">
        <f>PV_Summary_Fin!AG45</f>
        <v>860</v>
      </c>
      <c r="H13" s="15">
        <f>PV_Summary_Fin!AH45</f>
        <v>640</v>
      </c>
      <c r="I13" s="15">
        <f>PV_Summary_Fin!AI45</f>
        <v>520</v>
      </c>
      <c r="J13" s="15">
        <f>PV_Summary_Fin!AJ45</f>
        <v>460</v>
      </c>
      <c r="K13" s="15">
        <f>PV_Summary_Fin!AK45</f>
        <v>410</v>
      </c>
      <c r="L13" s="15">
        <f>PV_Summary_Fin!AL45</f>
        <v>380</v>
      </c>
      <c r="M13" s="15">
        <f>PV_Summary_Fin!AM45</f>
        <v>350</v>
      </c>
    </row>
    <row r="14" spans="1:13">
      <c r="A14" t="s">
        <v>702</v>
      </c>
      <c r="C14" t="s">
        <v>701</v>
      </c>
      <c r="D14" t="s">
        <v>1060</v>
      </c>
      <c r="E14" t="s">
        <v>1047</v>
      </c>
      <c r="F14" s="15">
        <f>'PV SET'!$AC20*F10</f>
        <v>25.783722632936698</v>
      </c>
      <c r="G14" s="15">
        <f>'PV SET'!$AC20*G10</f>
        <v>16.345038454808087</v>
      </c>
      <c r="H14" s="15">
        <f>'PV SET'!$AC20*H10</f>
        <v>12.201225888800401</v>
      </c>
      <c r="I14" s="15">
        <f>'PV SET'!$AC20*I10</f>
        <v>9.8991077965739116</v>
      </c>
      <c r="J14" s="15">
        <f>'PV SET'!$AC20*J10</f>
        <v>8.748048750460665</v>
      </c>
      <c r="K14" s="15">
        <f>'PV SET'!$AC20*K10</f>
        <v>7.8272015135700688</v>
      </c>
      <c r="L14" s="15">
        <f>'PV SET'!$AC20*L10</f>
        <v>7.136566085902122</v>
      </c>
      <c r="M14" s="15">
        <f>'PV SET'!$AC20*M10</f>
        <v>6.4459306582341744</v>
      </c>
    </row>
    <row r="15" spans="1:13">
      <c r="A15" t="s">
        <v>700</v>
      </c>
      <c r="C15" t="s">
        <v>699</v>
      </c>
      <c r="D15" t="s">
        <v>1060</v>
      </c>
      <c r="E15" t="s">
        <v>1047</v>
      </c>
      <c r="F15" s="15">
        <f>'PV SET'!$AC21*F11</f>
        <v>17.409869097088816</v>
      </c>
      <c r="G15" s="15">
        <f>'PV SET'!$AC21*G11</f>
        <v>11.094524424615422</v>
      </c>
      <c r="H15" s="15">
        <f>'PV SET'!$AC21*H11</f>
        <v>8.1928795751006191</v>
      </c>
      <c r="I15" s="15">
        <f>'PV SET'!$AC21*I11</f>
        <v>6.6567146547692531</v>
      </c>
      <c r="J15" s="15">
        <f>'PV SET'!$AC21*J11</f>
        <v>5.8032896990296052</v>
      </c>
      <c r="K15" s="15">
        <f>'PV SET'!$AC21*K11</f>
        <v>5.2912347255858165</v>
      </c>
      <c r="L15" s="15">
        <f>'PV SET'!$AC21*L11</f>
        <v>4.7791797521420278</v>
      </c>
      <c r="M15" s="15">
        <f>'PV SET'!$AC21*M11</f>
        <v>4.4378097698461687</v>
      </c>
    </row>
    <row r="16" spans="1:13">
      <c r="A16" t="s">
        <v>706</v>
      </c>
      <c r="C16" t="s">
        <v>705</v>
      </c>
      <c r="D16" t="s">
        <v>1060</v>
      </c>
      <c r="E16" t="s">
        <v>1047</v>
      </c>
      <c r="F16" s="15">
        <f>'PV SET'!$AC22*F12</f>
        <v>28.658556899095249</v>
      </c>
      <c r="G16" s="15">
        <f>'PV SET'!$AC22*G12</f>
        <v>18.100141199428577</v>
      </c>
      <c r="H16" s="15">
        <f>'PV SET'!$AC22*H12</f>
        <v>13.575105899571433</v>
      </c>
      <c r="I16" s="15">
        <f>'PV SET'!$AC22*I12</f>
        <v>10.809806549658735</v>
      </c>
      <c r="J16" s="15">
        <f>'PV SET'!$AC22*J12</f>
        <v>9.5528522996984169</v>
      </c>
      <c r="K16" s="15">
        <f>'PV SET'!$AC22*K12</f>
        <v>8.7986797497222256</v>
      </c>
      <c r="L16" s="15">
        <f>'PV SET'!$AC22*L12</f>
        <v>8.0445071997460342</v>
      </c>
      <c r="M16" s="15">
        <f>'PV SET'!$AC22*M12</f>
        <v>7.2903346497698438</v>
      </c>
    </row>
    <row r="17" spans="1:15">
      <c r="A17" t="s">
        <v>704</v>
      </c>
      <c r="C17" t="s">
        <v>703</v>
      </c>
      <c r="D17" t="s">
        <v>1060</v>
      </c>
      <c r="E17" t="s">
        <v>1047</v>
      </c>
      <c r="F17" s="15">
        <f>'PV SET'!$AC24*F13</f>
        <v>27.309598583668727</v>
      </c>
      <c r="G17" s="15">
        <f>'PV SET'!$AC24*G13</f>
        <v>17.269304986731694</v>
      </c>
      <c r="H17" s="15">
        <f>'PV SET'!$AC24*H13</f>
        <v>12.851575804079401</v>
      </c>
      <c r="I17" s="15">
        <f>'PV SET'!$AC24*I13</f>
        <v>10.441905340814513</v>
      </c>
      <c r="J17" s="15">
        <f>'PV SET'!$AC24*J13</f>
        <v>9.2370701091820688</v>
      </c>
      <c r="K17" s="15">
        <f>'PV SET'!$AC24*K13</f>
        <v>8.2330407494883655</v>
      </c>
      <c r="L17" s="15">
        <f>'PV SET'!$AC24*L13</f>
        <v>7.6306231336721444</v>
      </c>
      <c r="M17" s="15">
        <f>'PV SET'!$AC24*M13</f>
        <v>7.0282055178559224</v>
      </c>
    </row>
    <row r="18" spans="1:15">
      <c r="A18" t="s">
        <v>712</v>
      </c>
      <c r="C18" t="s">
        <v>711</v>
      </c>
      <c r="D18" t="s">
        <v>1060</v>
      </c>
      <c r="E18" t="s">
        <v>927</v>
      </c>
      <c r="F18">
        <f>STE_Summary!AF41</f>
        <v>6000</v>
      </c>
      <c r="G18" s="135">
        <f>STE_Summary!AG41</f>
        <v>4490</v>
      </c>
      <c r="H18" s="135">
        <f>STE_Summary!AH41</f>
        <v>3630</v>
      </c>
      <c r="I18" s="135">
        <f>STE_Summary!AI41</f>
        <v>3040</v>
      </c>
      <c r="J18" s="135">
        <f>STE_Summary!AJ41</f>
        <v>2800</v>
      </c>
      <c r="K18" s="135">
        <f>STE_Summary!AK41</f>
        <v>2660</v>
      </c>
      <c r="L18" s="135">
        <f>STE_Summary!AL41</f>
        <v>2560</v>
      </c>
      <c r="M18" s="135">
        <f>STE_Summary!AM41</f>
        <v>2490</v>
      </c>
    </row>
    <row r="19" spans="1:15">
      <c r="A19" t="s">
        <v>718</v>
      </c>
      <c r="C19" t="s">
        <v>717</v>
      </c>
      <c r="D19" t="s">
        <v>1060</v>
      </c>
      <c r="E19" t="s">
        <v>927</v>
      </c>
      <c r="F19" s="135">
        <f>STE_Summary!AF42</f>
        <v>5280</v>
      </c>
      <c r="G19" s="135">
        <f>STE_Summary!AG42</f>
        <v>3950</v>
      </c>
      <c r="H19" s="135">
        <f>STE_Summary!AH42</f>
        <v>3200</v>
      </c>
      <c r="I19" s="135">
        <f>STE_Summary!AI42</f>
        <v>2680</v>
      </c>
      <c r="J19" s="135">
        <f>STE_Summary!AJ42</f>
        <v>2460</v>
      </c>
      <c r="K19" s="135">
        <f>STE_Summary!AK42</f>
        <v>2340</v>
      </c>
      <c r="L19" s="135">
        <f>STE_Summary!AL42</f>
        <v>2260</v>
      </c>
      <c r="M19" s="135">
        <f>STE_Summary!AM42</f>
        <v>2190</v>
      </c>
    </row>
    <row r="20" spans="1:15">
      <c r="A20" t="s">
        <v>698</v>
      </c>
      <c r="C20" t="s">
        <v>697</v>
      </c>
      <c r="D20" t="s">
        <v>1060</v>
      </c>
      <c r="E20" t="s">
        <v>927</v>
      </c>
      <c r="F20" s="135">
        <f>STE_Summary!AF43</f>
        <v>3800</v>
      </c>
      <c r="G20" s="135">
        <f>STE_Summary!AG43</f>
        <v>2850</v>
      </c>
      <c r="H20" s="135">
        <f>STE_Summary!AH43</f>
        <v>2300</v>
      </c>
      <c r="I20" s="135">
        <f>STE_Summary!AI43</f>
        <v>1930</v>
      </c>
      <c r="J20" s="135">
        <f>STE_Summary!AJ43</f>
        <v>1770</v>
      </c>
      <c r="K20" s="135">
        <f>STE_Summary!AK43</f>
        <v>1680</v>
      </c>
      <c r="L20" s="135">
        <f>STE_Summary!AL43</f>
        <v>1620</v>
      </c>
      <c r="M20" s="135">
        <f>STE_Summary!AM43</f>
        <v>1580</v>
      </c>
    </row>
    <row r="21" spans="1:15">
      <c r="A21" t="s">
        <v>712</v>
      </c>
      <c r="C21" t="s">
        <v>711</v>
      </c>
      <c r="D21" t="s">
        <v>1060</v>
      </c>
      <c r="E21" t="s">
        <v>1047</v>
      </c>
      <c r="F21" s="15">
        <f>'STE SET'!$X4*INS!F18</f>
        <v>101.92868226691348</v>
      </c>
      <c r="G21" s="15">
        <f>'STE SET'!$X4*INS!G18</f>
        <v>76.276630563073596</v>
      </c>
      <c r="H21" s="15">
        <f>'STE SET'!$X4*INS!H18</f>
        <v>61.66685277148266</v>
      </c>
      <c r="I21" s="15">
        <f>'STE SET'!$X4*INS!I18</f>
        <v>51.643865681902831</v>
      </c>
      <c r="J21" s="15">
        <f>'STE SET'!$X4*INS!J18</f>
        <v>47.566718391226296</v>
      </c>
      <c r="K21" s="15">
        <f>'STE SET'!$X4*INS!K18</f>
        <v>45.18838247166498</v>
      </c>
      <c r="L21" s="15">
        <f>'STE SET'!$X4*INS!L18</f>
        <v>43.489571100549753</v>
      </c>
      <c r="M21" s="15">
        <f>'STE SET'!$X4*INS!M18</f>
        <v>42.300403140769099</v>
      </c>
    </row>
    <row r="22" spans="1:15">
      <c r="A22" t="s">
        <v>718</v>
      </c>
      <c r="C22" t="s">
        <v>717</v>
      </c>
      <c r="D22" t="s">
        <v>1060</v>
      </c>
      <c r="E22" t="s">
        <v>1047</v>
      </c>
      <c r="F22" s="15">
        <f>'STE SET'!$X5*INS!F19</f>
        <v>89.688954275678796</v>
      </c>
      <c r="G22" s="15">
        <f>'STE SET'!$X5*INS!G19</f>
        <v>67.09685026305516</v>
      </c>
      <c r="H22" s="15">
        <f>'STE SET'!$X5*INS!H19</f>
        <v>54.35694198525988</v>
      </c>
      <c r="I22" s="15">
        <f>'STE SET'!$X5*INS!I19</f>
        <v>45.523938912655147</v>
      </c>
      <c r="J22" s="15">
        <f>'STE SET'!$X5*INS!J19</f>
        <v>41.786899151168534</v>
      </c>
      <c r="K22" s="15">
        <f>'STE SET'!$X5*INS!K19</f>
        <v>39.748513826721286</v>
      </c>
      <c r="L22" s="15">
        <f>'STE SET'!$X5*INS!L19</f>
        <v>38.389590277089788</v>
      </c>
      <c r="M22" s="15">
        <f>'STE SET'!$X5*INS!M19</f>
        <v>37.20053217116223</v>
      </c>
    </row>
    <row r="23" spans="1:15">
      <c r="A23" t="s">
        <v>698</v>
      </c>
      <c r="C23" t="s">
        <v>697</v>
      </c>
      <c r="D23" t="s">
        <v>1060</v>
      </c>
      <c r="E23" t="s">
        <v>1047</v>
      </c>
      <c r="F23" s="15">
        <f>STE_Summary!AR43</f>
        <v>64.600000000000009</v>
      </c>
      <c r="G23" s="15">
        <f>STE_Summary!AS43</f>
        <v>48.379750697348079</v>
      </c>
      <c r="H23" s="15">
        <f>STE_Summary!AT43</f>
        <v>39.118067827482101</v>
      </c>
      <c r="I23" s="15">
        <f>STE_Summary!AU43</f>
        <v>32.767892239861986</v>
      </c>
      <c r="J23" s="15">
        <f>STE_Summary!AV43</f>
        <v>30.154538116710565</v>
      </c>
      <c r="K23" s="15">
        <f>STE_Summary!AW43</f>
        <v>28.627244265385848</v>
      </c>
      <c r="L23" s="15">
        <f>STE_Summary!AX43</f>
        <v>27.597162169337849</v>
      </c>
      <c r="M23" s="15">
        <f>STE_Summary!AY43</f>
        <v>26.843748584782833</v>
      </c>
    </row>
    <row r="24" spans="1:15">
      <c r="A24" t="s">
        <v>860</v>
      </c>
      <c r="C24" t="s">
        <v>859</v>
      </c>
      <c r="D24" t="s">
        <v>1060</v>
      </c>
      <c r="E24" t="s">
        <v>927</v>
      </c>
      <c r="F24" s="15">
        <f>'WindOffshore Summary'!G70</f>
        <v>3600</v>
      </c>
      <c r="G24" s="15">
        <f>'WindOffshore Summary'!H70</f>
        <v>2490</v>
      </c>
      <c r="H24" s="15">
        <f>'WindOffshore Summary'!I70</f>
        <v>1810</v>
      </c>
      <c r="I24" s="15">
        <f>'WindOffshore Summary'!J70</f>
        <v>1600</v>
      </c>
      <c r="J24" s="15">
        <f>'WindOffshore Summary'!K70</f>
        <v>1470</v>
      </c>
      <c r="K24" s="15">
        <f>'WindOffshore Summary'!L70</f>
        <v>1390</v>
      </c>
      <c r="L24" s="15">
        <f>'WindOffshore Summary'!M70</f>
        <v>1340</v>
      </c>
      <c r="M24" s="15">
        <f>'WindOffshore Summary'!N70</f>
        <v>1320</v>
      </c>
      <c r="N24" s="15"/>
      <c r="O24" s="15"/>
    </row>
    <row r="25" spans="1:15">
      <c r="A25" t="s">
        <v>865</v>
      </c>
      <c r="C25" t="s">
        <v>864</v>
      </c>
      <c r="D25" t="s">
        <v>1060</v>
      </c>
      <c r="E25" t="s">
        <v>927</v>
      </c>
      <c r="F25" s="15">
        <f>'WindOffshore Summary'!G115</f>
        <v>5300</v>
      </c>
      <c r="G25" s="15">
        <f>'WindOffshore Summary'!H115</f>
        <v>3670</v>
      </c>
      <c r="H25" s="15">
        <f>'WindOffshore Summary'!I115</f>
        <v>2670</v>
      </c>
      <c r="I25" s="15">
        <f>'WindOffshore Summary'!J115</f>
        <v>2350</v>
      </c>
      <c r="J25" s="15">
        <f>'WindOffshore Summary'!K115</f>
        <v>2160</v>
      </c>
      <c r="K25" s="15">
        <f>'WindOffshore Summary'!L115</f>
        <v>2040</v>
      </c>
      <c r="L25" s="15">
        <f>'WindOffshore Summary'!M115</f>
        <v>1970</v>
      </c>
      <c r="M25" s="15">
        <f>'WindOffshore Summary'!N115</f>
        <v>1940</v>
      </c>
    </row>
    <row r="26" spans="1:15">
      <c r="A26" t="s">
        <v>860</v>
      </c>
      <c r="C26" t="s">
        <v>859</v>
      </c>
      <c r="D26" t="s">
        <v>1060</v>
      </c>
      <c r="E26" t="s">
        <v>1047</v>
      </c>
      <c r="F26" s="15">
        <f>'WindOffshore Summary'!S70</f>
        <v>72</v>
      </c>
      <c r="G26" s="15">
        <f>'WindOffshore Summary'!T70</f>
        <v>49.825201902860265</v>
      </c>
      <c r="H26" s="15">
        <f>'WindOffshore Summary'!U70</f>
        <v>36.230488867132131</v>
      </c>
      <c r="I26" s="15">
        <f>'WindOffshore Summary'!V70</f>
        <v>31.926602623941992</v>
      </c>
      <c r="J26" s="15">
        <f>'WindOffshore Summary'!W70</f>
        <v>29.310466292209099</v>
      </c>
      <c r="K26" s="15">
        <f>'WindOffshore Summary'!X70</f>
        <v>27.772329676068605</v>
      </c>
      <c r="L26" s="15">
        <f>'WindOffshore Summary'!Y70</f>
        <v>26.787700386155194</v>
      </c>
      <c r="M26" s="15">
        <f>'WindOffshore Summary'!Z70</f>
        <v>26.304986098250769</v>
      </c>
      <c r="N26" s="15"/>
      <c r="O26" s="15"/>
    </row>
    <row r="27" spans="1:15">
      <c r="A27" t="s">
        <v>865</v>
      </c>
      <c r="C27" t="s">
        <v>864</v>
      </c>
      <c r="D27" t="s">
        <v>1060</v>
      </c>
      <c r="E27" t="s">
        <v>1047</v>
      </c>
      <c r="F27" s="15">
        <f>'WindOffshore Summary'!S115</f>
        <v>106</v>
      </c>
      <c r="G27" s="15">
        <f>'WindOffshore Summary'!T115</f>
        <v>73.353769468099841</v>
      </c>
      <c r="H27" s="15">
        <f>'WindOffshore Summary'!U115</f>
        <v>53.339330832166752</v>
      </c>
      <c r="I27" s="15">
        <f>'WindOffshore Summary'!V115</f>
        <v>47.00305386302572</v>
      </c>
      <c r="J27" s="15">
        <f>'WindOffshore Summary'!W115</f>
        <v>43.151519819085628</v>
      </c>
      <c r="K27" s="15">
        <f>'WindOffshore Summary'!X115</f>
        <v>40.887040911989892</v>
      </c>
      <c r="L27" s="15">
        <f>'WindOffshore Summary'!Y115</f>
        <v>39.437447790728484</v>
      </c>
      <c r="M27" s="15">
        <f>'WindOffshore Summary'!Z115</f>
        <v>38.726785089091415</v>
      </c>
    </row>
    <row r="28" spans="1:15">
      <c r="A28" t="s">
        <v>869</v>
      </c>
      <c r="C28" t="s">
        <v>868</v>
      </c>
      <c r="D28" t="s">
        <v>1060</v>
      </c>
      <c r="E28" t="s">
        <v>927</v>
      </c>
      <c r="F28" s="15">
        <f>'WindOnshore Summary'!G70</f>
        <v>1350</v>
      </c>
      <c r="G28" s="15">
        <f>'WindOnshore Summary'!H70</f>
        <v>1220</v>
      </c>
      <c r="H28" s="15">
        <f>'WindOnshore Summary'!I70</f>
        <v>1110</v>
      </c>
      <c r="I28" s="15">
        <f>'WindOnshore Summary'!J70</f>
        <v>1040</v>
      </c>
      <c r="J28" s="15">
        <f>'WindOnshore Summary'!K70</f>
        <v>990</v>
      </c>
      <c r="K28" s="15">
        <f>'WindOnshore Summary'!L70</f>
        <v>960</v>
      </c>
      <c r="L28" s="15">
        <f>'WindOnshore Summary'!M70</f>
        <v>930</v>
      </c>
      <c r="M28" s="15">
        <f>'WindOnshore Summary'!N70</f>
        <v>900</v>
      </c>
    </row>
    <row r="29" spans="1:15">
      <c r="A29" t="s">
        <v>871</v>
      </c>
      <c r="C29" t="s">
        <v>870</v>
      </c>
      <c r="D29" t="s">
        <v>1060</v>
      </c>
      <c r="E29" t="s">
        <v>927</v>
      </c>
      <c r="F29" s="15">
        <f>F28</f>
        <v>1350</v>
      </c>
      <c r="G29" s="15">
        <f t="shared" ref="G29:M30" si="0">G28</f>
        <v>1220</v>
      </c>
      <c r="H29" s="15">
        <f t="shared" si="0"/>
        <v>1110</v>
      </c>
      <c r="I29" s="15">
        <f t="shared" si="0"/>
        <v>1040</v>
      </c>
      <c r="J29" s="15">
        <f t="shared" si="0"/>
        <v>990</v>
      </c>
      <c r="K29" s="15">
        <f t="shared" si="0"/>
        <v>960</v>
      </c>
      <c r="L29" s="15">
        <f t="shared" si="0"/>
        <v>930</v>
      </c>
      <c r="M29" s="15">
        <f t="shared" si="0"/>
        <v>900</v>
      </c>
    </row>
    <row r="30" spans="1:15">
      <c r="A30" t="s">
        <v>867</v>
      </c>
      <c r="C30" t="s">
        <v>866</v>
      </c>
      <c r="D30" t="s">
        <v>1060</v>
      </c>
      <c r="E30" t="s">
        <v>927</v>
      </c>
      <c r="F30" s="15">
        <f>F29</f>
        <v>1350</v>
      </c>
      <c r="G30" s="15">
        <f t="shared" si="0"/>
        <v>1220</v>
      </c>
      <c r="H30" s="15">
        <f t="shared" si="0"/>
        <v>1110</v>
      </c>
      <c r="I30" s="15">
        <f t="shared" si="0"/>
        <v>1040</v>
      </c>
      <c r="J30" s="15">
        <f t="shared" si="0"/>
        <v>990</v>
      </c>
      <c r="K30" s="15">
        <f t="shared" si="0"/>
        <v>960</v>
      </c>
      <c r="L30" s="15">
        <f t="shared" si="0"/>
        <v>930</v>
      </c>
      <c r="M30" s="15">
        <f t="shared" si="0"/>
        <v>900</v>
      </c>
    </row>
    <row r="31" spans="1:15">
      <c r="A31" t="s">
        <v>869</v>
      </c>
      <c r="C31" t="s">
        <v>868</v>
      </c>
      <c r="D31" t="s">
        <v>1060</v>
      </c>
      <c r="E31" t="s">
        <v>1047</v>
      </c>
      <c r="F31" s="15">
        <f>'WindOnshore Summary'!S70</f>
        <v>40.5</v>
      </c>
      <c r="G31" s="15">
        <f>'WindOnshore Summary'!T70</f>
        <v>36.613716377765506</v>
      </c>
      <c r="H31" s="15">
        <f>'WindOnshore Summary'!U70</f>
        <v>33.352488923673967</v>
      </c>
      <c r="I31" s="15">
        <f>'WindOnshore Summary'!V70</f>
        <v>31.209488469694378</v>
      </c>
      <c r="J31" s="15">
        <f>'WindOnshore Summary'!W70</f>
        <v>29.754005534882726</v>
      </c>
      <c r="K31" s="15">
        <f>'WindOnshore Summary'!X70</f>
        <v>28.68323009573324</v>
      </c>
      <c r="L31" s="15">
        <f>'WindOnshore Summary'!Y70</f>
        <v>27.771195880888193</v>
      </c>
      <c r="M31" s="15">
        <f>'WindOnshore Summary'!Z70</f>
        <v>26.945813812605927</v>
      </c>
    </row>
    <row r="32" spans="1:15">
      <c r="A32" t="s">
        <v>871</v>
      </c>
      <c r="C32" t="s">
        <v>870</v>
      </c>
      <c r="D32" t="s">
        <v>1060</v>
      </c>
      <c r="E32" t="s">
        <v>1047</v>
      </c>
      <c r="F32" s="15">
        <f>F31</f>
        <v>40.5</v>
      </c>
      <c r="G32" s="15">
        <f t="shared" ref="G32:M33" si="1">G31</f>
        <v>36.613716377765506</v>
      </c>
      <c r="H32" s="15">
        <f t="shared" si="1"/>
        <v>33.352488923673967</v>
      </c>
      <c r="I32" s="15">
        <f t="shared" si="1"/>
        <v>31.209488469694378</v>
      </c>
      <c r="J32" s="15">
        <f t="shared" si="1"/>
        <v>29.754005534882726</v>
      </c>
      <c r="K32" s="15">
        <f t="shared" si="1"/>
        <v>28.68323009573324</v>
      </c>
      <c r="L32" s="15">
        <f t="shared" si="1"/>
        <v>27.771195880888193</v>
      </c>
      <c r="M32" s="15">
        <f t="shared" si="1"/>
        <v>26.945813812605927</v>
      </c>
    </row>
    <row r="33" spans="1:32">
      <c r="A33" t="s">
        <v>867</v>
      </c>
      <c r="C33" t="s">
        <v>866</v>
      </c>
      <c r="D33" t="s">
        <v>1060</v>
      </c>
      <c r="E33" t="s">
        <v>1047</v>
      </c>
      <c r="F33" s="15">
        <f>F32</f>
        <v>40.5</v>
      </c>
      <c r="G33" s="15">
        <f t="shared" si="1"/>
        <v>36.613716377765506</v>
      </c>
      <c r="H33" s="15">
        <f t="shared" si="1"/>
        <v>33.352488923673967</v>
      </c>
      <c r="I33" s="15">
        <f t="shared" si="1"/>
        <v>31.209488469694378</v>
      </c>
      <c r="J33" s="15">
        <f t="shared" si="1"/>
        <v>29.754005534882726</v>
      </c>
      <c r="K33" s="15">
        <f t="shared" si="1"/>
        <v>28.68323009573324</v>
      </c>
      <c r="L33" s="15">
        <f t="shared" si="1"/>
        <v>27.771195880888193</v>
      </c>
      <c r="M33" s="15">
        <f t="shared" si="1"/>
        <v>26.945813812605927</v>
      </c>
    </row>
    <row r="34" spans="1:32">
      <c r="A34" t="s">
        <v>88</v>
      </c>
      <c r="C34" t="s">
        <v>87</v>
      </c>
      <c r="D34" t="s">
        <v>1060</v>
      </c>
      <c r="E34" t="s">
        <v>927</v>
      </c>
      <c r="F34" s="15">
        <f>'Geothermal Summary'!AF23</f>
        <v>11790</v>
      </c>
      <c r="G34" s="15">
        <f>'Geothermal Summary'!AG23</f>
        <v>10330</v>
      </c>
      <c r="H34" s="15">
        <f>'Geothermal Summary'!AH23</f>
        <v>9010</v>
      </c>
      <c r="I34" s="15">
        <f>'Geothermal Summary'!AI23</f>
        <v>8060</v>
      </c>
      <c r="J34" s="15">
        <f>'Geothermal Summary'!AJ23</f>
        <v>7460</v>
      </c>
      <c r="K34" s="15">
        <f>'Geothermal Summary'!AK23</f>
        <v>7090</v>
      </c>
      <c r="L34" s="15">
        <f>'Geothermal Summary'!AL23</f>
        <v>6840</v>
      </c>
      <c r="M34" s="15">
        <f>'Geothermal Summary'!AM23</f>
        <v>6650</v>
      </c>
    </row>
    <row r="35" spans="1:32">
      <c r="A35" t="s">
        <v>90</v>
      </c>
      <c r="C35" t="s">
        <v>89</v>
      </c>
      <c r="D35" t="s">
        <v>1060</v>
      </c>
      <c r="E35" t="s">
        <v>927</v>
      </c>
      <c r="F35" s="15">
        <f>'Geothermal Summary'!AF24</f>
        <v>3540</v>
      </c>
      <c r="G35" s="15">
        <f>'Geothermal Summary'!AG24</f>
        <v>3100</v>
      </c>
      <c r="H35" s="15">
        <f>'Geothermal Summary'!AH24</f>
        <v>2710</v>
      </c>
      <c r="I35" s="15">
        <f>'Geothermal Summary'!AI24</f>
        <v>2420</v>
      </c>
      <c r="J35" s="15">
        <f>'Geothermal Summary'!AJ24</f>
        <v>2240</v>
      </c>
      <c r="K35" s="15">
        <f>'Geothermal Summary'!AK24</f>
        <v>2130</v>
      </c>
      <c r="L35" s="15">
        <f>'Geothermal Summary'!AL24</f>
        <v>2050</v>
      </c>
      <c r="M35" s="15">
        <f>'Geothermal Summary'!AM24</f>
        <v>2000</v>
      </c>
    </row>
    <row r="36" spans="1:32">
      <c r="A36" t="s">
        <v>92</v>
      </c>
      <c r="C36" t="s">
        <v>91</v>
      </c>
      <c r="D36" t="s">
        <v>1060</v>
      </c>
      <c r="E36" t="s">
        <v>927</v>
      </c>
      <c r="F36" s="15">
        <f>'Geothermal Summary'!AF25</f>
        <v>6970</v>
      </c>
      <c r="G36" s="15">
        <f>'Geothermal Summary'!AG25</f>
        <v>6110</v>
      </c>
      <c r="H36" s="15">
        <f>'Geothermal Summary'!AH25</f>
        <v>5330</v>
      </c>
      <c r="I36" s="15">
        <f>'Geothermal Summary'!AI25</f>
        <v>4760</v>
      </c>
      <c r="J36" s="15">
        <f>'Geothermal Summary'!AJ25</f>
        <v>4410</v>
      </c>
      <c r="K36" s="15">
        <f>'Geothermal Summary'!AK25</f>
        <v>4190</v>
      </c>
      <c r="L36" s="15">
        <f>'Geothermal Summary'!AL25</f>
        <v>4040</v>
      </c>
      <c r="M36" s="15">
        <f>'Geothermal Summary'!AM25</f>
        <v>3930</v>
      </c>
    </row>
    <row r="37" spans="1:32">
      <c r="A37" t="s">
        <v>88</v>
      </c>
      <c r="C37" t="s">
        <v>87</v>
      </c>
      <c r="D37" t="s">
        <v>1060</v>
      </c>
      <c r="E37" t="s">
        <v>1047</v>
      </c>
      <c r="F37" s="15">
        <f>'Geothermal Summary'!AR23</f>
        <v>235.8</v>
      </c>
      <c r="G37" s="15">
        <f>'Geothermal Summary'!AS23</f>
        <v>206.57387304185661</v>
      </c>
      <c r="H37" s="15">
        <f>'Geothermal Summary'!AT23</f>
        <v>180.29779357465955</v>
      </c>
      <c r="I37" s="15">
        <f>'Geothermal Summary'!AU23</f>
        <v>161.16387896667274</v>
      </c>
      <c r="J37" s="15">
        <f>'Geothermal Summary'!AV23</f>
        <v>149.22438695821097</v>
      </c>
      <c r="K37" s="15">
        <f>'Geothermal Summary'!AW23</f>
        <v>141.85949238630587</v>
      </c>
      <c r="L37" s="15">
        <f>'Geothermal Summary'!AX23</f>
        <v>136.71064997749249</v>
      </c>
      <c r="M37" s="15">
        <f>'Geothermal Summary'!AY23</f>
        <v>132.95644665747091</v>
      </c>
    </row>
    <row r="38" spans="1:32">
      <c r="A38" t="s">
        <v>90</v>
      </c>
      <c r="C38" t="s">
        <v>89</v>
      </c>
      <c r="D38" t="s">
        <v>1060</v>
      </c>
      <c r="E38" t="s">
        <v>1047</v>
      </c>
      <c r="F38" s="15">
        <f>'Geothermal Summary'!AR24</f>
        <v>70.8</v>
      </c>
      <c r="G38" s="15">
        <f>'Geothermal Summary'!AS24</f>
        <v>62.024725239030744</v>
      </c>
      <c r="H38" s="15">
        <f>'Geothermal Summary'!AT24</f>
        <v>54.135215373561898</v>
      </c>
      <c r="I38" s="15">
        <f>'Geothermal Summary'!AU24</f>
        <v>48.390172310604022</v>
      </c>
      <c r="J38" s="15">
        <f>'Geothermal Summary'!AV24</f>
        <v>44.805286669386497</v>
      </c>
      <c r="K38" s="15">
        <f>'Geothermal Summary'!AW24</f>
        <v>42.593944278839928</v>
      </c>
      <c r="L38" s="15">
        <f>'Geothermal Summary'!AX24</f>
        <v>41.047981418178395</v>
      </c>
      <c r="M38" s="15">
        <f>'Geothermal Summary'!AY24</f>
        <v>39.920765154151567</v>
      </c>
      <c r="Q38" t="s">
        <v>1</v>
      </c>
      <c r="R38" s="88" t="s">
        <v>927</v>
      </c>
      <c r="S38" s="88"/>
      <c r="T38" s="88"/>
      <c r="U38" s="88"/>
      <c r="V38" s="88"/>
      <c r="W38" s="88"/>
      <c r="X38" s="88"/>
      <c r="Y38" s="88"/>
      <c r="Z38" s="88" t="s">
        <v>1047</v>
      </c>
      <c r="AA38" s="88"/>
      <c r="AB38" s="88"/>
      <c r="AC38" s="88"/>
      <c r="AD38" s="88"/>
      <c r="AE38" s="88"/>
      <c r="AF38" s="88"/>
    </row>
    <row r="39" spans="1:32">
      <c r="A39" t="s">
        <v>92</v>
      </c>
      <c r="C39" t="s">
        <v>91</v>
      </c>
      <c r="D39" t="s">
        <v>1060</v>
      </c>
      <c r="E39" t="s">
        <v>1047</v>
      </c>
      <c r="F39" s="15">
        <f>'Geothermal Summary'!AR25</f>
        <v>139.4</v>
      </c>
      <c r="G39" s="15">
        <f>'Geothermal Summary'!AS25</f>
        <v>122.12212850735715</v>
      </c>
      <c r="H39" s="15">
        <f>'Geothermal Summary'!AT25</f>
        <v>106.58826303777583</v>
      </c>
      <c r="I39" s="15">
        <f>'Geothermal Summary'!AU25</f>
        <v>95.276695199127133</v>
      </c>
      <c r="J39" s="15">
        <f>'Geothermal Summary'!AV25</f>
        <v>88.21831866825535</v>
      </c>
      <c r="K39" s="15">
        <f>'Geothermal Summary'!AW25</f>
        <v>83.864347916246984</v>
      </c>
      <c r="L39" s="15">
        <f>'Geothermal Summary'!AX25</f>
        <v>80.820460588899294</v>
      </c>
      <c r="M39" s="15">
        <f>'Geothermal Summary'!AY25</f>
        <v>78.601054554925554</v>
      </c>
      <c r="O39" t="s">
        <v>2</v>
      </c>
      <c r="P39" t="s">
        <v>1094</v>
      </c>
      <c r="Q39" t="s">
        <v>1157</v>
      </c>
      <c r="R39" s="88">
        <v>2013</v>
      </c>
      <c r="S39" s="88">
        <v>2015</v>
      </c>
      <c r="T39" s="88">
        <v>2020</v>
      </c>
      <c r="U39" s="88">
        <v>2025</v>
      </c>
      <c r="V39" s="88">
        <v>2030</v>
      </c>
      <c r="W39" s="88">
        <v>2035</v>
      </c>
      <c r="X39" s="88">
        <v>2040</v>
      </c>
      <c r="Y39" s="88">
        <v>2050</v>
      </c>
      <c r="Z39" s="88">
        <v>2010</v>
      </c>
      <c r="AA39" s="88">
        <v>2013</v>
      </c>
      <c r="AB39" s="88">
        <v>2015</v>
      </c>
      <c r="AC39" s="88">
        <v>2020</v>
      </c>
      <c r="AD39" s="88">
        <v>2030</v>
      </c>
      <c r="AE39" s="88">
        <v>2040</v>
      </c>
      <c r="AF39" s="88">
        <v>2050</v>
      </c>
    </row>
    <row r="40" spans="1:32">
      <c r="A40" t="s">
        <v>617</v>
      </c>
      <c r="C40" s="88" t="s">
        <v>616</v>
      </c>
      <c r="D40" s="88" t="s">
        <v>1060</v>
      </c>
      <c r="E40" s="88" t="s">
        <v>927</v>
      </c>
      <c r="G40" s="88"/>
      <c r="H40" s="88">
        <f>CCUS_Summary!AH53</f>
        <v>1510</v>
      </c>
      <c r="I40" s="135">
        <f>CCUS_Summary!AI53</f>
        <v>1510</v>
      </c>
      <c r="J40" s="135">
        <f>CCUS_Summary!AJ53</f>
        <v>1510</v>
      </c>
      <c r="K40" s="135">
        <f>CCUS_Summary!AK53</f>
        <v>1510</v>
      </c>
      <c r="L40" s="135">
        <f>CCUS_Summary!AL53</f>
        <v>1510</v>
      </c>
      <c r="M40" s="135">
        <f>CCUS_Summary!AM53</f>
        <v>1510</v>
      </c>
      <c r="O40" t="s">
        <v>1158</v>
      </c>
      <c r="P40" t="s">
        <v>1159</v>
      </c>
      <c r="Q40" t="s">
        <v>1062</v>
      </c>
      <c r="R40">
        <v>1500</v>
      </c>
      <c r="AA40">
        <v>37.5</v>
      </c>
    </row>
    <row r="41" spans="1:32">
      <c r="A41" t="s">
        <v>625</v>
      </c>
      <c r="C41" s="88" t="s">
        <v>624</v>
      </c>
      <c r="D41" s="88" t="s">
        <v>1060</v>
      </c>
      <c r="E41" s="88" t="s">
        <v>927</v>
      </c>
      <c r="F41" s="88"/>
      <c r="G41" s="88"/>
      <c r="H41" s="135">
        <f>CCUS_Summary!AH54</f>
        <v>2920</v>
      </c>
      <c r="I41" s="135">
        <f>CCUS_Summary!AI54</f>
        <v>2660</v>
      </c>
      <c r="J41" s="135">
        <f>CCUS_Summary!AJ54</f>
        <v>2580</v>
      </c>
      <c r="K41" s="135">
        <f>CCUS_Summary!AK54</f>
        <v>2520</v>
      </c>
      <c r="L41" s="135">
        <f>CCUS_Summary!AL54</f>
        <v>2460</v>
      </c>
      <c r="M41" s="135">
        <f>CCUS_Summary!AM54</f>
        <v>2380</v>
      </c>
      <c r="O41" t="s">
        <v>1163</v>
      </c>
      <c r="P41" t="s">
        <v>1159</v>
      </c>
      <c r="Q41" t="s">
        <v>1062</v>
      </c>
      <c r="R41">
        <v>3000</v>
      </c>
      <c r="T41">
        <v>2700</v>
      </c>
      <c r="V41">
        <v>2550</v>
      </c>
      <c r="AA41">
        <v>75</v>
      </c>
      <c r="AC41">
        <v>67.5</v>
      </c>
      <c r="AD41">
        <v>63.75</v>
      </c>
    </row>
    <row r="42" spans="1:32">
      <c r="A42" t="s">
        <v>623</v>
      </c>
      <c r="C42" s="88" t="s">
        <v>622</v>
      </c>
      <c r="D42" s="88" t="s">
        <v>1060</v>
      </c>
      <c r="E42" s="88" t="s">
        <v>927</v>
      </c>
      <c r="F42" s="88"/>
      <c r="G42" s="88"/>
      <c r="H42" s="135">
        <f>CCUS_Summary!AH55</f>
        <v>2920</v>
      </c>
      <c r="I42" s="135">
        <f>CCUS_Summary!AI55</f>
        <v>2590</v>
      </c>
      <c r="J42" s="135">
        <f>CCUS_Summary!AJ55</f>
        <v>2490</v>
      </c>
      <c r="K42" s="135">
        <f>CCUS_Summary!AK55</f>
        <v>2430</v>
      </c>
      <c r="L42" s="135">
        <f>CCUS_Summary!AL55</f>
        <v>2350</v>
      </c>
      <c r="M42" s="135">
        <f>CCUS_Summary!AM55</f>
        <v>2250</v>
      </c>
      <c r="O42" t="s">
        <v>1162</v>
      </c>
      <c r="P42" t="s">
        <v>1159</v>
      </c>
      <c r="Q42" t="s">
        <v>1062</v>
      </c>
      <c r="R42">
        <v>3000</v>
      </c>
      <c r="T42">
        <v>2700</v>
      </c>
      <c r="V42">
        <v>2550</v>
      </c>
      <c r="AA42">
        <v>75</v>
      </c>
      <c r="AC42">
        <v>67.5</v>
      </c>
      <c r="AD42">
        <v>63.75</v>
      </c>
    </row>
    <row r="43" spans="1:32">
      <c r="A43" t="s">
        <v>621</v>
      </c>
      <c r="C43" s="88" t="s">
        <v>620</v>
      </c>
      <c r="D43" s="88" t="s">
        <v>1060</v>
      </c>
      <c r="E43" s="88" t="s">
        <v>927</v>
      </c>
      <c r="F43" s="88"/>
      <c r="G43" s="88"/>
      <c r="H43" s="135">
        <f>CCUS_Summary!AH56</f>
        <v>4480</v>
      </c>
      <c r="I43" s="135">
        <f>CCUS_Summary!AI56</f>
        <v>3650</v>
      </c>
      <c r="J43" s="135">
        <f>CCUS_Summary!AJ56</f>
        <v>3400</v>
      </c>
      <c r="K43" s="135">
        <f>CCUS_Summary!AK56</f>
        <v>3250</v>
      </c>
      <c r="L43" s="135">
        <f>CCUS_Summary!AL56</f>
        <v>3080</v>
      </c>
      <c r="M43" s="135">
        <f>CCUS_Summary!AM56</f>
        <v>2850</v>
      </c>
      <c r="O43" t="s">
        <v>1161</v>
      </c>
      <c r="P43" t="s">
        <v>1159</v>
      </c>
      <c r="Q43" t="s">
        <v>1062</v>
      </c>
      <c r="R43">
        <v>4500</v>
      </c>
      <c r="T43">
        <v>4370</v>
      </c>
      <c r="AA43">
        <v>103.5</v>
      </c>
      <c r="AC43">
        <v>100.51</v>
      </c>
    </row>
    <row r="44" spans="1:32">
      <c r="A44" t="s">
        <v>619</v>
      </c>
      <c r="C44" s="88" t="s">
        <v>618</v>
      </c>
      <c r="D44" s="88" t="s">
        <v>1060</v>
      </c>
      <c r="E44" s="88" t="s">
        <v>927</v>
      </c>
      <c r="F44" s="88"/>
      <c r="G44" s="88"/>
      <c r="H44" s="135">
        <f>CCUS_Summary!AH57</f>
        <v>2940</v>
      </c>
      <c r="I44" s="135">
        <f>CCUS_Summary!AI57</f>
        <v>2400</v>
      </c>
      <c r="J44" s="135">
        <f>CCUS_Summary!AJ57</f>
        <v>2230</v>
      </c>
      <c r="K44" s="135">
        <f>CCUS_Summary!AK57</f>
        <v>2140</v>
      </c>
      <c r="L44" s="135">
        <f>CCUS_Summary!AL57</f>
        <v>2020</v>
      </c>
      <c r="M44" s="135">
        <f>CCUS_Summary!AM57</f>
        <v>1870</v>
      </c>
      <c r="O44" t="s">
        <v>1160</v>
      </c>
      <c r="P44" t="s">
        <v>1159</v>
      </c>
      <c r="Q44" t="s">
        <v>1062</v>
      </c>
      <c r="R44">
        <v>3100</v>
      </c>
      <c r="T44">
        <v>2885</v>
      </c>
      <c r="V44">
        <v>2825</v>
      </c>
      <c r="AA44">
        <v>93</v>
      </c>
      <c r="AC44">
        <v>86.55</v>
      </c>
      <c r="AD44">
        <v>84.75</v>
      </c>
    </row>
    <row r="45" spans="1:32" s="88" customFormat="1">
      <c r="A45" s="88" t="s">
        <v>337</v>
      </c>
      <c r="C45" s="88" t="s">
        <v>336</v>
      </c>
      <c r="D45" s="88" t="s">
        <v>1060</v>
      </c>
      <c r="E45" s="88" t="s">
        <v>927</v>
      </c>
      <c r="H45" s="135">
        <f>CCUS_Summary!AH58</f>
        <v>5800</v>
      </c>
      <c r="I45" s="135">
        <f>CCUS_Summary!AI58</f>
        <v>5800</v>
      </c>
      <c r="J45" s="135">
        <f>CCUS_Summary!AJ58</f>
        <v>5800</v>
      </c>
      <c r="K45" s="135">
        <f>CCUS_Summary!AK58</f>
        <v>5800</v>
      </c>
      <c r="L45" s="135">
        <f>CCUS_Summary!AL58</f>
        <v>5800</v>
      </c>
      <c r="M45" s="135">
        <f>CCUS_Summary!AM58</f>
        <v>5800</v>
      </c>
      <c r="O45" s="88" t="s">
        <v>336</v>
      </c>
      <c r="P45" s="88" t="s">
        <v>1159</v>
      </c>
      <c r="Q45" s="88" t="s">
        <v>1062</v>
      </c>
      <c r="R45" s="88">
        <v>6210</v>
      </c>
      <c r="T45" s="88">
        <v>5180</v>
      </c>
      <c r="V45" s="88">
        <v>4510</v>
      </c>
      <c r="X45" s="88">
        <v>4210</v>
      </c>
      <c r="Y45" s="88">
        <v>3930</v>
      </c>
      <c r="AA45" s="88">
        <v>116.32</v>
      </c>
      <c r="AC45" s="88">
        <v>94.33</v>
      </c>
      <c r="AD45" s="88">
        <v>79.59</v>
      </c>
      <c r="AE45" s="88">
        <v>72.989999999999995</v>
      </c>
      <c r="AF45" s="88">
        <v>66.83</v>
      </c>
    </row>
    <row r="46" spans="1:32">
      <c r="A46" t="s">
        <v>662</v>
      </c>
      <c r="C46" s="88" t="s">
        <v>661</v>
      </c>
      <c r="D46" s="88" t="s">
        <v>1060</v>
      </c>
      <c r="E46" s="88" t="s">
        <v>927</v>
      </c>
      <c r="H46" s="15">
        <f t="shared" ref="H46:M46" si="2">H40*1.05</f>
        <v>1585.5</v>
      </c>
      <c r="I46" s="15">
        <f t="shared" si="2"/>
        <v>1585.5</v>
      </c>
      <c r="J46" s="15">
        <f t="shared" si="2"/>
        <v>1585.5</v>
      </c>
      <c r="K46" s="15">
        <f t="shared" si="2"/>
        <v>1585.5</v>
      </c>
      <c r="L46" s="15">
        <f t="shared" si="2"/>
        <v>1585.5</v>
      </c>
      <c r="M46" s="15">
        <f t="shared" si="2"/>
        <v>1585.5</v>
      </c>
      <c r="O46" t="s">
        <v>1168</v>
      </c>
      <c r="P46" t="s">
        <v>1166</v>
      </c>
      <c r="Q46" t="s">
        <v>1167</v>
      </c>
      <c r="S46">
        <v>1636.6</v>
      </c>
      <c r="T46">
        <v>1636.6</v>
      </c>
      <c r="V46">
        <v>1419.1659999999999</v>
      </c>
      <c r="AB46">
        <v>34.602400000000003</v>
      </c>
      <c r="AC46">
        <v>34.602400000000003</v>
      </c>
      <c r="AD46">
        <v>31.562999999999999</v>
      </c>
    </row>
    <row r="47" spans="1:32">
      <c r="A47" t="s">
        <v>664</v>
      </c>
      <c r="C47" s="88" t="s">
        <v>663</v>
      </c>
      <c r="D47" s="88" t="s">
        <v>1060</v>
      </c>
      <c r="E47" s="88" t="s">
        <v>927</v>
      </c>
      <c r="H47" s="15">
        <f>H46</f>
        <v>1585.5</v>
      </c>
      <c r="I47" s="15">
        <f t="shared" ref="I47:M48" si="3">I46</f>
        <v>1585.5</v>
      </c>
      <c r="J47" s="15">
        <f t="shared" si="3"/>
        <v>1585.5</v>
      </c>
      <c r="K47" s="15">
        <f t="shared" si="3"/>
        <v>1585.5</v>
      </c>
      <c r="L47" s="15">
        <f t="shared" si="3"/>
        <v>1585.5</v>
      </c>
      <c r="M47" s="15">
        <f t="shared" si="3"/>
        <v>1585.5</v>
      </c>
      <c r="O47" t="s">
        <v>1169</v>
      </c>
      <c r="P47" t="s">
        <v>1166</v>
      </c>
      <c r="Q47" t="s">
        <v>1167</v>
      </c>
      <c r="S47">
        <v>1726.6130000000001</v>
      </c>
      <c r="T47">
        <v>1726.6130000000001</v>
      </c>
      <c r="V47">
        <v>1327.9839999999999</v>
      </c>
      <c r="AB47">
        <v>30.861599999999999</v>
      </c>
      <c r="AC47">
        <v>30.861599999999999</v>
      </c>
      <c r="AD47">
        <v>29.1081</v>
      </c>
    </row>
    <row r="48" spans="1:32">
      <c r="A48" t="s">
        <v>666</v>
      </c>
      <c r="C48" s="88" t="s">
        <v>665</v>
      </c>
      <c r="D48" s="88" t="s">
        <v>1060</v>
      </c>
      <c r="E48" s="88" t="s">
        <v>927</v>
      </c>
      <c r="H48" s="15">
        <f>H47</f>
        <v>1585.5</v>
      </c>
      <c r="I48" s="15">
        <f t="shared" si="3"/>
        <v>1585.5</v>
      </c>
      <c r="J48" s="15">
        <f t="shared" si="3"/>
        <v>1585.5</v>
      </c>
      <c r="K48" s="15">
        <f t="shared" si="3"/>
        <v>1585.5</v>
      </c>
      <c r="L48" s="15">
        <f t="shared" si="3"/>
        <v>1585.5</v>
      </c>
      <c r="M48" s="15">
        <f t="shared" si="3"/>
        <v>1585.5</v>
      </c>
      <c r="O48" t="s">
        <v>1170</v>
      </c>
      <c r="P48" t="s">
        <v>1166</v>
      </c>
      <c r="Q48" t="s">
        <v>1167</v>
      </c>
      <c r="S48">
        <v>1827.1469999999999</v>
      </c>
      <c r="T48">
        <v>1827.1469999999999</v>
      </c>
      <c r="V48">
        <v>1346.6880000000001</v>
      </c>
      <c r="AB48">
        <v>31.913699999999999</v>
      </c>
      <c r="AC48">
        <v>31.913699999999999</v>
      </c>
      <c r="AD48">
        <v>30.1602</v>
      </c>
    </row>
    <row r="49" spans="1:32">
      <c r="A49" t="s">
        <v>668</v>
      </c>
      <c r="C49" s="88" t="s">
        <v>667</v>
      </c>
      <c r="D49" s="88" t="s">
        <v>1060</v>
      </c>
      <c r="E49" s="88" t="s">
        <v>927</v>
      </c>
      <c r="H49" s="15">
        <f>H50</f>
        <v>3087</v>
      </c>
      <c r="I49" s="15">
        <f t="shared" ref="I49:M49" si="4">I50</f>
        <v>2520</v>
      </c>
      <c r="J49" s="15">
        <f t="shared" si="4"/>
        <v>2341.5</v>
      </c>
      <c r="K49" s="15">
        <f t="shared" si="4"/>
        <v>2247</v>
      </c>
      <c r="L49" s="15">
        <f t="shared" si="4"/>
        <v>2121</v>
      </c>
      <c r="M49" s="15">
        <f t="shared" si="4"/>
        <v>1963.5</v>
      </c>
      <c r="O49" t="s">
        <v>1171</v>
      </c>
      <c r="P49" t="s">
        <v>1166</v>
      </c>
      <c r="Q49" t="s">
        <v>1167</v>
      </c>
      <c r="S49">
        <v>3758.335</v>
      </c>
      <c r="T49">
        <v>3758.335</v>
      </c>
      <c r="V49">
        <v>3087.3290000000002</v>
      </c>
      <c r="AB49">
        <v>56.228900000000003</v>
      </c>
      <c r="AC49">
        <v>56.228900000000003</v>
      </c>
      <c r="AD49">
        <v>52.254300000000001</v>
      </c>
    </row>
    <row r="50" spans="1:32">
      <c r="A50" t="s">
        <v>670</v>
      </c>
      <c r="C50" s="88" t="s">
        <v>669</v>
      </c>
      <c r="D50" s="88" t="s">
        <v>1060</v>
      </c>
      <c r="E50" s="88" t="s">
        <v>927</v>
      </c>
      <c r="H50" s="15">
        <f t="shared" ref="H50:M50" si="5">H44*1.05</f>
        <v>3087</v>
      </c>
      <c r="I50" s="15">
        <f t="shared" si="5"/>
        <v>2520</v>
      </c>
      <c r="J50" s="15">
        <f t="shared" si="5"/>
        <v>2341.5</v>
      </c>
      <c r="K50" s="15">
        <f t="shared" si="5"/>
        <v>2247</v>
      </c>
      <c r="L50" s="15">
        <f t="shared" si="5"/>
        <v>2121</v>
      </c>
      <c r="M50" s="15">
        <f t="shared" si="5"/>
        <v>1963.5</v>
      </c>
      <c r="O50" t="s">
        <v>1172</v>
      </c>
      <c r="P50" t="s">
        <v>1166</v>
      </c>
      <c r="Q50" t="s">
        <v>1167</v>
      </c>
      <c r="S50">
        <v>3538.5630000000001</v>
      </c>
      <c r="T50">
        <v>3538.5630000000001</v>
      </c>
      <c r="V50">
        <v>2826.6419999999998</v>
      </c>
      <c r="AB50">
        <v>56.228900000000003</v>
      </c>
      <c r="AC50">
        <v>56.228900000000003</v>
      </c>
      <c r="AD50">
        <v>52.254300000000001</v>
      </c>
    </row>
    <row r="51" spans="1:32">
      <c r="A51" t="s">
        <v>672</v>
      </c>
      <c r="C51" s="88" t="s">
        <v>671</v>
      </c>
      <c r="D51" s="88" t="s">
        <v>1060</v>
      </c>
      <c r="E51" s="88" t="s">
        <v>927</v>
      </c>
      <c r="H51" s="15">
        <f>H50</f>
        <v>3087</v>
      </c>
      <c r="I51" s="15">
        <f t="shared" ref="I51:M51" si="6">I50</f>
        <v>2520</v>
      </c>
      <c r="J51" s="15">
        <f t="shared" si="6"/>
        <v>2341.5</v>
      </c>
      <c r="K51" s="15">
        <f t="shared" si="6"/>
        <v>2247</v>
      </c>
      <c r="L51" s="15">
        <f t="shared" si="6"/>
        <v>2121</v>
      </c>
      <c r="M51" s="15">
        <f t="shared" si="6"/>
        <v>1963.5</v>
      </c>
      <c r="O51" t="s">
        <v>1173</v>
      </c>
      <c r="P51" t="s">
        <v>1166</v>
      </c>
      <c r="Q51" t="s">
        <v>1167</v>
      </c>
      <c r="S51">
        <v>3594.6750000000002</v>
      </c>
      <c r="T51">
        <v>3594.6750000000002</v>
      </c>
      <c r="V51">
        <v>2821.9659999999999</v>
      </c>
      <c r="AB51">
        <v>56.228900000000003</v>
      </c>
      <c r="AC51">
        <v>56.228900000000003</v>
      </c>
      <c r="AD51">
        <v>52.254300000000001</v>
      </c>
    </row>
    <row r="52" spans="1:32">
      <c r="A52" t="s">
        <v>674</v>
      </c>
      <c r="C52" s="88" t="s">
        <v>673</v>
      </c>
      <c r="D52" s="88" t="s">
        <v>1060</v>
      </c>
      <c r="E52" s="88" t="s">
        <v>927</v>
      </c>
      <c r="H52" s="15">
        <f>H53</f>
        <v>4704</v>
      </c>
      <c r="I52" s="15">
        <f t="shared" ref="I52:M52" si="7">I53</f>
        <v>3832.5</v>
      </c>
      <c r="J52" s="15">
        <f t="shared" si="7"/>
        <v>3570</v>
      </c>
      <c r="K52" s="15">
        <f t="shared" si="7"/>
        <v>3412.5</v>
      </c>
      <c r="L52" s="15">
        <f t="shared" si="7"/>
        <v>3234</v>
      </c>
      <c r="M52" s="15">
        <f t="shared" si="7"/>
        <v>2992.5</v>
      </c>
      <c r="O52" t="s">
        <v>1174</v>
      </c>
      <c r="P52" t="s">
        <v>1166</v>
      </c>
      <c r="Q52" t="s">
        <v>1167</v>
      </c>
      <c r="S52">
        <v>4134.7529999999997</v>
      </c>
      <c r="T52">
        <v>4134.7529999999997</v>
      </c>
      <c r="V52">
        <v>3395.9450000000002</v>
      </c>
      <c r="AB52">
        <v>85.804599999999994</v>
      </c>
      <c r="AC52">
        <v>85.804599999999994</v>
      </c>
      <c r="AD52">
        <v>77.270899999999997</v>
      </c>
    </row>
    <row r="53" spans="1:32">
      <c r="A53" t="s">
        <v>676</v>
      </c>
      <c r="C53" s="88" t="s">
        <v>675</v>
      </c>
      <c r="D53" s="88" t="s">
        <v>1060</v>
      </c>
      <c r="E53" s="88" t="s">
        <v>927</v>
      </c>
      <c r="H53" s="15">
        <f t="shared" ref="H53:M53" si="8">H43*1.05</f>
        <v>4704</v>
      </c>
      <c r="I53" s="15">
        <f t="shared" si="8"/>
        <v>3832.5</v>
      </c>
      <c r="J53" s="15">
        <f t="shared" si="8"/>
        <v>3570</v>
      </c>
      <c r="K53" s="15">
        <f t="shared" si="8"/>
        <v>3412.5</v>
      </c>
      <c r="L53" s="15">
        <f t="shared" si="8"/>
        <v>3234</v>
      </c>
      <c r="M53" s="15">
        <f t="shared" si="8"/>
        <v>2992.5</v>
      </c>
      <c r="O53" t="s">
        <v>1175</v>
      </c>
      <c r="P53" t="s">
        <v>1166</v>
      </c>
      <c r="Q53" t="s">
        <v>1167</v>
      </c>
      <c r="S53">
        <v>3892.77</v>
      </c>
      <c r="T53">
        <v>3892.77</v>
      </c>
      <c r="V53">
        <v>3109.54</v>
      </c>
      <c r="AB53">
        <v>85.804599999999994</v>
      </c>
      <c r="AC53">
        <v>85.804599999999994</v>
      </c>
      <c r="AD53">
        <v>77.270899999999997</v>
      </c>
    </row>
    <row r="54" spans="1:32">
      <c r="A54" t="s">
        <v>678</v>
      </c>
      <c r="C54" s="88" t="s">
        <v>677</v>
      </c>
      <c r="D54" s="88" t="s">
        <v>1060</v>
      </c>
      <c r="E54" s="88" t="s">
        <v>927</v>
      </c>
      <c r="H54" s="15">
        <f>H53</f>
        <v>4704</v>
      </c>
      <c r="I54" s="15">
        <f t="shared" ref="I54:M54" si="9">I53</f>
        <v>3832.5</v>
      </c>
      <c r="J54" s="15">
        <f t="shared" si="9"/>
        <v>3570</v>
      </c>
      <c r="K54" s="15">
        <f t="shared" si="9"/>
        <v>3412.5</v>
      </c>
      <c r="L54" s="15">
        <f t="shared" si="9"/>
        <v>3234</v>
      </c>
      <c r="M54" s="15">
        <f t="shared" si="9"/>
        <v>2992.5</v>
      </c>
      <c r="O54" t="s">
        <v>1176</v>
      </c>
      <c r="P54" t="s">
        <v>1166</v>
      </c>
      <c r="Q54" t="s">
        <v>1167</v>
      </c>
      <c r="S54">
        <v>3954.7269999999999</v>
      </c>
      <c r="T54">
        <v>3954.7269999999999</v>
      </c>
      <c r="V54">
        <v>3103.6950000000002</v>
      </c>
      <c r="AB54">
        <v>84.752499999999998</v>
      </c>
      <c r="AC54">
        <v>84.752499999999998</v>
      </c>
      <c r="AD54">
        <v>77.037099999999995</v>
      </c>
    </row>
    <row r="55" spans="1:32">
      <c r="A55" t="s">
        <v>680</v>
      </c>
      <c r="C55" s="88" t="s">
        <v>679</v>
      </c>
      <c r="D55" s="88" t="s">
        <v>1060</v>
      </c>
      <c r="E55" s="88" t="s">
        <v>927</v>
      </c>
      <c r="H55" s="15">
        <f t="shared" ref="H55:M55" si="10">H42*1.05</f>
        <v>3066</v>
      </c>
      <c r="I55" s="15">
        <f t="shared" si="10"/>
        <v>2719.5</v>
      </c>
      <c r="J55" s="15">
        <f t="shared" si="10"/>
        <v>2614.5</v>
      </c>
      <c r="K55" s="15">
        <f t="shared" si="10"/>
        <v>2551.5</v>
      </c>
      <c r="L55" s="15">
        <f t="shared" si="10"/>
        <v>2467.5</v>
      </c>
      <c r="M55" s="15">
        <f t="shared" si="10"/>
        <v>2362.5</v>
      </c>
      <c r="O55" t="s">
        <v>1177</v>
      </c>
      <c r="P55" t="s">
        <v>1166</v>
      </c>
      <c r="Q55" t="s">
        <v>1167</v>
      </c>
      <c r="S55">
        <v>3499.9859999999999</v>
      </c>
      <c r="T55">
        <v>3499.9859999999999</v>
      </c>
      <c r="V55">
        <v>2826.6419999999998</v>
      </c>
      <c r="AB55">
        <v>51.903599999999997</v>
      </c>
      <c r="AC55">
        <v>51.903599999999997</v>
      </c>
      <c r="AD55">
        <v>48.396599999999999</v>
      </c>
    </row>
    <row r="56" spans="1:32">
      <c r="A56" t="s">
        <v>682</v>
      </c>
      <c r="C56" s="88" t="s">
        <v>681</v>
      </c>
      <c r="D56" s="88" t="s">
        <v>1060</v>
      </c>
      <c r="E56" s="88" t="s">
        <v>927</v>
      </c>
      <c r="H56" s="15">
        <f t="shared" ref="H56:M56" si="11">H41*1.05</f>
        <v>3066</v>
      </c>
      <c r="I56" s="15">
        <f t="shared" si="11"/>
        <v>2793</v>
      </c>
      <c r="J56" s="15">
        <f t="shared" si="11"/>
        <v>2709</v>
      </c>
      <c r="K56" s="15">
        <f t="shared" si="11"/>
        <v>2646</v>
      </c>
      <c r="L56" s="15">
        <f t="shared" si="11"/>
        <v>2583</v>
      </c>
      <c r="M56" s="15">
        <f t="shared" si="11"/>
        <v>2499</v>
      </c>
      <c r="O56" t="s">
        <v>1178</v>
      </c>
      <c r="P56" t="s">
        <v>1166</v>
      </c>
      <c r="Q56" t="s">
        <v>1167</v>
      </c>
      <c r="S56">
        <v>3648.4490000000001</v>
      </c>
      <c r="T56">
        <v>3648.4490000000001</v>
      </c>
      <c r="V56">
        <v>2756.502</v>
      </c>
      <c r="AB56">
        <v>46.876899999999999</v>
      </c>
      <c r="AC56">
        <v>46.876899999999999</v>
      </c>
      <c r="AD56">
        <v>45.240299999999998</v>
      </c>
    </row>
    <row r="57" spans="1:32">
      <c r="A57" t="s">
        <v>684</v>
      </c>
      <c r="C57" s="88" t="s">
        <v>683</v>
      </c>
      <c r="D57" s="88" t="s">
        <v>1060</v>
      </c>
      <c r="E57" s="88" t="s">
        <v>927</v>
      </c>
      <c r="H57" s="15">
        <f>H55+1000</f>
        <v>4066</v>
      </c>
      <c r="I57" s="15">
        <f t="shared" ref="I57:M57" si="12">I55+1000</f>
        <v>3719.5</v>
      </c>
      <c r="J57" s="15">
        <f t="shared" si="12"/>
        <v>3614.5</v>
      </c>
      <c r="K57" s="15">
        <f t="shared" si="12"/>
        <v>3551.5</v>
      </c>
      <c r="L57" s="15">
        <f t="shared" si="12"/>
        <v>3467.5</v>
      </c>
      <c r="M57" s="15">
        <f t="shared" si="12"/>
        <v>3362.5</v>
      </c>
      <c r="O57" t="s">
        <v>1179</v>
      </c>
      <c r="P57" t="s">
        <v>1166</v>
      </c>
      <c r="Q57" t="s">
        <v>1167</v>
      </c>
      <c r="S57">
        <v>3883.4180000000001</v>
      </c>
      <c r="T57">
        <v>3883.4180000000001</v>
      </c>
      <c r="V57">
        <v>3221.7640000000001</v>
      </c>
      <c r="AB57">
        <v>59.151400000000002</v>
      </c>
      <c r="AC57">
        <v>59.151400000000002</v>
      </c>
      <c r="AD57">
        <v>55.644399999999997</v>
      </c>
    </row>
    <row r="58" spans="1:32">
      <c r="A58" t="s">
        <v>686</v>
      </c>
      <c r="C58" s="88" t="s">
        <v>685</v>
      </c>
      <c r="D58" s="88" t="s">
        <v>1060</v>
      </c>
      <c r="E58" s="88" t="s">
        <v>927</v>
      </c>
      <c r="H58" s="15">
        <f>H56+1000</f>
        <v>4066</v>
      </c>
      <c r="I58" s="15">
        <f t="shared" ref="I58:M58" si="13">I56+1000</f>
        <v>3793</v>
      </c>
      <c r="J58" s="15">
        <f t="shared" si="13"/>
        <v>3709</v>
      </c>
      <c r="K58" s="15">
        <f t="shared" si="13"/>
        <v>3646</v>
      </c>
      <c r="L58" s="15">
        <f t="shared" si="13"/>
        <v>3583</v>
      </c>
      <c r="M58" s="15">
        <f t="shared" si="13"/>
        <v>3499</v>
      </c>
      <c r="O58" t="s">
        <v>1180</v>
      </c>
      <c r="P58" t="s">
        <v>1166</v>
      </c>
      <c r="Q58" t="s">
        <v>1167</v>
      </c>
      <c r="S58">
        <v>2625.5740000000001</v>
      </c>
      <c r="T58">
        <v>2625.5740000000001</v>
      </c>
      <c r="V58">
        <v>2459.576</v>
      </c>
      <c r="AB58">
        <v>54.124699999999997</v>
      </c>
      <c r="AC58">
        <v>54.124699999999997</v>
      </c>
      <c r="AD58">
        <v>52.488100000000003</v>
      </c>
    </row>
    <row r="59" spans="1:32" s="88" customFormat="1">
      <c r="A59" s="88" t="s">
        <v>617</v>
      </c>
      <c r="C59" s="88" t="s">
        <v>616</v>
      </c>
      <c r="D59" s="88" t="s">
        <v>1060</v>
      </c>
      <c r="E59" s="88" t="s">
        <v>1047</v>
      </c>
      <c r="H59" s="15">
        <f>CCUS_Summary!AT53</f>
        <v>37.703599436959585</v>
      </c>
      <c r="I59" s="15">
        <f>CCUS_Summary!AU53</f>
        <v>37.703599436959585</v>
      </c>
      <c r="J59" s="15">
        <f>CCUS_Summary!AV53</f>
        <v>37.703599436959585</v>
      </c>
      <c r="K59" s="15">
        <f>CCUS_Summary!AW53</f>
        <v>37.703599436959585</v>
      </c>
      <c r="L59" s="15">
        <f>CCUS_Summary!AX53</f>
        <v>37.703599436959585</v>
      </c>
      <c r="M59" s="15">
        <f>CCUS_Summary!AY53</f>
        <v>37.703599436959585</v>
      </c>
    </row>
    <row r="60" spans="1:32" s="88" customFormat="1">
      <c r="A60" s="88" t="s">
        <v>625</v>
      </c>
      <c r="C60" s="88" t="s">
        <v>624</v>
      </c>
      <c r="D60" s="88" t="s">
        <v>1060</v>
      </c>
      <c r="E60" s="88" t="s">
        <v>1047</v>
      </c>
      <c r="H60" s="15">
        <f>CCUS_Summary!AT54</f>
        <v>59.772772974059926</v>
      </c>
      <c r="I60" s="15">
        <f>CCUS_Summary!AU54</f>
        <v>54.492149728199109</v>
      </c>
      <c r="J60" s="15">
        <f>CCUS_Summary!AV54</f>
        <v>52.788026213371033</v>
      </c>
      <c r="K60" s="15">
        <f>CCUS_Summary!AW54</f>
        <v>51.748314878919963</v>
      </c>
      <c r="L60" s="15">
        <f>CCUS_Summary!AX54</f>
        <v>50.460369160388545</v>
      </c>
      <c r="M60" s="15">
        <f>CCUS_Summary!AY54</f>
        <v>48.753357878864186</v>
      </c>
      <c r="O60" s="88" t="s">
        <v>340</v>
      </c>
      <c r="P60" s="88" t="s">
        <v>1159</v>
      </c>
      <c r="Q60" s="88" t="s">
        <v>1062</v>
      </c>
      <c r="R60" s="88">
        <v>4560</v>
      </c>
      <c r="T60" s="88">
        <v>4220</v>
      </c>
      <c r="V60" s="88">
        <v>3930</v>
      </c>
      <c r="X60" s="88">
        <v>3660</v>
      </c>
      <c r="Y60" s="88">
        <v>3430</v>
      </c>
      <c r="AA60" s="88">
        <v>102.78</v>
      </c>
      <c r="AC60" s="88">
        <v>96.66</v>
      </c>
      <c r="AD60" s="88">
        <v>91.44</v>
      </c>
      <c r="AE60" s="88">
        <v>86.58</v>
      </c>
      <c r="AF60" s="88">
        <v>82.44</v>
      </c>
    </row>
    <row r="61" spans="1:32" s="88" customFormat="1">
      <c r="A61" s="88" t="s">
        <v>623</v>
      </c>
      <c r="C61" s="88" t="s">
        <v>622</v>
      </c>
      <c r="D61" s="88" t="s">
        <v>1060</v>
      </c>
      <c r="E61" s="88" t="s">
        <v>1047</v>
      </c>
      <c r="H61" s="15">
        <f>CCUS_Summary!AT55</f>
        <v>67.062135531872116</v>
      </c>
      <c r="I61" s="15">
        <f>CCUS_Summary!AU55</f>
        <v>59.668219167822294</v>
      </c>
      <c r="J61" s="15">
        <f>CCUS_Summary!AV55</f>
        <v>57.321223991169873</v>
      </c>
      <c r="K61" s="15">
        <f>CCUS_Summary!AW55</f>
        <v>55.899004392763736</v>
      </c>
      <c r="L61" s="15">
        <f>CCUS_Summary!AX55</f>
        <v>54.147631892898225</v>
      </c>
      <c r="M61" s="15">
        <f>CCUS_Summary!AY55</f>
        <v>51.844502020151467</v>
      </c>
      <c r="O61" t="s">
        <v>1164</v>
      </c>
      <c r="P61" t="s">
        <v>1159</v>
      </c>
      <c r="Q61" t="s">
        <v>1062</v>
      </c>
      <c r="R61">
        <v>3500</v>
      </c>
      <c r="S61"/>
      <c r="T61"/>
      <c r="U61"/>
      <c r="V61"/>
      <c r="W61"/>
      <c r="X61"/>
      <c r="Y61"/>
      <c r="Z61"/>
      <c r="AA61">
        <v>87.5</v>
      </c>
      <c r="AB61"/>
      <c r="AC61"/>
      <c r="AD61"/>
      <c r="AE61"/>
      <c r="AF61"/>
    </row>
    <row r="62" spans="1:32" s="88" customFormat="1">
      <c r="A62" s="88" t="s">
        <v>621</v>
      </c>
      <c r="C62" s="88" t="s">
        <v>620</v>
      </c>
      <c r="D62" s="88" t="s">
        <v>1060</v>
      </c>
      <c r="E62" s="88" t="s">
        <v>1047</v>
      </c>
      <c r="H62" s="15">
        <f>CCUS_Summary!AT56</f>
        <v>98.578993230109248</v>
      </c>
      <c r="I62" s="15">
        <f>CCUS_Summary!AU56</f>
        <v>80.290388906752952</v>
      </c>
      <c r="J62" s="15">
        <f>CCUS_Summary!AV56</f>
        <v>74.825543417056252</v>
      </c>
      <c r="K62" s="15">
        <f>CCUS_Summary!AW56</f>
        <v>71.595008106954481</v>
      </c>
      <c r="L62" s="15">
        <f>CCUS_Summary!AX56</f>
        <v>67.701483488662291</v>
      </c>
      <c r="M62" s="15">
        <f>CCUS_Summary!AY56</f>
        <v>62.724746907524683</v>
      </c>
      <c r="O62" t="s">
        <v>1165</v>
      </c>
      <c r="P62" t="s">
        <v>1166</v>
      </c>
      <c r="Q62" t="s">
        <v>1167</v>
      </c>
      <c r="R62"/>
      <c r="S62">
        <v>1246.65144596651</v>
      </c>
      <c r="T62"/>
      <c r="U62">
        <v>1169.6831326968299</v>
      </c>
      <c r="V62"/>
      <c r="W62">
        <v>1092.7148194271499</v>
      </c>
      <c r="X62"/>
      <c r="Y62"/>
      <c r="Z62">
        <v>59.107088040000001</v>
      </c>
      <c r="AA62"/>
      <c r="AB62"/>
      <c r="AC62"/>
      <c r="AD62"/>
      <c r="AE62"/>
      <c r="AF62"/>
    </row>
    <row r="63" spans="1:32" s="88" customFormat="1">
      <c r="A63" s="88" t="s">
        <v>619</v>
      </c>
      <c r="C63" s="88" t="s">
        <v>618</v>
      </c>
      <c r="D63" s="88" t="s">
        <v>1060</v>
      </c>
      <c r="E63" s="88" t="s">
        <v>1047</v>
      </c>
      <c r="H63" s="15">
        <f>CCUS_Summary!AT57</f>
        <v>88.326965614317302</v>
      </c>
      <c r="I63" s="15">
        <f>CCUS_Summary!AU57</f>
        <v>71.940341321733669</v>
      </c>
      <c r="J63" s="15">
        <f>CCUS_Summary!AV57</f>
        <v>67.043829358690346</v>
      </c>
      <c r="K63" s="15">
        <f>CCUS_Summary!AW57</f>
        <v>64.149263570367353</v>
      </c>
      <c r="L63" s="15">
        <f>CCUS_Summary!AX57</f>
        <v>60.660658099670044</v>
      </c>
      <c r="M63" s="15">
        <f>CCUS_Summary!AY57</f>
        <v>56.201492647984402</v>
      </c>
    </row>
    <row r="64" spans="1:32" s="88" customFormat="1">
      <c r="A64" s="88" t="s">
        <v>337</v>
      </c>
      <c r="C64" s="88" t="s">
        <v>336</v>
      </c>
      <c r="D64" s="88" t="s">
        <v>1060</v>
      </c>
      <c r="E64" s="88" t="s">
        <v>1047</v>
      </c>
      <c r="H64" s="15">
        <f>CCUS_Summary!AT58</f>
        <v>133.4</v>
      </c>
      <c r="I64" s="15">
        <f>CCUS_Summary!AU58</f>
        <v>133.4</v>
      </c>
      <c r="J64" s="15">
        <f>CCUS_Summary!AV58</f>
        <v>133.4</v>
      </c>
      <c r="K64" s="15">
        <f>CCUS_Summary!AW58</f>
        <v>133.4</v>
      </c>
      <c r="L64" s="15">
        <f>CCUS_Summary!AX58</f>
        <v>133.4</v>
      </c>
      <c r="M64" s="15">
        <f>CCUS_Summary!AY58</f>
        <v>133.4</v>
      </c>
    </row>
    <row r="65" spans="1:34" s="88" customFormat="1">
      <c r="A65" s="88" t="s">
        <v>662</v>
      </c>
      <c r="C65" s="88" t="s">
        <v>661</v>
      </c>
      <c r="D65" s="88" t="s">
        <v>1060</v>
      </c>
      <c r="E65" s="88" t="s">
        <v>1047</v>
      </c>
      <c r="H65" s="15">
        <f t="shared" ref="H65:M65" si="14">H59*1.05</f>
        <v>39.588779408807568</v>
      </c>
      <c r="I65" s="15">
        <f t="shared" si="14"/>
        <v>39.588779408807568</v>
      </c>
      <c r="J65" s="15">
        <f t="shared" si="14"/>
        <v>39.588779408807568</v>
      </c>
      <c r="K65" s="15">
        <f t="shared" si="14"/>
        <v>39.588779408807568</v>
      </c>
      <c r="L65" s="15">
        <f t="shared" si="14"/>
        <v>39.588779408807568</v>
      </c>
      <c r="M65" s="15">
        <f t="shared" si="14"/>
        <v>39.588779408807568</v>
      </c>
    </row>
    <row r="66" spans="1:34" s="88" customFormat="1">
      <c r="A66" s="88" t="s">
        <v>664</v>
      </c>
      <c r="C66" s="88" t="s">
        <v>663</v>
      </c>
      <c r="D66" s="88" t="s">
        <v>1060</v>
      </c>
      <c r="E66" s="88" t="s">
        <v>1047</v>
      </c>
      <c r="H66" s="15">
        <f>H65</f>
        <v>39.588779408807568</v>
      </c>
      <c r="I66" s="15">
        <f t="shared" ref="I66:I67" si="15">I65</f>
        <v>39.588779408807568</v>
      </c>
      <c r="J66" s="15">
        <f t="shared" ref="J66:J67" si="16">J65</f>
        <v>39.588779408807568</v>
      </c>
      <c r="K66" s="15">
        <f t="shared" ref="K66:K67" si="17">K65</f>
        <v>39.588779408807568</v>
      </c>
      <c r="L66" s="15">
        <f t="shared" ref="L66:L67" si="18">L65</f>
        <v>39.588779408807568</v>
      </c>
      <c r="M66" s="15">
        <f t="shared" ref="M66:M67" si="19">M65</f>
        <v>39.588779408807568</v>
      </c>
    </row>
    <row r="67" spans="1:34" s="88" customFormat="1">
      <c r="A67" s="88" t="s">
        <v>666</v>
      </c>
      <c r="C67" s="88" t="s">
        <v>665</v>
      </c>
      <c r="D67" s="88" t="s">
        <v>1060</v>
      </c>
      <c r="E67" s="88" t="s">
        <v>1047</v>
      </c>
      <c r="H67" s="15">
        <f>H66</f>
        <v>39.588779408807568</v>
      </c>
      <c r="I67" s="15">
        <f t="shared" si="15"/>
        <v>39.588779408807568</v>
      </c>
      <c r="J67" s="15">
        <f t="shared" si="16"/>
        <v>39.588779408807568</v>
      </c>
      <c r="K67" s="15">
        <f t="shared" si="17"/>
        <v>39.588779408807568</v>
      </c>
      <c r="L67" s="15">
        <f t="shared" si="18"/>
        <v>39.588779408807568</v>
      </c>
      <c r="M67" s="15">
        <f t="shared" si="19"/>
        <v>39.588779408807568</v>
      </c>
    </row>
    <row r="68" spans="1:34" s="88" customFormat="1">
      <c r="A68" s="88" t="s">
        <v>668</v>
      </c>
      <c r="C68" s="88" t="s">
        <v>667</v>
      </c>
      <c r="D68" s="88" t="s">
        <v>1060</v>
      </c>
      <c r="E68" s="88" t="s">
        <v>1047</v>
      </c>
      <c r="H68" s="15">
        <f>H69</f>
        <v>92.743313895033168</v>
      </c>
      <c r="I68" s="15">
        <f t="shared" ref="I68" si="20">I69</f>
        <v>75.537358387820362</v>
      </c>
      <c r="J68" s="15">
        <f t="shared" ref="J68" si="21">J69</f>
        <v>70.396020826624863</v>
      </c>
      <c r="K68" s="15">
        <f t="shared" ref="K68" si="22">K69</f>
        <v>67.35672674888572</v>
      </c>
      <c r="L68" s="15">
        <f t="shared" ref="L68" si="23">L69</f>
        <v>63.693691004653552</v>
      </c>
      <c r="M68" s="15">
        <f t="shared" ref="M68" si="24">M69</f>
        <v>59.011567280383623</v>
      </c>
    </row>
    <row r="69" spans="1:34" s="88" customFormat="1">
      <c r="A69" s="88" t="s">
        <v>670</v>
      </c>
      <c r="C69" s="88" t="s">
        <v>669</v>
      </c>
      <c r="D69" s="88" t="s">
        <v>1060</v>
      </c>
      <c r="E69" s="88" t="s">
        <v>1047</v>
      </c>
      <c r="H69" s="15">
        <f t="shared" ref="H69:M69" si="25">H63*1.05</f>
        <v>92.743313895033168</v>
      </c>
      <c r="I69" s="15">
        <f t="shared" si="25"/>
        <v>75.537358387820362</v>
      </c>
      <c r="J69" s="15">
        <f t="shared" si="25"/>
        <v>70.396020826624863</v>
      </c>
      <c r="K69" s="15">
        <f t="shared" si="25"/>
        <v>67.35672674888572</v>
      </c>
      <c r="L69" s="15">
        <f t="shared" si="25"/>
        <v>63.693691004653552</v>
      </c>
      <c r="M69" s="15">
        <f t="shared" si="25"/>
        <v>59.011567280383623</v>
      </c>
    </row>
    <row r="70" spans="1:34" s="88" customFormat="1">
      <c r="A70" s="88" t="s">
        <v>672</v>
      </c>
      <c r="C70" s="88" t="s">
        <v>671</v>
      </c>
      <c r="D70" s="88" t="s">
        <v>1060</v>
      </c>
      <c r="E70" s="88" t="s">
        <v>1047</v>
      </c>
      <c r="H70" s="15">
        <f>H69</f>
        <v>92.743313895033168</v>
      </c>
      <c r="I70" s="15">
        <f t="shared" ref="I70" si="26">I69</f>
        <v>75.537358387820362</v>
      </c>
      <c r="J70" s="15">
        <f t="shared" ref="J70" si="27">J69</f>
        <v>70.396020826624863</v>
      </c>
      <c r="K70" s="15">
        <f t="shared" ref="K70" si="28">K69</f>
        <v>67.35672674888572</v>
      </c>
      <c r="L70" s="15">
        <f t="shared" ref="L70" si="29">L69</f>
        <v>63.693691004653552</v>
      </c>
      <c r="M70" s="15">
        <f t="shared" ref="M70" si="30">M69</f>
        <v>59.011567280383623</v>
      </c>
    </row>
    <row r="71" spans="1:34" s="88" customFormat="1">
      <c r="A71" s="88" t="s">
        <v>674</v>
      </c>
      <c r="C71" s="88" t="s">
        <v>673</v>
      </c>
      <c r="D71" s="88" t="s">
        <v>1060</v>
      </c>
      <c r="E71" s="88" t="s">
        <v>1047</v>
      </c>
      <c r="H71" s="15">
        <f>H72</f>
        <v>103.50794289161472</v>
      </c>
      <c r="I71" s="15">
        <f t="shared" ref="I71" si="31">I72</f>
        <v>84.304908352090607</v>
      </c>
      <c r="J71" s="15">
        <f t="shared" ref="J71" si="32">J72</f>
        <v>78.566820587909064</v>
      </c>
      <c r="K71" s="15">
        <f t="shared" ref="K71" si="33">K72</f>
        <v>75.174758512302205</v>
      </c>
      <c r="L71" s="15">
        <f t="shared" ref="L71" si="34">L72</f>
        <v>71.086557663095405</v>
      </c>
      <c r="M71" s="15">
        <f t="shared" ref="M71" si="35">M72</f>
        <v>65.86098425290092</v>
      </c>
    </row>
    <row r="72" spans="1:34" s="88" customFormat="1">
      <c r="A72" s="88" t="s">
        <v>676</v>
      </c>
      <c r="C72" s="88" t="s">
        <v>675</v>
      </c>
      <c r="D72" s="88" t="s">
        <v>1060</v>
      </c>
      <c r="E72" s="88" t="s">
        <v>1047</v>
      </c>
      <c r="H72" s="15">
        <f t="shared" ref="H72:M72" si="36">H62*1.05</f>
        <v>103.50794289161472</v>
      </c>
      <c r="I72" s="15">
        <f t="shared" si="36"/>
        <v>84.304908352090607</v>
      </c>
      <c r="J72" s="15">
        <f t="shared" si="36"/>
        <v>78.566820587909064</v>
      </c>
      <c r="K72" s="15">
        <f t="shared" si="36"/>
        <v>75.174758512302205</v>
      </c>
      <c r="L72" s="15">
        <f t="shared" si="36"/>
        <v>71.086557663095405</v>
      </c>
      <c r="M72" s="15">
        <f t="shared" si="36"/>
        <v>65.86098425290092</v>
      </c>
    </row>
    <row r="73" spans="1:34" s="88" customFormat="1">
      <c r="A73" s="88" t="s">
        <v>678</v>
      </c>
      <c r="C73" s="88" t="s">
        <v>677</v>
      </c>
      <c r="D73" s="88" t="s">
        <v>1060</v>
      </c>
      <c r="E73" s="88" t="s">
        <v>1047</v>
      </c>
      <c r="H73" s="15">
        <f>H72</f>
        <v>103.50794289161472</v>
      </c>
      <c r="I73" s="15">
        <f t="shared" ref="I73" si="37">I72</f>
        <v>84.304908352090607</v>
      </c>
      <c r="J73" s="15">
        <f t="shared" ref="J73" si="38">J72</f>
        <v>78.566820587909064</v>
      </c>
      <c r="K73" s="15">
        <f t="shared" ref="K73" si="39">K72</f>
        <v>75.174758512302205</v>
      </c>
      <c r="L73" s="15">
        <f t="shared" ref="L73" si="40">L72</f>
        <v>71.086557663095405</v>
      </c>
      <c r="M73" s="15">
        <f t="shared" ref="M73" si="41">M72</f>
        <v>65.86098425290092</v>
      </c>
    </row>
    <row r="74" spans="1:34" s="88" customFormat="1">
      <c r="A74" s="88" t="s">
        <v>680</v>
      </c>
      <c r="C74" s="88" t="s">
        <v>679</v>
      </c>
      <c r="D74" s="88" t="s">
        <v>1060</v>
      </c>
      <c r="E74" s="88" t="s">
        <v>1047</v>
      </c>
      <c r="H74" s="15">
        <f t="shared" ref="H74:M74" si="42">H61*1.05</f>
        <v>70.415242308465722</v>
      </c>
      <c r="I74" s="15">
        <f t="shared" si="42"/>
        <v>62.651630126213412</v>
      </c>
      <c r="J74" s="15">
        <f t="shared" si="42"/>
        <v>60.187285190728367</v>
      </c>
      <c r="K74" s="15">
        <f t="shared" si="42"/>
        <v>58.693954612401924</v>
      </c>
      <c r="L74" s="15">
        <f t="shared" si="42"/>
        <v>56.85501348754314</v>
      </c>
      <c r="M74" s="15">
        <f t="shared" si="42"/>
        <v>54.436727121159045</v>
      </c>
    </row>
    <row r="75" spans="1:34" s="88" customFormat="1">
      <c r="A75" s="88" t="s">
        <v>682</v>
      </c>
      <c r="C75" s="88" t="s">
        <v>681</v>
      </c>
      <c r="D75" s="88" t="s">
        <v>1060</v>
      </c>
      <c r="E75" s="88" t="s">
        <v>1047</v>
      </c>
      <c r="H75" s="15">
        <f t="shared" ref="H75:M75" si="43">H60*1.05</f>
        <v>62.761411622762928</v>
      </c>
      <c r="I75" s="15">
        <f t="shared" si="43"/>
        <v>57.216757214609068</v>
      </c>
      <c r="J75" s="15">
        <f t="shared" si="43"/>
        <v>55.427427524039587</v>
      </c>
      <c r="K75" s="15">
        <f t="shared" si="43"/>
        <v>54.335730622865967</v>
      </c>
      <c r="L75" s="15">
        <f t="shared" si="43"/>
        <v>52.983387618407974</v>
      </c>
      <c r="M75" s="15">
        <f t="shared" si="43"/>
        <v>51.1910257728074</v>
      </c>
      <c r="O75" s="135" t="s">
        <v>512</v>
      </c>
      <c r="P75" s="135" t="s">
        <v>1167</v>
      </c>
      <c r="Q75" s="135" t="s">
        <v>1166</v>
      </c>
      <c r="R75" s="135">
        <v>1746.4860000000001</v>
      </c>
      <c r="S75" s="135">
        <v>1745.317</v>
      </c>
      <c r="T75" s="135"/>
      <c r="U75" s="135">
        <v>1744.1479999999999</v>
      </c>
      <c r="V75" s="135">
        <v>1741.81</v>
      </c>
      <c r="W75" s="135">
        <v>1707.9090000000001</v>
      </c>
      <c r="X75" s="135"/>
      <c r="Y75" s="135"/>
      <c r="Z75" s="135">
        <v>34.953099999999999</v>
      </c>
      <c r="AA75" s="135">
        <v>34.953099999999999</v>
      </c>
      <c r="AB75" s="135"/>
      <c r="AC75" s="135">
        <v>34.871270000000003</v>
      </c>
      <c r="AD75" s="135">
        <v>34.836199999999998</v>
      </c>
      <c r="AE75" s="135">
        <v>34.134799999999998</v>
      </c>
      <c r="AF75" s="135"/>
      <c r="AG75" s="135"/>
    </row>
    <row r="76" spans="1:34" s="88" customFormat="1">
      <c r="A76" s="88" t="s">
        <v>684</v>
      </c>
      <c r="C76" s="88" t="s">
        <v>683</v>
      </c>
      <c r="D76" s="88" t="s">
        <v>1060</v>
      </c>
      <c r="E76" s="88" t="s">
        <v>1047</v>
      </c>
      <c r="H76" s="15">
        <f>H74</f>
        <v>70.415242308465722</v>
      </c>
      <c r="I76" s="15">
        <f t="shared" ref="I76:M76" si="44">I74</f>
        <v>62.651630126213412</v>
      </c>
      <c r="J76" s="15">
        <f t="shared" si="44"/>
        <v>60.187285190728367</v>
      </c>
      <c r="K76" s="15">
        <f t="shared" si="44"/>
        <v>58.693954612401924</v>
      </c>
      <c r="L76" s="15">
        <f t="shared" si="44"/>
        <v>56.85501348754314</v>
      </c>
      <c r="M76" s="15">
        <f t="shared" si="44"/>
        <v>54.436727121159045</v>
      </c>
      <c r="O76" s="135"/>
      <c r="Q76" s="135" t="s">
        <v>1</v>
      </c>
      <c r="R76" s="135" t="s">
        <v>927</v>
      </c>
      <c r="S76" s="135" t="s">
        <v>927</v>
      </c>
      <c r="T76" s="135" t="s">
        <v>927</v>
      </c>
      <c r="U76" s="135" t="s">
        <v>927</v>
      </c>
      <c r="V76" s="135" t="s">
        <v>927</v>
      </c>
      <c r="W76" s="135" t="s">
        <v>927</v>
      </c>
      <c r="X76" s="135" t="s">
        <v>927</v>
      </c>
      <c r="Y76" s="135" t="s">
        <v>927</v>
      </c>
      <c r="Z76" s="135" t="s">
        <v>1047</v>
      </c>
      <c r="AA76" s="135" t="s">
        <v>1047</v>
      </c>
      <c r="AB76" s="135" t="s">
        <v>1047</v>
      </c>
      <c r="AC76" s="135" t="s">
        <v>1047</v>
      </c>
      <c r="AD76" s="135" t="s">
        <v>1047</v>
      </c>
      <c r="AE76" s="135" t="s">
        <v>1047</v>
      </c>
      <c r="AF76" s="135" t="s">
        <v>1047</v>
      </c>
      <c r="AG76" s="135" t="s">
        <v>1047</v>
      </c>
    </row>
    <row r="77" spans="1:34" s="88" customFormat="1">
      <c r="A77" s="88" t="s">
        <v>686</v>
      </c>
      <c r="C77" s="88" t="s">
        <v>685</v>
      </c>
      <c r="D77" s="88" t="s">
        <v>1060</v>
      </c>
      <c r="E77" s="88" t="s">
        <v>1047</v>
      </c>
      <c r="H77" s="15">
        <f>H75</f>
        <v>62.761411622762928</v>
      </c>
      <c r="I77" s="15">
        <f t="shared" ref="I77:M77" si="45">I75</f>
        <v>57.216757214609068</v>
      </c>
      <c r="J77" s="15">
        <f t="shared" si="45"/>
        <v>55.427427524039587</v>
      </c>
      <c r="K77" s="15">
        <f t="shared" si="45"/>
        <v>54.335730622865967</v>
      </c>
      <c r="L77" s="15">
        <f t="shared" si="45"/>
        <v>52.983387618407974</v>
      </c>
      <c r="M77" s="15">
        <f t="shared" si="45"/>
        <v>51.1910257728074</v>
      </c>
      <c r="O77" s="135" t="s">
        <v>2</v>
      </c>
      <c r="Q77" s="135" t="s">
        <v>1189</v>
      </c>
      <c r="R77" s="135">
        <v>2006</v>
      </c>
      <c r="S77" s="135">
        <v>2010</v>
      </c>
      <c r="T77" s="135">
        <v>2013</v>
      </c>
      <c r="U77" s="135">
        <v>2015</v>
      </c>
      <c r="V77" s="135">
        <v>2020</v>
      </c>
      <c r="W77" s="135">
        <v>2030</v>
      </c>
      <c r="X77" s="135">
        <v>2040</v>
      </c>
      <c r="Y77" s="135">
        <v>2050</v>
      </c>
      <c r="Z77" s="135">
        <v>2006</v>
      </c>
      <c r="AA77" s="135">
        <v>2010</v>
      </c>
      <c r="AB77" s="135">
        <v>2013</v>
      </c>
      <c r="AC77" s="135">
        <v>2015</v>
      </c>
      <c r="AD77" s="135">
        <v>2020</v>
      </c>
      <c r="AE77" s="135">
        <v>2030</v>
      </c>
      <c r="AF77" s="135">
        <v>2040</v>
      </c>
      <c r="AG77" s="135">
        <v>2050</v>
      </c>
      <c r="AH77"/>
    </row>
    <row r="78" spans="1:34" s="88" customFormat="1">
      <c r="A78" s="88" t="s">
        <v>446</v>
      </c>
      <c r="C78" s="88" t="s">
        <v>445</v>
      </c>
      <c r="D78" s="88" t="s">
        <v>1060</v>
      </c>
      <c r="E78" s="88" t="s">
        <v>927</v>
      </c>
      <c r="F78" s="88">
        <f>Biomass!AF41</f>
        <v>3600</v>
      </c>
      <c r="G78" s="135">
        <f>Biomass!AG41</f>
        <v>3300</v>
      </c>
      <c r="H78" s="135">
        <f>Biomass!AH41</f>
        <v>3140</v>
      </c>
      <c r="I78" s="135">
        <f>Biomass!AI41</f>
        <v>3030</v>
      </c>
      <c r="J78" s="135">
        <f>Biomass!AJ41</f>
        <v>2970</v>
      </c>
      <c r="K78" s="135">
        <f>Biomass!AK41</f>
        <v>2910</v>
      </c>
      <c r="L78" s="135">
        <f>Biomass!AL41</f>
        <v>2820</v>
      </c>
      <c r="M78" s="135">
        <f>Biomass!AM41</f>
        <v>2760</v>
      </c>
      <c r="O78" s="135" t="s">
        <v>445</v>
      </c>
      <c r="P78" s="88" t="s">
        <v>1062</v>
      </c>
      <c r="Q78" s="135" t="s">
        <v>1159</v>
      </c>
      <c r="R78" s="135"/>
      <c r="S78" s="135"/>
      <c r="T78" s="135">
        <v>2960</v>
      </c>
      <c r="U78" s="135"/>
      <c r="V78" s="135">
        <v>2620</v>
      </c>
      <c r="W78" s="135">
        <v>2330</v>
      </c>
      <c r="X78" s="135">
        <v>2060</v>
      </c>
      <c r="Y78" s="135">
        <v>1830</v>
      </c>
      <c r="Z78" s="135"/>
      <c r="AA78" s="135"/>
      <c r="AB78" s="135">
        <v>53.28</v>
      </c>
      <c r="AC78" s="135"/>
      <c r="AD78" s="135">
        <v>47.16</v>
      </c>
      <c r="AE78" s="135">
        <v>41.94</v>
      </c>
      <c r="AF78" s="135">
        <v>37.08</v>
      </c>
      <c r="AG78" s="135">
        <v>32.94</v>
      </c>
    </row>
    <row r="79" spans="1:34" s="88" customFormat="1">
      <c r="A79" s="88" t="s">
        <v>444</v>
      </c>
      <c r="C79" s="88" t="s">
        <v>443</v>
      </c>
      <c r="D79" s="88" t="s">
        <v>1060</v>
      </c>
      <c r="E79" s="88" t="s">
        <v>927</v>
      </c>
      <c r="F79" s="135">
        <f>Biomass!AF42</f>
        <v>5300</v>
      </c>
      <c r="G79" s="135">
        <f>Biomass!AG42</f>
        <v>4860</v>
      </c>
      <c r="H79" s="135">
        <f>Biomass!AH42</f>
        <v>4620</v>
      </c>
      <c r="I79" s="135">
        <f>Biomass!AI42</f>
        <v>4470</v>
      </c>
      <c r="J79" s="135">
        <f>Biomass!AJ42</f>
        <v>4370</v>
      </c>
      <c r="K79" s="135">
        <f>Biomass!AK42</f>
        <v>4280</v>
      </c>
      <c r="L79" s="135">
        <f>Biomass!AL42</f>
        <v>4160</v>
      </c>
      <c r="M79" s="135">
        <f>Biomass!AM42</f>
        <v>4060</v>
      </c>
      <c r="O79" s="135" t="s">
        <v>443</v>
      </c>
      <c r="P79" s="135" t="s">
        <v>1062</v>
      </c>
      <c r="Q79" s="135" t="s">
        <v>1159</v>
      </c>
      <c r="R79" s="135"/>
      <c r="S79" s="135"/>
      <c r="T79" s="135">
        <v>4810</v>
      </c>
      <c r="U79" s="135"/>
      <c r="V79" s="135">
        <v>3810</v>
      </c>
      <c r="W79" s="135">
        <v>3140</v>
      </c>
      <c r="X79" s="135">
        <v>2840</v>
      </c>
      <c r="Y79" s="135">
        <v>2560</v>
      </c>
      <c r="Z79" s="135"/>
      <c r="AA79" s="135"/>
      <c r="AB79" s="135">
        <v>105.82</v>
      </c>
      <c r="AC79" s="135"/>
      <c r="AD79" s="135">
        <v>83.82</v>
      </c>
      <c r="AE79" s="135">
        <v>69.08</v>
      </c>
      <c r="AF79" s="135">
        <v>62.48</v>
      </c>
      <c r="AG79" s="135">
        <v>56.32</v>
      </c>
    </row>
    <row r="80" spans="1:34">
      <c r="A80" t="s">
        <v>441</v>
      </c>
      <c r="C80" t="s">
        <v>440</v>
      </c>
      <c r="D80" s="88" t="s">
        <v>1060</v>
      </c>
      <c r="E80" s="88" t="s">
        <v>927</v>
      </c>
      <c r="F80" s="135">
        <f>Biomass!AF43</f>
        <v>4700</v>
      </c>
      <c r="G80" s="135">
        <f>Biomass!AG43</f>
        <v>4310</v>
      </c>
      <c r="H80" s="135">
        <f>Biomass!AH43</f>
        <v>4090</v>
      </c>
      <c r="I80" s="135">
        <f>Biomass!AI43</f>
        <v>3960</v>
      </c>
      <c r="J80" s="135">
        <f>Biomass!AJ43</f>
        <v>3880</v>
      </c>
      <c r="K80" s="135">
        <f>Biomass!AK43</f>
        <v>3800</v>
      </c>
      <c r="L80" s="135">
        <f>Biomass!AL43</f>
        <v>3690</v>
      </c>
      <c r="M80" s="135">
        <f>Biomass!AM43</f>
        <v>3600</v>
      </c>
      <c r="O80" s="135" t="s">
        <v>440</v>
      </c>
      <c r="P80" s="135" t="s">
        <v>1062</v>
      </c>
      <c r="Q80" s="135" t="s">
        <v>1159</v>
      </c>
      <c r="R80" s="135"/>
      <c r="S80" s="135"/>
      <c r="T80" s="135">
        <v>3880</v>
      </c>
      <c r="U80" s="135"/>
      <c r="V80" s="135">
        <v>3180</v>
      </c>
      <c r="W80" s="135">
        <v>2760</v>
      </c>
      <c r="X80" s="135">
        <v>2520</v>
      </c>
      <c r="Y80" s="135">
        <v>2300</v>
      </c>
      <c r="Z80" s="135"/>
      <c r="AA80" s="135"/>
      <c r="AB80" s="135">
        <v>159.08000000000001</v>
      </c>
      <c r="AC80" s="135"/>
      <c r="AD80" s="135">
        <v>130.38</v>
      </c>
      <c r="AE80" s="135">
        <v>113.16</v>
      </c>
      <c r="AF80" s="135">
        <v>103.32</v>
      </c>
      <c r="AG80" s="135">
        <v>94.3</v>
      </c>
      <c r="AH80" s="88"/>
    </row>
    <row r="81" spans="1:34" s="88" customFormat="1">
      <c r="A81" s="88" t="s">
        <v>509</v>
      </c>
      <c r="C81" s="88" t="s">
        <v>508</v>
      </c>
      <c r="D81" s="88" t="s">
        <v>1060</v>
      </c>
      <c r="E81" s="88" t="s">
        <v>927</v>
      </c>
      <c r="F81" s="15">
        <f>F80*1.05</f>
        <v>4935</v>
      </c>
      <c r="G81" s="15">
        <f t="shared" ref="G81:M81" si="46">G80*1.05</f>
        <v>4525.5</v>
      </c>
      <c r="H81" s="15">
        <f t="shared" si="46"/>
        <v>4294.5</v>
      </c>
      <c r="I81" s="15">
        <f t="shared" si="46"/>
        <v>4158</v>
      </c>
      <c r="J81" s="15">
        <f t="shared" si="46"/>
        <v>4074</v>
      </c>
      <c r="K81" s="15">
        <f t="shared" si="46"/>
        <v>3990</v>
      </c>
      <c r="L81" s="15">
        <f t="shared" si="46"/>
        <v>3874.5</v>
      </c>
      <c r="M81" s="15">
        <f t="shared" si="46"/>
        <v>3780</v>
      </c>
      <c r="O81" s="135" t="s">
        <v>508</v>
      </c>
      <c r="P81" s="88" t="s">
        <v>1167</v>
      </c>
      <c r="Q81" s="135" t="s">
        <v>1166</v>
      </c>
      <c r="R81" s="135">
        <v>3164.25999221445</v>
      </c>
      <c r="S81" s="135">
        <v>3248.2940764585301</v>
      </c>
      <c r="T81" s="135"/>
      <c r="U81" s="135">
        <v>3332.3281607026101</v>
      </c>
      <c r="V81" s="135">
        <v>3416.3622449466902</v>
      </c>
      <c r="W81" s="135">
        <v>3500.3963291907698</v>
      </c>
      <c r="X81" s="135"/>
      <c r="Y81" s="135"/>
      <c r="Z81" s="135">
        <v>153.860295644194</v>
      </c>
      <c r="AA81" s="135">
        <v>156.84237963985899</v>
      </c>
      <c r="AB81" s="135"/>
      <c r="AC81" s="135">
        <v>137.97278472050101</v>
      </c>
      <c r="AD81" s="135">
        <v>137.938577702289</v>
      </c>
      <c r="AE81" s="135">
        <v>127.21556332836001</v>
      </c>
      <c r="AF81" s="135"/>
      <c r="AG81" s="135"/>
    </row>
    <row r="82" spans="1:34" s="88" customFormat="1">
      <c r="A82" s="88" t="s">
        <v>511</v>
      </c>
      <c r="C82" s="88" t="s">
        <v>510</v>
      </c>
      <c r="D82" s="88" t="s">
        <v>1060</v>
      </c>
      <c r="E82" s="88" t="s">
        <v>927</v>
      </c>
      <c r="F82" s="15">
        <f>F79*1.05</f>
        <v>5565</v>
      </c>
      <c r="G82" s="15">
        <f t="shared" ref="G82:M82" si="47">G79*1.05</f>
        <v>5103</v>
      </c>
      <c r="H82" s="15">
        <f t="shared" si="47"/>
        <v>4851</v>
      </c>
      <c r="I82" s="15">
        <f t="shared" si="47"/>
        <v>4693.5</v>
      </c>
      <c r="J82" s="15">
        <f t="shared" si="47"/>
        <v>4588.5</v>
      </c>
      <c r="K82" s="15">
        <f t="shared" si="47"/>
        <v>4494</v>
      </c>
      <c r="L82" s="15">
        <f t="shared" si="47"/>
        <v>4368</v>
      </c>
      <c r="M82" s="15">
        <f t="shared" si="47"/>
        <v>4263</v>
      </c>
      <c r="O82" s="135" t="s">
        <v>510</v>
      </c>
      <c r="P82" s="135" t="s">
        <v>1167</v>
      </c>
      <c r="Q82" s="135" t="s">
        <v>1166</v>
      </c>
      <c r="R82" s="135">
        <v>5418.0662040874004</v>
      </c>
      <c r="S82" s="135">
        <v>5140.0929999999998</v>
      </c>
      <c r="T82" s="135"/>
      <c r="U82" s="135">
        <v>4862.1197959126002</v>
      </c>
      <c r="V82" s="135">
        <v>4584.1465918251997</v>
      </c>
      <c r="W82" s="135">
        <v>4004.7414194673202</v>
      </c>
      <c r="X82" s="135"/>
      <c r="Y82" s="135"/>
      <c r="Z82" s="135">
        <v>76.749806113369303</v>
      </c>
      <c r="AA82" s="135">
        <v>76.749806113369303</v>
      </c>
      <c r="AB82" s="135"/>
      <c r="AC82" s="135">
        <v>76.749806113369303</v>
      </c>
      <c r="AD82" s="135">
        <v>76.749806113369303</v>
      </c>
      <c r="AE82" s="135">
        <v>76.749806113369303</v>
      </c>
      <c r="AF82" s="135"/>
      <c r="AG82" s="135"/>
    </row>
    <row r="83" spans="1:34" s="88" customFormat="1">
      <c r="A83" s="135" t="s">
        <v>446</v>
      </c>
      <c r="B83" s="135"/>
      <c r="C83" s="135" t="s">
        <v>445</v>
      </c>
      <c r="D83" s="135" t="s">
        <v>1060</v>
      </c>
      <c r="E83" s="135" t="s">
        <v>1047</v>
      </c>
      <c r="F83" s="15">
        <f>Biomass!AR41</f>
        <v>72</v>
      </c>
      <c r="G83" s="15">
        <f>Biomass!AS41</f>
        <v>65.965672076312771</v>
      </c>
      <c r="H83" s="15">
        <f>Biomass!AT41</f>
        <v>62.720321918172274</v>
      </c>
      <c r="I83" s="15">
        <f>Biomass!AU41</f>
        <v>60.65966472893286</v>
      </c>
      <c r="J83" s="15">
        <f>Biomass!AV41</f>
        <v>59.36559176844078</v>
      </c>
      <c r="K83" s="15">
        <f>Biomass!AW41</f>
        <v>58.190729636702443</v>
      </c>
      <c r="L83" s="15">
        <f>Biomass!AX41</f>
        <v>56.477319343666238</v>
      </c>
      <c r="M83" s="15">
        <f>Biomass!AY41</f>
        <v>55.217347353802097</v>
      </c>
      <c r="AG83"/>
      <c r="AH83"/>
    </row>
    <row r="84" spans="1:34" s="88" customFormat="1">
      <c r="A84" s="135" t="s">
        <v>444</v>
      </c>
      <c r="B84" s="135"/>
      <c r="C84" s="135" t="s">
        <v>443</v>
      </c>
      <c r="D84" s="135" t="s">
        <v>1060</v>
      </c>
      <c r="E84" s="135" t="s">
        <v>1047</v>
      </c>
      <c r="F84" s="15">
        <f>Biomass!AR42</f>
        <v>106</v>
      </c>
      <c r="G84" s="15">
        <f>Biomass!AS42</f>
        <v>97.116128334571584</v>
      </c>
      <c r="H84" s="15">
        <f>Biomass!AT42</f>
        <v>92.338251712864746</v>
      </c>
      <c r="I84" s="15">
        <f>Biomass!AU42</f>
        <v>89.304506406484492</v>
      </c>
      <c r="J84" s="15">
        <f>Biomass!AV42</f>
        <v>87.399343436871149</v>
      </c>
      <c r="K84" s="15">
        <f>Biomass!AW42</f>
        <v>85.669685298478598</v>
      </c>
      <c r="L84" s="15">
        <f>Biomass!AX42</f>
        <v>83.147164589286405</v>
      </c>
      <c r="M84" s="15">
        <f>Biomass!AY42</f>
        <v>81.292205826430859</v>
      </c>
    </row>
    <row r="85" spans="1:34" s="88" customFormat="1">
      <c r="A85" s="135" t="s">
        <v>441</v>
      </c>
      <c r="B85" s="135"/>
      <c r="C85" s="135" t="s">
        <v>440</v>
      </c>
      <c r="D85" s="135" t="s">
        <v>1060</v>
      </c>
      <c r="E85" s="135" t="s">
        <v>1047</v>
      </c>
      <c r="F85" s="15">
        <f>Biomass!AR43</f>
        <v>94</v>
      </c>
      <c r="G85" s="15">
        <f>Biomass!AS43</f>
        <v>86.121849655186125</v>
      </c>
      <c r="H85" s="15">
        <f>Biomass!AT43</f>
        <v>81.884864726502698</v>
      </c>
      <c r="I85" s="15">
        <f>Biomass!AU43</f>
        <v>79.194562284995683</v>
      </c>
      <c r="J85" s="15">
        <f>Biomass!AV43</f>
        <v>77.505078142131026</v>
      </c>
      <c r="K85" s="15">
        <f>Biomass!AW43</f>
        <v>75.971230359028198</v>
      </c>
      <c r="L85" s="15">
        <f>Biomass!AX43</f>
        <v>73.734278032008703</v>
      </c>
      <c r="M85" s="15">
        <f>Biomass!AY43</f>
        <v>72.089314600797195</v>
      </c>
    </row>
    <row r="86" spans="1:34">
      <c r="A86" s="135" t="s">
        <v>509</v>
      </c>
      <c r="B86" s="135"/>
      <c r="C86" s="135" t="s">
        <v>508</v>
      </c>
      <c r="D86" s="135" t="s">
        <v>1060</v>
      </c>
      <c r="E86" s="135" t="s">
        <v>1047</v>
      </c>
      <c r="F86" s="15">
        <f>F85*1.05</f>
        <v>98.7</v>
      </c>
      <c r="G86" s="15">
        <f t="shared" ref="G86:M86" si="48">G85*1.05</f>
        <v>90.427942137945436</v>
      </c>
      <c r="H86" s="15">
        <f t="shared" si="48"/>
        <v>85.97910796282784</v>
      </c>
      <c r="I86" s="15">
        <f t="shared" si="48"/>
        <v>83.154290399245468</v>
      </c>
      <c r="J86" s="15">
        <f t="shared" si="48"/>
        <v>81.38033204923758</v>
      </c>
      <c r="K86" s="15">
        <f t="shared" si="48"/>
        <v>79.76979187697961</v>
      </c>
      <c r="L86" s="15">
        <f t="shared" si="48"/>
        <v>77.420991933609145</v>
      </c>
      <c r="M86" s="15">
        <f t="shared" si="48"/>
        <v>75.693780330837058</v>
      </c>
    </row>
    <row r="87" spans="1:34">
      <c r="A87" s="135" t="s">
        <v>511</v>
      </c>
      <c r="B87" s="135"/>
      <c r="C87" s="135" t="s">
        <v>510</v>
      </c>
      <c r="D87" s="135" t="s">
        <v>1060</v>
      </c>
      <c r="E87" s="135" t="s">
        <v>1047</v>
      </c>
      <c r="F87" s="15">
        <f>F84*1.05</f>
        <v>111.30000000000001</v>
      </c>
      <c r="G87" s="15">
        <f t="shared" ref="G87:M87" si="49">G84*1.05</f>
        <v>101.97193475130017</v>
      </c>
      <c r="H87" s="15">
        <f t="shared" si="49"/>
        <v>96.955164298507981</v>
      </c>
      <c r="I87" s="15">
        <f t="shared" si="49"/>
        <v>93.769731726808715</v>
      </c>
      <c r="J87" s="15">
        <f t="shared" si="49"/>
        <v>91.769310608714704</v>
      </c>
      <c r="K87" s="15">
        <f t="shared" si="49"/>
        <v>89.953169563402525</v>
      </c>
      <c r="L87" s="15">
        <f t="shared" si="49"/>
        <v>87.304522818750726</v>
      </c>
      <c r="M87" s="15">
        <f t="shared" si="49"/>
        <v>85.356816117752402</v>
      </c>
    </row>
    <row r="88" spans="1:34" s="88" customFormat="1">
      <c r="A88" s="88" t="s">
        <v>581</v>
      </c>
      <c r="C88" s="88" t="s">
        <v>580</v>
      </c>
      <c r="D88" s="135" t="s">
        <v>1060</v>
      </c>
      <c r="E88" s="135" t="s">
        <v>927</v>
      </c>
      <c r="F88" s="88">
        <f>Hydro_Summary!AF41</f>
        <v>1090</v>
      </c>
      <c r="G88" s="135">
        <f>Hydro_Summary!AG41</f>
        <v>1090</v>
      </c>
      <c r="H88" s="135">
        <f>Hydro_Summary!AH41</f>
        <v>1090</v>
      </c>
      <c r="I88" s="135">
        <f>Hydro_Summary!AI41</f>
        <v>1090</v>
      </c>
      <c r="J88" s="135">
        <f>Hydro_Summary!AJ41</f>
        <v>1080</v>
      </c>
      <c r="K88" s="135">
        <f>Hydro_Summary!AK41</f>
        <v>1080</v>
      </c>
      <c r="L88" s="135">
        <f>Hydro_Summary!AL41</f>
        <v>1080</v>
      </c>
      <c r="M88" s="135">
        <f>Hydro_Summary!AM41</f>
        <v>1080</v>
      </c>
    </row>
    <row r="89" spans="1:34" s="135" customFormat="1">
      <c r="A89" s="135" t="s">
        <v>583</v>
      </c>
      <c r="C89" s="135" t="s">
        <v>582</v>
      </c>
      <c r="D89" s="135" t="s">
        <v>1060</v>
      </c>
      <c r="E89" s="135" t="s">
        <v>927</v>
      </c>
      <c r="F89" s="135">
        <f>Hydro_Summary!AF42</f>
        <v>3500</v>
      </c>
      <c r="G89" s="135">
        <f>Hydro_Summary!AG42</f>
        <v>3490</v>
      </c>
      <c r="H89" s="135">
        <f>Hydro_Summary!AH42</f>
        <v>3490</v>
      </c>
      <c r="I89" s="135">
        <f>Hydro_Summary!AI42</f>
        <v>3490</v>
      </c>
      <c r="J89" s="135">
        <f>Hydro_Summary!AJ42</f>
        <v>3480</v>
      </c>
      <c r="K89" s="135">
        <f>Hydro_Summary!AK42</f>
        <v>3480</v>
      </c>
      <c r="L89" s="135">
        <f>Hydro_Summary!AL42</f>
        <v>3480</v>
      </c>
      <c r="M89" s="135">
        <f>Hydro_Summary!AM42</f>
        <v>3480</v>
      </c>
    </row>
    <row r="90" spans="1:34" s="135" customFormat="1">
      <c r="A90" s="135" t="s">
        <v>585</v>
      </c>
      <c r="C90" s="135" t="s">
        <v>584</v>
      </c>
      <c r="D90" s="135" t="s">
        <v>1060</v>
      </c>
      <c r="E90" s="135" t="s">
        <v>927</v>
      </c>
      <c r="F90" s="135">
        <f>Hydro_Summary!AF43</f>
        <v>1410</v>
      </c>
      <c r="G90" s="135">
        <f>Hydro_Summary!AG43</f>
        <v>1410</v>
      </c>
      <c r="H90" s="135">
        <f>Hydro_Summary!AH43</f>
        <v>1400</v>
      </c>
      <c r="I90" s="135">
        <f>Hydro_Summary!AI43</f>
        <v>1400</v>
      </c>
      <c r="J90" s="135">
        <f>Hydro_Summary!AJ43</f>
        <v>1400</v>
      </c>
      <c r="K90" s="135">
        <f>Hydro_Summary!AK43</f>
        <v>1400</v>
      </c>
      <c r="L90" s="135">
        <f>Hydro_Summary!AL43</f>
        <v>1400</v>
      </c>
      <c r="M90" s="135">
        <f>Hydro_Summary!AM43</f>
        <v>1400</v>
      </c>
    </row>
    <row r="91" spans="1:34" s="135" customFormat="1">
      <c r="A91" s="135" t="s">
        <v>587</v>
      </c>
      <c r="C91" s="135" t="s">
        <v>586</v>
      </c>
      <c r="D91" s="135" t="s">
        <v>1060</v>
      </c>
      <c r="E91" s="135" t="s">
        <v>927</v>
      </c>
      <c r="F91" s="135">
        <f>Hydro_Summary!AF44</f>
        <v>4000</v>
      </c>
      <c r="G91" s="135">
        <f>Hydro_Summary!AG44</f>
        <v>3990</v>
      </c>
      <c r="H91" s="135">
        <f>Hydro_Summary!AH44</f>
        <v>3990</v>
      </c>
      <c r="I91" s="135">
        <f>Hydro_Summary!AI44</f>
        <v>3980</v>
      </c>
      <c r="J91" s="135">
        <f>Hydro_Summary!AJ44</f>
        <v>3980</v>
      </c>
      <c r="K91" s="135">
        <f>Hydro_Summary!AK44</f>
        <v>3980</v>
      </c>
      <c r="L91" s="135">
        <f>Hydro_Summary!AL44</f>
        <v>3980</v>
      </c>
      <c r="M91" s="135">
        <f>Hydro_Summary!AM44</f>
        <v>3970</v>
      </c>
    </row>
    <row r="92" spans="1:34" s="135" customFormat="1">
      <c r="A92" s="135" t="s">
        <v>589</v>
      </c>
      <c r="C92" s="135" t="s">
        <v>588</v>
      </c>
      <c r="D92" s="135" t="s">
        <v>1060</v>
      </c>
      <c r="E92" s="135" t="s">
        <v>927</v>
      </c>
      <c r="F92" s="135">
        <f>Hydro_Summary!AF45</f>
        <v>1740</v>
      </c>
      <c r="G92" s="135">
        <f>Hydro_Summary!AG45</f>
        <v>1740</v>
      </c>
      <c r="H92" s="135">
        <f>Hydro_Summary!AH45</f>
        <v>1730</v>
      </c>
      <c r="I92" s="135">
        <f>Hydro_Summary!AI45</f>
        <v>1730</v>
      </c>
      <c r="J92" s="135">
        <f>Hydro_Summary!AJ45</f>
        <v>1730</v>
      </c>
      <c r="K92" s="135">
        <f>Hydro_Summary!AK45</f>
        <v>1730</v>
      </c>
      <c r="L92" s="135">
        <f>Hydro_Summary!AL45</f>
        <v>1730</v>
      </c>
      <c r="M92" s="135">
        <f>Hydro_Summary!AM45</f>
        <v>1730</v>
      </c>
    </row>
    <row r="93" spans="1:34" s="135" customFormat="1">
      <c r="A93" s="135" t="s">
        <v>591</v>
      </c>
      <c r="C93" s="135" t="s">
        <v>590</v>
      </c>
      <c r="D93" s="135" t="s">
        <v>1060</v>
      </c>
      <c r="E93" s="135" t="s">
        <v>927</v>
      </c>
      <c r="F93" s="135">
        <f>Hydro_Summary!AF46</f>
        <v>5000</v>
      </c>
      <c r="G93" s="135">
        <f>Hydro_Summary!AG46</f>
        <v>4990</v>
      </c>
      <c r="H93" s="135">
        <f>Hydro_Summary!AH46</f>
        <v>4980</v>
      </c>
      <c r="I93" s="135">
        <f>Hydro_Summary!AI46</f>
        <v>4980</v>
      </c>
      <c r="J93" s="135">
        <f>Hydro_Summary!AJ46</f>
        <v>4980</v>
      </c>
      <c r="K93" s="135">
        <f>Hydro_Summary!AK46</f>
        <v>4970</v>
      </c>
      <c r="L93" s="135">
        <f>Hydro_Summary!AL46</f>
        <v>4970</v>
      </c>
      <c r="M93" s="135">
        <f>Hydro_Summary!AM46</f>
        <v>4970</v>
      </c>
    </row>
    <row r="94" spans="1:34" s="135" customFormat="1">
      <c r="A94" s="135" t="s">
        <v>596</v>
      </c>
      <c r="C94" s="135" t="s">
        <v>595</v>
      </c>
      <c r="D94" s="135" t="s">
        <v>1060</v>
      </c>
      <c r="E94" s="135" t="s">
        <v>927</v>
      </c>
      <c r="F94" s="135">
        <f>Hydro_Summary!AF47</f>
        <v>3000</v>
      </c>
      <c r="G94" s="135">
        <f>Hydro_Summary!AG47</f>
        <v>2990</v>
      </c>
      <c r="H94" s="135">
        <f>Hydro_Summary!AH47</f>
        <v>2990</v>
      </c>
      <c r="I94" s="135">
        <f>Hydro_Summary!AI47</f>
        <v>2990</v>
      </c>
      <c r="J94" s="135">
        <f>Hydro_Summary!AJ47</f>
        <v>2990</v>
      </c>
      <c r="K94" s="135">
        <f>Hydro_Summary!AK47</f>
        <v>2980</v>
      </c>
      <c r="L94" s="135">
        <f>Hydro_Summary!AL47</f>
        <v>2980</v>
      </c>
      <c r="M94" s="135">
        <f>Hydro_Summary!AM47</f>
        <v>2980</v>
      </c>
    </row>
    <row r="95" spans="1:34" s="135" customFormat="1">
      <c r="A95" s="135" t="s">
        <v>581</v>
      </c>
      <c r="C95" s="135" t="s">
        <v>580</v>
      </c>
      <c r="D95" s="135" t="s">
        <v>1060</v>
      </c>
      <c r="E95" s="135" t="s">
        <v>1047</v>
      </c>
      <c r="F95" s="15">
        <f>Hydro_Summary!AR41</f>
        <v>5.45</v>
      </c>
      <c r="G95" s="15">
        <f>Hydro_Summary!AS41</f>
        <v>5.4364365164607626</v>
      </c>
      <c r="H95" s="15">
        <f>Hydro_Summary!AT41</f>
        <v>5.4306323490413755</v>
      </c>
      <c r="I95" s="15">
        <f>Hydro_Summary!AU41</f>
        <v>5.4269566562484544</v>
      </c>
      <c r="J95" s="15">
        <f>Hydro_Summary!AV41</f>
        <v>5.4239097416559963</v>
      </c>
      <c r="K95" s="15">
        <f>Hydro_Summary!AW41</f>
        <v>5.4215770891971147</v>
      </c>
      <c r="L95" s="15">
        <f>Hydro_Summary!AX41</f>
        <v>5.418717689850836</v>
      </c>
      <c r="M95" s="15">
        <f>Hydro_Summary!AY41</f>
        <v>5.4153682336922317</v>
      </c>
    </row>
    <row r="96" spans="1:34" s="135" customFormat="1">
      <c r="A96" s="135" t="s">
        <v>583</v>
      </c>
      <c r="C96" s="135" t="s">
        <v>582</v>
      </c>
      <c r="D96" s="135" t="s">
        <v>1060</v>
      </c>
      <c r="E96" s="135" t="s">
        <v>1047</v>
      </c>
      <c r="F96" s="15">
        <f>Hydro_Summary!AR42</f>
        <v>17.5</v>
      </c>
      <c r="G96" s="15">
        <f>Hydro_Summary!AS42</f>
        <v>17.456447529919878</v>
      </c>
      <c r="H96" s="15">
        <f>Hydro_Summary!AT42</f>
        <v>17.437810295086983</v>
      </c>
      <c r="I96" s="15">
        <f>Hydro_Summary!AU42</f>
        <v>17.426007611806963</v>
      </c>
      <c r="J96" s="15">
        <f>Hydro_Summary!AV42</f>
        <v>17.416223941097233</v>
      </c>
      <c r="K96" s="15">
        <f>Hydro_Summary!AW42</f>
        <v>17.408733772651285</v>
      </c>
      <c r="L96" s="15">
        <f>Hydro_Summary!AX42</f>
        <v>17.399552215117364</v>
      </c>
      <c r="M96" s="15">
        <f>Hydro_Summary!AY42</f>
        <v>17.388797080663132</v>
      </c>
    </row>
    <row r="97" spans="1:13" s="135" customFormat="1">
      <c r="A97" s="135" t="s">
        <v>585</v>
      </c>
      <c r="C97" s="135" t="s">
        <v>584</v>
      </c>
      <c r="D97" s="135" t="s">
        <v>1060</v>
      </c>
      <c r="E97" s="135" t="s">
        <v>1047</v>
      </c>
      <c r="F97" s="15">
        <f>Hydro_Summary!AR43</f>
        <v>7.05</v>
      </c>
      <c r="G97" s="15">
        <f>Hydro_Summary!AS43</f>
        <v>7.0324545763391519</v>
      </c>
      <c r="H97" s="15">
        <f>Hydro_Summary!AT43</f>
        <v>7.0249464331636133</v>
      </c>
      <c r="I97" s="15">
        <f>Hydro_Summary!AU43</f>
        <v>7.0201916378993774</v>
      </c>
      <c r="J97" s="15">
        <f>Hydro_Summary!AV43</f>
        <v>7.0162502162706009</v>
      </c>
      <c r="K97" s="15">
        <f>Hydro_Summary!AW43</f>
        <v>7.0132327484109478</v>
      </c>
      <c r="L97" s="15">
        <f>Hydro_Summary!AX43</f>
        <v>7.0095338923758526</v>
      </c>
      <c r="M97" s="15">
        <f>Hydro_Summary!AY43</f>
        <v>7.0052011096385769</v>
      </c>
    </row>
    <row r="98" spans="1:13" s="135" customFormat="1">
      <c r="A98" s="135" t="s">
        <v>587</v>
      </c>
      <c r="C98" s="135" t="s">
        <v>586</v>
      </c>
      <c r="D98" s="135" t="s">
        <v>1060</v>
      </c>
      <c r="E98" s="135" t="s">
        <v>1047</v>
      </c>
      <c r="F98" s="15">
        <f>Hydro_Summary!AR44</f>
        <v>20</v>
      </c>
      <c r="G98" s="15">
        <f>Hydro_Summary!AS44</f>
        <v>19.950225748479863</v>
      </c>
      <c r="H98" s="15">
        <f>Hydro_Summary!AT44</f>
        <v>19.928926051527977</v>
      </c>
      <c r="I98" s="15">
        <f>Hydro_Summary!AU44</f>
        <v>19.915437270636527</v>
      </c>
      <c r="J98" s="15">
        <f>Hydro_Summary!AV44</f>
        <v>19.904255932682549</v>
      </c>
      <c r="K98" s="15">
        <f>Hydro_Summary!AW44</f>
        <v>19.895695740172894</v>
      </c>
      <c r="L98" s="15">
        <f>Hydro_Summary!AX44</f>
        <v>19.885202531562694</v>
      </c>
      <c r="M98" s="15">
        <f>Hydro_Summary!AY44</f>
        <v>19.872910949329288</v>
      </c>
    </row>
    <row r="99" spans="1:13" s="135" customFormat="1">
      <c r="A99" s="135" t="s">
        <v>589</v>
      </c>
      <c r="C99" s="135" t="s">
        <v>588</v>
      </c>
      <c r="D99" s="135" t="s">
        <v>1060</v>
      </c>
      <c r="E99" s="135" t="s">
        <v>1047</v>
      </c>
      <c r="F99" s="15">
        <f>Hydro_Summary!AR45</f>
        <v>17.400000000000002</v>
      </c>
      <c r="G99" s="15">
        <f>Hydro_Summary!AS45</f>
        <v>17.35669640117748</v>
      </c>
      <c r="H99" s="15">
        <f>Hydro_Summary!AT45</f>
        <v>17.338165664829344</v>
      </c>
      <c r="I99" s="15">
        <f>Hydro_Summary!AU45</f>
        <v>17.326430425453779</v>
      </c>
      <c r="J99" s="15">
        <f>Hydro_Summary!AV45</f>
        <v>17.316702661433823</v>
      </c>
      <c r="K99" s="15">
        <f>Hydro_Summary!AW45</f>
        <v>17.309255293950422</v>
      </c>
      <c r="L99" s="15">
        <f>Hydro_Summary!AX45</f>
        <v>17.300126202459548</v>
      </c>
      <c r="M99" s="15">
        <f>Hydro_Summary!AY45</f>
        <v>17.289432525916485</v>
      </c>
    </row>
    <row r="100" spans="1:13" s="135" customFormat="1">
      <c r="A100" s="135" t="s">
        <v>591</v>
      </c>
      <c r="C100" s="135" t="s">
        <v>590</v>
      </c>
      <c r="D100" s="135" t="s">
        <v>1060</v>
      </c>
      <c r="E100" s="135" t="s">
        <v>1047</v>
      </c>
      <c r="F100" s="15">
        <f>Hydro_Summary!AR46</f>
        <v>50</v>
      </c>
      <c r="G100" s="15">
        <f>Hydro_Summary!AS46</f>
        <v>49.875564371199651</v>
      </c>
      <c r="H100" s="15">
        <f>Hydro_Summary!AT46</f>
        <v>49.822315128819945</v>
      </c>
      <c r="I100" s="15">
        <f>Hydro_Summary!AU46</f>
        <v>49.788593176591313</v>
      </c>
      <c r="J100" s="15">
        <f>Hydro_Summary!AV46</f>
        <v>49.760639831706378</v>
      </c>
      <c r="K100" s="15">
        <f>Hydro_Summary!AW46</f>
        <v>49.739239350432236</v>
      </c>
      <c r="L100" s="15">
        <f>Hydro_Summary!AX46</f>
        <v>49.713006328906744</v>
      </c>
      <c r="M100" s="15">
        <f>Hydro_Summary!AY46</f>
        <v>49.682277373323224</v>
      </c>
    </row>
    <row r="101" spans="1:13" s="135" customFormat="1">
      <c r="A101" s="135" t="s">
        <v>596</v>
      </c>
      <c r="C101" s="135" t="s">
        <v>595</v>
      </c>
      <c r="D101" s="135" t="s">
        <v>1060</v>
      </c>
      <c r="E101" s="135" t="s">
        <v>1047</v>
      </c>
      <c r="F101" s="15">
        <f>Hydro_Summary!AR47</f>
        <v>15</v>
      </c>
      <c r="G101" s="15">
        <f>Hydro_Summary!AS47</f>
        <v>14.962669311359896</v>
      </c>
      <c r="H101" s="15">
        <f>Hydro_Summary!AT47</f>
        <v>14.946694538645984</v>
      </c>
      <c r="I101" s="15">
        <f>Hydro_Summary!AU47</f>
        <v>14.936577952977393</v>
      </c>
      <c r="J101" s="15">
        <f>Hydro_Summary!AV47</f>
        <v>14.928191949511911</v>
      </c>
      <c r="K101" s="15">
        <f>Hydro_Summary!AW47</f>
        <v>14.921771805129669</v>
      </c>
      <c r="L101" s="15">
        <f>Hydro_Summary!AX47</f>
        <v>14.913901898672021</v>
      </c>
      <c r="M101" s="15">
        <f>Hydro_Summary!AY47</f>
        <v>14.904683211996964</v>
      </c>
    </row>
    <row r="102" spans="1:13" s="135" customFormat="1"/>
    <row r="103" spans="1:13" s="135" customFormat="1"/>
    <row r="104" spans="1:13" s="135" customFormat="1">
      <c r="A104" s="136"/>
      <c r="B104" s="136"/>
      <c r="C104" s="137" t="s">
        <v>1061</v>
      </c>
      <c r="D104" s="136"/>
      <c r="E104" s="136"/>
      <c r="F104" s="136"/>
      <c r="G104" s="136"/>
    </row>
    <row r="105" spans="1:13" s="135" customFormat="1" ht="15.75" thickBot="1">
      <c r="A105" s="139" t="s">
        <v>3</v>
      </c>
      <c r="B105" s="136"/>
      <c r="C105" s="138" t="s">
        <v>0</v>
      </c>
      <c r="D105" s="138" t="s">
        <v>1</v>
      </c>
      <c r="E105" s="138" t="s">
        <v>1090</v>
      </c>
      <c r="F105" s="138" t="s">
        <v>1132</v>
      </c>
      <c r="G105" s="140" t="s">
        <v>1131</v>
      </c>
    </row>
    <row r="106" spans="1:13">
      <c r="A106" s="141" t="s">
        <v>846</v>
      </c>
      <c r="B106" s="141"/>
      <c r="C106" s="156" t="s">
        <v>1133</v>
      </c>
      <c r="D106" s="156" t="s">
        <v>1206</v>
      </c>
      <c r="E106" s="156">
        <v>2010</v>
      </c>
      <c r="F106" s="156" t="s">
        <v>1112</v>
      </c>
      <c r="G106" s="141">
        <v>5.5</v>
      </c>
      <c r="H106" s="135"/>
    </row>
    <row r="107" spans="1:13">
      <c r="A107" s="141" t="s">
        <v>846</v>
      </c>
      <c r="B107" s="141"/>
      <c r="C107" s="156" t="s">
        <v>1133</v>
      </c>
      <c r="D107" s="156" t="s">
        <v>1206</v>
      </c>
      <c r="E107" s="156">
        <v>2020</v>
      </c>
      <c r="F107" s="156" t="s">
        <v>1112</v>
      </c>
      <c r="G107" s="141">
        <v>5.5</v>
      </c>
      <c r="H107" s="135"/>
    </row>
    <row r="108" spans="1:13">
      <c r="A108" s="141" t="s">
        <v>844</v>
      </c>
      <c r="B108" s="141"/>
      <c r="C108" s="156" t="s">
        <v>843</v>
      </c>
      <c r="D108" s="156" t="s">
        <v>1206</v>
      </c>
      <c r="E108" s="156">
        <v>2010</v>
      </c>
      <c r="F108" s="156" t="s">
        <v>1112</v>
      </c>
      <c r="G108" s="142">
        <v>6.1</v>
      </c>
      <c r="H108" s="135"/>
    </row>
    <row r="109" spans="1:13">
      <c r="A109" s="141"/>
      <c r="B109" s="141"/>
      <c r="C109" s="156" t="s">
        <v>816</v>
      </c>
      <c r="D109" s="156" t="s">
        <v>1206</v>
      </c>
      <c r="E109" s="156">
        <v>2010</v>
      </c>
      <c r="F109" s="156" t="s">
        <v>1112</v>
      </c>
      <c r="G109" s="142">
        <v>6.1</v>
      </c>
      <c r="H109" s="135"/>
    </row>
    <row r="110" spans="1:13">
      <c r="A110" s="141" t="s">
        <v>844</v>
      </c>
      <c r="B110" s="141"/>
      <c r="C110" s="141" t="s">
        <v>843</v>
      </c>
      <c r="D110" s="141" t="s">
        <v>927</v>
      </c>
      <c r="E110" s="141">
        <v>2014</v>
      </c>
      <c r="F110" s="141"/>
      <c r="G110" s="142">
        <v>5.5536026994096961</v>
      </c>
      <c r="H110" s="135"/>
    </row>
    <row r="111" spans="1:13">
      <c r="A111" s="141"/>
      <c r="B111" s="141"/>
      <c r="C111" s="141" t="s">
        <v>816</v>
      </c>
      <c r="D111" s="141" t="s">
        <v>927</v>
      </c>
      <c r="E111" s="141">
        <v>2014</v>
      </c>
      <c r="F111" s="141"/>
      <c r="G111" s="142">
        <v>5.5536026994096961</v>
      </c>
      <c r="H111" s="135"/>
    </row>
    <row r="112" spans="1:13">
      <c r="A112" s="135"/>
      <c r="B112" s="135"/>
      <c r="C112" s="135"/>
      <c r="D112" s="135"/>
      <c r="E112" s="135"/>
      <c r="F112" s="135"/>
      <c r="G112" s="135"/>
      <c r="H112" s="135"/>
    </row>
    <row r="113" spans="1:8">
      <c r="A113" s="135"/>
      <c r="B113" s="135"/>
      <c r="C113" s="135"/>
      <c r="D113" s="135"/>
      <c r="E113" s="135"/>
      <c r="F113" s="135"/>
      <c r="G113" s="135"/>
      <c r="H113" s="135"/>
    </row>
    <row r="114" spans="1:8">
      <c r="A114" s="135"/>
      <c r="B114" s="135"/>
      <c r="C114" s="135"/>
      <c r="D114" s="135"/>
      <c r="E114" s="135"/>
      <c r="F114" s="135"/>
      <c r="G114" s="135"/>
      <c r="H114" s="135"/>
    </row>
    <row r="115" spans="1:8">
      <c r="A115" s="135"/>
      <c r="B115" s="135"/>
      <c r="C115" s="135"/>
      <c r="D115" s="135"/>
      <c r="E115" s="135"/>
      <c r="F115" s="135"/>
      <c r="G115" s="135"/>
      <c r="H115" s="135"/>
    </row>
    <row r="116" spans="1:8">
      <c r="A116" s="135"/>
      <c r="B116" s="135"/>
      <c r="C116" s="135"/>
      <c r="D116" s="135"/>
      <c r="E116" s="135"/>
      <c r="F116" s="135"/>
      <c r="G116" s="135"/>
      <c r="H116" s="135"/>
    </row>
    <row r="117" spans="1:8">
      <c r="A117" s="135"/>
      <c r="B117" s="135"/>
      <c r="C117" s="135"/>
      <c r="D117" s="135"/>
      <c r="E117" s="135"/>
      <c r="F117" s="135"/>
      <c r="G117" s="135"/>
      <c r="H117" s="135"/>
    </row>
    <row r="118" spans="1:8">
      <c r="A118" s="135"/>
      <c r="B118" s="135"/>
      <c r="C118" s="135"/>
      <c r="D118" s="135"/>
      <c r="E118" s="135"/>
      <c r="F118" s="135"/>
      <c r="G118" s="135"/>
      <c r="H118" s="135"/>
    </row>
    <row r="119" spans="1:8">
      <c r="A119" s="135"/>
      <c r="B119" s="135"/>
      <c r="C119" s="135"/>
      <c r="D119" s="135"/>
      <c r="E119" s="135"/>
      <c r="F119" s="135"/>
      <c r="G119" s="135"/>
      <c r="H119" s="135"/>
    </row>
    <row r="120" spans="1:8">
      <c r="A120" s="135"/>
      <c r="B120" s="135"/>
      <c r="C120" s="135"/>
      <c r="D120" s="135"/>
      <c r="E120" s="135"/>
      <c r="F120" s="135"/>
      <c r="G120" s="135"/>
      <c r="H120" s="135"/>
    </row>
    <row r="121" spans="1:8">
      <c r="A121" s="135"/>
      <c r="B121" s="135"/>
      <c r="C121" s="135"/>
      <c r="D121" s="135"/>
      <c r="E121" s="135"/>
      <c r="F121" s="135"/>
      <c r="G121" s="135"/>
      <c r="H121" s="13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CR137"/>
  <sheetViews>
    <sheetView topLeftCell="A61" workbookViewId="0">
      <selection activeCell="J74" sqref="J74"/>
    </sheetView>
  </sheetViews>
  <sheetFormatPr defaultRowHeight="15"/>
  <cols>
    <col min="2" max="2" width="18.28515625" bestFit="1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17.85546875" bestFit="1" customWidth="1"/>
    <col min="41" max="41" width="17.85546875" bestFit="1" customWidth="1"/>
    <col min="52" max="52" width="9.140625" style="1"/>
    <col min="53" max="53" width="19.28515625" bestFit="1" customWidth="1"/>
    <col min="66" max="73" width="9.140625" customWidth="1"/>
    <col min="74" max="74" width="9.140625" style="1"/>
    <col min="75" max="75" width="19.28515625" bestFit="1" customWidth="1"/>
    <col min="96" max="96" width="9.140625" style="1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993</v>
      </c>
      <c r="C5" s="8" t="s">
        <v>966</v>
      </c>
      <c r="D5" s="143" t="s">
        <v>994</v>
      </c>
      <c r="E5" s="9" t="s">
        <v>967</v>
      </c>
      <c r="F5" s="10" t="s">
        <v>979</v>
      </c>
      <c r="G5" s="11">
        <v>1420</v>
      </c>
      <c r="H5" s="12">
        <v>1350</v>
      </c>
      <c r="I5" s="12">
        <v>1290</v>
      </c>
      <c r="J5" s="12">
        <v>1250</v>
      </c>
      <c r="K5" s="12">
        <v>1220</v>
      </c>
      <c r="L5" s="12">
        <v>1200</v>
      </c>
      <c r="M5" s="12">
        <v>1180</v>
      </c>
      <c r="N5" s="13">
        <v>1160</v>
      </c>
      <c r="P5" s="143" t="s">
        <v>994</v>
      </c>
      <c r="Q5" s="9" t="s">
        <v>967</v>
      </c>
      <c r="R5" s="10" t="s">
        <v>979</v>
      </c>
      <c r="S5" s="11">
        <v>42.6</v>
      </c>
      <c r="T5" s="12">
        <v>40.558391569810595</v>
      </c>
      <c r="U5" s="12">
        <v>38.757547463319582</v>
      </c>
      <c r="V5" s="12">
        <v>37.524521127305441</v>
      </c>
      <c r="W5" s="12">
        <v>36.662121297512364</v>
      </c>
      <c r="X5" s="12">
        <v>36.013757399772757</v>
      </c>
      <c r="Y5" s="12">
        <v>35.45164840418861</v>
      </c>
      <c r="Z5" s="13">
        <v>34.934721562864944</v>
      </c>
      <c r="AB5" s="8">
        <v>5</v>
      </c>
      <c r="AC5" s="41" t="s">
        <v>994</v>
      </c>
      <c r="AD5" s="41" t="s">
        <v>967</v>
      </c>
      <c r="AE5" s="41" t="s">
        <v>979</v>
      </c>
      <c r="AF5" s="41">
        <v>1420</v>
      </c>
      <c r="AG5" s="41">
        <v>1350</v>
      </c>
      <c r="AH5" s="41">
        <v>1290</v>
      </c>
      <c r="AI5" s="41">
        <v>1250</v>
      </c>
      <c r="AJ5" s="41">
        <v>1220</v>
      </c>
      <c r="AK5" s="41">
        <v>1200</v>
      </c>
      <c r="AL5" s="41">
        <v>1180</v>
      </c>
      <c r="AM5" s="41">
        <v>1160</v>
      </c>
      <c r="AN5" s="41"/>
      <c r="AO5" s="41" t="s">
        <v>994</v>
      </c>
      <c r="AP5" s="41" t="s">
        <v>967</v>
      </c>
      <c r="AQ5" s="41" t="s">
        <v>979</v>
      </c>
      <c r="AR5" s="42">
        <v>42.6</v>
      </c>
      <c r="AS5" s="42">
        <v>40.558391569810595</v>
      </c>
      <c r="AT5" s="42">
        <v>38.757547463319582</v>
      </c>
      <c r="AU5" s="42">
        <v>37.524521127305441</v>
      </c>
      <c r="AV5" s="42">
        <v>36.662121297512364</v>
      </c>
      <c r="AW5" s="42">
        <v>36.013757399772757</v>
      </c>
      <c r="AX5" s="42">
        <v>35.45164840418861</v>
      </c>
      <c r="AY5" s="42">
        <v>34.934721562864944</v>
      </c>
      <c r="BA5" s="8" t="s">
        <v>967</v>
      </c>
      <c r="BC5">
        <v>1850</v>
      </c>
      <c r="BD5">
        <v>1810</v>
      </c>
      <c r="BE5">
        <v>1780</v>
      </c>
      <c r="BF5">
        <v>1760</v>
      </c>
      <c r="BG5">
        <v>1740</v>
      </c>
      <c r="BH5">
        <v>1730</v>
      </c>
      <c r="BI5">
        <v>1720</v>
      </c>
      <c r="BJ5">
        <v>1710</v>
      </c>
      <c r="BM5" t="s">
        <v>967</v>
      </c>
      <c r="BN5" s="15">
        <v>55.5</v>
      </c>
      <c r="BO5" s="15">
        <v>54.436758271235668</v>
      </c>
      <c r="BP5" s="15">
        <v>53.471634716195844</v>
      </c>
      <c r="BQ5" s="15">
        <v>52.795041055097634</v>
      </c>
      <c r="BR5" s="15">
        <v>52.313772388672803</v>
      </c>
      <c r="BS5" s="15">
        <v>51.947410831721633</v>
      </c>
      <c r="BT5" s="15">
        <v>51.626538880537517</v>
      </c>
      <c r="BU5" s="15">
        <v>51.328725196975498</v>
      </c>
      <c r="BW5" s="2" t="s">
        <v>994</v>
      </c>
      <c r="BY5">
        <v>1420</v>
      </c>
      <c r="BZ5">
        <v>1400</v>
      </c>
      <c r="CA5">
        <v>1390</v>
      </c>
      <c r="CB5">
        <v>1380</v>
      </c>
      <c r="CC5">
        <v>1370</v>
      </c>
      <c r="CD5">
        <v>1360</v>
      </c>
      <c r="CE5">
        <v>1360</v>
      </c>
      <c r="CF5">
        <v>1350</v>
      </c>
      <c r="CG5" s="17">
        <v>4.9295774647887369E-2</v>
      </c>
      <c r="CI5" t="s">
        <v>994</v>
      </c>
      <c r="CK5" s="15">
        <v>42.6</v>
      </c>
      <c r="CL5" s="15">
        <v>42.098211812126749</v>
      </c>
      <c r="CM5" s="15">
        <v>41.762277957209072</v>
      </c>
      <c r="CN5" s="15">
        <v>41.50731569076995</v>
      </c>
      <c r="CO5" s="15">
        <v>41.203172975437212</v>
      </c>
      <c r="CP5" s="15">
        <v>40.905927332632395</v>
      </c>
      <c r="CQ5" s="15">
        <v>40.689411761758556</v>
      </c>
    </row>
    <row r="6" spans="1:95">
      <c r="A6" s="3">
        <v>2</v>
      </c>
      <c r="C6">
        <v>-1</v>
      </c>
      <c r="D6" s="143"/>
      <c r="E6" s="9" t="s">
        <v>968</v>
      </c>
      <c r="F6" s="10" t="s">
        <v>979</v>
      </c>
      <c r="G6" s="18">
        <v>1420</v>
      </c>
      <c r="H6" s="19">
        <v>1380</v>
      </c>
      <c r="I6" s="19">
        <v>1350</v>
      </c>
      <c r="J6" s="19">
        <v>1330</v>
      </c>
      <c r="K6" s="19">
        <v>1300</v>
      </c>
      <c r="L6" s="19">
        <v>1280</v>
      </c>
      <c r="M6" s="19">
        <v>1260</v>
      </c>
      <c r="N6" s="20">
        <v>1250</v>
      </c>
      <c r="P6" s="143"/>
      <c r="Q6" s="9" t="s">
        <v>968</v>
      </c>
      <c r="R6" s="10" t="s">
        <v>979</v>
      </c>
      <c r="S6" s="18">
        <v>42.6</v>
      </c>
      <c r="T6" s="19">
        <v>41.337516652937062</v>
      </c>
      <c r="U6" s="19">
        <v>40.505150289606576</v>
      </c>
      <c r="V6" s="19">
        <v>39.880250645189037</v>
      </c>
      <c r="W6" s="19">
        <v>39.142500442108918</v>
      </c>
      <c r="X6" s="19">
        <v>38.429532397505604</v>
      </c>
      <c r="Y6" s="19">
        <v>37.915194766899845</v>
      </c>
      <c r="Z6" s="20">
        <v>37.430920346936638</v>
      </c>
      <c r="AB6" s="8">
        <v>20</v>
      </c>
      <c r="AC6" s="41" t="s">
        <v>995</v>
      </c>
      <c r="AD6" s="41" t="s">
        <v>967</v>
      </c>
      <c r="AE6" s="41" t="s">
        <v>979</v>
      </c>
      <c r="AF6" s="41">
        <v>1560</v>
      </c>
      <c r="AG6" s="41">
        <v>1490</v>
      </c>
      <c r="AH6" s="41">
        <v>1420</v>
      </c>
      <c r="AI6" s="41">
        <v>1370</v>
      </c>
      <c r="AJ6" s="41">
        <v>1340</v>
      </c>
      <c r="AK6" s="41">
        <v>1320</v>
      </c>
      <c r="AL6" s="41">
        <v>1300</v>
      </c>
      <c r="AM6" s="41">
        <v>1280</v>
      </c>
      <c r="AN6" s="41"/>
      <c r="AO6" s="41" t="s">
        <v>995</v>
      </c>
      <c r="AP6" s="41" t="s">
        <v>967</v>
      </c>
      <c r="AQ6" s="41" t="s">
        <v>979</v>
      </c>
      <c r="AR6" s="42">
        <v>46.8</v>
      </c>
      <c r="AS6" s="42">
        <v>44.557106231622903</v>
      </c>
      <c r="AT6" s="42">
        <v>42.578714114632781</v>
      </c>
      <c r="AU6" s="42">
        <v>41.224121801828517</v>
      </c>
      <c r="AV6" s="42">
        <v>40.276696636703726</v>
      </c>
      <c r="AW6" s="42">
        <v>39.564409537778523</v>
      </c>
      <c r="AX6" s="42">
        <v>38.946881345446648</v>
      </c>
      <c r="AY6" s="42">
        <v>38.378989885964302</v>
      </c>
      <c r="BA6" s="8" t="s">
        <v>968</v>
      </c>
      <c r="BC6">
        <v>1850</v>
      </c>
      <c r="BD6">
        <v>1830</v>
      </c>
      <c r="BE6">
        <v>1810</v>
      </c>
      <c r="BF6">
        <v>1800</v>
      </c>
      <c r="BG6">
        <v>1790</v>
      </c>
      <c r="BH6">
        <v>1780</v>
      </c>
      <c r="BI6">
        <v>1770</v>
      </c>
      <c r="BJ6">
        <v>1760</v>
      </c>
      <c r="BM6" t="s">
        <v>968</v>
      </c>
      <c r="BN6" s="15">
        <v>55.5</v>
      </c>
      <c r="BO6" s="15">
        <v>54.846261867911615</v>
      </c>
      <c r="BP6" s="15">
        <v>54.408601563969576</v>
      </c>
      <c r="BQ6" s="15">
        <v>54.076432414031281</v>
      </c>
      <c r="BR6" s="15">
        <v>53.68019014405553</v>
      </c>
      <c r="BS6" s="15">
        <v>53.292933496739394</v>
      </c>
      <c r="BT6" s="15">
        <v>53.01085335158686</v>
      </c>
      <c r="BU6" s="15">
        <v>52.743132965123841</v>
      </c>
      <c r="BW6" s="2" t="s">
        <v>995</v>
      </c>
      <c r="BY6">
        <v>1560</v>
      </c>
      <c r="BZ6">
        <v>1540</v>
      </c>
      <c r="CA6">
        <v>1530</v>
      </c>
      <c r="CB6">
        <v>1520</v>
      </c>
      <c r="CC6">
        <v>1510</v>
      </c>
      <c r="CD6">
        <v>1500</v>
      </c>
      <c r="CE6">
        <v>1490</v>
      </c>
      <c r="CF6">
        <v>1480</v>
      </c>
      <c r="CI6" t="s">
        <v>995</v>
      </c>
      <c r="CK6" s="15">
        <v>46.8</v>
      </c>
      <c r="CL6" s="15">
        <v>46.248739737266007</v>
      </c>
      <c r="CM6" s="15">
        <v>45.879685643131097</v>
      </c>
      <c r="CN6" s="15">
        <v>45.599586251831781</v>
      </c>
      <c r="CO6" s="15">
        <v>45.265457634987357</v>
      </c>
      <c r="CP6" s="15">
        <v>44.938906083736995</v>
      </c>
      <c r="CQ6" s="15">
        <v>44.701043907284053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>
        <v>1420</v>
      </c>
      <c r="H7" s="24">
        <v>1350</v>
      </c>
      <c r="I7" s="24">
        <v>1310</v>
      </c>
      <c r="J7" s="24">
        <v>1280</v>
      </c>
      <c r="K7" s="24">
        <v>1250</v>
      </c>
      <c r="L7" s="24">
        <v>1230</v>
      </c>
      <c r="M7" s="24">
        <v>1210</v>
      </c>
      <c r="N7" s="25">
        <v>1190</v>
      </c>
      <c r="P7" s="144"/>
      <c r="Q7" s="21" t="s">
        <v>969</v>
      </c>
      <c r="R7" s="22" t="s">
        <v>979</v>
      </c>
      <c r="S7" s="23">
        <v>42.6</v>
      </c>
      <c r="T7" s="24">
        <v>40.554107922091191</v>
      </c>
      <c r="U7" s="24">
        <v>39.368354240168784</v>
      </c>
      <c r="V7" s="24">
        <v>38.270701222888938</v>
      </c>
      <c r="W7" s="24">
        <v>37.510873046644683</v>
      </c>
      <c r="X7" s="24">
        <v>36.883018889463003</v>
      </c>
      <c r="Y7" s="24">
        <v>36.328099440597192</v>
      </c>
      <c r="Z7" s="25">
        <v>35.814883005566287</v>
      </c>
      <c r="AB7" s="8">
        <v>35</v>
      </c>
      <c r="AC7" s="41" t="s">
        <v>996</v>
      </c>
      <c r="AD7" s="41" t="s">
        <v>967</v>
      </c>
      <c r="AE7" s="41" t="s">
        <v>979</v>
      </c>
      <c r="AF7" s="41">
        <v>1850</v>
      </c>
      <c r="AG7" s="41">
        <v>1760</v>
      </c>
      <c r="AH7" s="41">
        <v>1680</v>
      </c>
      <c r="AI7" s="41">
        <v>1630</v>
      </c>
      <c r="AJ7" s="41">
        <v>1590</v>
      </c>
      <c r="AK7" s="41">
        <v>1560</v>
      </c>
      <c r="AL7" s="41">
        <v>1540</v>
      </c>
      <c r="AM7" s="41">
        <v>1520</v>
      </c>
      <c r="AN7" s="41"/>
      <c r="AO7" s="41" t="s">
        <v>996</v>
      </c>
      <c r="AP7" s="41" t="s">
        <v>967</v>
      </c>
      <c r="AQ7" s="41" t="s">
        <v>979</v>
      </c>
      <c r="AR7" s="42">
        <v>55.5</v>
      </c>
      <c r="AS7" s="42">
        <v>52.840158031091264</v>
      </c>
      <c r="AT7" s="42">
        <v>50.493987892352976</v>
      </c>
      <c r="AU7" s="42">
        <v>48.88758034191202</v>
      </c>
      <c r="AV7" s="42">
        <v>47.764031267885819</v>
      </c>
      <c r="AW7" s="42">
        <v>46.919331823647603</v>
      </c>
      <c r="AX7" s="42">
        <v>46.187006723766849</v>
      </c>
      <c r="AY7" s="42">
        <v>45.513545698098689</v>
      </c>
      <c r="BA7" s="8" t="s">
        <v>969</v>
      </c>
      <c r="BC7">
        <v>1850</v>
      </c>
      <c r="BD7">
        <v>1810</v>
      </c>
      <c r="BE7">
        <v>1790</v>
      </c>
      <c r="BF7">
        <v>1770</v>
      </c>
      <c r="BG7">
        <v>1760</v>
      </c>
      <c r="BH7">
        <v>1750</v>
      </c>
      <c r="BI7">
        <v>1740</v>
      </c>
      <c r="BJ7">
        <v>1730</v>
      </c>
      <c r="BM7" t="s">
        <v>969</v>
      </c>
      <c r="BN7" s="15">
        <v>55.5</v>
      </c>
      <c r="BO7" s="15">
        <v>54.434493688667985</v>
      </c>
      <c r="BP7" s="15">
        <v>53.801972418308246</v>
      </c>
      <c r="BQ7" s="15">
        <v>53.206070639439275</v>
      </c>
      <c r="BR7" s="15">
        <v>52.787477144079141</v>
      </c>
      <c r="BS7" s="15">
        <v>52.437694040915176</v>
      </c>
      <c r="BT7" s="15">
        <v>52.125526414692416</v>
      </c>
      <c r="BU7" s="15">
        <v>51.834235520833914</v>
      </c>
      <c r="BW7" s="2" t="s">
        <v>996</v>
      </c>
      <c r="BY7">
        <v>1850</v>
      </c>
      <c r="BZ7">
        <v>1830</v>
      </c>
      <c r="CA7">
        <v>1810</v>
      </c>
      <c r="CB7">
        <v>1800</v>
      </c>
      <c r="CC7">
        <v>1790</v>
      </c>
      <c r="CD7">
        <v>1780</v>
      </c>
      <c r="CE7">
        <v>1770</v>
      </c>
      <c r="CF7">
        <v>1760</v>
      </c>
      <c r="CI7" t="s">
        <v>996</v>
      </c>
      <c r="CK7" s="15">
        <v>55.5</v>
      </c>
      <c r="CL7" s="15">
        <v>54.846261867911615</v>
      </c>
      <c r="CM7" s="15">
        <v>54.408601563969576</v>
      </c>
      <c r="CN7" s="15">
        <v>54.076432414031281</v>
      </c>
      <c r="CO7" s="15">
        <v>53.68019014405553</v>
      </c>
      <c r="CP7" s="15">
        <v>53.292933496739394</v>
      </c>
      <c r="CQ7" s="15">
        <v>53.01085335158686</v>
      </c>
    </row>
    <row r="8" spans="1:95" ht="15.75" thickBot="1">
      <c r="AB8" s="8">
        <v>50</v>
      </c>
      <c r="AC8" s="41" t="s">
        <v>997</v>
      </c>
      <c r="AD8" s="41" t="s">
        <v>967</v>
      </c>
      <c r="AE8" s="41" t="s">
        <v>979</v>
      </c>
      <c r="AF8" s="41">
        <v>1230</v>
      </c>
      <c r="AG8" s="41">
        <v>1170</v>
      </c>
      <c r="AH8" s="41">
        <v>1120</v>
      </c>
      <c r="AI8" s="41">
        <v>1080</v>
      </c>
      <c r="AJ8" s="41">
        <v>1060</v>
      </c>
      <c r="AK8" s="41">
        <v>1040</v>
      </c>
      <c r="AL8" s="41">
        <v>1020</v>
      </c>
      <c r="AM8" s="41">
        <v>1010</v>
      </c>
      <c r="AN8" s="41"/>
      <c r="AO8" s="41" t="s">
        <v>997</v>
      </c>
      <c r="AP8" s="41" t="s">
        <v>967</v>
      </c>
      <c r="AQ8" s="41" t="s">
        <v>979</v>
      </c>
      <c r="AR8" s="42">
        <v>36.9</v>
      </c>
      <c r="AS8" s="42">
        <v>35.131564528779599</v>
      </c>
      <c r="AT8" s="42">
        <v>33.57167843653739</v>
      </c>
      <c r="AU8" s="42">
        <v>32.503634497595556</v>
      </c>
      <c r="AV8" s="42">
        <v>31.756626194324092</v>
      </c>
      <c r="AW8" s="42">
        <v>31.19501521247922</v>
      </c>
      <c r="AX8" s="42">
        <v>30.708117983909855</v>
      </c>
      <c r="AY8" s="42">
        <v>30.260357410087238</v>
      </c>
      <c r="BN8" s="15"/>
      <c r="BO8" s="15"/>
      <c r="BP8" s="15"/>
      <c r="BQ8" s="15"/>
      <c r="BR8" s="15"/>
      <c r="BS8" s="15"/>
      <c r="BT8" s="15"/>
      <c r="BU8" s="15"/>
      <c r="BW8" s="2" t="s">
        <v>997</v>
      </c>
      <c r="BY8">
        <v>1230</v>
      </c>
      <c r="BZ8">
        <v>1220</v>
      </c>
      <c r="CA8">
        <v>1210</v>
      </c>
      <c r="CB8">
        <v>1200</v>
      </c>
      <c r="CC8">
        <v>1190</v>
      </c>
      <c r="CD8">
        <v>1180</v>
      </c>
      <c r="CE8">
        <v>1170</v>
      </c>
      <c r="CF8">
        <v>1170</v>
      </c>
      <c r="CI8" t="s">
        <v>997</v>
      </c>
      <c r="CK8" s="15">
        <v>36.9</v>
      </c>
      <c r="CL8" s="15">
        <v>36.465352485152039</v>
      </c>
      <c r="CM8" s="15">
        <v>36.174367526314896</v>
      </c>
      <c r="CN8" s="15">
        <v>35.953519929328898</v>
      </c>
      <c r="CO8" s="15">
        <v>35.690072366047723</v>
      </c>
      <c r="CP8" s="15">
        <v>35.432599027561864</v>
      </c>
      <c r="CQ8" s="15">
        <v>35.245053849973964</v>
      </c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B9" s="8">
        <v>65</v>
      </c>
      <c r="AC9" s="41" t="s">
        <v>998</v>
      </c>
      <c r="AD9" s="41" t="s">
        <v>967</v>
      </c>
      <c r="AE9" s="41" t="s">
        <v>979</v>
      </c>
      <c r="AF9" s="41">
        <v>1350</v>
      </c>
      <c r="AG9" s="41">
        <v>1290</v>
      </c>
      <c r="AH9" s="41">
        <v>1230</v>
      </c>
      <c r="AI9" s="41">
        <v>1190</v>
      </c>
      <c r="AJ9" s="41">
        <v>1160</v>
      </c>
      <c r="AK9" s="41">
        <v>1140</v>
      </c>
      <c r="AL9" s="41">
        <v>1120</v>
      </c>
      <c r="AM9" s="41">
        <v>1110</v>
      </c>
      <c r="AN9" s="41"/>
      <c r="AO9" s="41" t="s">
        <v>998</v>
      </c>
      <c r="AP9" s="41" t="s">
        <v>967</v>
      </c>
      <c r="AQ9" s="41" t="s">
        <v>979</v>
      </c>
      <c r="AR9" s="42">
        <v>40.5</v>
      </c>
      <c r="AS9" s="42">
        <v>38.559034238904438</v>
      </c>
      <c r="AT9" s="42">
        <v>36.846964137662987</v>
      </c>
      <c r="AU9" s="42">
        <v>35.674720790043907</v>
      </c>
      <c r="AV9" s="42">
        <v>34.854833627916683</v>
      </c>
      <c r="AW9" s="42">
        <v>34.23843133076987</v>
      </c>
      <c r="AX9" s="42">
        <v>33.704031933559598</v>
      </c>
      <c r="AY9" s="42">
        <v>33.212587401315268</v>
      </c>
      <c r="BN9" s="15"/>
      <c r="BO9" s="15"/>
      <c r="BP9" s="15"/>
      <c r="BQ9" s="15"/>
      <c r="BR9" s="15"/>
      <c r="BS9" s="15"/>
      <c r="BT9" s="15"/>
      <c r="BU9" s="15"/>
      <c r="BW9" s="2" t="s">
        <v>998</v>
      </c>
      <c r="BY9">
        <v>1350</v>
      </c>
      <c r="BZ9">
        <v>1330</v>
      </c>
      <c r="CA9">
        <v>1320</v>
      </c>
      <c r="CB9">
        <v>1320</v>
      </c>
      <c r="CC9">
        <v>1310</v>
      </c>
      <c r="CD9">
        <v>1300</v>
      </c>
      <c r="CE9">
        <v>1290</v>
      </c>
      <c r="CF9">
        <v>1280</v>
      </c>
      <c r="CI9" t="s">
        <v>998</v>
      </c>
      <c r="CK9" s="15">
        <v>40.5</v>
      </c>
      <c r="CL9" s="15">
        <v>40.02294784955712</v>
      </c>
      <c r="CM9" s="15">
        <v>39.703574114248056</v>
      </c>
      <c r="CN9" s="15">
        <v>39.461180410239038</v>
      </c>
      <c r="CO9" s="15">
        <v>39.172030645662133</v>
      </c>
      <c r="CP9" s="15">
        <v>38.889437957080091</v>
      </c>
      <c r="CQ9" s="15">
        <v>38.683595688995808</v>
      </c>
    </row>
    <row r="10" spans="1:95" ht="15" customHeight="1">
      <c r="A10" s="3">
        <v>1</v>
      </c>
      <c r="B10" s="7" t="s">
        <v>993</v>
      </c>
      <c r="C10" s="8" t="s">
        <v>970</v>
      </c>
      <c r="D10" s="143" t="s">
        <v>994</v>
      </c>
      <c r="E10" s="9" t="s">
        <v>967</v>
      </c>
      <c r="F10" s="10" t="s">
        <v>982</v>
      </c>
      <c r="G10" s="11">
        <v>1420</v>
      </c>
      <c r="H10" s="12">
        <v>1280</v>
      </c>
      <c r="I10" s="12">
        <v>1170</v>
      </c>
      <c r="J10" s="12">
        <v>1090</v>
      </c>
      <c r="K10" s="12">
        <v>1040</v>
      </c>
      <c r="L10" s="12">
        <v>1010</v>
      </c>
      <c r="M10" s="12">
        <v>970</v>
      </c>
      <c r="N10" s="13">
        <v>940</v>
      </c>
      <c r="P10" s="143" t="s">
        <v>994</v>
      </c>
      <c r="Q10" s="9" t="s">
        <v>967</v>
      </c>
      <c r="R10" s="10" t="s">
        <v>982</v>
      </c>
      <c r="S10" s="11">
        <v>42.6</v>
      </c>
      <c r="T10" s="12">
        <v>38.512205375131131</v>
      </c>
      <c r="U10" s="12">
        <v>35.081877238234839</v>
      </c>
      <c r="V10" s="12">
        <v>32.827758242197042</v>
      </c>
      <c r="W10" s="12">
        <v>31.296805821876635</v>
      </c>
      <c r="X10" s="12">
        <v>30.170508693289765</v>
      </c>
      <c r="Y10" s="12">
        <v>29.211183815452753</v>
      </c>
      <c r="Z10" s="13">
        <v>28.343004158444742</v>
      </c>
      <c r="AB10" s="8">
        <v>80</v>
      </c>
      <c r="AC10" s="41" t="s">
        <v>999</v>
      </c>
      <c r="AD10" s="41" t="s">
        <v>967</v>
      </c>
      <c r="AE10" s="41" t="s">
        <v>979</v>
      </c>
      <c r="AF10" s="41">
        <v>1600</v>
      </c>
      <c r="AG10" s="41">
        <v>1520</v>
      </c>
      <c r="AH10" s="41">
        <v>1460</v>
      </c>
      <c r="AI10" s="41">
        <v>1410</v>
      </c>
      <c r="AJ10" s="41">
        <v>1380</v>
      </c>
      <c r="AK10" s="41">
        <v>1350</v>
      </c>
      <c r="AL10" s="41">
        <v>1330</v>
      </c>
      <c r="AM10" s="41">
        <v>1310</v>
      </c>
      <c r="AN10" s="41"/>
      <c r="AO10" s="41" t="s">
        <v>999</v>
      </c>
      <c r="AP10" s="41" t="s">
        <v>967</v>
      </c>
      <c r="AQ10" s="41" t="s">
        <v>979</v>
      </c>
      <c r="AR10" s="42">
        <v>48</v>
      </c>
      <c r="AS10" s="42">
        <v>45.699596134997847</v>
      </c>
      <c r="AT10" s="42">
        <v>43.670476015007978</v>
      </c>
      <c r="AU10" s="42">
        <v>42.281150565977953</v>
      </c>
      <c r="AV10" s="42">
        <v>41.309432447901244</v>
      </c>
      <c r="AW10" s="42">
        <v>40.578881577208733</v>
      </c>
      <c r="AX10" s="42">
        <v>39.945519328663224</v>
      </c>
      <c r="AY10" s="42">
        <v>39.363066549706971</v>
      </c>
      <c r="BA10" t="s">
        <v>971</v>
      </c>
      <c r="BM10" t="s">
        <v>971</v>
      </c>
      <c r="BN10" s="15"/>
      <c r="BO10" s="15"/>
      <c r="BP10" s="15"/>
      <c r="BQ10" s="15"/>
      <c r="BR10" s="15"/>
      <c r="BS10" s="15"/>
      <c r="BT10" s="15"/>
      <c r="BU10" s="15"/>
      <c r="BW10" s="2" t="s">
        <v>999</v>
      </c>
      <c r="BY10">
        <v>1600</v>
      </c>
      <c r="BZ10">
        <v>1580</v>
      </c>
      <c r="CA10">
        <v>1570</v>
      </c>
      <c r="CB10">
        <v>1560</v>
      </c>
      <c r="CC10">
        <v>1550</v>
      </c>
      <c r="CD10">
        <v>1540</v>
      </c>
      <c r="CE10">
        <v>1530</v>
      </c>
      <c r="CF10">
        <v>1520</v>
      </c>
      <c r="CI10" t="s">
        <v>999</v>
      </c>
      <c r="CK10" s="15">
        <v>48</v>
      </c>
      <c r="CL10" s="15">
        <v>47.434604858734367</v>
      </c>
      <c r="CM10" s="15">
        <v>47.05608783910882</v>
      </c>
      <c r="CN10" s="15">
        <v>46.768806412135156</v>
      </c>
      <c r="CO10" s="15">
        <v>46.426110394858831</v>
      </c>
      <c r="CP10" s="15">
        <v>46.09118572690975</v>
      </c>
      <c r="CQ10" s="15">
        <v>45.847224520291341</v>
      </c>
    </row>
    <row r="11" spans="1:95">
      <c r="A11" s="3">
        <v>2</v>
      </c>
      <c r="C11">
        <v>-1</v>
      </c>
      <c r="D11" s="143"/>
      <c r="E11" s="9" t="s">
        <v>968</v>
      </c>
      <c r="F11" s="10" t="s">
        <v>982</v>
      </c>
      <c r="G11" s="18">
        <v>1420</v>
      </c>
      <c r="H11" s="19">
        <v>1330</v>
      </c>
      <c r="I11" s="19">
        <v>1280</v>
      </c>
      <c r="J11" s="19">
        <v>1240</v>
      </c>
      <c r="K11" s="19">
        <v>1190</v>
      </c>
      <c r="L11" s="19">
        <v>1150</v>
      </c>
      <c r="M11" s="19">
        <v>1120</v>
      </c>
      <c r="N11" s="20">
        <v>1090</v>
      </c>
      <c r="P11" s="143"/>
      <c r="Q11" s="9" t="s">
        <v>968</v>
      </c>
      <c r="R11" s="10" t="s">
        <v>982</v>
      </c>
      <c r="S11" s="18">
        <v>42.6</v>
      </c>
      <c r="T11" s="19">
        <v>40.047241195798392</v>
      </c>
      <c r="U11" s="19">
        <v>38.408432730185488</v>
      </c>
      <c r="V11" s="19">
        <v>37.201177141509483</v>
      </c>
      <c r="W11" s="19">
        <v>35.801358367258693</v>
      </c>
      <c r="X11" s="19">
        <v>34.474726639104183</v>
      </c>
      <c r="Y11" s="19">
        <v>33.533643992574476</v>
      </c>
      <c r="Z11" s="20">
        <v>32.659780577334644</v>
      </c>
      <c r="AB11" s="8">
        <v>95</v>
      </c>
      <c r="AC11" s="41" t="s">
        <v>1000</v>
      </c>
      <c r="AD11" s="41" t="s">
        <v>967</v>
      </c>
      <c r="AE11" s="41" t="s">
        <v>979</v>
      </c>
      <c r="AF11" s="41">
        <v>1090</v>
      </c>
      <c r="AG11" s="41">
        <v>1040</v>
      </c>
      <c r="AH11" s="41">
        <v>990</v>
      </c>
      <c r="AI11" s="41">
        <v>960</v>
      </c>
      <c r="AJ11" s="41">
        <v>940</v>
      </c>
      <c r="AK11" s="41">
        <v>920</v>
      </c>
      <c r="AL11" s="41">
        <v>910</v>
      </c>
      <c r="AM11" s="41">
        <v>890</v>
      </c>
      <c r="AN11" s="41"/>
      <c r="AO11" s="41" t="s">
        <v>1000</v>
      </c>
      <c r="AP11" s="41" t="s">
        <v>967</v>
      </c>
      <c r="AQ11" s="41" t="s">
        <v>979</v>
      </c>
      <c r="AR11" s="42">
        <v>32.699999999999996</v>
      </c>
      <c r="AS11" s="42">
        <v>31.132849866967288</v>
      </c>
      <c r="AT11" s="42">
        <v>29.750511785224191</v>
      </c>
      <c r="AU11" s="42">
        <v>28.804033823072491</v>
      </c>
      <c r="AV11" s="42">
        <v>28.142050855132734</v>
      </c>
      <c r="AW11" s="42">
        <v>27.644363074473461</v>
      </c>
      <c r="AX11" s="42">
        <v>27.212885042651827</v>
      </c>
      <c r="AY11" s="42">
        <v>26.816089086987883</v>
      </c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 s="15">
        <v>2015</v>
      </c>
      <c r="BO11" s="15">
        <v>2020</v>
      </c>
      <c r="BP11" s="15">
        <v>2025</v>
      </c>
      <c r="BQ11" s="15">
        <v>2030</v>
      </c>
      <c r="BR11" s="15">
        <v>2035</v>
      </c>
      <c r="BS11" s="15">
        <v>2040</v>
      </c>
      <c r="BT11" s="15">
        <v>2045</v>
      </c>
      <c r="BU11" s="15">
        <v>2050</v>
      </c>
      <c r="BW11" s="2" t="s">
        <v>1000</v>
      </c>
      <c r="BY11">
        <v>1090</v>
      </c>
      <c r="BZ11">
        <v>1080</v>
      </c>
      <c r="CA11">
        <v>1070</v>
      </c>
      <c r="CB11">
        <v>1060</v>
      </c>
      <c r="CC11">
        <v>1050</v>
      </c>
      <c r="CD11">
        <v>1050</v>
      </c>
      <c r="CE11">
        <v>1040</v>
      </c>
      <c r="CF11">
        <v>1040</v>
      </c>
      <c r="CI11" t="s">
        <v>1000</v>
      </c>
      <c r="CK11" s="15">
        <v>32.699999999999996</v>
      </c>
      <c r="CL11" s="15">
        <v>32.314824560012788</v>
      </c>
      <c r="CM11" s="15">
        <v>32.056959840392885</v>
      </c>
      <c r="CN11" s="15">
        <v>31.861249368267078</v>
      </c>
      <c r="CO11" s="15">
        <v>31.627787706497582</v>
      </c>
      <c r="CP11" s="15">
        <v>31.399620276457266</v>
      </c>
      <c r="CQ11" s="15">
        <v>31.233421704448475</v>
      </c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>
        <v>1420</v>
      </c>
      <c r="H12" s="24">
        <v>1280</v>
      </c>
      <c r="I12" s="24">
        <v>1210</v>
      </c>
      <c r="J12" s="24">
        <v>1140</v>
      </c>
      <c r="K12" s="24">
        <v>1090</v>
      </c>
      <c r="L12" s="24">
        <v>1060</v>
      </c>
      <c r="M12" s="24">
        <v>1020</v>
      </c>
      <c r="N12" s="25">
        <v>990</v>
      </c>
      <c r="P12" s="144"/>
      <c r="Q12" s="21" t="s">
        <v>969</v>
      </c>
      <c r="R12" s="22" t="s">
        <v>982</v>
      </c>
      <c r="S12" s="23">
        <v>42.6</v>
      </c>
      <c r="T12" s="24">
        <v>38.503850796861322</v>
      </c>
      <c r="U12" s="24">
        <v>36.226970963182552</v>
      </c>
      <c r="V12" s="24">
        <v>34.182687004679458</v>
      </c>
      <c r="W12" s="24">
        <v>32.803237608750926</v>
      </c>
      <c r="X12" s="24">
        <v>31.685374493335306</v>
      </c>
      <c r="Y12" s="24">
        <v>30.713918581587386</v>
      </c>
      <c r="Z12" s="25">
        <v>29.829280684917755</v>
      </c>
      <c r="AB12" s="8">
        <v>110</v>
      </c>
      <c r="AC12" s="41" t="s">
        <v>1001</v>
      </c>
      <c r="AD12" s="41" t="s">
        <v>967</v>
      </c>
      <c r="AE12" s="41" t="s">
        <v>979</v>
      </c>
      <c r="AF12" s="41">
        <v>1190</v>
      </c>
      <c r="AG12" s="41">
        <v>1130</v>
      </c>
      <c r="AH12" s="41">
        <v>1080</v>
      </c>
      <c r="AI12" s="41">
        <v>1050</v>
      </c>
      <c r="AJ12" s="41">
        <v>1020</v>
      </c>
      <c r="AK12" s="41">
        <v>1010</v>
      </c>
      <c r="AL12" s="41">
        <v>990</v>
      </c>
      <c r="AM12" s="41">
        <v>980</v>
      </c>
      <c r="AN12" s="41"/>
      <c r="AO12" s="41" t="s">
        <v>1001</v>
      </c>
      <c r="AP12" s="41" t="s">
        <v>967</v>
      </c>
      <c r="AQ12" s="41" t="s">
        <v>979</v>
      </c>
      <c r="AR12" s="42">
        <v>35.699999999999996</v>
      </c>
      <c r="AS12" s="42">
        <v>33.989074625404655</v>
      </c>
      <c r="AT12" s="42">
        <v>32.479916536162186</v>
      </c>
      <c r="AU12" s="42">
        <v>31.446605733446106</v>
      </c>
      <c r="AV12" s="42">
        <v>30.723890383126555</v>
      </c>
      <c r="AW12" s="42">
        <v>30.180543173048999</v>
      </c>
      <c r="AX12" s="42">
        <v>29.709480000693272</v>
      </c>
      <c r="AY12" s="42">
        <v>29.276280746344565</v>
      </c>
      <c r="BA12" s="8" t="s">
        <v>967</v>
      </c>
      <c r="BC12">
        <v>1090</v>
      </c>
      <c r="BD12">
        <v>990</v>
      </c>
      <c r="BE12">
        <v>900</v>
      </c>
      <c r="BF12">
        <v>840</v>
      </c>
      <c r="BG12">
        <v>800</v>
      </c>
      <c r="BH12">
        <v>770</v>
      </c>
      <c r="BI12">
        <v>750</v>
      </c>
      <c r="BJ12">
        <v>730</v>
      </c>
      <c r="BM12" t="s">
        <v>967</v>
      </c>
      <c r="BN12" s="15">
        <v>32.699999999999996</v>
      </c>
      <c r="BO12" s="15">
        <v>29.562185816121779</v>
      </c>
      <c r="BP12" s="15">
        <v>26.92904661244787</v>
      </c>
      <c r="BQ12" s="15">
        <v>25.198772171827311</v>
      </c>
      <c r="BR12" s="15">
        <v>24.023604468905308</v>
      </c>
      <c r="BS12" s="15">
        <v>23.159052447666092</v>
      </c>
      <c r="BT12" s="15">
        <v>22.422669266791203</v>
      </c>
      <c r="BU12" s="15">
        <v>21.756249670918855</v>
      </c>
      <c r="BW12" s="2" t="s">
        <v>1001</v>
      </c>
      <c r="BY12">
        <v>1190</v>
      </c>
      <c r="BZ12">
        <v>1180</v>
      </c>
      <c r="CA12">
        <v>1170</v>
      </c>
      <c r="CB12">
        <v>1160</v>
      </c>
      <c r="CC12">
        <v>1150</v>
      </c>
      <c r="CD12">
        <v>1140</v>
      </c>
      <c r="CE12">
        <v>1140</v>
      </c>
      <c r="CF12">
        <v>1130</v>
      </c>
      <c r="CI12" t="s">
        <v>1001</v>
      </c>
      <c r="CK12" s="15">
        <v>35.699999999999996</v>
      </c>
      <c r="CL12" s="15">
        <v>35.279487363683685</v>
      </c>
      <c r="CM12" s="15">
        <v>34.99796533033718</v>
      </c>
      <c r="CN12" s="15">
        <v>34.784299769025516</v>
      </c>
      <c r="CO12" s="15">
        <v>34.529419606176248</v>
      </c>
      <c r="CP12" s="15">
        <v>34.280319384389117</v>
      </c>
      <c r="CQ12" s="15">
        <v>34.098873236966668</v>
      </c>
    </row>
    <row r="13" spans="1:95" ht="15.75" thickBot="1">
      <c r="AB13" s="8">
        <v>125</v>
      </c>
      <c r="AC13" s="41" t="s">
        <v>1002</v>
      </c>
      <c r="AD13" s="41" t="s">
        <v>967</v>
      </c>
      <c r="AE13" s="41" t="s">
        <v>979</v>
      </c>
      <c r="AF13" s="41">
        <v>1410</v>
      </c>
      <c r="AG13" s="41">
        <v>1340</v>
      </c>
      <c r="AH13" s="41">
        <v>1280</v>
      </c>
      <c r="AI13" s="41">
        <v>1240</v>
      </c>
      <c r="AJ13" s="41">
        <v>1210</v>
      </c>
      <c r="AK13" s="41">
        <v>1190</v>
      </c>
      <c r="AL13" s="41">
        <v>1170</v>
      </c>
      <c r="AM13" s="41">
        <v>1160</v>
      </c>
      <c r="AN13" s="41"/>
      <c r="AO13" s="41" t="s">
        <v>1002</v>
      </c>
      <c r="AP13" s="41" t="s">
        <v>967</v>
      </c>
      <c r="AQ13" s="41" t="s">
        <v>979</v>
      </c>
      <c r="AR13" s="42">
        <v>42.3</v>
      </c>
      <c r="AS13" s="42">
        <v>40.272769093966858</v>
      </c>
      <c r="AT13" s="42">
        <v>38.484606988225778</v>
      </c>
      <c r="AU13" s="42">
        <v>37.260263936268075</v>
      </c>
      <c r="AV13" s="42">
        <v>36.403937344712979</v>
      </c>
      <c r="AW13" s="42">
        <v>35.760139389915203</v>
      </c>
      <c r="AX13" s="42">
        <v>35.201988908384472</v>
      </c>
      <c r="AY13" s="42">
        <v>34.688702396929273</v>
      </c>
      <c r="AZ13" s="38"/>
      <c r="BA13" s="8" t="s">
        <v>968</v>
      </c>
      <c r="BC13">
        <v>1090</v>
      </c>
      <c r="BD13">
        <v>1020</v>
      </c>
      <c r="BE13">
        <v>980</v>
      </c>
      <c r="BF13">
        <v>950</v>
      </c>
      <c r="BG13">
        <v>920</v>
      </c>
      <c r="BH13">
        <v>880</v>
      </c>
      <c r="BI13">
        <v>860</v>
      </c>
      <c r="BJ13">
        <v>840</v>
      </c>
      <c r="BM13" t="s">
        <v>968</v>
      </c>
      <c r="BN13" s="15">
        <v>32.699999999999996</v>
      </c>
      <c r="BO13" s="15">
        <v>30.740487960155104</v>
      </c>
      <c r="BP13" s="15">
        <v>29.482529349226891</v>
      </c>
      <c r="BQ13" s="15">
        <v>28.555833157919249</v>
      </c>
      <c r="BR13" s="15">
        <v>27.481324380501391</v>
      </c>
      <c r="BS13" s="15">
        <v>26.462994391988421</v>
      </c>
      <c r="BT13" s="15">
        <v>25.740614050638147</v>
      </c>
      <c r="BU13" s="15">
        <v>25.069831569925885</v>
      </c>
      <c r="BW13" s="2" t="s">
        <v>1002</v>
      </c>
      <c r="BY13">
        <v>1410</v>
      </c>
      <c r="BZ13">
        <v>1390</v>
      </c>
      <c r="CA13">
        <v>1380</v>
      </c>
      <c r="CB13">
        <v>1370</v>
      </c>
      <c r="CC13">
        <v>1360</v>
      </c>
      <c r="CD13">
        <v>1350</v>
      </c>
      <c r="CE13">
        <v>1350</v>
      </c>
      <c r="CF13">
        <v>1340</v>
      </c>
      <c r="CI13" t="s">
        <v>1002</v>
      </c>
      <c r="CK13" s="15">
        <v>42.3</v>
      </c>
      <c r="CL13" s="15">
        <v>41.801745531759657</v>
      </c>
      <c r="CM13" s="15">
        <v>41.468177408214643</v>
      </c>
      <c r="CN13" s="15">
        <v>41.215010650694104</v>
      </c>
      <c r="CO13" s="15">
        <v>40.913009785469342</v>
      </c>
      <c r="CP13" s="15">
        <v>40.617857421839211</v>
      </c>
      <c r="CQ13" s="15">
        <v>40.402866608506741</v>
      </c>
    </row>
    <row r="14" spans="1:95" ht="15.75" thickBot="1">
      <c r="A14" s="3">
        <v>0</v>
      </c>
      <c r="C14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1090</v>
      </c>
      <c r="BD14">
        <v>990</v>
      </c>
      <c r="BE14">
        <v>930</v>
      </c>
      <c r="BF14">
        <v>870</v>
      </c>
      <c r="BG14">
        <v>840</v>
      </c>
      <c r="BH14">
        <v>810</v>
      </c>
      <c r="BI14">
        <v>790</v>
      </c>
      <c r="BJ14">
        <v>760</v>
      </c>
      <c r="BM14" t="s">
        <v>969</v>
      </c>
      <c r="BN14" s="15">
        <v>32.699999999999996</v>
      </c>
      <c r="BO14" s="15">
        <v>29.555772794773834</v>
      </c>
      <c r="BP14" s="15">
        <v>27.808027006949988</v>
      </c>
      <c r="BQ14" s="15">
        <v>26.238823123310286</v>
      </c>
      <c r="BR14" s="15">
        <v>25.179949995449654</v>
      </c>
      <c r="BS14" s="15">
        <v>24.321871970236259</v>
      </c>
      <c r="BT14" s="15">
        <v>23.576176939387501</v>
      </c>
      <c r="BU14" s="15">
        <v>22.897123906028419</v>
      </c>
    </row>
    <row r="15" spans="1:95" ht="15" customHeight="1">
      <c r="A15" s="3">
        <v>1</v>
      </c>
      <c r="B15" s="7" t="s">
        <v>993</v>
      </c>
      <c r="C15" s="8" t="s">
        <v>973</v>
      </c>
      <c r="D15" s="143" t="s">
        <v>994</v>
      </c>
      <c r="E15" s="9" t="s">
        <v>967</v>
      </c>
      <c r="F15" s="10" t="s">
        <v>983</v>
      </c>
      <c r="G15" s="11">
        <v>1420</v>
      </c>
      <c r="H15" s="12">
        <v>1390</v>
      </c>
      <c r="I15" s="12">
        <v>1370</v>
      </c>
      <c r="J15" s="12">
        <v>1350</v>
      </c>
      <c r="K15" s="12">
        <v>1340</v>
      </c>
      <c r="L15" s="12">
        <v>1330</v>
      </c>
      <c r="M15" s="12">
        <v>1320</v>
      </c>
      <c r="N15" s="13">
        <v>1310</v>
      </c>
      <c r="P15" s="143" t="s">
        <v>994</v>
      </c>
      <c r="Q15" s="9" t="s">
        <v>967</v>
      </c>
      <c r="R15" s="10" t="s">
        <v>983</v>
      </c>
      <c r="S15" s="11">
        <v>42.6</v>
      </c>
      <c r="T15" s="12">
        <v>41.783890132516028</v>
      </c>
      <c r="U15" s="12">
        <v>41.043092592971952</v>
      </c>
      <c r="V15" s="12">
        <v>40.523761242291158</v>
      </c>
      <c r="W15" s="12">
        <v>40.154355022656958</v>
      </c>
      <c r="X15" s="12">
        <v>39.873147773537681</v>
      </c>
      <c r="Y15" s="12">
        <v>39.626856870466632</v>
      </c>
      <c r="Z15" s="13">
        <v>39.398264745786598</v>
      </c>
    </row>
    <row r="16" spans="1:95" ht="15.75" thickBot="1">
      <c r="A16" s="3">
        <v>2</v>
      </c>
      <c r="C16">
        <v>-1</v>
      </c>
      <c r="D16" s="143"/>
      <c r="E16" s="9" t="s">
        <v>968</v>
      </c>
      <c r="F16" s="10" t="s">
        <v>983</v>
      </c>
      <c r="G16" s="18">
        <v>1420</v>
      </c>
      <c r="H16" s="19">
        <v>1400</v>
      </c>
      <c r="I16" s="19">
        <v>1390</v>
      </c>
      <c r="J16" s="19">
        <v>1380</v>
      </c>
      <c r="K16" s="19">
        <v>1370</v>
      </c>
      <c r="L16" s="19">
        <v>1360</v>
      </c>
      <c r="M16" s="19">
        <v>1360</v>
      </c>
      <c r="N16" s="20">
        <v>1350</v>
      </c>
      <c r="P16" s="143"/>
      <c r="Q16" s="9" t="s">
        <v>968</v>
      </c>
      <c r="R16" s="10" t="s">
        <v>983</v>
      </c>
      <c r="S16" s="18">
        <v>42.6</v>
      </c>
      <c r="T16" s="19">
        <v>42.098211812126749</v>
      </c>
      <c r="U16" s="19">
        <v>41.762277957209072</v>
      </c>
      <c r="V16" s="19">
        <v>41.50731569076995</v>
      </c>
      <c r="W16" s="19">
        <v>41.203172975437212</v>
      </c>
      <c r="X16" s="19">
        <v>40.905927332632395</v>
      </c>
      <c r="Y16" s="19">
        <v>40.689411761758556</v>
      </c>
      <c r="Z16" s="20">
        <v>40.483918275932886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4"/>
      <c r="E17" s="21" t="s">
        <v>969</v>
      </c>
      <c r="F17" s="22" t="s">
        <v>983</v>
      </c>
      <c r="G17" s="23">
        <v>1420</v>
      </c>
      <c r="H17" s="24">
        <v>1390</v>
      </c>
      <c r="I17" s="24">
        <v>1380</v>
      </c>
      <c r="J17" s="24">
        <v>1360</v>
      </c>
      <c r="K17" s="24">
        <v>1350</v>
      </c>
      <c r="L17" s="24">
        <v>1340</v>
      </c>
      <c r="M17" s="24">
        <v>1330</v>
      </c>
      <c r="N17" s="25">
        <v>1330</v>
      </c>
      <c r="P17" s="144"/>
      <c r="Q17" s="21" t="s">
        <v>969</v>
      </c>
      <c r="R17" s="22" t="s">
        <v>983</v>
      </c>
      <c r="S17" s="23">
        <v>42.6</v>
      </c>
      <c r="T17" s="24">
        <v>41.782151912382993</v>
      </c>
      <c r="U17" s="24">
        <v>41.296649099458222</v>
      </c>
      <c r="V17" s="24">
        <v>40.839254220542578</v>
      </c>
      <c r="W17" s="24">
        <v>40.517955429509392</v>
      </c>
      <c r="X17" s="24">
        <v>40.249473263837601</v>
      </c>
      <c r="Y17" s="24">
        <v>40.009863518304449</v>
      </c>
      <c r="Z17" s="25">
        <v>39.786278075450895</v>
      </c>
      <c r="AB17" s="8">
        <v>6</v>
      </c>
      <c r="AC17" s="43" t="s">
        <v>994</v>
      </c>
      <c r="AD17" s="43" t="s">
        <v>968</v>
      </c>
      <c r="AE17" s="43" t="s">
        <v>979</v>
      </c>
      <c r="AF17" s="43">
        <v>1420</v>
      </c>
      <c r="AG17" s="43">
        <v>1380</v>
      </c>
      <c r="AH17" s="43">
        <v>1350</v>
      </c>
      <c r="AI17" s="43">
        <v>1330</v>
      </c>
      <c r="AJ17" s="43">
        <v>1300</v>
      </c>
      <c r="AK17" s="43">
        <v>1280</v>
      </c>
      <c r="AL17" s="43">
        <v>1260</v>
      </c>
      <c r="AM17" s="43">
        <v>1250</v>
      </c>
      <c r="AN17" s="43"/>
      <c r="AO17" s="43" t="s">
        <v>994</v>
      </c>
      <c r="AP17" s="43" t="s">
        <v>968</v>
      </c>
      <c r="AQ17" s="43" t="s">
        <v>979</v>
      </c>
      <c r="AR17" s="44">
        <v>42.6</v>
      </c>
      <c r="AS17" s="44">
        <v>41.337516652937062</v>
      </c>
      <c r="AT17" s="44">
        <v>40.505150289606576</v>
      </c>
      <c r="AU17" s="44">
        <v>39.880250645189037</v>
      </c>
      <c r="AV17" s="44">
        <v>39.142500442108918</v>
      </c>
      <c r="AW17" s="44">
        <v>38.429532397505604</v>
      </c>
      <c r="AX17" s="44">
        <v>37.915194766899845</v>
      </c>
      <c r="AY17" s="44">
        <v>37.430920346936638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B18" s="8">
        <v>21</v>
      </c>
      <c r="AC18" s="43" t="s">
        <v>995</v>
      </c>
      <c r="AD18" s="43" t="s">
        <v>968</v>
      </c>
      <c r="AE18" s="43" t="s">
        <v>979</v>
      </c>
      <c r="AF18" s="43">
        <v>1560</v>
      </c>
      <c r="AG18" s="43">
        <v>1510</v>
      </c>
      <c r="AH18" s="43">
        <v>1480</v>
      </c>
      <c r="AI18" s="43">
        <v>1460</v>
      </c>
      <c r="AJ18" s="43">
        <v>1430</v>
      </c>
      <c r="AK18" s="43">
        <v>1410</v>
      </c>
      <c r="AL18" s="43">
        <v>1390</v>
      </c>
      <c r="AM18" s="43">
        <v>1370</v>
      </c>
      <c r="AN18" s="43"/>
      <c r="AO18" s="43" t="s">
        <v>995</v>
      </c>
      <c r="AP18" s="43" t="s">
        <v>968</v>
      </c>
      <c r="AQ18" s="43" t="s">
        <v>979</v>
      </c>
      <c r="AR18" s="44">
        <v>46.8</v>
      </c>
      <c r="AS18" s="44">
        <v>45.41304646379001</v>
      </c>
      <c r="AT18" s="44">
        <v>44.498615811117084</v>
      </c>
      <c r="AU18" s="44">
        <v>43.812106342602043</v>
      </c>
      <c r="AV18" s="44">
        <v>43.00162020400699</v>
      </c>
      <c r="AW18" s="44">
        <v>42.21835953528786</v>
      </c>
      <c r="AX18" s="44">
        <v>41.653312560819565</v>
      </c>
      <c r="AY18" s="44">
        <v>41.121292775507868</v>
      </c>
      <c r="BB18" s="9" t="s">
        <v>974</v>
      </c>
      <c r="BC18" s="29">
        <v>1850</v>
      </c>
      <c r="BD18" s="27">
        <v>1830</v>
      </c>
      <c r="BE18" s="27">
        <v>1810</v>
      </c>
      <c r="BF18" s="27">
        <v>1800</v>
      </c>
      <c r="BG18" s="27">
        <v>1790</v>
      </c>
      <c r="BH18" s="27">
        <v>1780</v>
      </c>
      <c r="BI18" s="27">
        <v>1770</v>
      </c>
      <c r="BJ18" s="28">
        <v>1760</v>
      </c>
      <c r="BM18" s="9" t="s">
        <v>974</v>
      </c>
      <c r="BN18" s="30">
        <v>55.5</v>
      </c>
      <c r="BO18" s="31">
        <v>54.846261867911615</v>
      </c>
      <c r="BP18" s="31">
        <v>54.408601563969576</v>
      </c>
      <c r="BQ18" s="31">
        <v>54.076432414031281</v>
      </c>
      <c r="BR18" s="31">
        <v>53.68019014405553</v>
      </c>
      <c r="BS18" s="31">
        <v>53.292933496739394</v>
      </c>
      <c r="BT18" s="31">
        <v>53.01085335158686</v>
      </c>
      <c r="BU18" s="32">
        <v>52.743132965123841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B19" s="8">
        <v>36</v>
      </c>
      <c r="AC19" s="43" t="s">
        <v>996</v>
      </c>
      <c r="AD19" s="43" t="s">
        <v>968</v>
      </c>
      <c r="AE19" s="43" t="s">
        <v>979</v>
      </c>
      <c r="AF19" s="43">
        <v>1850</v>
      </c>
      <c r="AG19" s="43">
        <v>1800</v>
      </c>
      <c r="AH19" s="43">
        <v>1760</v>
      </c>
      <c r="AI19" s="43">
        <v>1730</v>
      </c>
      <c r="AJ19" s="43">
        <v>1700</v>
      </c>
      <c r="AK19" s="43">
        <v>1670</v>
      </c>
      <c r="AL19" s="43">
        <v>1650</v>
      </c>
      <c r="AM19" s="43">
        <v>1630</v>
      </c>
      <c r="AN19" s="43"/>
      <c r="AO19" s="43" t="s">
        <v>996</v>
      </c>
      <c r="AP19" s="43" t="s">
        <v>968</v>
      </c>
      <c r="AQ19" s="43" t="s">
        <v>979</v>
      </c>
      <c r="AR19" s="44">
        <v>55.5</v>
      </c>
      <c r="AS19" s="44">
        <v>53.855215357699691</v>
      </c>
      <c r="AT19" s="44">
        <v>52.770794391388847</v>
      </c>
      <c r="AU19" s="44">
        <v>51.95666457295755</v>
      </c>
      <c r="AV19" s="44">
        <v>50.99551113936726</v>
      </c>
      <c r="AW19" s="44">
        <v>50.066644320693932</v>
      </c>
      <c r="AX19" s="44">
        <v>49.396556562510376</v>
      </c>
      <c r="AY19" s="44">
        <v>48.765635663262529</v>
      </c>
      <c r="BB19" s="21" t="s">
        <v>975</v>
      </c>
      <c r="BC19" s="21">
        <v>1090</v>
      </c>
      <c r="BD19" s="22">
        <v>990</v>
      </c>
      <c r="BE19" s="22">
        <v>900</v>
      </c>
      <c r="BF19" s="22">
        <v>840</v>
      </c>
      <c r="BG19" s="22">
        <v>800</v>
      </c>
      <c r="BH19" s="22">
        <v>770</v>
      </c>
      <c r="BI19" s="22">
        <v>750</v>
      </c>
      <c r="BJ19" s="33">
        <v>730</v>
      </c>
      <c r="BM19" s="21" t="s">
        <v>975</v>
      </c>
      <c r="BN19" s="34">
        <v>32.699999999999996</v>
      </c>
      <c r="BO19" s="35">
        <v>29.555772794773834</v>
      </c>
      <c r="BP19" s="35">
        <v>26.92904661244787</v>
      </c>
      <c r="BQ19" s="35">
        <v>25.198772171827311</v>
      </c>
      <c r="BR19" s="35">
        <v>24.023604468905308</v>
      </c>
      <c r="BS19" s="35">
        <v>23.159052447666092</v>
      </c>
      <c r="BT19" s="35">
        <v>22.422669266791203</v>
      </c>
      <c r="BU19" s="36">
        <v>21.756249670918855</v>
      </c>
      <c r="BW19" s="2" t="s">
        <v>994</v>
      </c>
      <c r="BY19">
        <v>1420</v>
      </c>
      <c r="BZ19">
        <v>1280</v>
      </c>
      <c r="CA19">
        <v>1170</v>
      </c>
      <c r="CB19">
        <v>1090</v>
      </c>
      <c r="CC19">
        <v>1040</v>
      </c>
      <c r="CD19">
        <v>1010</v>
      </c>
      <c r="CE19">
        <v>970</v>
      </c>
      <c r="CF19">
        <v>940</v>
      </c>
      <c r="CG19" s="17">
        <v>0.3380281690140845</v>
      </c>
      <c r="CI19" t="s">
        <v>994</v>
      </c>
      <c r="CK19" s="15">
        <v>42.6</v>
      </c>
      <c r="CL19" s="15">
        <v>38.503850796861322</v>
      </c>
      <c r="CM19" s="15">
        <v>35.081877238234839</v>
      </c>
      <c r="CN19" s="15">
        <v>32.827758242197042</v>
      </c>
      <c r="CO19" s="15">
        <v>31.296805821876635</v>
      </c>
      <c r="CP19" s="15">
        <v>30.170508693289765</v>
      </c>
      <c r="CQ19" s="15">
        <v>29.211183815452753</v>
      </c>
    </row>
    <row r="20" spans="1:95" ht="15" customHeight="1">
      <c r="A20" s="3">
        <v>1</v>
      </c>
      <c r="B20" s="7" t="s">
        <v>1003</v>
      </c>
      <c r="C20" s="8" t="s">
        <v>966</v>
      </c>
      <c r="D20" s="143" t="s">
        <v>995</v>
      </c>
      <c r="E20" s="9" t="s">
        <v>967</v>
      </c>
      <c r="F20" s="10" t="s">
        <v>979</v>
      </c>
      <c r="G20" s="11">
        <v>1560</v>
      </c>
      <c r="H20" s="12">
        <v>1490</v>
      </c>
      <c r="I20" s="12">
        <v>1420</v>
      </c>
      <c r="J20" s="12">
        <v>1370</v>
      </c>
      <c r="K20" s="12">
        <v>1340</v>
      </c>
      <c r="L20" s="12">
        <v>1320</v>
      </c>
      <c r="M20" s="12">
        <v>1300</v>
      </c>
      <c r="N20" s="13">
        <v>1280</v>
      </c>
      <c r="P20" s="143" t="s">
        <v>995</v>
      </c>
      <c r="Q20" s="9" t="s">
        <v>967</v>
      </c>
      <c r="R20" s="10" t="s">
        <v>979</v>
      </c>
      <c r="S20" s="11">
        <v>46.8</v>
      </c>
      <c r="T20" s="12">
        <v>44.557106231622903</v>
      </c>
      <c r="U20" s="12">
        <v>42.578714114632781</v>
      </c>
      <c r="V20" s="12">
        <v>41.224121801828517</v>
      </c>
      <c r="W20" s="12">
        <v>40.276696636703726</v>
      </c>
      <c r="X20" s="12">
        <v>39.564409537778523</v>
      </c>
      <c r="Y20" s="12">
        <v>38.946881345446648</v>
      </c>
      <c r="Z20" s="13">
        <v>38.378989885964302</v>
      </c>
      <c r="AB20" s="8">
        <v>51</v>
      </c>
      <c r="AC20" s="43" t="s">
        <v>997</v>
      </c>
      <c r="AD20" s="43" t="s">
        <v>968</v>
      </c>
      <c r="AE20" s="43" t="s">
        <v>979</v>
      </c>
      <c r="AF20" s="43">
        <v>1230</v>
      </c>
      <c r="AG20" s="43">
        <v>1190</v>
      </c>
      <c r="AH20" s="43">
        <v>1170</v>
      </c>
      <c r="AI20" s="43">
        <v>1150</v>
      </c>
      <c r="AJ20" s="43">
        <v>1130</v>
      </c>
      <c r="AK20" s="43">
        <v>1110</v>
      </c>
      <c r="AL20" s="43">
        <v>1090</v>
      </c>
      <c r="AM20" s="43">
        <v>1080</v>
      </c>
      <c r="AN20" s="43"/>
      <c r="AO20" s="43" t="s">
        <v>997</v>
      </c>
      <c r="AP20" s="43" t="s">
        <v>968</v>
      </c>
      <c r="AQ20" s="43" t="s">
        <v>979</v>
      </c>
      <c r="AR20" s="44">
        <v>36.9</v>
      </c>
      <c r="AS20" s="44">
        <v>35.806440481065195</v>
      </c>
      <c r="AT20" s="44">
        <v>35.085447081842311</v>
      </c>
      <c r="AU20" s="44">
        <v>34.544160770128528</v>
      </c>
      <c r="AV20" s="44">
        <v>33.905123622390114</v>
      </c>
      <c r="AW20" s="44">
        <v>33.287552710515413</v>
      </c>
      <c r="AX20" s="44">
        <v>32.842034903723103</v>
      </c>
      <c r="AY20" s="44">
        <v>32.422557765304269</v>
      </c>
      <c r="BW20" s="2" t="s">
        <v>995</v>
      </c>
      <c r="BY20">
        <v>1560</v>
      </c>
      <c r="BZ20">
        <v>1410</v>
      </c>
      <c r="CA20">
        <v>1280</v>
      </c>
      <c r="CB20">
        <v>1200</v>
      </c>
      <c r="CC20">
        <v>1150</v>
      </c>
      <c r="CD20">
        <v>1100</v>
      </c>
      <c r="CE20">
        <v>1070</v>
      </c>
      <c r="CF20">
        <v>1040</v>
      </c>
      <c r="CI20" t="s">
        <v>995</v>
      </c>
      <c r="CK20" s="15">
        <v>46.8</v>
      </c>
      <c r="CL20" s="15">
        <v>42.300005100777227</v>
      </c>
      <c r="CM20" s="15">
        <v>38.540653867356582</v>
      </c>
      <c r="CN20" s="15">
        <v>36.064297787202385</v>
      </c>
      <c r="CO20" s="15">
        <v>34.382406395864479</v>
      </c>
      <c r="CP20" s="15">
        <v>33.145065888402854</v>
      </c>
      <c r="CQ20" s="15">
        <v>32.09115968458191</v>
      </c>
    </row>
    <row r="21" spans="1:95">
      <c r="A21" s="3">
        <v>2</v>
      </c>
      <c r="C21">
        <v>-1</v>
      </c>
      <c r="D21" s="143"/>
      <c r="E21" s="9" t="s">
        <v>968</v>
      </c>
      <c r="F21" s="10" t="s">
        <v>979</v>
      </c>
      <c r="G21" s="18">
        <v>1560</v>
      </c>
      <c r="H21" s="19">
        <v>1510</v>
      </c>
      <c r="I21" s="19">
        <v>1480</v>
      </c>
      <c r="J21" s="19">
        <v>1460</v>
      </c>
      <c r="K21" s="19">
        <v>1430</v>
      </c>
      <c r="L21" s="19">
        <v>1410</v>
      </c>
      <c r="M21" s="19">
        <v>1390</v>
      </c>
      <c r="N21" s="20">
        <v>1370</v>
      </c>
      <c r="P21" s="143"/>
      <c r="Q21" s="9" t="s">
        <v>968</v>
      </c>
      <c r="R21" s="10" t="s">
        <v>979</v>
      </c>
      <c r="S21" s="18">
        <v>46.8</v>
      </c>
      <c r="T21" s="19">
        <v>45.41304646379001</v>
      </c>
      <c r="U21" s="19">
        <v>44.498615811117084</v>
      </c>
      <c r="V21" s="19">
        <v>43.812106342602043</v>
      </c>
      <c r="W21" s="19">
        <v>43.00162020400699</v>
      </c>
      <c r="X21" s="19">
        <v>42.21835953528786</v>
      </c>
      <c r="Y21" s="19">
        <v>41.653312560819565</v>
      </c>
      <c r="Z21" s="20">
        <v>41.121292775507868</v>
      </c>
      <c r="AB21" s="8">
        <v>66</v>
      </c>
      <c r="AC21" s="43" t="s">
        <v>998</v>
      </c>
      <c r="AD21" s="43" t="s">
        <v>968</v>
      </c>
      <c r="AE21" s="43" t="s">
        <v>979</v>
      </c>
      <c r="AF21" s="43">
        <v>1350</v>
      </c>
      <c r="AG21" s="43">
        <v>1310</v>
      </c>
      <c r="AH21" s="43">
        <v>1280</v>
      </c>
      <c r="AI21" s="43">
        <v>1260</v>
      </c>
      <c r="AJ21" s="43">
        <v>1240</v>
      </c>
      <c r="AK21" s="43">
        <v>1220</v>
      </c>
      <c r="AL21" s="43">
        <v>1200</v>
      </c>
      <c r="AM21" s="43">
        <v>1190</v>
      </c>
      <c r="AN21" s="43"/>
      <c r="AO21" s="43" t="s">
        <v>998</v>
      </c>
      <c r="AP21" s="43" t="s">
        <v>968</v>
      </c>
      <c r="AQ21" s="43" t="s">
        <v>979</v>
      </c>
      <c r="AR21" s="44">
        <v>40.5</v>
      </c>
      <c r="AS21" s="44">
        <v>39.299751747510584</v>
      </c>
      <c r="AT21" s="44">
        <v>38.508417528851325</v>
      </c>
      <c r="AU21" s="44">
        <v>37.914322796482544</v>
      </c>
      <c r="AV21" s="44">
        <v>37.212940561159897</v>
      </c>
      <c r="AW21" s="44">
        <v>36.535118828614493</v>
      </c>
      <c r="AX21" s="44">
        <v>36.046135869940009</v>
      </c>
      <c r="AY21" s="44">
        <v>35.585734132651041</v>
      </c>
      <c r="BW21" s="2" t="s">
        <v>996</v>
      </c>
      <c r="BY21">
        <v>1850</v>
      </c>
      <c r="BZ21">
        <v>1670</v>
      </c>
      <c r="CA21">
        <v>1520</v>
      </c>
      <c r="CB21">
        <v>1430</v>
      </c>
      <c r="CC21">
        <v>1360</v>
      </c>
      <c r="CD21">
        <v>1310</v>
      </c>
      <c r="CE21">
        <v>1270</v>
      </c>
      <c r="CF21">
        <v>1230</v>
      </c>
      <c r="CI21" t="s">
        <v>996</v>
      </c>
      <c r="CK21" s="15">
        <v>55.5</v>
      </c>
      <c r="CL21" s="15">
        <v>50.163467587460175</v>
      </c>
      <c r="CM21" s="15">
        <v>45.705262599108771</v>
      </c>
      <c r="CN21" s="15">
        <v>42.768558273284889</v>
      </c>
      <c r="CO21" s="15">
        <v>40.774007584839289</v>
      </c>
      <c r="CP21" s="15">
        <v>39.306648649708514</v>
      </c>
      <c r="CQ21" s="15">
        <v>38.056823984920854</v>
      </c>
    </row>
    <row r="22" spans="1:95" ht="15.75" thickBot="1">
      <c r="A22" s="3">
        <v>3</v>
      </c>
      <c r="D22" s="144"/>
      <c r="E22" s="21" t="s">
        <v>969</v>
      </c>
      <c r="F22" s="22" t="s">
        <v>979</v>
      </c>
      <c r="G22" s="23">
        <v>1560</v>
      </c>
      <c r="H22" s="24">
        <v>1490</v>
      </c>
      <c r="I22" s="24">
        <v>1440</v>
      </c>
      <c r="J22" s="24">
        <v>1400</v>
      </c>
      <c r="K22" s="24">
        <v>1370</v>
      </c>
      <c r="L22" s="24">
        <v>1350</v>
      </c>
      <c r="M22" s="24">
        <v>1330</v>
      </c>
      <c r="N22" s="25">
        <v>1310</v>
      </c>
      <c r="P22" s="144"/>
      <c r="Q22" s="21" t="s">
        <v>969</v>
      </c>
      <c r="R22" s="22" t="s">
        <v>979</v>
      </c>
      <c r="S22" s="23">
        <v>46.8</v>
      </c>
      <c r="T22" s="24">
        <v>44.552400252438204</v>
      </c>
      <c r="U22" s="24">
        <v>43.249741277931896</v>
      </c>
      <c r="V22" s="24">
        <v>42.043868949089251</v>
      </c>
      <c r="W22" s="24">
        <v>41.209128135750497</v>
      </c>
      <c r="X22" s="24">
        <v>40.519372864480488</v>
      </c>
      <c r="Y22" s="24">
        <v>39.90974304741664</v>
      </c>
      <c r="Z22" s="25">
        <v>39.345927808931989</v>
      </c>
      <c r="AB22" s="8">
        <v>81</v>
      </c>
      <c r="AC22" s="43" t="s">
        <v>999</v>
      </c>
      <c r="AD22" s="43" t="s">
        <v>968</v>
      </c>
      <c r="AE22" s="43" t="s">
        <v>979</v>
      </c>
      <c r="AF22" s="43">
        <v>1600</v>
      </c>
      <c r="AG22" s="43">
        <v>1550</v>
      </c>
      <c r="AH22" s="43">
        <v>1520</v>
      </c>
      <c r="AI22" s="43">
        <v>1500</v>
      </c>
      <c r="AJ22" s="43">
        <v>1470</v>
      </c>
      <c r="AK22" s="43">
        <v>1440</v>
      </c>
      <c r="AL22" s="43">
        <v>1420</v>
      </c>
      <c r="AM22" s="43">
        <v>1410</v>
      </c>
      <c r="AN22" s="43"/>
      <c r="AO22" s="43" t="s">
        <v>999</v>
      </c>
      <c r="AP22" s="43" t="s">
        <v>968</v>
      </c>
      <c r="AQ22" s="43" t="s">
        <v>979</v>
      </c>
      <c r="AR22" s="44">
        <v>48</v>
      </c>
      <c r="AS22" s="44">
        <v>46.577483552605138</v>
      </c>
      <c r="AT22" s="44">
        <v>45.639605960120079</v>
      </c>
      <c r="AU22" s="44">
        <v>44.935493684720043</v>
      </c>
      <c r="AV22" s="44">
        <v>44.104225850263575</v>
      </c>
      <c r="AW22" s="44">
        <v>43.300881574654206</v>
      </c>
      <c r="AX22" s="44">
        <v>42.721346216225179</v>
      </c>
      <c r="AY22" s="44">
        <v>42.175684897956778</v>
      </c>
      <c r="BW22" s="2" t="s">
        <v>997</v>
      </c>
      <c r="BY22">
        <v>1230</v>
      </c>
      <c r="BZ22">
        <v>1110</v>
      </c>
      <c r="CA22">
        <v>1010</v>
      </c>
      <c r="CB22">
        <v>950</v>
      </c>
      <c r="CC22">
        <v>900</v>
      </c>
      <c r="CD22">
        <v>870</v>
      </c>
      <c r="CE22">
        <v>840</v>
      </c>
      <c r="CF22">
        <v>820</v>
      </c>
      <c r="CI22" t="s">
        <v>997</v>
      </c>
      <c r="CK22" s="15">
        <v>36.9</v>
      </c>
      <c r="CL22" s="15">
        <v>33.351927098689742</v>
      </c>
      <c r="CM22" s="15">
        <v>30.387823241569617</v>
      </c>
      <c r="CN22" s="15">
        <v>28.435311716832658</v>
      </c>
      <c r="CO22" s="15">
        <v>27.109205042893151</v>
      </c>
      <c r="CP22" s="15">
        <v>26.133609642779174</v>
      </c>
      <c r="CQ22" s="15">
        <v>25.302645135920354</v>
      </c>
    </row>
    <row r="23" spans="1:95" ht="15.75" thickBot="1">
      <c r="AB23" s="8">
        <v>96</v>
      </c>
      <c r="AC23" s="43" t="s">
        <v>1000</v>
      </c>
      <c r="AD23" s="43" t="s">
        <v>968</v>
      </c>
      <c r="AE23" s="43" t="s">
        <v>979</v>
      </c>
      <c r="AF23" s="43">
        <v>1090</v>
      </c>
      <c r="AG23" s="43">
        <v>1060</v>
      </c>
      <c r="AH23" s="43">
        <v>1040</v>
      </c>
      <c r="AI23" s="43">
        <v>1020</v>
      </c>
      <c r="AJ23" s="43">
        <v>1000</v>
      </c>
      <c r="AK23" s="43">
        <v>980</v>
      </c>
      <c r="AL23" s="43">
        <v>970</v>
      </c>
      <c r="AM23" s="43">
        <v>960</v>
      </c>
      <c r="AN23" s="43"/>
      <c r="AO23" s="43" t="s">
        <v>1000</v>
      </c>
      <c r="AP23" s="43" t="s">
        <v>968</v>
      </c>
      <c r="AQ23" s="43" t="s">
        <v>979</v>
      </c>
      <c r="AR23" s="44">
        <v>32.699999999999996</v>
      </c>
      <c r="AS23" s="44">
        <v>31.730910670212253</v>
      </c>
      <c r="AT23" s="44">
        <v>31.09198156033181</v>
      </c>
      <c r="AU23" s="44">
        <v>30.612305072715532</v>
      </c>
      <c r="AV23" s="44">
        <v>30.046003860492064</v>
      </c>
      <c r="AW23" s="44">
        <v>29.498725572733186</v>
      </c>
      <c r="AX23" s="44">
        <v>29.103917109803412</v>
      </c>
      <c r="AY23" s="44">
        <v>28.73218533673306</v>
      </c>
      <c r="BW23" s="2" t="s">
        <v>998</v>
      </c>
      <c r="BY23">
        <v>1350</v>
      </c>
      <c r="BZ23">
        <v>1220</v>
      </c>
      <c r="CA23">
        <v>1110</v>
      </c>
      <c r="CB23">
        <v>1040</v>
      </c>
      <c r="CC23">
        <v>990</v>
      </c>
      <c r="CD23">
        <v>960</v>
      </c>
      <c r="CE23">
        <v>930</v>
      </c>
      <c r="CF23">
        <v>900</v>
      </c>
      <c r="CI23" t="s">
        <v>998</v>
      </c>
      <c r="CK23" s="15">
        <v>40.5</v>
      </c>
      <c r="CL23" s="15">
        <v>36.605773644903373</v>
      </c>
      <c r="CM23" s="15">
        <v>33.352488923673967</v>
      </c>
      <c r="CN23" s="15">
        <v>31.209488469694378</v>
      </c>
      <c r="CO23" s="15">
        <v>29.754005534882726</v>
      </c>
      <c r="CP23" s="15">
        <v>28.68323009573324</v>
      </c>
      <c r="CQ23" s="15">
        <v>27.771195880888193</v>
      </c>
    </row>
    <row r="24" spans="1:95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B24" s="8">
        <v>111</v>
      </c>
      <c r="AC24" s="43" t="s">
        <v>1001</v>
      </c>
      <c r="AD24" s="43" t="s">
        <v>968</v>
      </c>
      <c r="AE24" s="43" t="s">
        <v>979</v>
      </c>
      <c r="AF24" s="43">
        <v>1190</v>
      </c>
      <c r="AG24" s="43">
        <v>1150</v>
      </c>
      <c r="AH24" s="43">
        <v>1130</v>
      </c>
      <c r="AI24" s="43">
        <v>1110</v>
      </c>
      <c r="AJ24" s="43">
        <v>1090</v>
      </c>
      <c r="AK24" s="43">
        <v>1070</v>
      </c>
      <c r="AL24" s="43">
        <v>1060</v>
      </c>
      <c r="AM24" s="43">
        <v>1050</v>
      </c>
      <c r="AN24" s="43"/>
      <c r="AO24" s="43" t="s">
        <v>1001</v>
      </c>
      <c r="AP24" s="43" t="s">
        <v>968</v>
      </c>
      <c r="AQ24" s="43" t="s">
        <v>979</v>
      </c>
      <c r="AR24" s="44">
        <v>35.699999999999996</v>
      </c>
      <c r="AS24" s="44">
        <v>34.642003392250075</v>
      </c>
      <c r="AT24" s="44">
        <v>33.944456932839309</v>
      </c>
      <c r="AU24" s="44">
        <v>33.420773428010534</v>
      </c>
      <c r="AV24" s="44">
        <v>32.802517976133537</v>
      </c>
      <c r="AW24" s="44">
        <v>32.205030671149075</v>
      </c>
      <c r="AX24" s="44">
        <v>31.774001248317489</v>
      </c>
      <c r="AY24" s="44">
        <v>31.368165642855367</v>
      </c>
      <c r="BW24" s="2" t="s">
        <v>999</v>
      </c>
      <c r="BY24">
        <v>1600</v>
      </c>
      <c r="BZ24">
        <v>1450</v>
      </c>
      <c r="CA24">
        <v>1320</v>
      </c>
      <c r="CB24">
        <v>1230</v>
      </c>
      <c r="CC24">
        <v>1180</v>
      </c>
      <c r="CD24">
        <v>1130</v>
      </c>
      <c r="CE24">
        <v>1100</v>
      </c>
      <c r="CF24">
        <v>1060</v>
      </c>
      <c r="CI24" t="s">
        <v>999</v>
      </c>
      <c r="CK24" s="15">
        <v>48</v>
      </c>
      <c r="CL24" s="15">
        <v>43.384620616181778</v>
      </c>
      <c r="CM24" s="15">
        <v>39.528875761391369</v>
      </c>
      <c r="CN24" s="15">
        <v>36.989023371489637</v>
      </c>
      <c r="CO24" s="15">
        <v>35.264006559861009</v>
      </c>
      <c r="CP24" s="15">
        <v>33.994939372720872</v>
      </c>
      <c r="CQ24" s="15">
        <v>32.91400993290452</v>
      </c>
    </row>
    <row r="25" spans="1:95" ht="15" customHeight="1">
      <c r="A25" s="3">
        <v>1</v>
      </c>
      <c r="B25" s="7" t="s">
        <v>1003</v>
      </c>
      <c r="C25" s="8" t="s">
        <v>970</v>
      </c>
      <c r="D25" s="143" t="s">
        <v>995</v>
      </c>
      <c r="E25" s="9" t="s">
        <v>967</v>
      </c>
      <c r="F25" s="10" t="s">
        <v>982</v>
      </c>
      <c r="G25" s="11">
        <v>1560</v>
      </c>
      <c r="H25" s="12">
        <v>1410</v>
      </c>
      <c r="I25" s="12">
        <v>1280</v>
      </c>
      <c r="J25" s="12">
        <v>1200</v>
      </c>
      <c r="K25" s="12">
        <v>1150</v>
      </c>
      <c r="L25" s="12">
        <v>1100</v>
      </c>
      <c r="M25" s="12">
        <v>1070</v>
      </c>
      <c r="N25" s="13">
        <v>1040</v>
      </c>
      <c r="P25" s="143" t="s">
        <v>995</v>
      </c>
      <c r="Q25" s="9" t="s">
        <v>967</v>
      </c>
      <c r="R25" s="10" t="s">
        <v>982</v>
      </c>
      <c r="S25" s="11">
        <v>46.8</v>
      </c>
      <c r="T25" s="12">
        <v>42.30918336986236</v>
      </c>
      <c r="U25" s="12">
        <v>38.540653867356582</v>
      </c>
      <c r="V25" s="12">
        <v>36.064297787202385</v>
      </c>
      <c r="W25" s="12">
        <v>34.382406395864479</v>
      </c>
      <c r="X25" s="12">
        <v>33.145065888402854</v>
      </c>
      <c r="Y25" s="12">
        <v>32.09115968458191</v>
      </c>
      <c r="Z25" s="13">
        <v>31.137384850122402</v>
      </c>
      <c r="AB25" s="8">
        <v>126</v>
      </c>
      <c r="AC25" s="43" t="s">
        <v>1002</v>
      </c>
      <c r="AD25" s="43" t="s">
        <v>968</v>
      </c>
      <c r="AE25" s="43" t="s">
        <v>979</v>
      </c>
      <c r="AF25" s="43">
        <v>1410</v>
      </c>
      <c r="AG25" s="43">
        <v>1370</v>
      </c>
      <c r="AH25" s="43">
        <v>1340</v>
      </c>
      <c r="AI25" s="43">
        <v>1320</v>
      </c>
      <c r="AJ25" s="43">
        <v>1300</v>
      </c>
      <c r="AK25" s="43">
        <v>1270</v>
      </c>
      <c r="AL25" s="43">
        <v>1250</v>
      </c>
      <c r="AM25" s="43">
        <v>1240</v>
      </c>
      <c r="AN25" s="43"/>
      <c r="AO25" s="43" t="s">
        <v>1002</v>
      </c>
      <c r="AP25" s="43" t="s">
        <v>968</v>
      </c>
      <c r="AQ25" s="43" t="s">
        <v>979</v>
      </c>
      <c r="AR25" s="44">
        <v>42.3</v>
      </c>
      <c r="AS25" s="44">
        <v>41.046407380733278</v>
      </c>
      <c r="AT25" s="44">
        <v>40.219902752355821</v>
      </c>
      <c r="AU25" s="44">
        <v>39.599403809659535</v>
      </c>
      <c r="AV25" s="44">
        <v>38.86684903054477</v>
      </c>
      <c r="AW25" s="44">
        <v>38.158901887664015</v>
      </c>
      <c r="AX25" s="44">
        <v>37.648186353048438</v>
      </c>
      <c r="AY25" s="44">
        <v>37.167322316324402</v>
      </c>
      <c r="BW25" s="2" t="s">
        <v>1000</v>
      </c>
      <c r="BY25">
        <v>1090</v>
      </c>
      <c r="BZ25">
        <v>990</v>
      </c>
      <c r="CA25">
        <v>900</v>
      </c>
      <c r="CB25">
        <v>840</v>
      </c>
      <c r="CC25">
        <v>800</v>
      </c>
      <c r="CD25">
        <v>770</v>
      </c>
      <c r="CE25">
        <v>750</v>
      </c>
      <c r="CF25">
        <v>730</v>
      </c>
      <c r="CI25" t="s">
        <v>1000</v>
      </c>
      <c r="CK25" s="15">
        <v>32.699999999999996</v>
      </c>
      <c r="CL25" s="15">
        <v>29.555772794773834</v>
      </c>
      <c r="CM25" s="15">
        <v>26.92904661244787</v>
      </c>
      <c r="CN25" s="15">
        <v>25.198772171827311</v>
      </c>
      <c r="CO25" s="15">
        <v>24.023604468905308</v>
      </c>
      <c r="CP25" s="15">
        <v>23.159052447666092</v>
      </c>
      <c r="CQ25" s="15">
        <v>22.422669266791203</v>
      </c>
    </row>
    <row r="26" spans="1:95">
      <c r="A26" s="3">
        <v>2</v>
      </c>
      <c r="C26">
        <v>-1</v>
      </c>
      <c r="D26" s="143"/>
      <c r="E26" s="9" t="s">
        <v>968</v>
      </c>
      <c r="F26" s="10" t="s">
        <v>982</v>
      </c>
      <c r="G26" s="18">
        <v>1560</v>
      </c>
      <c r="H26" s="19">
        <v>1470</v>
      </c>
      <c r="I26" s="19">
        <v>1410</v>
      </c>
      <c r="J26" s="19">
        <v>1360</v>
      </c>
      <c r="K26" s="19">
        <v>1310</v>
      </c>
      <c r="L26" s="19">
        <v>1260</v>
      </c>
      <c r="M26" s="19">
        <v>1230</v>
      </c>
      <c r="N26" s="20">
        <v>1200</v>
      </c>
      <c r="P26" s="143"/>
      <c r="Q26" s="9" t="s">
        <v>968</v>
      </c>
      <c r="R26" s="10" t="s">
        <v>982</v>
      </c>
      <c r="S26" s="18">
        <v>46.8</v>
      </c>
      <c r="T26" s="19">
        <v>43.995560750313729</v>
      </c>
      <c r="U26" s="19">
        <v>42.195179619077017</v>
      </c>
      <c r="V26" s="19">
        <v>40.868898831517456</v>
      </c>
      <c r="W26" s="19">
        <v>39.331069755579968</v>
      </c>
      <c r="X26" s="19">
        <v>37.873643350001778</v>
      </c>
      <c r="Y26" s="19">
        <v>36.839777907335332</v>
      </c>
      <c r="Z26" s="20">
        <v>35.879758944114108</v>
      </c>
      <c r="BW26" s="2" t="s">
        <v>1001</v>
      </c>
      <c r="BY26">
        <v>1190</v>
      </c>
      <c r="BZ26">
        <v>1080</v>
      </c>
      <c r="CA26">
        <v>980</v>
      </c>
      <c r="CB26">
        <v>920</v>
      </c>
      <c r="CC26">
        <v>870</v>
      </c>
      <c r="CD26">
        <v>840</v>
      </c>
      <c r="CE26">
        <v>820</v>
      </c>
      <c r="CF26">
        <v>790</v>
      </c>
      <c r="CI26" t="s">
        <v>1001</v>
      </c>
      <c r="CK26" s="15">
        <v>35.699999999999996</v>
      </c>
      <c r="CL26" s="15">
        <v>32.267311583285192</v>
      </c>
      <c r="CM26" s="15">
        <v>29.399601347534826</v>
      </c>
      <c r="CN26" s="15">
        <v>27.510586132545413</v>
      </c>
      <c r="CO26" s="15">
        <v>26.227604878896621</v>
      </c>
      <c r="CP26" s="15">
        <v>25.283736158461146</v>
      </c>
      <c r="CQ26" s="15">
        <v>24.479794887597734</v>
      </c>
    </row>
    <row r="27" spans="1:95" ht="15.75" thickBot="1">
      <c r="A27" s="3">
        <v>3</v>
      </c>
      <c r="D27" s="144"/>
      <c r="E27" s="21" t="s">
        <v>969</v>
      </c>
      <c r="F27" s="22" t="s">
        <v>982</v>
      </c>
      <c r="G27" s="23">
        <v>1560</v>
      </c>
      <c r="H27" s="24">
        <v>1410</v>
      </c>
      <c r="I27" s="24">
        <v>1330</v>
      </c>
      <c r="J27" s="24">
        <v>1250</v>
      </c>
      <c r="K27" s="24">
        <v>1200</v>
      </c>
      <c r="L27" s="24">
        <v>1160</v>
      </c>
      <c r="M27" s="24">
        <v>1120</v>
      </c>
      <c r="N27" s="25">
        <v>1090</v>
      </c>
      <c r="P27" s="144"/>
      <c r="Q27" s="21" t="s">
        <v>969</v>
      </c>
      <c r="R27" s="22" t="s">
        <v>982</v>
      </c>
      <c r="S27" s="23">
        <v>46.8</v>
      </c>
      <c r="T27" s="24">
        <v>42.300005100777227</v>
      </c>
      <c r="U27" s="24">
        <v>39.798644156735762</v>
      </c>
      <c r="V27" s="24">
        <v>37.552811075563355</v>
      </c>
      <c r="W27" s="24">
        <v>36.037359626515105</v>
      </c>
      <c r="X27" s="24">
        <v>34.809284654650064</v>
      </c>
      <c r="Y27" s="24">
        <v>33.742051399490379</v>
      </c>
      <c r="Z27" s="25">
        <v>32.770195682022333</v>
      </c>
      <c r="BW27" s="2" t="s">
        <v>1002</v>
      </c>
      <c r="BY27">
        <v>1410</v>
      </c>
      <c r="BZ27">
        <v>1270</v>
      </c>
      <c r="CA27">
        <v>1160</v>
      </c>
      <c r="CB27">
        <v>1090</v>
      </c>
      <c r="CC27">
        <v>1040</v>
      </c>
      <c r="CD27">
        <v>1000</v>
      </c>
      <c r="CE27">
        <v>970</v>
      </c>
      <c r="CF27">
        <v>940</v>
      </c>
      <c r="CI27" t="s">
        <v>1002</v>
      </c>
      <c r="CK27" s="15">
        <v>42.3</v>
      </c>
      <c r="CL27" s="15">
        <v>38.232696918010184</v>
      </c>
      <c r="CM27" s="15">
        <v>34.834821764726144</v>
      </c>
      <c r="CN27" s="15">
        <v>32.596576846125238</v>
      </c>
      <c r="CO27" s="15">
        <v>31.076405780877508</v>
      </c>
      <c r="CP27" s="15">
        <v>29.958040322210266</v>
      </c>
      <c r="CQ27" s="15">
        <v>29.005471253372107</v>
      </c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B29" s="8">
        <v>7</v>
      </c>
      <c r="AC29" s="45" t="s">
        <v>994</v>
      </c>
      <c r="AD29" s="45" t="s">
        <v>969</v>
      </c>
      <c r="AE29" s="45" t="s">
        <v>979</v>
      </c>
      <c r="AF29" s="45">
        <v>1420</v>
      </c>
      <c r="AG29" s="45">
        <v>1350</v>
      </c>
      <c r="AH29" s="45">
        <v>1310</v>
      </c>
      <c r="AI29" s="45">
        <v>1280</v>
      </c>
      <c r="AJ29" s="45">
        <v>1250</v>
      </c>
      <c r="AK29" s="45">
        <v>1230</v>
      </c>
      <c r="AL29" s="45">
        <v>1210</v>
      </c>
      <c r="AM29" s="45">
        <v>1190</v>
      </c>
      <c r="AN29" s="45"/>
      <c r="AO29" s="45" t="s">
        <v>994</v>
      </c>
      <c r="AP29" s="45" t="s">
        <v>969</v>
      </c>
      <c r="AQ29" s="45" t="s">
        <v>979</v>
      </c>
      <c r="AR29" s="46">
        <v>42.6</v>
      </c>
      <c r="AS29" s="46">
        <v>40.554107922091191</v>
      </c>
      <c r="AT29" s="46">
        <v>39.368354240168784</v>
      </c>
      <c r="AU29" s="46">
        <v>38.270701222888938</v>
      </c>
      <c r="AV29" s="46">
        <v>37.510873046644683</v>
      </c>
      <c r="AW29" s="46">
        <v>36.883018889463003</v>
      </c>
      <c r="AX29" s="46">
        <v>36.328099440597192</v>
      </c>
      <c r="AY29" s="46">
        <v>35.814883005566287</v>
      </c>
    </row>
    <row r="30" spans="1:95" ht="15" customHeight="1">
      <c r="A30" s="3">
        <v>1</v>
      </c>
      <c r="B30" s="7" t="s">
        <v>1003</v>
      </c>
      <c r="C30" s="8" t="s">
        <v>973</v>
      </c>
      <c r="D30" s="143" t="s">
        <v>995</v>
      </c>
      <c r="E30" s="9" t="s">
        <v>967</v>
      </c>
      <c r="F30" s="10" t="s">
        <v>983</v>
      </c>
      <c r="G30" s="11">
        <v>1560</v>
      </c>
      <c r="H30" s="12">
        <v>1530</v>
      </c>
      <c r="I30" s="12">
        <v>1500</v>
      </c>
      <c r="J30" s="12">
        <v>1480</v>
      </c>
      <c r="K30" s="12">
        <v>1470</v>
      </c>
      <c r="L30" s="12">
        <v>1460</v>
      </c>
      <c r="M30" s="12">
        <v>1450</v>
      </c>
      <c r="N30" s="13">
        <v>1440</v>
      </c>
      <c r="P30" s="143" t="s">
        <v>995</v>
      </c>
      <c r="Q30" s="9" t="s">
        <v>967</v>
      </c>
      <c r="R30" s="10" t="s">
        <v>983</v>
      </c>
      <c r="S30" s="11">
        <v>46.8</v>
      </c>
      <c r="T30" s="12">
        <v>45.903428596285217</v>
      </c>
      <c r="U30" s="12">
        <v>45.089594679602989</v>
      </c>
      <c r="V30" s="12">
        <v>44.519061646460713</v>
      </c>
      <c r="W30" s="12">
        <v>44.113235095313293</v>
      </c>
      <c r="X30" s="12">
        <v>43.804303187830136</v>
      </c>
      <c r="Y30" s="12">
        <v>43.533730083047857</v>
      </c>
      <c r="Z30" s="13">
        <v>43.282600706638803</v>
      </c>
      <c r="AB30" s="8">
        <v>22</v>
      </c>
      <c r="AC30" s="45" t="s">
        <v>995</v>
      </c>
      <c r="AD30" s="45" t="s">
        <v>969</v>
      </c>
      <c r="AE30" s="45" t="s">
        <v>979</v>
      </c>
      <c r="AF30" s="45">
        <v>1560</v>
      </c>
      <c r="AG30" s="45">
        <v>1490</v>
      </c>
      <c r="AH30" s="45">
        <v>1440</v>
      </c>
      <c r="AI30" s="45">
        <v>1400</v>
      </c>
      <c r="AJ30" s="45">
        <v>1370</v>
      </c>
      <c r="AK30" s="45">
        <v>1350</v>
      </c>
      <c r="AL30" s="45">
        <v>1330</v>
      </c>
      <c r="AM30" s="45">
        <v>1310</v>
      </c>
      <c r="AN30" s="45"/>
      <c r="AO30" s="45" t="s">
        <v>995</v>
      </c>
      <c r="AP30" s="45" t="s">
        <v>969</v>
      </c>
      <c r="AQ30" s="45" t="s">
        <v>979</v>
      </c>
      <c r="AR30" s="46">
        <v>46.8</v>
      </c>
      <c r="AS30" s="46">
        <v>44.552400252438204</v>
      </c>
      <c r="AT30" s="46">
        <v>43.249741277931896</v>
      </c>
      <c r="AU30" s="46">
        <v>42.043868949089251</v>
      </c>
      <c r="AV30" s="46">
        <v>41.209128135750497</v>
      </c>
      <c r="AW30" s="46">
        <v>40.519372864480488</v>
      </c>
      <c r="AX30" s="46">
        <v>39.90974304741664</v>
      </c>
      <c r="AY30" s="46">
        <v>39.345927808931989</v>
      </c>
    </row>
    <row r="31" spans="1:95">
      <c r="A31" s="3">
        <v>2</v>
      </c>
      <c r="C31">
        <v>-1</v>
      </c>
      <c r="D31" s="143"/>
      <c r="E31" s="9" t="s">
        <v>968</v>
      </c>
      <c r="F31" s="10" t="s">
        <v>983</v>
      </c>
      <c r="G31" s="18">
        <v>1560</v>
      </c>
      <c r="H31" s="19">
        <v>1540</v>
      </c>
      <c r="I31" s="19">
        <v>1530</v>
      </c>
      <c r="J31" s="19">
        <v>1520</v>
      </c>
      <c r="K31" s="19">
        <v>1510</v>
      </c>
      <c r="L31" s="19">
        <v>1500</v>
      </c>
      <c r="M31" s="19">
        <v>1490</v>
      </c>
      <c r="N31" s="20">
        <v>1480</v>
      </c>
      <c r="P31" s="143"/>
      <c r="Q31" s="9" t="s">
        <v>968</v>
      </c>
      <c r="R31" s="10" t="s">
        <v>983</v>
      </c>
      <c r="S31" s="18">
        <v>46.8</v>
      </c>
      <c r="T31" s="19">
        <v>46.248739737266007</v>
      </c>
      <c r="U31" s="19">
        <v>45.879685643131097</v>
      </c>
      <c r="V31" s="19">
        <v>45.599586251831781</v>
      </c>
      <c r="W31" s="19">
        <v>45.265457634987357</v>
      </c>
      <c r="X31" s="19">
        <v>44.938906083736995</v>
      </c>
      <c r="Y31" s="19">
        <v>44.701043907284053</v>
      </c>
      <c r="Z31" s="20">
        <v>44.475290500320639</v>
      </c>
      <c r="AB31" s="8">
        <v>37</v>
      </c>
      <c r="AC31" s="45" t="s">
        <v>996</v>
      </c>
      <c r="AD31" s="45" t="s">
        <v>969</v>
      </c>
      <c r="AE31" s="45" t="s">
        <v>979</v>
      </c>
      <c r="AF31" s="45">
        <v>1850</v>
      </c>
      <c r="AG31" s="45">
        <v>1760</v>
      </c>
      <c r="AH31" s="45">
        <v>1710</v>
      </c>
      <c r="AI31" s="45">
        <v>1660</v>
      </c>
      <c r="AJ31" s="45">
        <v>1630</v>
      </c>
      <c r="AK31" s="45">
        <v>1600</v>
      </c>
      <c r="AL31" s="45">
        <v>1580</v>
      </c>
      <c r="AM31" s="45">
        <v>1560</v>
      </c>
      <c r="AN31" s="45"/>
      <c r="AO31" s="45" t="s">
        <v>996</v>
      </c>
      <c r="AP31" s="45" t="s">
        <v>969</v>
      </c>
      <c r="AQ31" s="45" t="s">
        <v>979</v>
      </c>
      <c r="AR31" s="46">
        <v>55.5</v>
      </c>
      <c r="AS31" s="46">
        <v>52.834577222442746</v>
      </c>
      <c r="AT31" s="46">
        <v>51.289757284726932</v>
      </c>
      <c r="AU31" s="46">
        <v>49.85971638193277</v>
      </c>
      <c r="AV31" s="46">
        <v>48.869799391755393</v>
      </c>
      <c r="AW31" s="46">
        <v>48.051820384159548</v>
      </c>
      <c r="AX31" s="46">
        <v>47.328861947256904</v>
      </c>
      <c r="AY31" s="46">
        <v>46.660234901618054</v>
      </c>
    </row>
    <row r="32" spans="1:95" ht="15.75" thickBot="1">
      <c r="A32" s="3">
        <v>3</v>
      </c>
      <c r="D32" s="144"/>
      <c r="E32" s="21" t="s">
        <v>969</v>
      </c>
      <c r="F32" s="22" t="s">
        <v>983</v>
      </c>
      <c r="G32" s="23">
        <v>1560</v>
      </c>
      <c r="H32" s="24">
        <v>1530</v>
      </c>
      <c r="I32" s="24">
        <v>1510</v>
      </c>
      <c r="J32" s="24">
        <v>1500</v>
      </c>
      <c r="K32" s="24">
        <v>1480</v>
      </c>
      <c r="L32" s="24">
        <v>1470</v>
      </c>
      <c r="M32" s="24">
        <v>1470</v>
      </c>
      <c r="N32" s="25">
        <v>1460</v>
      </c>
      <c r="P32" s="144"/>
      <c r="Q32" s="21" t="s">
        <v>969</v>
      </c>
      <c r="R32" s="22" t="s">
        <v>983</v>
      </c>
      <c r="S32" s="23">
        <v>46.8</v>
      </c>
      <c r="T32" s="24">
        <v>45.901519002336251</v>
      </c>
      <c r="U32" s="24">
        <v>45.368149714897768</v>
      </c>
      <c r="V32" s="24">
        <v>44.86565956622988</v>
      </c>
      <c r="W32" s="24">
        <v>44.512683429601879</v>
      </c>
      <c r="X32" s="24">
        <v>44.21773119125821</v>
      </c>
      <c r="Y32" s="24">
        <v>43.954497949686591</v>
      </c>
      <c r="Z32" s="25">
        <v>43.708868871622123</v>
      </c>
      <c r="AB32" s="8">
        <v>52</v>
      </c>
      <c r="AC32" s="45" t="s">
        <v>997</v>
      </c>
      <c r="AD32" s="45" t="s">
        <v>969</v>
      </c>
      <c r="AE32" s="45" t="s">
        <v>979</v>
      </c>
      <c r="AF32" s="45">
        <v>1230</v>
      </c>
      <c r="AG32" s="45">
        <v>1170</v>
      </c>
      <c r="AH32" s="45">
        <v>1140</v>
      </c>
      <c r="AI32" s="45">
        <v>1100</v>
      </c>
      <c r="AJ32" s="45">
        <v>1080</v>
      </c>
      <c r="AK32" s="45">
        <v>1060</v>
      </c>
      <c r="AL32" s="45">
        <v>1050</v>
      </c>
      <c r="AM32" s="45">
        <v>1030</v>
      </c>
      <c r="AN32" s="45"/>
      <c r="AO32" s="45" t="s">
        <v>997</v>
      </c>
      <c r="AP32" s="45" t="s">
        <v>969</v>
      </c>
      <c r="AQ32" s="45" t="s">
        <v>979</v>
      </c>
      <c r="AR32" s="46">
        <v>36.9</v>
      </c>
      <c r="AS32" s="46">
        <v>35.127854045191661</v>
      </c>
      <c r="AT32" s="46">
        <v>34.100757546061686</v>
      </c>
      <c r="AU32" s="46">
        <v>33.149973594474218</v>
      </c>
      <c r="AV32" s="46">
        <v>32.491812568572499</v>
      </c>
      <c r="AW32" s="46">
        <v>31.947967066224997</v>
      </c>
      <c r="AX32" s="46">
        <v>31.467297402770811</v>
      </c>
      <c r="AY32" s="46">
        <v>31.022750772427145</v>
      </c>
    </row>
    <row r="33" spans="1:51" ht="15.75" thickBot="1">
      <c r="AB33" s="8">
        <v>67</v>
      </c>
      <c r="AC33" s="45" t="s">
        <v>998</v>
      </c>
      <c r="AD33" s="45" t="s">
        <v>969</v>
      </c>
      <c r="AE33" s="45" t="s">
        <v>979</v>
      </c>
      <c r="AF33" s="45">
        <v>1350</v>
      </c>
      <c r="AG33" s="45">
        <v>1290</v>
      </c>
      <c r="AH33" s="45">
        <v>1250</v>
      </c>
      <c r="AI33" s="45">
        <v>1210</v>
      </c>
      <c r="AJ33" s="45">
        <v>1190</v>
      </c>
      <c r="AK33" s="45">
        <v>1170</v>
      </c>
      <c r="AL33" s="45">
        <v>1150</v>
      </c>
      <c r="AM33" s="45">
        <v>1130</v>
      </c>
      <c r="AN33" s="45"/>
      <c r="AO33" s="45" t="s">
        <v>998</v>
      </c>
      <c r="AP33" s="45" t="s">
        <v>969</v>
      </c>
      <c r="AQ33" s="45" t="s">
        <v>979</v>
      </c>
      <c r="AR33" s="46">
        <v>40.5</v>
      </c>
      <c r="AS33" s="46">
        <v>38.554961756917685</v>
      </c>
      <c r="AT33" s="46">
        <v>37.427660721287225</v>
      </c>
      <c r="AU33" s="46">
        <v>36.384117359788782</v>
      </c>
      <c r="AV33" s="46">
        <v>35.661745502091776</v>
      </c>
      <c r="AW33" s="46">
        <v>35.064841901954267</v>
      </c>
      <c r="AX33" s="46">
        <v>34.537277637187479</v>
      </c>
      <c r="AY33" s="46">
        <v>34.049360603883457</v>
      </c>
    </row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B34" s="8">
        <v>82</v>
      </c>
      <c r="AC34" s="45" t="s">
        <v>999</v>
      </c>
      <c r="AD34" s="45" t="s">
        <v>969</v>
      </c>
      <c r="AE34" s="45" t="s">
        <v>979</v>
      </c>
      <c r="AF34" s="45">
        <v>1600</v>
      </c>
      <c r="AG34" s="45">
        <v>1520</v>
      </c>
      <c r="AH34" s="45">
        <v>1480</v>
      </c>
      <c r="AI34" s="45">
        <v>1440</v>
      </c>
      <c r="AJ34" s="45">
        <v>1410</v>
      </c>
      <c r="AK34" s="45">
        <v>1390</v>
      </c>
      <c r="AL34" s="45">
        <v>1360</v>
      </c>
      <c r="AM34" s="45">
        <v>1350</v>
      </c>
      <c r="AN34" s="45"/>
      <c r="AO34" s="45" t="s">
        <v>999</v>
      </c>
      <c r="AP34" s="45" t="s">
        <v>969</v>
      </c>
      <c r="AQ34" s="45" t="s">
        <v>979</v>
      </c>
      <c r="AR34" s="46">
        <v>48</v>
      </c>
      <c r="AS34" s="46">
        <v>45.694769489680212</v>
      </c>
      <c r="AT34" s="46">
        <v>44.358709003007078</v>
      </c>
      <c r="AU34" s="46">
        <v>43.121916870860773</v>
      </c>
      <c r="AV34" s="46">
        <v>42.265772446923584</v>
      </c>
      <c r="AW34" s="46">
        <v>41.558331143056911</v>
      </c>
      <c r="AX34" s="46">
        <v>40.933069792222199</v>
      </c>
      <c r="AY34" s="46">
        <v>40.354797752750763</v>
      </c>
    </row>
    <row r="35" spans="1:51" ht="15" customHeight="1">
      <c r="A35" s="3">
        <v>1</v>
      </c>
      <c r="B35" s="7" t="s">
        <v>1004</v>
      </c>
      <c r="C35" s="8" t="s">
        <v>966</v>
      </c>
      <c r="D35" s="143" t="s">
        <v>996</v>
      </c>
      <c r="E35" s="9" t="s">
        <v>967</v>
      </c>
      <c r="F35" s="10" t="s">
        <v>979</v>
      </c>
      <c r="G35" s="11">
        <v>1850</v>
      </c>
      <c r="H35" s="12">
        <v>1760</v>
      </c>
      <c r="I35" s="12">
        <v>1680</v>
      </c>
      <c r="J35" s="12">
        <v>1630</v>
      </c>
      <c r="K35" s="12">
        <v>1590</v>
      </c>
      <c r="L35" s="12">
        <v>1560</v>
      </c>
      <c r="M35" s="12">
        <v>1540</v>
      </c>
      <c r="N35" s="13">
        <v>1520</v>
      </c>
      <c r="P35" s="143" t="s">
        <v>996</v>
      </c>
      <c r="Q35" s="9" t="s">
        <v>967</v>
      </c>
      <c r="R35" s="10" t="s">
        <v>979</v>
      </c>
      <c r="S35" s="11">
        <v>55.5</v>
      </c>
      <c r="T35" s="12">
        <v>52.840158031091264</v>
      </c>
      <c r="U35" s="12">
        <v>50.493987892352976</v>
      </c>
      <c r="V35" s="12">
        <v>48.88758034191202</v>
      </c>
      <c r="W35" s="12">
        <v>47.764031267885819</v>
      </c>
      <c r="X35" s="12">
        <v>46.919331823647603</v>
      </c>
      <c r="Y35" s="12">
        <v>46.187006723766849</v>
      </c>
      <c r="Z35" s="13">
        <v>45.513545698098689</v>
      </c>
      <c r="AB35" s="8">
        <v>97</v>
      </c>
      <c r="AC35" s="45" t="s">
        <v>1000</v>
      </c>
      <c r="AD35" s="45" t="s">
        <v>969</v>
      </c>
      <c r="AE35" s="45" t="s">
        <v>979</v>
      </c>
      <c r="AF35" s="45">
        <v>1090</v>
      </c>
      <c r="AG35" s="45">
        <v>1040</v>
      </c>
      <c r="AH35" s="45">
        <v>1010</v>
      </c>
      <c r="AI35" s="45">
        <v>980</v>
      </c>
      <c r="AJ35" s="45">
        <v>960</v>
      </c>
      <c r="AK35" s="45">
        <v>940</v>
      </c>
      <c r="AL35" s="45">
        <v>930</v>
      </c>
      <c r="AM35" s="45">
        <v>920</v>
      </c>
      <c r="AN35" s="45"/>
      <c r="AO35" s="45" t="s">
        <v>1000</v>
      </c>
      <c r="AP35" s="45" t="s">
        <v>969</v>
      </c>
      <c r="AQ35" s="45" t="s">
        <v>979</v>
      </c>
      <c r="AR35" s="46">
        <v>32.699999999999996</v>
      </c>
      <c r="AS35" s="46">
        <v>31.129561714844648</v>
      </c>
      <c r="AT35" s="46">
        <v>30.219370508298571</v>
      </c>
      <c r="AU35" s="46">
        <v>29.376805868273902</v>
      </c>
      <c r="AV35" s="46">
        <v>28.793557479466692</v>
      </c>
      <c r="AW35" s="46">
        <v>28.311613091207523</v>
      </c>
      <c r="AX35" s="46">
        <v>27.885653795951374</v>
      </c>
      <c r="AY35" s="46">
        <v>27.491705969061456</v>
      </c>
    </row>
    <row r="36" spans="1:51">
      <c r="A36" s="3">
        <v>2</v>
      </c>
      <c r="C36">
        <v>-1</v>
      </c>
      <c r="D36" s="143"/>
      <c r="E36" s="9" t="s">
        <v>968</v>
      </c>
      <c r="F36" s="10" t="s">
        <v>979</v>
      </c>
      <c r="G36" s="18">
        <v>1850</v>
      </c>
      <c r="H36" s="19">
        <v>1800</v>
      </c>
      <c r="I36" s="19">
        <v>1760</v>
      </c>
      <c r="J36" s="19">
        <v>1730</v>
      </c>
      <c r="K36" s="19">
        <v>1700</v>
      </c>
      <c r="L36" s="19">
        <v>1670</v>
      </c>
      <c r="M36" s="19">
        <v>1650</v>
      </c>
      <c r="N36" s="20">
        <v>1630</v>
      </c>
      <c r="P36" s="143"/>
      <c r="Q36" s="9" t="s">
        <v>968</v>
      </c>
      <c r="R36" s="10" t="s">
        <v>979</v>
      </c>
      <c r="S36" s="18">
        <v>55.5</v>
      </c>
      <c r="T36" s="19">
        <v>53.855215357699691</v>
      </c>
      <c r="U36" s="19">
        <v>52.770794391388847</v>
      </c>
      <c r="V36" s="19">
        <v>51.95666457295755</v>
      </c>
      <c r="W36" s="19">
        <v>50.99551113936726</v>
      </c>
      <c r="X36" s="19">
        <v>50.066644320693932</v>
      </c>
      <c r="Y36" s="19">
        <v>49.396556562510376</v>
      </c>
      <c r="Z36" s="20">
        <v>48.765635663262529</v>
      </c>
      <c r="AB36" s="8">
        <v>112</v>
      </c>
      <c r="AC36" s="45" t="s">
        <v>1001</v>
      </c>
      <c r="AD36" s="45" t="s">
        <v>969</v>
      </c>
      <c r="AE36" s="45" t="s">
        <v>979</v>
      </c>
      <c r="AF36" s="45">
        <v>1190</v>
      </c>
      <c r="AG36" s="45">
        <v>1130</v>
      </c>
      <c r="AH36" s="45">
        <v>1100</v>
      </c>
      <c r="AI36" s="45">
        <v>1070</v>
      </c>
      <c r="AJ36" s="45">
        <v>1050</v>
      </c>
      <c r="AK36" s="45">
        <v>1030</v>
      </c>
      <c r="AL36" s="45">
        <v>1010</v>
      </c>
      <c r="AM36" s="45">
        <v>1000</v>
      </c>
      <c r="AN36" s="45"/>
      <c r="AO36" s="45" t="s">
        <v>1001</v>
      </c>
      <c r="AP36" s="45" t="s">
        <v>969</v>
      </c>
      <c r="AQ36" s="45" t="s">
        <v>979</v>
      </c>
      <c r="AR36" s="46">
        <v>35.699999999999996</v>
      </c>
      <c r="AS36" s="46">
        <v>33.985484807949661</v>
      </c>
      <c r="AT36" s="46">
        <v>32.991789820986511</v>
      </c>
      <c r="AU36" s="46">
        <v>32.071925672702697</v>
      </c>
      <c r="AV36" s="46">
        <v>31.435168257399415</v>
      </c>
      <c r="AW36" s="46">
        <v>30.909008787648578</v>
      </c>
      <c r="AX36" s="46">
        <v>30.443970657965256</v>
      </c>
      <c r="AY36" s="46">
        <v>30.013880828608379</v>
      </c>
    </row>
    <row r="37" spans="1:51" ht="15.75" thickBot="1">
      <c r="A37" s="3">
        <v>3</v>
      </c>
      <c r="D37" s="144"/>
      <c r="E37" s="21" t="s">
        <v>969</v>
      </c>
      <c r="F37" s="22" t="s">
        <v>979</v>
      </c>
      <c r="G37" s="23">
        <v>1850</v>
      </c>
      <c r="H37" s="24">
        <v>1760</v>
      </c>
      <c r="I37" s="24">
        <v>1710</v>
      </c>
      <c r="J37" s="24">
        <v>1660</v>
      </c>
      <c r="K37" s="24">
        <v>1630</v>
      </c>
      <c r="L37" s="24">
        <v>1600</v>
      </c>
      <c r="M37" s="24">
        <v>1580</v>
      </c>
      <c r="N37" s="25">
        <v>1560</v>
      </c>
      <c r="P37" s="144"/>
      <c r="Q37" s="21" t="s">
        <v>969</v>
      </c>
      <c r="R37" s="22" t="s">
        <v>979</v>
      </c>
      <c r="S37" s="23">
        <v>55.5</v>
      </c>
      <c r="T37" s="24">
        <v>52.834577222442746</v>
      </c>
      <c r="U37" s="24">
        <v>51.289757284726932</v>
      </c>
      <c r="V37" s="24">
        <v>49.85971638193277</v>
      </c>
      <c r="W37" s="24">
        <v>48.869799391755393</v>
      </c>
      <c r="X37" s="24">
        <v>48.051820384159548</v>
      </c>
      <c r="Y37" s="24">
        <v>47.328861947256904</v>
      </c>
      <c r="Z37" s="25">
        <v>46.660234901618054</v>
      </c>
      <c r="AB37" s="8">
        <v>127</v>
      </c>
      <c r="AC37" s="45" t="s">
        <v>1002</v>
      </c>
      <c r="AD37" s="45" t="s">
        <v>969</v>
      </c>
      <c r="AE37" s="45" t="s">
        <v>979</v>
      </c>
      <c r="AF37" s="45">
        <v>1410</v>
      </c>
      <c r="AG37" s="45">
        <v>1340</v>
      </c>
      <c r="AH37" s="45">
        <v>1300</v>
      </c>
      <c r="AI37" s="45">
        <v>1270</v>
      </c>
      <c r="AJ37" s="45">
        <v>1240</v>
      </c>
      <c r="AK37" s="45">
        <v>1220</v>
      </c>
      <c r="AL37" s="45">
        <v>1200</v>
      </c>
      <c r="AM37" s="45">
        <v>1190</v>
      </c>
      <c r="AN37" s="45"/>
      <c r="AO37" s="45" t="s">
        <v>1002</v>
      </c>
      <c r="AP37" s="45" t="s">
        <v>969</v>
      </c>
      <c r="AQ37" s="45" t="s">
        <v>979</v>
      </c>
      <c r="AR37" s="46">
        <v>42.3</v>
      </c>
      <c r="AS37" s="46">
        <v>40.268515612780689</v>
      </c>
      <c r="AT37" s="46">
        <v>39.091112308899987</v>
      </c>
      <c r="AU37" s="46">
        <v>38.00118924244606</v>
      </c>
      <c r="AV37" s="46">
        <v>37.246711968851407</v>
      </c>
      <c r="AW37" s="46">
        <v>36.623279319818899</v>
      </c>
      <c r="AX37" s="46">
        <v>36.072267754395803</v>
      </c>
      <c r="AY37" s="46">
        <v>35.562665519611599</v>
      </c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1004</v>
      </c>
      <c r="C40" s="8" t="s">
        <v>970</v>
      </c>
      <c r="D40" s="143" t="s">
        <v>996</v>
      </c>
      <c r="E40" s="9" t="s">
        <v>967</v>
      </c>
      <c r="F40" s="10" t="s">
        <v>982</v>
      </c>
      <c r="G40" s="11">
        <v>1850</v>
      </c>
      <c r="H40" s="12">
        <v>1670</v>
      </c>
      <c r="I40" s="12">
        <v>1520</v>
      </c>
      <c r="J40" s="12">
        <v>1430</v>
      </c>
      <c r="K40" s="12">
        <v>1360</v>
      </c>
      <c r="L40" s="12">
        <v>1310</v>
      </c>
      <c r="M40" s="12">
        <v>1270</v>
      </c>
      <c r="N40" s="13">
        <v>1230</v>
      </c>
      <c r="P40" s="143" t="s">
        <v>996</v>
      </c>
      <c r="Q40" s="9" t="s">
        <v>967</v>
      </c>
      <c r="R40" s="10" t="s">
        <v>982</v>
      </c>
      <c r="S40" s="11">
        <v>55.5</v>
      </c>
      <c r="T40" s="12">
        <v>50.174352073234218</v>
      </c>
      <c r="U40" s="12">
        <v>45.705262599108771</v>
      </c>
      <c r="V40" s="12">
        <v>42.768558273284889</v>
      </c>
      <c r="W40" s="12">
        <v>40.774007584839289</v>
      </c>
      <c r="X40" s="12">
        <v>39.306648649708514</v>
      </c>
      <c r="Y40" s="12">
        <v>38.056823984920854</v>
      </c>
      <c r="Z40" s="13">
        <v>36.925744854311823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3"/>
      <c r="E41" s="9" t="s">
        <v>968</v>
      </c>
      <c r="F41" s="10" t="s">
        <v>982</v>
      </c>
      <c r="G41" s="18">
        <v>1850</v>
      </c>
      <c r="H41" s="19">
        <v>1740</v>
      </c>
      <c r="I41" s="19">
        <v>1670</v>
      </c>
      <c r="J41" s="19">
        <v>1620</v>
      </c>
      <c r="K41" s="19">
        <v>1550</v>
      </c>
      <c r="L41" s="19">
        <v>1500</v>
      </c>
      <c r="M41" s="19">
        <v>1460</v>
      </c>
      <c r="N41" s="20">
        <v>1420</v>
      </c>
      <c r="P41" s="143"/>
      <c r="Q41" s="9" t="s">
        <v>968</v>
      </c>
      <c r="R41" s="10" t="s">
        <v>982</v>
      </c>
      <c r="S41" s="18">
        <v>55.5</v>
      </c>
      <c r="T41" s="19">
        <v>52.174222684666915</v>
      </c>
      <c r="U41" s="19">
        <v>50.03915531749518</v>
      </c>
      <c r="V41" s="19">
        <v>48.466322332248261</v>
      </c>
      <c r="W41" s="19">
        <v>46.64261477424548</v>
      </c>
      <c r="X41" s="19">
        <v>44.914256536861089</v>
      </c>
      <c r="Y41" s="19">
        <v>43.688198159339983</v>
      </c>
      <c r="Z41" s="20">
        <v>42.549714132443022</v>
      </c>
      <c r="AB41" s="8">
        <v>10</v>
      </c>
      <c r="AC41" t="s">
        <v>994</v>
      </c>
      <c r="AD41" t="s">
        <v>967</v>
      </c>
      <c r="AE41" t="s">
        <v>982</v>
      </c>
      <c r="AF41">
        <v>1420</v>
      </c>
      <c r="AG41">
        <v>1280</v>
      </c>
      <c r="AH41">
        <v>1170</v>
      </c>
      <c r="AI41">
        <v>1090</v>
      </c>
      <c r="AJ41">
        <v>1040</v>
      </c>
      <c r="AK41">
        <v>1010</v>
      </c>
      <c r="AL41">
        <v>970</v>
      </c>
      <c r="AM41">
        <v>940</v>
      </c>
      <c r="AO41" t="s">
        <v>994</v>
      </c>
      <c r="AP41" t="s">
        <v>967</v>
      </c>
      <c r="AQ41" t="s">
        <v>982</v>
      </c>
      <c r="AR41" s="15">
        <v>42.6</v>
      </c>
      <c r="AS41" s="15">
        <v>38.512205375131131</v>
      </c>
      <c r="AT41" s="15">
        <v>35.081877238234839</v>
      </c>
      <c r="AU41" s="15">
        <v>32.827758242197042</v>
      </c>
      <c r="AV41" s="15">
        <v>31.296805821876635</v>
      </c>
      <c r="AW41" s="15">
        <v>30.170508693289765</v>
      </c>
      <c r="AX41" s="15">
        <v>29.211183815452753</v>
      </c>
      <c r="AY41" s="15">
        <v>28.343004158444742</v>
      </c>
    </row>
    <row r="42" spans="1:51" ht="15.75" thickBot="1">
      <c r="A42" s="3">
        <v>3</v>
      </c>
      <c r="D42" s="144"/>
      <c r="E42" s="21" t="s">
        <v>969</v>
      </c>
      <c r="F42" s="22" t="s">
        <v>982</v>
      </c>
      <c r="G42" s="23">
        <v>1850</v>
      </c>
      <c r="H42" s="24">
        <v>1670</v>
      </c>
      <c r="I42" s="24">
        <v>1570</v>
      </c>
      <c r="J42" s="24">
        <v>1480</v>
      </c>
      <c r="K42" s="24">
        <v>1420</v>
      </c>
      <c r="L42" s="24">
        <v>1380</v>
      </c>
      <c r="M42" s="24">
        <v>1330</v>
      </c>
      <c r="N42" s="25">
        <v>1300</v>
      </c>
      <c r="P42" s="144"/>
      <c r="Q42" s="21" t="s">
        <v>969</v>
      </c>
      <c r="R42" s="22" t="s">
        <v>982</v>
      </c>
      <c r="S42" s="23">
        <v>55.5</v>
      </c>
      <c r="T42" s="24">
        <v>50.163467587460175</v>
      </c>
      <c r="U42" s="24">
        <v>47.197110057667416</v>
      </c>
      <c r="V42" s="24">
        <v>44.533782365251405</v>
      </c>
      <c r="W42" s="24">
        <v>42.736612377598036</v>
      </c>
      <c r="X42" s="24">
        <v>41.28024141737346</v>
      </c>
      <c r="Y42" s="24">
        <v>40.014612236575118</v>
      </c>
      <c r="Z42" s="25">
        <v>38.862091033167495</v>
      </c>
      <c r="AB42" s="8">
        <v>25</v>
      </c>
      <c r="AC42" t="s">
        <v>995</v>
      </c>
      <c r="AD42" t="s">
        <v>967</v>
      </c>
      <c r="AE42" t="s">
        <v>982</v>
      </c>
      <c r="AF42">
        <v>1560</v>
      </c>
      <c r="AG42">
        <v>1410</v>
      </c>
      <c r="AH42">
        <v>1280</v>
      </c>
      <c r="AI42">
        <v>1200</v>
      </c>
      <c r="AJ42">
        <v>1150</v>
      </c>
      <c r="AK42">
        <v>1100</v>
      </c>
      <c r="AL42">
        <v>1070</v>
      </c>
      <c r="AM42">
        <v>1040</v>
      </c>
      <c r="AO42" t="s">
        <v>995</v>
      </c>
      <c r="AP42" t="s">
        <v>967</v>
      </c>
      <c r="AQ42" t="s">
        <v>982</v>
      </c>
      <c r="AR42" s="15">
        <v>46.8</v>
      </c>
      <c r="AS42" s="15">
        <v>42.30918336986236</v>
      </c>
      <c r="AT42" s="15">
        <v>38.540653867356582</v>
      </c>
      <c r="AU42" s="15">
        <v>36.064297787202385</v>
      </c>
      <c r="AV42" s="15">
        <v>34.382406395864479</v>
      </c>
      <c r="AW42" s="15">
        <v>33.145065888402854</v>
      </c>
      <c r="AX42" s="15">
        <v>32.09115968458191</v>
      </c>
      <c r="AY42" s="15">
        <v>31.137384850122402</v>
      </c>
    </row>
    <row r="43" spans="1:51" ht="15.75" thickBot="1">
      <c r="AB43" s="8">
        <v>40</v>
      </c>
      <c r="AC43" t="s">
        <v>996</v>
      </c>
      <c r="AD43" t="s">
        <v>967</v>
      </c>
      <c r="AE43" t="s">
        <v>982</v>
      </c>
      <c r="AF43">
        <v>1850</v>
      </c>
      <c r="AG43">
        <v>1670</v>
      </c>
      <c r="AH43">
        <v>1520</v>
      </c>
      <c r="AI43">
        <v>1430</v>
      </c>
      <c r="AJ43">
        <v>1360</v>
      </c>
      <c r="AK43">
        <v>1310</v>
      </c>
      <c r="AL43">
        <v>1270</v>
      </c>
      <c r="AM43">
        <v>1230</v>
      </c>
      <c r="AO43" t="s">
        <v>996</v>
      </c>
      <c r="AP43" t="s">
        <v>967</v>
      </c>
      <c r="AQ43" t="s">
        <v>982</v>
      </c>
      <c r="AR43" s="15">
        <v>55.5</v>
      </c>
      <c r="AS43" s="15">
        <v>50.174352073234218</v>
      </c>
      <c r="AT43" s="15">
        <v>45.705262599108771</v>
      </c>
      <c r="AU43" s="15">
        <v>42.768558273284889</v>
      </c>
      <c r="AV43" s="15">
        <v>40.774007584839289</v>
      </c>
      <c r="AW43" s="15">
        <v>39.306648649708514</v>
      </c>
      <c r="AX43" s="15">
        <v>38.056823984920854</v>
      </c>
      <c r="AY43" s="15">
        <v>36.925744854311823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t="s">
        <v>997</v>
      </c>
      <c r="AD44" t="s">
        <v>967</v>
      </c>
      <c r="AE44" t="s">
        <v>982</v>
      </c>
      <c r="AF44">
        <v>1230</v>
      </c>
      <c r="AG44">
        <v>1110</v>
      </c>
      <c r="AH44">
        <v>1010</v>
      </c>
      <c r="AI44">
        <v>950</v>
      </c>
      <c r="AJ44">
        <v>900</v>
      </c>
      <c r="AK44">
        <v>870</v>
      </c>
      <c r="AL44">
        <v>840</v>
      </c>
      <c r="AM44">
        <v>820</v>
      </c>
      <c r="AO44" t="s">
        <v>997</v>
      </c>
      <c r="AP44" t="s">
        <v>967</v>
      </c>
      <c r="AQ44" t="s">
        <v>982</v>
      </c>
      <c r="AR44" s="15">
        <v>36.9</v>
      </c>
      <c r="AS44" s="15">
        <v>33.359163810853019</v>
      </c>
      <c r="AT44" s="15">
        <v>30.387823241569617</v>
      </c>
      <c r="AU44" s="15">
        <v>28.435311716832658</v>
      </c>
      <c r="AV44" s="15">
        <v>27.109205042893151</v>
      </c>
      <c r="AW44" s="15">
        <v>26.133609642779174</v>
      </c>
      <c r="AX44" s="15">
        <v>25.302645135920354</v>
      </c>
      <c r="AY44" s="15">
        <v>24.550630362596511</v>
      </c>
    </row>
    <row r="45" spans="1:51" ht="15" customHeight="1">
      <c r="A45" s="3">
        <v>1</v>
      </c>
      <c r="B45" s="7" t="s">
        <v>1004</v>
      </c>
      <c r="C45" s="8" t="s">
        <v>973</v>
      </c>
      <c r="D45" s="143" t="s">
        <v>996</v>
      </c>
      <c r="E45" s="9" t="s">
        <v>967</v>
      </c>
      <c r="F45" s="10" t="s">
        <v>983</v>
      </c>
      <c r="G45" s="11">
        <v>1850</v>
      </c>
      <c r="H45" s="12">
        <v>1810</v>
      </c>
      <c r="I45" s="12">
        <v>1780</v>
      </c>
      <c r="J45" s="12">
        <v>1760</v>
      </c>
      <c r="K45" s="12">
        <v>1740</v>
      </c>
      <c r="L45" s="12">
        <v>1730</v>
      </c>
      <c r="M45" s="12">
        <v>1720</v>
      </c>
      <c r="N45" s="13">
        <v>1710</v>
      </c>
      <c r="P45" s="143" t="s">
        <v>996</v>
      </c>
      <c r="Q45" s="9" t="s">
        <v>967</v>
      </c>
      <c r="R45" s="10" t="s">
        <v>983</v>
      </c>
      <c r="S45" s="11">
        <v>55.5</v>
      </c>
      <c r="T45" s="12">
        <v>54.436758271235668</v>
      </c>
      <c r="U45" s="12">
        <v>53.471634716195844</v>
      </c>
      <c r="V45" s="12">
        <v>52.795041055097634</v>
      </c>
      <c r="W45" s="12">
        <v>52.313772388672803</v>
      </c>
      <c r="X45" s="12">
        <v>51.947410831721633</v>
      </c>
      <c r="Y45" s="12">
        <v>51.626538880537517</v>
      </c>
      <c r="Z45" s="13">
        <v>51.328725196975498</v>
      </c>
      <c r="AB45" s="8">
        <v>70</v>
      </c>
      <c r="AC45" t="s">
        <v>998</v>
      </c>
      <c r="AD45" t="s">
        <v>967</v>
      </c>
      <c r="AE45" t="s">
        <v>982</v>
      </c>
      <c r="AF45">
        <v>1350</v>
      </c>
      <c r="AG45">
        <v>1220</v>
      </c>
      <c r="AH45">
        <v>1110</v>
      </c>
      <c r="AI45">
        <v>1040</v>
      </c>
      <c r="AJ45">
        <v>990</v>
      </c>
      <c r="AK45">
        <v>960</v>
      </c>
      <c r="AL45">
        <v>930</v>
      </c>
      <c r="AM45">
        <v>900</v>
      </c>
      <c r="AO45" t="s">
        <v>998</v>
      </c>
      <c r="AP45" t="s">
        <v>967</v>
      </c>
      <c r="AQ45" t="s">
        <v>982</v>
      </c>
      <c r="AR45" s="15">
        <v>40.5</v>
      </c>
      <c r="AS45" s="15">
        <v>36.613716377765506</v>
      </c>
      <c r="AT45" s="15">
        <v>33.352488923673967</v>
      </c>
      <c r="AU45" s="15">
        <v>31.209488469694378</v>
      </c>
      <c r="AV45" s="15">
        <v>29.754005534882726</v>
      </c>
      <c r="AW45" s="15">
        <v>28.68323009573324</v>
      </c>
      <c r="AX45" s="15">
        <v>27.771195880888193</v>
      </c>
      <c r="AY45" s="15">
        <v>26.945813812605927</v>
      </c>
    </row>
    <row r="46" spans="1:51">
      <c r="A46" s="3">
        <v>2</v>
      </c>
      <c r="C46">
        <v>-1</v>
      </c>
      <c r="D46" s="143"/>
      <c r="E46" s="9" t="s">
        <v>968</v>
      </c>
      <c r="F46" s="10" t="s">
        <v>983</v>
      </c>
      <c r="G46" s="18">
        <v>1850</v>
      </c>
      <c r="H46" s="19">
        <v>1830</v>
      </c>
      <c r="I46" s="19">
        <v>1810</v>
      </c>
      <c r="J46" s="19">
        <v>1800</v>
      </c>
      <c r="K46" s="19">
        <v>1790</v>
      </c>
      <c r="L46" s="19">
        <v>1780</v>
      </c>
      <c r="M46" s="19">
        <v>1770</v>
      </c>
      <c r="N46" s="20">
        <v>1760</v>
      </c>
      <c r="P46" s="143"/>
      <c r="Q46" s="9" t="s">
        <v>968</v>
      </c>
      <c r="R46" s="10" t="s">
        <v>983</v>
      </c>
      <c r="S46" s="18">
        <v>55.5</v>
      </c>
      <c r="T46" s="19">
        <v>54.846261867911615</v>
      </c>
      <c r="U46" s="19">
        <v>54.408601563969576</v>
      </c>
      <c r="V46" s="19">
        <v>54.076432414031281</v>
      </c>
      <c r="W46" s="19">
        <v>53.68019014405553</v>
      </c>
      <c r="X46" s="19">
        <v>53.292933496739394</v>
      </c>
      <c r="Y46" s="19">
        <v>53.01085335158686</v>
      </c>
      <c r="Z46" s="20">
        <v>52.743132965123841</v>
      </c>
      <c r="AB46" s="8">
        <v>85</v>
      </c>
      <c r="AC46" t="s">
        <v>999</v>
      </c>
      <c r="AD46" t="s">
        <v>967</v>
      </c>
      <c r="AE46" t="s">
        <v>982</v>
      </c>
      <c r="AF46">
        <v>1600</v>
      </c>
      <c r="AG46">
        <v>1450</v>
      </c>
      <c r="AH46">
        <v>1320</v>
      </c>
      <c r="AI46">
        <v>1230</v>
      </c>
      <c r="AJ46">
        <v>1180</v>
      </c>
      <c r="AK46">
        <v>1130</v>
      </c>
      <c r="AL46">
        <v>1100</v>
      </c>
      <c r="AM46">
        <v>1060</v>
      </c>
      <c r="AO46" t="s">
        <v>999</v>
      </c>
      <c r="AP46" t="s">
        <v>967</v>
      </c>
      <c r="AQ46" t="s">
        <v>982</v>
      </c>
      <c r="AR46" s="15">
        <v>48</v>
      </c>
      <c r="AS46" s="15">
        <v>43.394034225499858</v>
      </c>
      <c r="AT46" s="15">
        <v>39.528875761391369</v>
      </c>
      <c r="AU46" s="15">
        <v>36.989023371489637</v>
      </c>
      <c r="AV46" s="15">
        <v>35.264006559861009</v>
      </c>
      <c r="AW46" s="15">
        <v>33.994939372720872</v>
      </c>
      <c r="AX46" s="15">
        <v>32.91400993290452</v>
      </c>
      <c r="AY46" s="15">
        <v>31.935779333458871</v>
      </c>
    </row>
    <row r="47" spans="1:51" ht="15.75" thickBot="1">
      <c r="A47" s="3">
        <v>3</v>
      </c>
      <c r="D47" s="144"/>
      <c r="E47" s="21" t="s">
        <v>969</v>
      </c>
      <c r="F47" s="22" t="s">
        <v>983</v>
      </c>
      <c r="G47" s="23">
        <v>1850</v>
      </c>
      <c r="H47" s="24">
        <v>1810</v>
      </c>
      <c r="I47" s="24">
        <v>1790</v>
      </c>
      <c r="J47" s="24">
        <v>1770</v>
      </c>
      <c r="K47" s="24">
        <v>1760</v>
      </c>
      <c r="L47" s="24">
        <v>1750</v>
      </c>
      <c r="M47" s="24">
        <v>1740</v>
      </c>
      <c r="N47" s="25">
        <v>1730</v>
      </c>
      <c r="P47" s="144"/>
      <c r="Q47" s="21" t="s">
        <v>969</v>
      </c>
      <c r="R47" s="22" t="s">
        <v>983</v>
      </c>
      <c r="S47" s="23">
        <v>55.5</v>
      </c>
      <c r="T47" s="24">
        <v>54.434493688667985</v>
      </c>
      <c r="U47" s="24">
        <v>53.801972418308246</v>
      </c>
      <c r="V47" s="24">
        <v>53.206070639439275</v>
      </c>
      <c r="W47" s="24">
        <v>52.787477144079141</v>
      </c>
      <c r="X47" s="24">
        <v>52.437694040915176</v>
      </c>
      <c r="Y47" s="24">
        <v>52.125526414692416</v>
      </c>
      <c r="Z47" s="25">
        <v>51.834235520833914</v>
      </c>
      <c r="AB47" s="8">
        <v>100</v>
      </c>
      <c r="AC47" t="s">
        <v>1000</v>
      </c>
      <c r="AD47" t="s">
        <v>967</v>
      </c>
      <c r="AE47" t="s">
        <v>982</v>
      </c>
      <c r="AF47">
        <v>1090</v>
      </c>
      <c r="AG47">
        <v>990</v>
      </c>
      <c r="AH47">
        <v>900</v>
      </c>
      <c r="AI47">
        <v>840</v>
      </c>
      <c r="AJ47">
        <v>800</v>
      </c>
      <c r="AK47">
        <v>770</v>
      </c>
      <c r="AL47">
        <v>750</v>
      </c>
      <c r="AM47">
        <v>730</v>
      </c>
      <c r="AO47" t="s">
        <v>1000</v>
      </c>
      <c r="AP47" t="s">
        <v>967</v>
      </c>
      <c r="AQ47" t="s">
        <v>982</v>
      </c>
      <c r="AR47" s="15">
        <v>32.699999999999996</v>
      </c>
      <c r="AS47" s="15">
        <v>29.562185816121779</v>
      </c>
      <c r="AT47" s="15">
        <v>26.92904661244787</v>
      </c>
      <c r="AU47" s="15">
        <v>25.198772171827311</v>
      </c>
      <c r="AV47" s="15">
        <v>24.023604468905308</v>
      </c>
      <c r="AW47" s="15">
        <v>23.159052447666092</v>
      </c>
      <c r="AX47" s="15">
        <v>22.422669266791203</v>
      </c>
      <c r="AY47" s="15">
        <v>21.756249670918855</v>
      </c>
    </row>
    <row r="48" spans="1:51" ht="15.75" thickBot="1">
      <c r="AB48" s="8">
        <v>115</v>
      </c>
      <c r="AC48" t="s">
        <v>1001</v>
      </c>
      <c r="AD48" t="s">
        <v>967</v>
      </c>
      <c r="AE48" t="s">
        <v>982</v>
      </c>
      <c r="AF48">
        <v>1190</v>
      </c>
      <c r="AG48">
        <v>1080</v>
      </c>
      <c r="AH48">
        <v>980</v>
      </c>
      <c r="AI48">
        <v>920</v>
      </c>
      <c r="AJ48">
        <v>870</v>
      </c>
      <c r="AK48">
        <v>840</v>
      </c>
      <c r="AL48">
        <v>820</v>
      </c>
      <c r="AM48">
        <v>790</v>
      </c>
      <c r="AO48" t="s">
        <v>1001</v>
      </c>
      <c r="AP48" t="s">
        <v>967</v>
      </c>
      <c r="AQ48" t="s">
        <v>982</v>
      </c>
      <c r="AR48" s="15">
        <v>35.699999999999996</v>
      </c>
      <c r="AS48" s="15">
        <v>32.274312955215521</v>
      </c>
      <c r="AT48" s="15">
        <v>29.399601347534826</v>
      </c>
      <c r="AU48" s="15">
        <v>27.510586132545413</v>
      </c>
      <c r="AV48" s="15">
        <v>26.227604878896621</v>
      </c>
      <c r="AW48" s="15">
        <v>25.283736158461146</v>
      </c>
      <c r="AX48" s="15">
        <v>24.479794887597734</v>
      </c>
      <c r="AY48" s="15">
        <v>23.752235879260034</v>
      </c>
    </row>
    <row r="49" spans="1:51" ht="15.75" thickBot="1">
      <c r="A49" s="3">
        <v>0</v>
      </c>
      <c r="D49" s="4"/>
      <c r="E49" s="145" t="s">
        <v>21</v>
      </c>
      <c r="F49" s="146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5" t="s">
        <v>21</v>
      </c>
      <c r="R49" s="146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C49" t="s">
        <v>1002</v>
      </c>
      <c r="AD49" t="s">
        <v>967</v>
      </c>
      <c r="AE49" t="s">
        <v>982</v>
      </c>
      <c r="AF49">
        <v>1410</v>
      </c>
      <c r="AG49">
        <v>1270</v>
      </c>
      <c r="AH49">
        <v>1160</v>
      </c>
      <c r="AI49">
        <v>1090</v>
      </c>
      <c r="AJ49">
        <v>1040</v>
      </c>
      <c r="AK49">
        <v>1000</v>
      </c>
      <c r="AL49">
        <v>970</v>
      </c>
      <c r="AM49">
        <v>940</v>
      </c>
      <c r="AO49" t="s">
        <v>1002</v>
      </c>
      <c r="AP49" t="s">
        <v>967</v>
      </c>
      <c r="AQ49" t="s">
        <v>982</v>
      </c>
      <c r="AR49" s="15">
        <v>42.3</v>
      </c>
      <c r="AS49" s="15">
        <v>38.240992661221753</v>
      </c>
      <c r="AT49" s="15">
        <v>34.834821764726144</v>
      </c>
      <c r="AU49" s="15">
        <v>32.596576846125238</v>
      </c>
      <c r="AV49" s="15">
        <v>31.076405780877508</v>
      </c>
      <c r="AW49" s="15">
        <v>29.958040322210266</v>
      </c>
      <c r="AX49" s="15">
        <v>29.005471253372107</v>
      </c>
      <c r="AY49" s="15">
        <v>28.143405537610633</v>
      </c>
    </row>
    <row r="50" spans="1:51" ht="15" customHeight="1">
      <c r="A50" s="3">
        <v>1</v>
      </c>
      <c r="B50" s="7" t="s">
        <v>1005</v>
      </c>
      <c r="C50" s="8" t="s">
        <v>966</v>
      </c>
      <c r="D50" s="143" t="s">
        <v>997</v>
      </c>
      <c r="E50" s="9" t="s">
        <v>967</v>
      </c>
      <c r="F50" s="10" t="s">
        <v>979</v>
      </c>
      <c r="G50" s="11">
        <v>1230</v>
      </c>
      <c r="H50" s="12">
        <v>1170</v>
      </c>
      <c r="I50" s="12">
        <v>1120</v>
      </c>
      <c r="J50" s="12">
        <v>1080</v>
      </c>
      <c r="K50" s="12">
        <v>1060</v>
      </c>
      <c r="L50" s="12">
        <v>1040</v>
      </c>
      <c r="M50" s="12">
        <v>1020</v>
      </c>
      <c r="N50" s="13">
        <v>1010</v>
      </c>
      <c r="P50" s="143" t="s">
        <v>997</v>
      </c>
      <c r="Q50" s="9" t="s">
        <v>967</v>
      </c>
      <c r="R50" s="10" t="s">
        <v>979</v>
      </c>
      <c r="S50" s="11">
        <v>36.9</v>
      </c>
      <c r="T50" s="12">
        <v>35.131564528779599</v>
      </c>
      <c r="U50" s="12">
        <v>33.57167843653739</v>
      </c>
      <c r="V50" s="12">
        <v>32.503634497595556</v>
      </c>
      <c r="W50" s="12">
        <v>31.756626194324092</v>
      </c>
      <c r="X50" s="12">
        <v>31.19501521247922</v>
      </c>
      <c r="Y50" s="12">
        <v>30.708117983909855</v>
      </c>
      <c r="Z50" s="13">
        <v>30.260357410087238</v>
      </c>
    </row>
    <row r="51" spans="1:51">
      <c r="A51" s="3">
        <v>2</v>
      </c>
      <c r="C51">
        <v>-1</v>
      </c>
      <c r="D51" s="143"/>
      <c r="E51" s="9" t="s">
        <v>968</v>
      </c>
      <c r="F51" s="10" t="s">
        <v>979</v>
      </c>
      <c r="G51" s="18">
        <v>1230</v>
      </c>
      <c r="H51" s="19">
        <v>1190</v>
      </c>
      <c r="I51" s="19">
        <v>1170</v>
      </c>
      <c r="J51" s="19">
        <v>1150</v>
      </c>
      <c r="K51" s="19">
        <v>1130</v>
      </c>
      <c r="L51" s="19">
        <v>1110</v>
      </c>
      <c r="M51" s="19">
        <v>1090</v>
      </c>
      <c r="N51" s="20">
        <v>1080</v>
      </c>
      <c r="P51" s="143"/>
      <c r="Q51" s="9" t="s">
        <v>968</v>
      </c>
      <c r="R51" s="10" t="s">
        <v>979</v>
      </c>
      <c r="S51" s="18">
        <v>36.9</v>
      </c>
      <c r="T51" s="19">
        <v>35.806440481065195</v>
      </c>
      <c r="U51" s="19">
        <v>35.085447081842311</v>
      </c>
      <c r="V51" s="19">
        <v>34.544160770128528</v>
      </c>
      <c r="W51" s="19">
        <v>33.905123622390114</v>
      </c>
      <c r="X51" s="19">
        <v>33.287552710515413</v>
      </c>
      <c r="Y51" s="19">
        <v>32.842034903723103</v>
      </c>
      <c r="Z51" s="20">
        <v>32.422557765304269</v>
      </c>
    </row>
    <row r="52" spans="1:51" ht="15.75" thickBot="1">
      <c r="A52" s="3">
        <v>3</v>
      </c>
      <c r="D52" s="144"/>
      <c r="E52" s="21" t="s">
        <v>969</v>
      </c>
      <c r="F52" s="22" t="s">
        <v>979</v>
      </c>
      <c r="G52" s="23">
        <v>1230</v>
      </c>
      <c r="H52" s="24">
        <v>1170</v>
      </c>
      <c r="I52" s="24">
        <v>1140</v>
      </c>
      <c r="J52" s="24">
        <v>1100</v>
      </c>
      <c r="K52" s="24">
        <v>1080</v>
      </c>
      <c r="L52" s="24">
        <v>1060</v>
      </c>
      <c r="M52" s="24">
        <v>1050</v>
      </c>
      <c r="N52" s="25">
        <v>1030</v>
      </c>
      <c r="P52" s="144"/>
      <c r="Q52" s="21" t="s">
        <v>969</v>
      </c>
      <c r="R52" s="22" t="s">
        <v>979</v>
      </c>
      <c r="S52" s="23">
        <v>36.9</v>
      </c>
      <c r="T52" s="24">
        <v>35.127854045191661</v>
      </c>
      <c r="U52" s="24">
        <v>34.100757546061686</v>
      </c>
      <c r="V52" s="24">
        <v>33.149973594474218</v>
      </c>
      <c r="W52" s="24">
        <v>32.491812568572499</v>
      </c>
      <c r="X52" s="24">
        <v>31.947967066224997</v>
      </c>
      <c r="Y52" s="24">
        <v>31.467297402770811</v>
      </c>
      <c r="Z52" s="25">
        <v>31.022750772427145</v>
      </c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:51" ht="15.75" thickBot="1">
      <c r="AB53" s="8">
        <v>11</v>
      </c>
      <c r="AC53" t="s">
        <v>994</v>
      </c>
      <c r="AD53" t="s">
        <v>968</v>
      </c>
      <c r="AE53" t="s">
        <v>982</v>
      </c>
      <c r="AF53">
        <v>1420</v>
      </c>
      <c r="AG53">
        <v>1330</v>
      </c>
      <c r="AH53">
        <v>1280</v>
      </c>
      <c r="AI53">
        <v>1240</v>
      </c>
      <c r="AJ53">
        <v>1190</v>
      </c>
      <c r="AK53">
        <v>1150</v>
      </c>
      <c r="AL53">
        <v>1120</v>
      </c>
      <c r="AM53">
        <v>1090</v>
      </c>
      <c r="AO53" t="s">
        <v>994</v>
      </c>
      <c r="AP53" t="s">
        <v>968</v>
      </c>
      <c r="AQ53" t="s">
        <v>982</v>
      </c>
      <c r="AR53" s="15">
        <v>42.6</v>
      </c>
      <c r="AS53" s="15">
        <v>40.047241195798392</v>
      </c>
      <c r="AT53" s="15">
        <v>38.408432730185488</v>
      </c>
      <c r="AU53" s="15">
        <v>37.201177141509483</v>
      </c>
      <c r="AV53" s="15">
        <v>35.801358367258693</v>
      </c>
      <c r="AW53" s="15">
        <v>34.474726639104183</v>
      </c>
      <c r="AX53" s="15">
        <v>33.533643992574476</v>
      </c>
      <c r="AY53" s="15">
        <v>32.659780577334644</v>
      </c>
    </row>
    <row r="54" spans="1:51" ht="15.75" thickBot="1">
      <c r="A54" s="3">
        <v>0</v>
      </c>
      <c r="D54" s="4"/>
      <c r="E54" s="145" t="s">
        <v>21</v>
      </c>
      <c r="F54" s="146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5" t="s">
        <v>21</v>
      </c>
      <c r="R54" s="146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t="s">
        <v>995</v>
      </c>
      <c r="AD54" t="s">
        <v>968</v>
      </c>
      <c r="AE54" t="s">
        <v>982</v>
      </c>
      <c r="AF54">
        <v>1560</v>
      </c>
      <c r="AG54">
        <v>1470</v>
      </c>
      <c r="AH54">
        <v>1410</v>
      </c>
      <c r="AI54">
        <v>1360</v>
      </c>
      <c r="AJ54">
        <v>1310</v>
      </c>
      <c r="AK54">
        <v>1260</v>
      </c>
      <c r="AL54">
        <v>1230</v>
      </c>
      <c r="AM54">
        <v>1200</v>
      </c>
      <c r="AO54" t="s">
        <v>995</v>
      </c>
      <c r="AP54" t="s">
        <v>968</v>
      </c>
      <c r="AQ54" t="s">
        <v>982</v>
      </c>
      <c r="AR54" s="15">
        <v>46.8</v>
      </c>
      <c r="AS54" s="15">
        <v>43.995560750313729</v>
      </c>
      <c r="AT54" s="15">
        <v>42.195179619077017</v>
      </c>
      <c r="AU54" s="15">
        <v>40.868898831517456</v>
      </c>
      <c r="AV54" s="15">
        <v>39.331069755579968</v>
      </c>
      <c r="AW54" s="15">
        <v>37.873643350001778</v>
      </c>
      <c r="AX54" s="15">
        <v>36.839777907335332</v>
      </c>
      <c r="AY54" s="15">
        <v>35.879758944114108</v>
      </c>
    </row>
    <row r="55" spans="1:51" ht="15" customHeight="1">
      <c r="A55" s="3">
        <v>1</v>
      </c>
      <c r="B55" s="7" t="s">
        <v>1005</v>
      </c>
      <c r="C55" s="8" t="s">
        <v>970</v>
      </c>
      <c r="D55" s="143" t="s">
        <v>997</v>
      </c>
      <c r="E55" s="9" t="s">
        <v>967</v>
      </c>
      <c r="F55" s="10" t="s">
        <v>982</v>
      </c>
      <c r="G55" s="11">
        <v>1230</v>
      </c>
      <c r="H55" s="12">
        <v>1110</v>
      </c>
      <c r="I55" s="12">
        <v>1010</v>
      </c>
      <c r="J55" s="12">
        <v>950</v>
      </c>
      <c r="K55" s="12">
        <v>900</v>
      </c>
      <c r="L55" s="12">
        <v>870</v>
      </c>
      <c r="M55" s="12">
        <v>840</v>
      </c>
      <c r="N55" s="13">
        <v>820</v>
      </c>
      <c r="P55" s="143" t="s">
        <v>997</v>
      </c>
      <c r="Q55" s="9" t="s">
        <v>967</v>
      </c>
      <c r="R55" s="10" t="s">
        <v>982</v>
      </c>
      <c r="S55" s="11">
        <v>36.9</v>
      </c>
      <c r="T55" s="12">
        <v>33.359163810853019</v>
      </c>
      <c r="U55" s="12">
        <v>30.387823241569617</v>
      </c>
      <c r="V55" s="12">
        <v>28.435311716832658</v>
      </c>
      <c r="W55" s="12">
        <v>27.109205042893151</v>
      </c>
      <c r="X55" s="12">
        <v>26.133609642779174</v>
      </c>
      <c r="Y55" s="12">
        <v>25.302645135920354</v>
      </c>
      <c r="Z55" s="13">
        <v>24.550630362596511</v>
      </c>
      <c r="AB55" s="8">
        <v>41</v>
      </c>
      <c r="AC55" t="s">
        <v>996</v>
      </c>
      <c r="AD55" t="s">
        <v>968</v>
      </c>
      <c r="AE55" t="s">
        <v>982</v>
      </c>
      <c r="AF55">
        <v>1850</v>
      </c>
      <c r="AG55">
        <v>1740</v>
      </c>
      <c r="AH55">
        <v>1670</v>
      </c>
      <c r="AI55">
        <v>1620</v>
      </c>
      <c r="AJ55">
        <v>1550</v>
      </c>
      <c r="AK55">
        <v>1500</v>
      </c>
      <c r="AL55">
        <v>1460</v>
      </c>
      <c r="AM55">
        <v>1420</v>
      </c>
      <c r="AO55" t="s">
        <v>996</v>
      </c>
      <c r="AP55" t="s">
        <v>968</v>
      </c>
      <c r="AQ55" t="s">
        <v>982</v>
      </c>
      <c r="AR55" s="15">
        <v>55.5</v>
      </c>
      <c r="AS55" s="15">
        <v>52.174222684666915</v>
      </c>
      <c r="AT55" s="15">
        <v>50.03915531749518</v>
      </c>
      <c r="AU55" s="15">
        <v>48.466322332248261</v>
      </c>
      <c r="AV55" s="15">
        <v>46.64261477424548</v>
      </c>
      <c r="AW55" s="15">
        <v>44.914256536861089</v>
      </c>
      <c r="AX55" s="15">
        <v>43.688198159339983</v>
      </c>
      <c r="AY55" s="15">
        <v>42.549714132443022</v>
      </c>
    </row>
    <row r="56" spans="1:51">
      <c r="A56" s="3">
        <v>2</v>
      </c>
      <c r="C56">
        <v>-1</v>
      </c>
      <c r="D56" s="143"/>
      <c r="E56" s="9" t="s">
        <v>968</v>
      </c>
      <c r="F56" s="10" t="s">
        <v>982</v>
      </c>
      <c r="G56" s="18">
        <v>1230</v>
      </c>
      <c r="H56" s="19">
        <v>1160</v>
      </c>
      <c r="I56" s="19">
        <v>1110</v>
      </c>
      <c r="J56" s="19">
        <v>1070</v>
      </c>
      <c r="K56" s="19">
        <v>1030</v>
      </c>
      <c r="L56" s="19">
        <v>1000</v>
      </c>
      <c r="M56" s="19">
        <v>970</v>
      </c>
      <c r="N56" s="20">
        <v>940</v>
      </c>
      <c r="P56" s="143"/>
      <c r="Q56" s="9" t="s">
        <v>968</v>
      </c>
      <c r="R56" s="10" t="s">
        <v>982</v>
      </c>
      <c r="S56" s="18">
        <v>36.9</v>
      </c>
      <c r="T56" s="19">
        <v>34.688807514670437</v>
      </c>
      <c r="U56" s="19">
        <v>33.269276238118415</v>
      </c>
      <c r="V56" s="19">
        <v>32.223554847927225</v>
      </c>
      <c r="W56" s="19">
        <v>31.011035768822669</v>
      </c>
      <c r="X56" s="19">
        <v>29.861911102886015</v>
      </c>
      <c r="Y56" s="19">
        <v>29.046747965399014</v>
      </c>
      <c r="Z56" s="20">
        <v>28.289809936705357</v>
      </c>
      <c r="AB56" s="8">
        <v>56</v>
      </c>
      <c r="AC56" t="s">
        <v>997</v>
      </c>
      <c r="AD56" t="s">
        <v>968</v>
      </c>
      <c r="AE56" t="s">
        <v>982</v>
      </c>
      <c r="AF56">
        <v>1230</v>
      </c>
      <c r="AG56">
        <v>1160</v>
      </c>
      <c r="AH56">
        <v>1110</v>
      </c>
      <c r="AI56">
        <v>1070</v>
      </c>
      <c r="AJ56">
        <v>1030</v>
      </c>
      <c r="AK56">
        <v>1000</v>
      </c>
      <c r="AL56">
        <v>970</v>
      </c>
      <c r="AM56">
        <v>940</v>
      </c>
      <c r="AO56" t="s">
        <v>997</v>
      </c>
      <c r="AP56" t="s">
        <v>968</v>
      </c>
      <c r="AQ56" t="s">
        <v>982</v>
      </c>
      <c r="AR56" s="15">
        <v>36.9</v>
      </c>
      <c r="AS56" s="15">
        <v>34.688807514670437</v>
      </c>
      <c r="AT56" s="15">
        <v>33.269276238118415</v>
      </c>
      <c r="AU56" s="15">
        <v>32.223554847927225</v>
      </c>
      <c r="AV56" s="15">
        <v>31.011035768822669</v>
      </c>
      <c r="AW56" s="15">
        <v>29.861911102886015</v>
      </c>
      <c r="AX56" s="15">
        <v>29.046747965399014</v>
      </c>
      <c r="AY56" s="15">
        <v>28.289809936705357</v>
      </c>
    </row>
    <row r="57" spans="1:51" ht="15.75" thickBot="1">
      <c r="A57" s="3">
        <v>3</v>
      </c>
      <c r="D57" s="144"/>
      <c r="E57" s="21" t="s">
        <v>969</v>
      </c>
      <c r="F57" s="22" t="s">
        <v>982</v>
      </c>
      <c r="G57" s="23">
        <v>1230</v>
      </c>
      <c r="H57" s="24">
        <v>1110</v>
      </c>
      <c r="I57" s="24">
        <v>1050</v>
      </c>
      <c r="J57" s="24">
        <v>990</v>
      </c>
      <c r="K57" s="24">
        <v>950</v>
      </c>
      <c r="L57" s="24">
        <v>910</v>
      </c>
      <c r="M57" s="24">
        <v>890</v>
      </c>
      <c r="N57" s="25">
        <v>860</v>
      </c>
      <c r="P57" s="144"/>
      <c r="Q57" s="21" t="s">
        <v>969</v>
      </c>
      <c r="R57" s="22" t="s">
        <v>982</v>
      </c>
      <c r="S57" s="23">
        <v>36.9</v>
      </c>
      <c r="T57" s="24">
        <v>33.351927098689742</v>
      </c>
      <c r="U57" s="24">
        <v>31.379700200503198</v>
      </c>
      <c r="V57" s="24">
        <v>29.608947194194183</v>
      </c>
      <c r="W57" s="24">
        <v>28.414072013213833</v>
      </c>
      <c r="X57" s="24">
        <v>27.44578213155101</v>
      </c>
      <c r="Y57" s="24">
        <v>26.604309757290491</v>
      </c>
      <c r="Z57" s="25">
        <v>25.83803890313299</v>
      </c>
      <c r="AB57" s="8">
        <v>71</v>
      </c>
      <c r="AC57" t="s">
        <v>998</v>
      </c>
      <c r="AD57" t="s">
        <v>968</v>
      </c>
      <c r="AE57" t="s">
        <v>982</v>
      </c>
      <c r="AF57">
        <v>1350</v>
      </c>
      <c r="AG57">
        <v>1270</v>
      </c>
      <c r="AH57">
        <v>1220</v>
      </c>
      <c r="AI57">
        <v>1180</v>
      </c>
      <c r="AJ57">
        <v>1130</v>
      </c>
      <c r="AK57">
        <v>1090</v>
      </c>
      <c r="AL57">
        <v>1060</v>
      </c>
      <c r="AM57">
        <v>1030</v>
      </c>
      <c r="AO57" t="s">
        <v>998</v>
      </c>
      <c r="AP57" t="s">
        <v>968</v>
      </c>
      <c r="AQ57" t="s">
        <v>982</v>
      </c>
      <c r="AR57" s="15">
        <v>40.5</v>
      </c>
      <c r="AS57" s="15">
        <v>38.073081418540717</v>
      </c>
      <c r="AT57" s="15">
        <v>36.515059285739724</v>
      </c>
      <c r="AU57" s="15">
        <v>35.367316296505486</v>
      </c>
      <c r="AV57" s="15">
        <v>34.036502673098049</v>
      </c>
      <c r="AW57" s="15">
        <v>32.775268283655379</v>
      </c>
      <c r="AX57" s="15">
        <v>31.880577035194037</v>
      </c>
      <c r="AY57" s="15">
        <v>31.049791393944901</v>
      </c>
    </row>
    <row r="58" spans="1:51" ht="15.75" thickBot="1">
      <c r="AB58" s="8">
        <v>86</v>
      </c>
      <c r="AC58" t="s">
        <v>999</v>
      </c>
      <c r="AD58" t="s">
        <v>968</v>
      </c>
      <c r="AE58" t="s">
        <v>982</v>
      </c>
      <c r="AF58">
        <v>1600</v>
      </c>
      <c r="AG58">
        <v>1500</v>
      </c>
      <c r="AH58">
        <v>1440</v>
      </c>
      <c r="AI58">
        <v>1400</v>
      </c>
      <c r="AJ58">
        <v>1340</v>
      </c>
      <c r="AK58">
        <v>1290</v>
      </c>
      <c r="AL58">
        <v>1260</v>
      </c>
      <c r="AM58">
        <v>1230</v>
      </c>
      <c r="AO58" t="s">
        <v>999</v>
      </c>
      <c r="AP58" t="s">
        <v>968</v>
      </c>
      <c r="AQ58" t="s">
        <v>982</v>
      </c>
      <c r="AR58" s="15">
        <v>48</v>
      </c>
      <c r="AS58" s="15">
        <v>45.12365205160382</v>
      </c>
      <c r="AT58" s="15">
        <v>43.277107301617448</v>
      </c>
      <c r="AU58" s="15">
        <v>41.91681931437688</v>
      </c>
      <c r="AV58" s="15">
        <v>40.339558723671765</v>
      </c>
      <c r="AW58" s="15">
        <v>38.844762410258227</v>
      </c>
      <c r="AX58" s="15">
        <v>37.784387597267013</v>
      </c>
      <c r="AY58" s="15">
        <v>36.799752763193958</v>
      </c>
    </row>
    <row r="59" spans="1:51" ht="15.75" thickBot="1">
      <c r="A59" s="3">
        <v>0</v>
      </c>
      <c r="D59" s="4"/>
      <c r="E59" s="145" t="s">
        <v>21</v>
      </c>
      <c r="F59" s="146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5" t="s">
        <v>21</v>
      </c>
      <c r="R59" s="146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t="s">
        <v>1000</v>
      </c>
      <c r="AD59" t="s">
        <v>968</v>
      </c>
      <c r="AE59" t="s">
        <v>982</v>
      </c>
      <c r="AF59">
        <v>1090</v>
      </c>
      <c r="AG59">
        <v>1020</v>
      </c>
      <c r="AH59">
        <v>980</v>
      </c>
      <c r="AI59">
        <v>950</v>
      </c>
      <c r="AJ59">
        <v>920</v>
      </c>
      <c r="AK59">
        <v>880</v>
      </c>
      <c r="AL59">
        <v>860</v>
      </c>
      <c r="AM59">
        <v>840</v>
      </c>
      <c r="AO59" t="s">
        <v>1000</v>
      </c>
      <c r="AP59" t="s">
        <v>968</v>
      </c>
      <c r="AQ59" t="s">
        <v>982</v>
      </c>
      <c r="AR59" s="15">
        <v>32.699999999999996</v>
      </c>
      <c r="AS59" s="15">
        <v>30.740487960155104</v>
      </c>
      <c r="AT59" s="15">
        <v>29.482529349226891</v>
      </c>
      <c r="AU59" s="15">
        <v>28.555833157919249</v>
      </c>
      <c r="AV59" s="15">
        <v>27.481324380501391</v>
      </c>
      <c r="AW59" s="15">
        <v>26.462994391988421</v>
      </c>
      <c r="AX59" s="15">
        <v>25.740614050638147</v>
      </c>
      <c r="AY59" s="15">
        <v>25.069831569925885</v>
      </c>
    </row>
    <row r="60" spans="1:51" ht="15" customHeight="1">
      <c r="A60" s="3">
        <v>1</v>
      </c>
      <c r="B60" s="7" t="s">
        <v>1005</v>
      </c>
      <c r="C60" s="8" t="s">
        <v>973</v>
      </c>
      <c r="D60" s="143" t="s">
        <v>997</v>
      </c>
      <c r="E60" s="9" t="s">
        <v>967</v>
      </c>
      <c r="F60" s="10" t="s">
        <v>983</v>
      </c>
      <c r="G60" s="11">
        <v>1230</v>
      </c>
      <c r="H60" s="12">
        <v>1210</v>
      </c>
      <c r="I60" s="12">
        <v>1190</v>
      </c>
      <c r="J60" s="12">
        <v>1170</v>
      </c>
      <c r="K60" s="12">
        <v>1160</v>
      </c>
      <c r="L60" s="12">
        <v>1150</v>
      </c>
      <c r="M60" s="12">
        <v>1140</v>
      </c>
      <c r="N60" s="13">
        <v>1140</v>
      </c>
      <c r="P60" s="143" t="s">
        <v>997</v>
      </c>
      <c r="Q60" s="9" t="s">
        <v>967</v>
      </c>
      <c r="R60" s="10" t="s">
        <v>983</v>
      </c>
      <c r="S60" s="11">
        <v>36.9</v>
      </c>
      <c r="T60" s="12">
        <v>36.193087931686414</v>
      </c>
      <c r="U60" s="12">
        <v>35.551411189686966</v>
      </c>
      <c r="V60" s="12">
        <v>35.101567836632483</v>
      </c>
      <c r="W60" s="12">
        <v>34.781589209766246</v>
      </c>
      <c r="X60" s="12">
        <v>34.538008282712219</v>
      </c>
      <c r="Y60" s="12">
        <v>34.32467179624927</v>
      </c>
      <c r="Z60" s="13">
        <v>34.126665941772899</v>
      </c>
      <c r="AB60" s="8">
        <v>116</v>
      </c>
      <c r="AC60" t="s">
        <v>1001</v>
      </c>
      <c r="AD60" t="s">
        <v>968</v>
      </c>
      <c r="AE60" t="s">
        <v>982</v>
      </c>
      <c r="AF60">
        <v>1190</v>
      </c>
      <c r="AG60">
        <v>1120</v>
      </c>
      <c r="AH60">
        <v>1070</v>
      </c>
      <c r="AI60">
        <v>1040</v>
      </c>
      <c r="AJ60">
        <v>1000</v>
      </c>
      <c r="AK60">
        <v>960</v>
      </c>
      <c r="AL60">
        <v>940</v>
      </c>
      <c r="AM60">
        <v>910</v>
      </c>
      <c r="AO60" t="s">
        <v>1001</v>
      </c>
      <c r="AP60" t="s">
        <v>968</v>
      </c>
      <c r="AQ60" t="s">
        <v>982</v>
      </c>
      <c r="AR60" s="15">
        <v>35.699999999999996</v>
      </c>
      <c r="AS60" s="15">
        <v>33.560716213380346</v>
      </c>
      <c r="AT60" s="15">
        <v>32.187348555577984</v>
      </c>
      <c r="AU60" s="15">
        <v>31.175634365067808</v>
      </c>
      <c r="AV60" s="15">
        <v>30.00254680073088</v>
      </c>
      <c r="AW60" s="15">
        <v>28.890792042629563</v>
      </c>
      <c r="AX60" s="15">
        <v>28.102138275467343</v>
      </c>
      <c r="AY60" s="15">
        <v>27.369816117625511</v>
      </c>
    </row>
    <row r="61" spans="1:51">
      <c r="A61" s="3">
        <v>2</v>
      </c>
      <c r="C61">
        <v>-1</v>
      </c>
      <c r="D61" s="143"/>
      <c r="E61" s="9" t="s">
        <v>968</v>
      </c>
      <c r="F61" s="10" t="s">
        <v>983</v>
      </c>
      <c r="G61" s="18">
        <v>1230</v>
      </c>
      <c r="H61" s="19">
        <v>1220</v>
      </c>
      <c r="I61" s="19">
        <v>1210</v>
      </c>
      <c r="J61" s="19">
        <v>1200</v>
      </c>
      <c r="K61" s="19">
        <v>1190</v>
      </c>
      <c r="L61" s="19">
        <v>1180</v>
      </c>
      <c r="M61" s="19">
        <v>1170</v>
      </c>
      <c r="N61" s="20">
        <v>1170</v>
      </c>
      <c r="P61" s="143"/>
      <c r="Q61" s="9" t="s">
        <v>968</v>
      </c>
      <c r="R61" s="10" t="s">
        <v>983</v>
      </c>
      <c r="S61" s="18">
        <v>36.9</v>
      </c>
      <c r="T61" s="19">
        <v>36.465352485152039</v>
      </c>
      <c r="U61" s="19">
        <v>36.174367526314896</v>
      </c>
      <c r="V61" s="19">
        <v>35.953519929328898</v>
      </c>
      <c r="W61" s="19">
        <v>35.690072366047723</v>
      </c>
      <c r="X61" s="19">
        <v>35.432599027561864</v>
      </c>
      <c r="Y61" s="19">
        <v>35.245053849973964</v>
      </c>
      <c r="Z61" s="20">
        <v>35.067055971406653</v>
      </c>
      <c r="AB61" s="8">
        <v>131</v>
      </c>
      <c r="AC61" t="s">
        <v>1002</v>
      </c>
      <c r="AD61" t="s">
        <v>968</v>
      </c>
      <c r="AE61" t="s">
        <v>982</v>
      </c>
      <c r="AF61">
        <v>1410</v>
      </c>
      <c r="AG61">
        <v>1330</v>
      </c>
      <c r="AH61">
        <v>1270</v>
      </c>
      <c r="AI61">
        <v>1230</v>
      </c>
      <c r="AJ61">
        <v>1180</v>
      </c>
      <c r="AK61">
        <v>1140</v>
      </c>
      <c r="AL61">
        <v>1110</v>
      </c>
      <c r="AM61">
        <v>1080</v>
      </c>
      <c r="AO61" t="s">
        <v>1002</v>
      </c>
      <c r="AP61" t="s">
        <v>968</v>
      </c>
      <c r="AQ61" t="s">
        <v>982</v>
      </c>
      <c r="AR61" s="15">
        <v>42.3</v>
      </c>
      <c r="AS61" s="15">
        <v>39.765218370475864</v>
      </c>
      <c r="AT61" s="15">
        <v>38.137950809550375</v>
      </c>
      <c r="AU61" s="15">
        <v>36.939197020794623</v>
      </c>
      <c r="AV61" s="15">
        <v>35.549236125235737</v>
      </c>
      <c r="AW61" s="15">
        <v>34.231946874040062</v>
      </c>
      <c r="AX61" s="15">
        <v>33.297491570091552</v>
      </c>
      <c r="AY61" s="15">
        <v>32.429782122564674</v>
      </c>
    </row>
    <row r="62" spans="1:51" ht="15.75" thickBot="1">
      <c r="A62" s="3">
        <v>3</v>
      </c>
      <c r="D62" s="144"/>
      <c r="E62" s="21" t="s">
        <v>969</v>
      </c>
      <c r="F62" s="22" t="s">
        <v>983</v>
      </c>
      <c r="G62" s="23">
        <v>1230</v>
      </c>
      <c r="H62" s="24">
        <v>1210</v>
      </c>
      <c r="I62" s="24">
        <v>1190</v>
      </c>
      <c r="J62" s="24">
        <v>1180</v>
      </c>
      <c r="K62" s="24">
        <v>1170</v>
      </c>
      <c r="L62" s="24">
        <v>1160</v>
      </c>
      <c r="M62" s="24">
        <v>1160</v>
      </c>
      <c r="N62" s="25">
        <v>1150</v>
      </c>
      <c r="P62" s="144"/>
      <c r="Q62" s="21" t="s">
        <v>969</v>
      </c>
      <c r="R62" s="22" t="s">
        <v>983</v>
      </c>
      <c r="S62" s="23">
        <v>36.9</v>
      </c>
      <c r="T62" s="24">
        <v>36.191582290303579</v>
      </c>
      <c r="U62" s="24">
        <v>35.771041121361698</v>
      </c>
      <c r="V62" s="24">
        <v>35.37484696568125</v>
      </c>
      <c r="W62" s="24">
        <v>35.096538857955323</v>
      </c>
      <c r="X62" s="24">
        <v>34.863980362338204</v>
      </c>
      <c r="Y62" s="24">
        <v>34.656431075714423</v>
      </c>
      <c r="Z62" s="25">
        <v>34.462761994932819</v>
      </c>
    </row>
    <row r="63" spans="1:51" ht="15.75" thickBot="1"/>
    <row r="64" spans="1:51" ht="15.75" thickBot="1">
      <c r="A64" s="3">
        <v>0</v>
      </c>
      <c r="D64" s="4"/>
      <c r="E64" s="145" t="s">
        <v>21</v>
      </c>
      <c r="F64" s="146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5" t="s">
        <v>21</v>
      </c>
      <c r="R64" s="146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:51" ht="15" customHeight="1">
      <c r="A65" s="3">
        <v>1</v>
      </c>
      <c r="B65" s="7" t="s">
        <v>1006</v>
      </c>
      <c r="C65" s="8" t="s">
        <v>966</v>
      </c>
      <c r="D65" s="143" t="s">
        <v>998</v>
      </c>
      <c r="E65" s="9" t="s">
        <v>967</v>
      </c>
      <c r="F65" s="10" t="s">
        <v>979</v>
      </c>
      <c r="G65" s="11">
        <v>1350</v>
      </c>
      <c r="H65" s="12">
        <v>1290</v>
      </c>
      <c r="I65" s="12">
        <v>1230</v>
      </c>
      <c r="J65" s="12">
        <v>1190</v>
      </c>
      <c r="K65" s="12">
        <v>1160</v>
      </c>
      <c r="L65" s="12">
        <v>1140</v>
      </c>
      <c r="M65" s="12">
        <v>1120</v>
      </c>
      <c r="N65" s="13">
        <v>1110</v>
      </c>
      <c r="P65" s="143" t="s">
        <v>998</v>
      </c>
      <c r="Q65" s="9" t="s">
        <v>967</v>
      </c>
      <c r="R65" s="10" t="s">
        <v>979</v>
      </c>
      <c r="S65" s="11">
        <v>40.5</v>
      </c>
      <c r="T65" s="12">
        <v>38.559034238904438</v>
      </c>
      <c r="U65" s="12">
        <v>36.846964137662987</v>
      </c>
      <c r="V65" s="12">
        <v>35.674720790043907</v>
      </c>
      <c r="W65" s="12">
        <v>34.854833627916683</v>
      </c>
      <c r="X65" s="12">
        <v>34.23843133076987</v>
      </c>
      <c r="Y65" s="12">
        <v>33.704031933559598</v>
      </c>
      <c r="Z65" s="13">
        <v>33.212587401315268</v>
      </c>
      <c r="AB65" s="8">
        <v>12</v>
      </c>
      <c r="AC65" t="s">
        <v>994</v>
      </c>
      <c r="AD65" t="s">
        <v>969</v>
      </c>
      <c r="AE65" t="s">
        <v>982</v>
      </c>
      <c r="AF65">
        <v>1420</v>
      </c>
      <c r="AG65">
        <v>1280</v>
      </c>
      <c r="AH65">
        <v>1210</v>
      </c>
      <c r="AI65">
        <v>1140</v>
      </c>
      <c r="AJ65">
        <v>1090</v>
      </c>
      <c r="AK65">
        <v>1060</v>
      </c>
      <c r="AL65">
        <v>1020</v>
      </c>
      <c r="AM65">
        <v>990</v>
      </c>
      <c r="AO65" t="s">
        <v>994</v>
      </c>
      <c r="AP65" t="s">
        <v>969</v>
      </c>
      <c r="AQ65" t="s">
        <v>982</v>
      </c>
      <c r="AR65" s="15">
        <v>42.6</v>
      </c>
      <c r="AS65" s="15">
        <v>38.503850796861322</v>
      </c>
      <c r="AT65" s="15">
        <v>36.226970963182552</v>
      </c>
      <c r="AU65" s="15">
        <v>34.182687004679458</v>
      </c>
      <c r="AV65" s="15">
        <v>32.803237608750926</v>
      </c>
      <c r="AW65" s="15">
        <v>31.685374493335306</v>
      </c>
      <c r="AX65" s="15">
        <v>30.713918581587386</v>
      </c>
      <c r="AY65" s="15">
        <v>29.829280684917755</v>
      </c>
    </row>
    <row r="66" spans="1:51">
      <c r="A66" s="3">
        <v>2</v>
      </c>
      <c r="C66">
        <v>-1</v>
      </c>
      <c r="D66" s="143"/>
      <c r="E66" s="9" t="s">
        <v>968</v>
      </c>
      <c r="F66" s="10" t="s">
        <v>979</v>
      </c>
      <c r="G66" s="18">
        <v>1350</v>
      </c>
      <c r="H66" s="19">
        <v>1310</v>
      </c>
      <c r="I66" s="19">
        <v>1280</v>
      </c>
      <c r="J66" s="19">
        <v>1260</v>
      </c>
      <c r="K66" s="19">
        <v>1240</v>
      </c>
      <c r="L66" s="19">
        <v>1220</v>
      </c>
      <c r="M66" s="19">
        <v>1200</v>
      </c>
      <c r="N66" s="20">
        <v>1190</v>
      </c>
      <c r="P66" s="143"/>
      <c r="Q66" s="9" t="s">
        <v>968</v>
      </c>
      <c r="R66" s="10" t="s">
        <v>979</v>
      </c>
      <c r="S66" s="18">
        <v>40.5</v>
      </c>
      <c r="T66" s="19">
        <v>39.299751747510584</v>
      </c>
      <c r="U66" s="19">
        <v>38.508417528851325</v>
      </c>
      <c r="V66" s="19">
        <v>37.914322796482544</v>
      </c>
      <c r="W66" s="19">
        <v>37.212940561159897</v>
      </c>
      <c r="X66" s="19">
        <v>36.535118828614493</v>
      </c>
      <c r="Y66" s="19">
        <v>36.046135869940009</v>
      </c>
      <c r="Z66" s="20">
        <v>35.585734132651041</v>
      </c>
      <c r="AB66" s="8">
        <v>27</v>
      </c>
      <c r="AC66" t="s">
        <v>995</v>
      </c>
      <c r="AD66" t="s">
        <v>969</v>
      </c>
      <c r="AE66" t="s">
        <v>982</v>
      </c>
      <c r="AF66">
        <v>1560</v>
      </c>
      <c r="AG66">
        <v>1410</v>
      </c>
      <c r="AH66">
        <v>1330</v>
      </c>
      <c r="AI66">
        <v>1250</v>
      </c>
      <c r="AJ66">
        <v>1200</v>
      </c>
      <c r="AK66">
        <v>1160</v>
      </c>
      <c r="AL66">
        <v>1120</v>
      </c>
      <c r="AM66">
        <v>1090</v>
      </c>
      <c r="AO66" t="s">
        <v>995</v>
      </c>
      <c r="AP66" t="s">
        <v>969</v>
      </c>
      <c r="AQ66" t="s">
        <v>982</v>
      </c>
      <c r="AR66" s="15">
        <v>46.8</v>
      </c>
      <c r="AS66" s="15">
        <v>42.300005100777227</v>
      </c>
      <c r="AT66" s="15">
        <v>39.798644156735762</v>
      </c>
      <c r="AU66" s="15">
        <v>37.552811075563355</v>
      </c>
      <c r="AV66" s="15">
        <v>36.037359626515105</v>
      </c>
      <c r="AW66" s="15">
        <v>34.809284654650064</v>
      </c>
      <c r="AX66" s="15">
        <v>33.742051399490379</v>
      </c>
      <c r="AY66" s="15">
        <v>32.770195682022333</v>
      </c>
    </row>
    <row r="67" spans="1:51" ht="15.75" thickBot="1">
      <c r="A67" s="3">
        <v>3</v>
      </c>
      <c r="D67" s="144"/>
      <c r="E67" s="21" t="s">
        <v>969</v>
      </c>
      <c r="F67" s="22" t="s">
        <v>979</v>
      </c>
      <c r="G67" s="23">
        <v>1350</v>
      </c>
      <c r="H67" s="24">
        <v>1290</v>
      </c>
      <c r="I67" s="24">
        <v>1250</v>
      </c>
      <c r="J67" s="24">
        <v>1210</v>
      </c>
      <c r="K67" s="24">
        <v>1190</v>
      </c>
      <c r="L67" s="24">
        <v>1170</v>
      </c>
      <c r="M67" s="24">
        <v>1150</v>
      </c>
      <c r="N67" s="25">
        <v>1130</v>
      </c>
      <c r="P67" s="144"/>
      <c r="Q67" s="21" t="s">
        <v>969</v>
      </c>
      <c r="R67" s="22" t="s">
        <v>979</v>
      </c>
      <c r="S67" s="23">
        <v>40.5</v>
      </c>
      <c r="T67" s="24">
        <v>38.554961756917685</v>
      </c>
      <c r="U67" s="24">
        <v>37.427660721287225</v>
      </c>
      <c r="V67" s="24">
        <v>36.384117359788782</v>
      </c>
      <c r="W67" s="24">
        <v>35.661745502091776</v>
      </c>
      <c r="X67" s="24">
        <v>35.064841901954267</v>
      </c>
      <c r="Y67" s="24">
        <v>34.537277637187479</v>
      </c>
      <c r="Z67" s="25">
        <v>34.049360603883457</v>
      </c>
      <c r="AB67" s="8">
        <v>42</v>
      </c>
      <c r="AC67" t="s">
        <v>996</v>
      </c>
      <c r="AD67" t="s">
        <v>969</v>
      </c>
      <c r="AE67" t="s">
        <v>982</v>
      </c>
      <c r="AF67">
        <v>1850</v>
      </c>
      <c r="AG67">
        <v>1670</v>
      </c>
      <c r="AH67">
        <v>1570</v>
      </c>
      <c r="AI67">
        <v>1480</v>
      </c>
      <c r="AJ67">
        <v>1420</v>
      </c>
      <c r="AK67">
        <v>1380</v>
      </c>
      <c r="AL67">
        <v>1330</v>
      </c>
      <c r="AM67">
        <v>1300</v>
      </c>
      <c r="AO67" t="s">
        <v>996</v>
      </c>
      <c r="AP67" t="s">
        <v>969</v>
      </c>
      <c r="AQ67" t="s">
        <v>982</v>
      </c>
      <c r="AR67" s="15">
        <v>55.5</v>
      </c>
      <c r="AS67" s="15">
        <v>50.163467587460175</v>
      </c>
      <c r="AT67" s="15">
        <v>47.197110057667416</v>
      </c>
      <c r="AU67" s="15">
        <v>44.533782365251405</v>
      </c>
      <c r="AV67" s="15">
        <v>42.736612377598036</v>
      </c>
      <c r="AW67" s="15">
        <v>41.28024141737346</v>
      </c>
      <c r="AX67" s="15">
        <v>40.014612236575118</v>
      </c>
      <c r="AY67" s="15">
        <v>38.862091033167495</v>
      </c>
    </row>
    <row r="68" spans="1:51" ht="15.75" thickBot="1">
      <c r="AB68" s="8">
        <v>57</v>
      </c>
      <c r="AC68" t="s">
        <v>997</v>
      </c>
      <c r="AD68" t="s">
        <v>969</v>
      </c>
      <c r="AE68" t="s">
        <v>982</v>
      </c>
      <c r="AF68">
        <v>1230</v>
      </c>
      <c r="AG68">
        <v>1110</v>
      </c>
      <c r="AH68">
        <v>1050</v>
      </c>
      <c r="AI68">
        <v>990</v>
      </c>
      <c r="AJ68">
        <v>950</v>
      </c>
      <c r="AK68">
        <v>910</v>
      </c>
      <c r="AL68">
        <v>890</v>
      </c>
      <c r="AM68">
        <v>860</v>
      </c>
      <c r="AO68" t="s">
        <v>997</v>
      </c>
      <c r="AP68" t="s">
        <v>969</v>
      </c>
      <c r="AQ68" t="s">
        <v>982</v>
      </c>
      <c r="AR68" s="15">
        <v>36.9</v>
      </c>
      <c r="AS68" s="15">
        <v>33.351927098689742</v>
      </c>
      <c r="AT68" s="15">
        <v>31.379700200503198</v>
      </c>
      <c r="AU68" s="15">
        <v>29.608947194194183</v>
      </c>
      <c r="AV68" s="15">
        <v>28.414072013213833</v>
      </c>
      <c r="AW68" s="15">
        <v>27.44578213155101</v>
      </c>
      <c r="AX68" s="15">
        <v>26.604309757290491</v>
      </c>
      <c r="AY68" s="15">
        <v>25.83803890313299</v>
      </c>
    </row>
    <row r="69" spans="1:51" ht="15.75" thickBot="1">
      <c r="A69" s="3">
        <v>0</v>
      </c>
      <c r="D69" s="4"/>
      <c r="E69" s="145" t="s">
        <v>21</v>
      </c>
      <c r="F69" s="146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5" t="s">
        <v>21</v>
      </c>
      <c r="R69" s="146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t="s">
        <v>998</v>
      </c>
      <c r="AD69" t="s">
        <v>969</v>
      </c>
      <c r="AE69" t="s">
        <v>982</v>
      </c>
      <c r="AF69">
        <v>1350</v>
      </c>
      <c r="AG69">
        <v>1220</v>
      </c>
      <c r="AH69">
        <v>1150</v>
      </c>
      <c r="AI69">
        <v>1080</v>
      </c>
      <c r="AJ69">
        <v>1040</v>
      </c>
      <c r="AK69">
        <v>1000</v>
      </c>
      <c r="AL69">
        <v>970</v>
      </c>
      <c r="AM69">
        <v>950</v>
      </c>
      <c r="AO69" t="s">
        <v>998</v>
      </c>
      <c r="AP69" t="s">
        <v>969</v>
      </c>
      <c r="AQ69" t="s">
        <v>982</v>
      </c>
      <c r="AR69" s="15">
        <v>40.5</v>
      </c>
      <c r="AS69" s="15">
        <v>36.605773644903373</v>
      </c>
      <c r="AT69" s="15">
        <v>34.441134366405947</v>
      </c>
      <c r="AU69" s="15">
        <v>32.497624969237513</v>
      </c>
      <c r="AV69" s="15">
        <v>31.186176599868837</v>
      </c>
      <c r="AW69" s="15">
        <v>30.123419412677933</v>
      </c>
      <c r="AX69" s="15">
        <v>29.199852172635897</v>
      </c>
      <c r="AY69" s="15">
        <v>28.358823186365477</v>
      </c>
    </row>
    <row r="70" spans="1:51" ht="15" customHeight="1">
      <c r="A70" s="3">
        <v>1</v>
      </c>
      <c r="B70" s="7" t="s">
        <v>1006</v>
      </c>
      <c r="C70" s="8" t="s">
        <v>970</v>
      </c>
      <c r="D70" s="143" t="s">
        <v>998</v>
      </c>
      <c r="E70" s="9" t="s">
        <v>967</v>
      </c>
      <c r="F70" s="10" t="s">
        <v>982</v>
      </c>
      <c r="G70" s="11">
        <v>1350</v>
      </c>
      <c r="H70" s="12">
        <v>1220</v>
      </c>
      <c r="I70" s="12">
        <v>1110</v>
      </c>
      <c r="J70" s="12">
        <v>1040</v>
      </c>
      <c r="K70" s="12">
        <v>990</v>
      </c>
      <c r="L70" s="12">
        <v>960</v>
      </c>
      <c r="M70" s="12">
        <v>930</v>
      </c>
      <c r="N70" s="13">
        <v>900</v>
      </c>
      <c r="P70" s="143" t="s">
        <v>998</v>
      </c>
      <c r="Q70" s="9" t="s">
        <v>967</v>
      </c>
      <c r="R70" s="10" t="s">
        <v>982</v>
      </c>
      <c r="S70" s="11">
        <v>40.5</v>
      </c>
      <c r="T70" s="12">
        <v>36.613716377765506</v>
      </c>
      <c r="U70" s="12">
        <v>33.352488923673967</v>
      </c>
      <c r="V70" s="12">
        <v>31.209488469694378</v>
      </c>
      <c r="W70" s="12">
        <v>29.754005534882726</v>
      </c>
      <c r="X70" s="12">
        <v>28.68323009573324</v>
      </c>
      <c r="Y70" s="12">
        <v>27.771195880888193</v>
      </c>
      <c r="Z70" s="13">
        <v>26.945813812605927</v>
      </c>
      <c r="AB70" s="8">
        <v>87</v>
      </c>
      <c r="AC70" t="s">
        <v>999</v>
      </c>
      <c r="AD70" t="s">
        <v>969</v>
      </c>
      <c r="AE70" t="s">
        <v>982</v>
      </c>
      <c r="AF70">
        <v>1600</v>
      </c>
      <c r="AG70">
        <v>1450</v>
      </c>
      <c r="AH70">
        <v>1360</v>
      </c>
      <c r="AI70">
        <v>1280</v>
      </c>
      <c r="AJ70">
        <v>1230</v>
      </c>
      <c r="AK70">
        <v>1190</v>
      </c>
      <c r="AL70">
        <v>1150</v>
      </c>
      <c r="AM70">
        <v>1120</v>
      </c>
      <c r="AO70" t="s">
        <v>999</v>
      </c>
      <c r="AP70" t="s">
        <v>969</v>
      </c>
      <c r="AQ70" t="s">
        <v>982</v>
      </c>
      <c r="AR70" s="15">
        <v>48</v>
      </c>
      <c r="AS70" s="15">
        <v>43.384620616181778</v>
      </c>
      <c r="AT70" s="15">
        <v>40.819122212036682</v>
      </c>
      <c r="AU70" s="15">
        <v>38.515703667244459</v>
      </c>
      <c r="AV70" s="15">
        <v>36.96139448873344</v>
      </c>
      <c r="AW70" s="15">
        <v>35.701830415025704</v>
      </c>
      <c r="AX70" s="15">
        <v>34.607232204605516</v>
      </c>
      <c r="AY70" s="15">
        <v>33.610457109766493</v>
      </c>
    </row>
    <row r="71" spans="1:51">
      <c r="A71" s="3">
        <v>2</v>
      </c>
      <c r="C71">
        <v>-1</v>
      </c>
      <c r="D71" s="143"/>
      <c r="E71" s="9" t="s">
        <v>968</v>
      </c>
      <c r="F71" s="10" t="s">
        <v>982</v>
      </c>
      <c r="G71" s="18">
        <v>1350</v>
      </c>
      <c r="H71" s="19">
        <v>1270</v>
      </c>
      <c r="I71" s="19">
        <v>1220</v>
      </c>
      <c r="J71" s="19">
        <v>1180</v>
      </c>
      <c r="K71" s="19">
        <v>1130</v>
      </c>
      <c r="L71" s="19">
        <v>1090</v>
      </c>
      <c r="M71" s="19">
        <v>1060</v>
      </c>
      <c r="N71" s="20">
        <v>1030</v>
      </c>
      <c r="P71" s="143"/>
      <c r="Q71" s="9" t="s">
        <v>968</v>
      </c>
      <c r="R71" s="10" t="s">
        <v>982</v>
      </c>
      <c r="S71" s="18">
        <v>40.5</v>
      </c>
      <c r="T71" s="19">
        <v>38.073081418540717</v>
      </c>
      <c r="U71" s="19">
        <v>36.515059285739724</v>
      </c>
      <c r="V71" s="19">
        <v>35.367316296505486</v>
      </c>
      <c r="W71" s="19">
        <v>34.036502673098049</v>
      </c>
      <c r="X71" s="19">
        <v>32.775268283655379</v>
      </c>
      <c r="Y71" s="19">
        <v>31.880577035194037</v>
      </c>
      <c r="Z71" s="20">
        <v>31.049791393944901</v>
      </c>
      <c r="AB71" s="8">
        <v>102</v>
      </c>
      <c r="AC71" t="s">
        <v>1000</v>
      </c>
      <c r="AD71" t="s">
        <v>969</v>
      </c>
      <c r="AE71" t="s">
        <v>982</v>
      </c>
      <c r="AF71">
        <v>1090</v>
      </c>
      <c r="AG71">
        <v>990</v>
      </c>
      <c r="AH71">
        <v>930</v>
      </c>
      <c r="AI71">
        <v>870</v>
      </c>
      <c r="AJ71">
        <v>840</v>
      </c>
      <c r="AK71">
        <v>810</v>
      </c>
      <c r="AL71">
        <v>790</v>
      </c>
      <c r="AM71">
        <v>760</v>
      </c>
      <c r="AO71" t="s">
        <v>1000</v>
      </c>
      <c r="AP71" t="s">
        <v>969</v>
      </c>
      <c r="AQ71" t="s">
        <v>982</v>
      </c>
      <c r="AR71" s="15">
        <v>32.699999999999996</v>
      </c>
      <c r="AS71" s="15">
        <v>29.555772794773834</v>
      </c>
      <c r="AT71" s="15">
        <v>27.808027006949988</v>
      </c>
      <c r="AU71" s="15">
        <v>26.238823123310286</v>
      </c>
      <c r="AV71" s="15">
        <v>25.179949995449654</v>
      </c>
      <c r="AW71" s="15">
        <v>24.321871970236259</v>
      </c>
      <c r="AX71" s="15">
        <v>23.576176939387501</v>
      </c>
      <c r="AY71" s="15">
        <v>22.897123906028419</v>
      </c>
    </row>
    <row r="72" spans="1:51" ht="15.75" thickBot="1">
      <c r="A72" s="3">
        <v>3</v>
      </c>
      <c r="D72" s="144"/>
      <c r="E72" s="21" t="s">
        <v>969</v>
      </c>
      <c r="F72" s="22" t="s">
        <v>982</v>
      </c>
      <c r="G72" s="23">
        <v>1350</v>
      </c>
      <c r="H72" s="24">
        <v>1220</v>
      </c>
      <c r="I72" s="24">
        <v>1150</v>
      </c>
      <c r="J72" s="24">
        <v>1080</v>
      </c>
      <c r="K72" s="24">
        <v>1040</v>
      </c>
      <c r="L72" s="24">
        <v>1000</v>
      </c>
      <c r="M72" s="24">
        <v>970</v>
      </c>
      <c r="N72" s="25">
        <v>950</v>
      </c>
      <c r="P72" s="144"/>
      <c r="Q72" s="21" t="s">
        <v>969</v>
      </c>
      <c r="R72" s="22" t="s">
        <v>982</v>
      </c>
      <c r="S72" s="23">
        <v>40.5</v>
      </c>
      <c r="T72" s="24">
        <v>36.605773644903373</v>
      </c>
      <c r="U72" s="24">
        <v>34.441134366405947</v>
      </c>
      <c r="V72" s="24">
        <v>32.497624969237513</v>
      </c>
      <c r="W72" s="24">
        <v>31.186176599868837</v>
      </c>
      <c r="X72" s="24">
        <v>30.123419412677933</v>
      </c>
      <c r="Y72" s="24">
        <v>29.199852172635897</v>
      </c>
      <c r="Z72" s="25">
        <v>28.358823186365477</v>
      </c>
      <c r="AB72" s="8">
        <v>117</v>
      </c>
      <c r="AC72" t="s">
        <v>1001</v>
      </c>
      <c r="AD72" t="s">
        <v>969</v>
      </c>
      <c r="AE72" t="s">
        <v>982</v>
      </c>
      <c r="AF72">
        <v>1190</v>
      </c>
      <c r="AG72">
        <v>1080</v>
      </c>
      <c r="AH72">
        <v>1010</v>
      </c>
      <c r="AI72">
        <v>950</v>
      </c>
      <c r="AJ72">
        <v>920</v>
      </c>
      <c r="AK72">
        <v>890</v>
      </c>
      <c r="AL72">
        <v>860</v>
      </c>
      <c r="AM72">
        <v>830</v>
      </c>
      <c r="AO72" t="s">
        <v>1001</v>
      </c>
      <c r="AP72" t="s">
        <v>969</v>
      </c>
      <c r="AQ72" t="s">
        <v>982</v>
      </c>
      <c r="AR72" s="15">
        <v>35.699999999999996</v>
      </c>
      <c r="AS72" s="15">
        <v>32.267311583285192</v>
      </c>
      <c r="AT72" s="15">
        <v>30.359222145202278</v>
      </c>
      <c r="AU72" s="15">
        <v>28.646054602513061</v>
      </c>
      <c r="AV72" s="15">
        <v>27.490037150995491</v>
      </c>
      <c r="AW72" s="15">
        <v>26.553236371175359</v>
      </c>
      <c r="AX72" s="15">
        <v>25.739128952175342</v>
      </c>
      <c r="AY72" s="15">
        <v>24.997777475388823</v>
      </c>
    </row>
    <row r="73" spans="1:51" ht="15.75" thickBot="1">
      <c r="AB73" s="8">
        <v>132</v>
      </c>
      <c r="AC73" t="s">
        <v>1002</v>
      </c>
      <c r="AD73" t="s">
        <v>969</v>
      </c>
      <c r="AE73" t="s">
        <v>982</v>
      </c>
      <c r="AF73">
        <v>1410</v>
      </c>
      <c r="AG73">
        <v>1270</v>
      </c>
      <c r="AH73">
        <v>1200</v>
      </c>
      <c r="AI73">
        <v>1130</v>
      </c>
      <c r="AJ73">
        <v>1090</v>
      </c>
      <c r="AK73">
        <v>1050</v>
      </c>
      <c r="AL73">
        <v>1020</v>
      </c>
      <c r="AM73">
        <v>990</v>
      </c>
      <c r="AO73" t="s">
        <v>1002</v>
      </c>
      <c r="AP73" t="s">
        <v>969</v>
      </c>
      <c r="AQ73" t="s">
        <v>982</v>
      </c>
      <c r="AR73" s="15">
        <v>42.3</v>
      </c>
      <c r="AS73" s="15">
        <v>38.232696918010184</v>
      </c>
      <c r="AT73" s="15">
        <v>35.971851449357317</v>
      </c>
      <c r="AU73" s="15">
        <v>33.94196385675918</v>
      </c>
      <c r="AV73" s="15">
        <v>32.572228893196339</v>
      </c>
      <c r="AW73" s="15">
        <v>31.4622380532414</v>
      </c>
      <c r="AX73" s="15">
        <v>30.497623380308607</v>
      </c>
      <c r="AY73" s="15">
        <v>29.619215327981721</v>
      </c>
    </row>
    <row r="74" spans="1:51" ht="15.75" thickBot="1">
      <c r="A74" s="3">
        <v>0</v>
      </c>
      <c r="D74" s="4"/>
      <c r="E74" s="145" t="s">
        <v>21</v>
      </c>
      <c r="F74" s="146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5" t="s">
        <v>21</v>
      </c>
      <c r="R74" s="146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1006</v>
      </c>
      <c r="C75" s="8" t="s">
        <v>973</v>
      </c>
      <c r="D75" s="143" t="s">
        <v>998</v>
      </c>
      <c r="E75" s="9" t="s">
        <v>967</v>
      </c>
      <c r="F75" s="10" t="s">
        <v>983</v>
      </c>
      <c r="G75" s="11">
        <v>1350</v>
      </c>
      <c r="H75" s="12">
        <v>1320</v>
      </c>
      <c r="I75" s="12">
        <v>1300</v>
      </c>
      <c r="J75" s="12">
        <v>1280</v>
      </c>
      <c r="K75" s="12">
        <v>1270</v>
      </c>
      <c r="L75" s="12">
        <v>1260</v>
      </c>
      <c r="M75" s="12">
        <v>1260</v>
      </c>
      <c r="N75" s="13">
        <v>1250</v>
      </c>
      <c r="P75" s="143" t="s">
        <v>998</v>
      </c>
      <c r="Q75" s="9" t="s">
        <v>967</v>
      </c>
      <c r="R75" s="10" t="s">
        <v>983</v>
      </c>
      <c r="S75" s="11">
        <v>40.5</v>
      </c>
      <c r="T75" s="12">
        <v>39.724120900631434</v>
      </c>
      <c r="U75" s="12">
        <v>39.019841549656434</v>
      </c>
      <c r="V75" s="12">
        <v>38.526111040206381</v>
      </c>
      <c r="W75" s="12">
        <v>38.174914986328801</v>
      </c>
      <c r="X75" s="12">
        <v>37.907570066391457</v>
      </c>
      <c r="Y75" s="12">
        <v>37.673420264176023</v>
      </c>
      <c r="Z75" s="13">
        <v>37.456096765360492</v>
      </c>
    </row>
    <row r="76" spans="1:51">
      <c r="A76" s="3">
        <v>2</v>
      </c>
      <c r="C76">
        <v>-1</v>
      </c>
      <c r="D76" s="143"/>
      <c r="E76" s="9" t="s">
        <v>968</v>
      </c>
      <c r="F76" s="10" t="s">
        <v>983</v>
      </c>
      <c r="G76" s="18">
        <v>1350</v>
      </c>
      <c r="H76" s="19">
        <v>1330</v>
      </c>
      <c r="I76" s="19">
        <v>1320</v>
      </c>
      <c r="J76" s="19">
        <v>1320</v>
      </c>
      <c r="K76" s="19">
        <v>1310</v>
      </c>
      <c r="L76" s="19">
        <v>1300</v>
      </c>
      <c r="M76" s="19">
        <v>1290</v>
      </c>
      <c r="N76" s="20">
        <v>1280</v>
      </c>
      <c r="P76" s="143"/>
      <c r="Q76" s="9" t="s">
        <v>968</v>
      </c>
      <c r="R76" s="10" t="s">
        <v>983</v>
      </c>
      <c r="S76" s="18">
        <v>40.5</v>
      </c>
      <c r="T76" s="19">
        <v>40.02294784955712</v>
      </c>
      <c r="U76" s="19">
        <v>39.703574114248056</v>
      </c>
      <c r="V76" s="19">
        <v>39.461180410239038</v>
      </c>
      <c r="W76" s="19">
        <v>39.172030645662133</v>
      </c>
      <c r="X76" s="19">
        <v>38.889437957080091</v>
      </c>
      <c r="Y76" s="19">
        <v>38.683595688995808</v>
      </c>
      <c r="Z76" s="20">
        <v>38.488232163739013</v>
      </c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:51" ht="15.75" thickBot="1">
      <c r="A77" s="3">
        <v>3</v>
      </c>
      <c r="D77" s="144"/>
      <c r="E77" s="21" t="s">
        <v>969</v>
      </c>
      <c r="F77" s="22" t="s">
        <v>983</v>
      </c>
      <c r="G77" s="23">
        <v>1350</v>
      </c>
      <c r="H77" s="24">
        <v>1320</v>
      </c>
      <c r="I77" s="24">
        <v>1310</v>
      </c>
      <c r="J77" s="24">
        <v>1290</v>
      </c>
      <c r="K77" s="24">
        <v>1280</v>
      </c>
      <c r="L77" s="24">
        <v>1280</v>
      </c>
      <c r="M77" s="24">
        <v>1270</v>
      </c>
      <c r="N77" s="25">
        <v>1260</v>
      </c>
      <c r="P77" s="144"/>
      <c r="Q77" s="21" t="s">
        <v>969</v>
      </c>
      <c r="R77" s="22" t="s">
        <v>983</v>
      </c>
      <c r="S77" s="23">
        <v>40.5</v>
      </c>
      <c r="T77" s="24">
        <v>39.722468367406371</v>
      </c>
      <c r="U77" s="24">
        <v>39.260898791738455</v>
      </c>
      <c r="V77" s="24">
        <v>38.826051547698931</v>
      </c>
      <c r="W77" s="24">
        <v>38.52059142946316</v>
      </c>
      <c r="X77" s="24">
        <v>38.265344300127303</v>
      </c>
      <c r="Y77" s="24">
        <v>38.037546302613393</v>
      </c>
      <c r="Z77" s="25">
        <v>37.824982677365291</v>
      </c>
      <c r="AB77" s="8">
        <v>15</v>
      </c>
      <c r="AC77" t="s">
        <v>994</v>
      </c>
      <c r="AD77" t="s">
        <v>967</v>
      </c>
      <c r="AE77" t="s">
        <v>983</v>
      </c>
      <c r="AF77">
        <v>1420</v>
      </c>
      <c r="AG77">
        <v>1390</v>
      </c>
      <c r="AH77">
        <v>1370</v>
      </c>
      <c r="AI77">
        <v>1350</v>
      </c>
      <c r="AJ77">
        <v>1340</v>
      </c>
      <c r="AK77">
        <v>1330</v>
      </c>
      <c r="AL77">
        <v>1320</v>
      </c>
      <c r="AM77">
        <v>1310</v>
      </c>
      <c r="AO77" t="s">
        <v>994</v>
      </c>
      <c r="AP77" t="s">
        <v>967</v>
      </c>
      <c r="AQ77" t="s">
        <v>983</v>
      </c>
      <c r="AR77" s="15">
        <v>42.6</v>
      </c>
      <c r="AS77" s="15">
        <v>41.783890132516028</v>
      </c>
      <c r="AT77" s="15">
        <v>41.043092592971952</v>
      </c>
      <c r="AU77" s="15">
        <v>40.523761242291158</v>
      </c>
      <c r="AV77" s="15">
        <v>40.154355022656958</v>
      </c>
      <c r="AW77" s="15">
        <v>39.873147773537681</v>
      </c>
      <c r="AX77" s="15">
        <v>39.626856870466632</v>
      </c>
      <c r="AY77" s="15">
        <v>39.398264745786598</v>
      </c>
    </row>
    <row r="78" spans="1:51" ht="15.75" thickBot="1">
      <c r="AB78" s="8">
        <v>30</v>
      </c>
      <c r="AC78" t="s">
        <v>995</v>
      </c>
      <c r="AD78" t="s">
        <v>967</v>
      </c>
      <c r="AE78" t="s">
        <v>983</v>
      </c>
      <c r="AF78">
        <v>1560</v>
      </c>
      <c r="AG78">
        <v>1530</v>
      </c>
      <c r="AH78">
        <v>1500</v>
      </c>
      <c r="AI78">
        <v>1480</v>
      </c>
      <c r="AJ78">
        <v>1470</v>
      </c>
      <c r="AK78">
        <v>1460</v>
      </c>
      <c r="AL78">
        <v>1450</v>
      </c>
      <c r="AM78">
        <v>1440</v>
      </c>
      <c r="AO78" t="s">
        <v>995</v>
      </c>
      <c r="AP78" t="s">
        <v>967</v>
      </c>
      <c r="AQ78" t="s">
        <v>983</v>
      </c>
      <c r="AR78" s="15">
        <v>46.8</v>
      </c>
      <c r="AS78" s="15">
        <v>45.903428596285217</v>
      </c>
      <c r="AT78" s="15">
        <v>45.089594679602989</v>
      </c>
      <c r="AU78" s="15">
        <v>44.519061646460713</v>
      </c>
      <c r="AV78" s="15">
        <v>44.113235095313293</v>
      </c>
      <c r="AW78" s="15">
        <v>43.804303187830136</v>
      </c>
      <c r="AX78" s="15">
        <v>43.533730083047857</v>
      </c>
      <c r="AY78" s="15">
        <v>43.282600706638803</v>
      </c>
    </row>
    <row r="79" spans="1:51" ht="15.75" thickBot="1">
      <c r="A79" s="3">
        <v>0</v>
      </c>
      <c r="D79" s="4"/>
      <c r="E79" s="145" t="s">
        <v>21</v>
      </c>
      <c r="F79" s="146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5" t="s">
        <v>21</v>
      </c>
      <c r="R79" s="146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t="s">
        <v>996</v>
      </c>
      <c r="AD79" t="s">
        <v>967</v>
      </c>
      <c r="AE79" t="s">
        <v>983</v>
      </c>
      <c r="AF79">
        <v>1850</v>
      </c>
      <c r="AG79">
        <v>1810</v>
      </c>
      <c r="AH79">
        <v>1780</v>
      </c>
      <c r="AI79">
        <v>1760</v>
      </c>
      <c r="AJ79">
        <v>1740</v>
      </c>
      <c r="AK79">
        <v>1730</v>
      </c>
      <c r="AL79">
        <v>1720</v>
      </c>
      <c r="AM79">
        <v>1710</v>
      </c>
      <c r="AO79" t="s">
        <v>996</v>
      </c>
      <c r="AP79" t="s">
        <v>967</v>
      </c>
      <c r="AQ79" t="s">
        <v>983</v>
      </c>
      <c r="AR79" s="15">
        <v>55.5</v>
      </c>
      <c r="AS79" s="15">
        <v>54.436758271235668</v>
      </c>
      <c r="AT79" s="15">
        <v>53.471634716195844</v>
      </c>
      <c r="AU79" s="15">
        <v>52.795041055097634</v>
      </c>
      <c r="AV79" s="15">
        <v>52.313772388672803</v>
      </c>
      <c r="AW79" s="15">
        <v>51.947410831721633</v>
      </c>
      <c r="AX79" s="15">
        <v>51.626538880537517</v>
      </c>
      <c r="AY79" s="15">
        <v>51.328725196975498</v>
      </c>
    </row>
    <row r="80" spans="1:51" ht="15" customHeight="1">
      <c r="A80" s="3">
        <v>1</v>
      </c>
      <c r="B80" s="7" t="s">
        <v>1007</v>
      </c>
      <c r="C80" s="8" t="s">
        <v>966</v>
      </c>
      <c r="D80" s="143" t="s">
        <v>999</v>
      </c>
      <c r="E80" s="9" t="s">
        <v>967</v>
      </c>
      <c r="F80" s="10" t="s">
        <v>979</v>
      </c>
      <c r="G80" s="11">
        <v>1600</v>
      </c>
      <c r="H80" s="12">
        <v>1520</v>
      </c>
      <c r="I80" s="12">
        <v>1460</v>
      </c>
      <c r="J80" s="12">
        <v>1410</v>
      </c>
      <c r="K80" s="12">
        <v>1380</v>
      </c>
      <c r="L80" s="12">
        <v>1350</v>
      </c>
      <c r="M80" s="12">
        <v>1330</v>
      </c>
      <c r="N80" s="13">
        <v>1310</v>
      </c>
      <c r="P80" s="143" t="s">
        <v>999</v>
      </c>
      <c r="Q80" s="9" t="s">
        <v>967</v>
      </c>
      <c r="R80" s="10" t="s">
        <v>979</v>
      </c>
      <c r="S80" s="11">
        <v>48</v>
      </c>
      <c r="T80" s="12">
        <v>45.699596134997847</v>
      </c>
      <c r="U80" s="12">
        <v>43.670476015007978</v>
      </c>
      <c r="V80" s="12">
        <v>42.281150565977953</v>
      </c>
      <c r="W80" s="12">
        <v>41.309432447901244</v>
      </c>
      <c r="X80" s="12">
        <v>40.578881577208733</v>
      </c>
      <c r="Y80" s="12">
        <v>39.945519328663224</v>
      </c>
      <c r="Z80" s="13">
        <v>39.363066549706971</v>
      </c>
      <c r="AB80" s="8">
        <v>60</v>
      </c>
      <c r="AC80" t="s">
        <v>997</v>
      </c>
      <c r="AD80" t="s">
        <v>967</v>
      </c>
      <c r="AE80" t="s">
        <v>983</v>
      </c>
      <c r="AF80">
        <v>1230</v>
      </c>
      <c r="AG80">
        <v>1210</v>
      </c>
      <c r="AH80">
        <v>1190</v>
      </c>
      <c r="AI80">
        <v>1170</v>
      </c>
      <c r="AJ80">
        <v>1160</v>
      </c>
      <c r="AK80">
        <v>1150</v>
      </c>
      <c r="AL80">
        <v>1140</v>
      </c>
      <c r="AM80">
        <v>1140</v>
      </c>
      <c r="AO80" t="s">
        <v>997</v>
      </c>
      <c r="AP80" t="s">
        <v>967</v>
      </c>
      <c r="AQ80" t="s">
        <v>983</v>
      </c>
      <c r="AR80" s="15">
        <v>36.9</v>
      </c>
      <c r="AS80" s="15">
        <v>36.193087931686414</v>
      </c>
      <c r="AT80" s="15">
        <v>35.551411189686966</v>
      </c>
      <c r="AU80" s="15">
        <v>35.101567836632483</v>
      </c>
      <c r="AV80" s="15">
        <v>34.781589209766246</v>
      </c>
      <c r="AW80" s="15">
        <v>34.538008282712219</v>
      </c>
      <c r="AX80" s="15">
        <v>34.32467179624927</v>
      </c>
      <c r="AY80" s="15">
        <v>34.126665941772899</v>
      </c>
    </row>
    <row r="81" spans="1:51">
      <c r="A81" s="3">
        <v>2</v>
      </c>
      <c r="C81">
        <v>-1</v>
      </c>
      <c r="D81" s="143"/>
      <c r="E81" s="9" t="s">
        <v>968</v>
      </c>
      <c r="F81" s="10" t="s">
        <v>979</v>
      </c>
      <c r="G81" s="18">
        <v>1600</v>
      </c>
      <c r="H81" s="19">
        <v>1550</v>
      </c>
      <c r="I81" s="19">
        <v>1520</v>
      </c>
      <c r="J81" s="19">
        <v>1500</v>
      </c>
      <c r="K81" s="19">
        <v>1470</v>
      </c>
      <c r="L81" s="19">
        <v>1440</v>
      </c>
      <c r="M81" s="19">
        <v>1420</v>
      </c>
      <c r="N81" s="20">
        <v>1410</v>
      </c>
      <c r="P81" s="143"/>
      <c r="Q81" s="9" t="s">
        <v>968</v>
      </c>
      <c r="R81" s="10" t="s">
        <v>979</v>
      </c>
      <c r="S81" s="18">
        <v>48</v>
      </c>
      <c r="T81" s="19">
        <v>46.577483552605138</v>
      </c>
      <c r="U81" s="19">
        <v>45.639605960120079</v>
      </c>
      <c r="V81" s="19">
        <v>44.935493684720043</v>
      </c>
      <c r="W81" s="19">
        <v>44.104225850263575</v>
      </c>
      <c r="X81" s="19">
        <v>43.300881574654206</v>
      </c>
      <c r="Y81" s="19">
        <v>42.721346216225179</v>
      </c>
      <c r="Z81" s="20">
        <v>42.175684897956778</v>
      </c>
      <c r="AB81" s="8">
        <v>75</v>
      </c>
      <c r="AC81" t="s">
        <v>998</v>
      </c>
      <c r="AD81" t="s">
        <v>967</v>
      </c>
      <c r="AE81" t="s">
        <v>983</v>
      </c>
      <c r="AF81">
        <v>1350</v>
      </c>
      <c r="AG81">
        <v>1320</v>
      </c>
      <c r="AH81">
        <v>1300</v>
      </c>
      <c r="AI81">
        <v>1280</v>
      </c>
      <c r="AJ81">
        <v>1270</v>
      </c>
      <c r="AK81">
        <v>1260</v>
      </c>
      <c r="AL81">
        <v>1260</v>
      </c>
      <c r="AM81">
        <v>1250</v>
      </c>
      <c r="AO81" t="s">
        <v>998</v>
      </c>
      <c r="AP81" t="s">
        <v>967</v>
      </c>
      <c r="AQ81" t="s">
        <v>983</v>
      </c>
      <c r="AR81" s="15">
        <v>40.5</v>
      </c>
      <c r="AS81" s="15">
        <v>39.724120900631434</v>
      </c>
      <c r="AT81" s="15">
        <v>39.019841549656434</v>
      </c>
      <c r="AU81" s="15">
        <v>38.526111040206381</v>
      </c>
      <c r="AV81" s="15">
        <v>38.174914986328801</v>
      </c>
      <c r="AW81" s="15">
        <v>37.907570066391457</v>
      </c>
      <c r="AX81" s="15">
        <v>37.673420264176023</v>
      </c>
      <c r="AY81" s="15">
        <v>37.456096765360492</v>
      </c>
    </row>
    <row r="82" spans="1:51" ht="15.75" thickBot="1">
      <c r="A82" s="3">
        <v>3</v>
      </c>
      <c r="D82" s="144"/>
      <c r="E82" s="21" t="s">
        <v>969</v>
      </c>
      <c r="F82" s="22" t="s">
        <v>979</v>
      </c>
      <c r="G82" s="23">
        <v>1600</v>
      </c>
      <c r="H82" s="24">
        <v>1520</v>
      </c>
      <c r="I82" s="24">
        <v>1480</v>
      </c>
      <c r="J82" s="24">
        <v>1440</v>
      </c>
      <c r="K82" s="24">
        <v>1410</v>
      </c>
      <c r="L82" s="24">
        <v>1390</v>
      </c>
      <c r="M82" s="24">
        <v>1360</v>
      </c>
      <c r="N82" s="25">
        <v>1350</v>
      </c>
      <c r="P82" s="144"/>
      <c r="Q82" s="21" t="s">
        <v>969</v>
      </c>
      <c r="R82" s="22" t="s">
        <v>979</v>
      </c>
      <c r="S82" s="23">
        <v>48</v>
      </c>
      <c r="T82" s="24">
        <v>45.694769489680212</v>
      </c>
      <c r="U82" s="24">
        <v>44.358709003007078</v>
      </c>
      <c r="V82" s="24">
        <v>43.121916870860773</v>
      </c>
      <c r="W82" s="24">
        <v>42.265772446923584</v>
      </c>
      <c r="X82" s="24">
        <v>41.558331143056911</v>
      </c>
      <c r="Y82" s="24">
        <v>40.933069792222199</v>
      </c>
      <c r="Z82" s="25">
        <v>40.354797752750763</v>
      </c>
      <c r="AB82" s="8">
        <v>90</v>
      </c>
      <c r="AC82" t="s">
        <v>999</v>
      </c>
      <c r="AD82" t="s">
        <v>967</v>
      </c>
      <c r="AE82" t="s">
        <v>983</v>
      </c>
      <c r="AF82">
        <v>1600</v>
      </c>
      <c r="AG82">
        <v>1570</v>
      </c>
      <c r="AH82">
        <v>1540</v>
      </c>
      <c r="AI82">
        <v>1520</v>
      </c>
      <c r="AJ82">
        <v>1510</v>
      </c>
      <c r="AK82">
        <v>1500</v>
      </c>
      <c r="AL82">
        <v>1490</v>
      </c>
      <c r="AM82">
        <v>1480</v>
      </c>
      <c r="AO82" t="s">
        <v>999</v>
      </c>
      <c r="AP82" t="s">
        <v>967</v>
      </c>
      <c r="AQ82" t="s">
        <v>983</v>
      </c>
      <c r="AR82" s="15">
        <v>48</v>
      </c>
      <c r="AS82" s="15">
        <v>47.080439585933547</v>
      </c>
      <c r="AT82" s="15">
        <v>46.245738132926135</v>
      </c>
      <c r="AU82" s="15">
        <v>45.660576047652</v>
      </c>
      <c r="AV82" s="15">
        <v>45.244343687500802</v>
      </c>
      <c r="AW82" s="15">
        <v>44.927490449056542</v>
      </c>
      <c r="AX82" s="15">
        <v>44.649979572356763</v>
      </c>
      <c r="AY82" s="15">
        <v>44.392410981167991</v>
      </c>
    </row>
    <row r="83" spans="1:51" ht="15.75" thickBot="1">
      <c r="AB83" s="8">
        <v>105</v>
      </c>
      <c r="AC83" t="s">
        <v>1000</v>
      </c>
      <c r="AD83" t="s">
        <v>967</v>
      </c>
      <c r="AE83" t="s">
        <v>983</v>
      </c>
      <c r="AF83">
        <v>1090</v>
      </c>
      <c r="AG83">
        <v>1070</v>
      </c>
      <c r="AH83">
        <v>1050</v>
      </c>
      <c r="AI83">
        <v>1040</v>
      </c>
      <c r="AJ83">
        <v>1030</v>
      </c>
      <c r="AK83">
        <v>1020</v>
      </c>
      <c r="AL83">
        <v>1010</v>
      </c>
      <c r="AM83">
        <v>1010</v>
      </c>
      <c r="AO83" t="s">
        <v>1000</v>
      </c>
      <c r="AP83" t="s">
        <v>967</v>
      </c>
      <c r="AQ83" t="s">
        <v>983</v>
      </c>
      <c r="AR83" s="15">
        <v>32.699999999999996</v>
      </c>
      <c r="AS83" s="15">
        <v>32.073549467917232</v>
      </c>
      <c r="AT83" s="15">
        <v>31.50490910305593</v>
      </c>
      <c r="AU83" s="15">
        <v>31.106267432462928</v>
      </c>
      <c r="AV83" s="15">
        <v>30.822709137109921</v>
      </c>
      <c r="AW83" s="15">
        <v>30.606852868419768</v>
      </c>
      <c r="AX83" s="15">
        <v>30.417798583668045</v>
      </c>
      <c r="AY83" s="15">
        <v>30.242329980920697</v>
      </c>
    </row>
    <row r="84" spans="1:51" ht="15.75" thickBot="1">
      <c r="A84" s="3">
        <v>0</v>
      </c>
      <c r="D84" s="4"/>
      <c r="E84" s="145" t="s">
        <v>21</v>
      </c>
      <c r="F84" s="146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5" t="s">
        <v>21</v>
      </c>
      <c r="R84" s="146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C84" t="s">
        <v>1001</v>
      </c>
      <c r="AD84" t="s">
        <v>967</v>
      </c>
      <c r="AE84" t="s">
        <v>983</v>
      </c>
      <c r="AF84">
        <v>1190</v>
      </c>
      <c r="AG84">
        <v>1170</v>
      </c>
      <c r="AH84">
        <v>1150</v>
      </c>
      <c r="AI84">
        <v>1130</v>
      </c>
      <c r="AJ84">
        <v>1120</v>
      </c>
      <c r="AK84">
        <v>1110</v>
      </c>
      <c r="AL84">
        <v>1110</v>
      </c>
      <c r="AM84">
        <v>1100</v>
      </c>
      <c r="AO84" t="s">
        <v>1001</v>
      </c>
      <c r="AP84" t="s">
        <v>967</v>
      </c>
      <c r="AQ84" t="s">
        <v>983</v>
      </c>
      <c r="AR84" s="15">
        <v>35.699999999999996</v>
      </c>
      <c r="AS84" s="15">
        <v>35.016076942038076</v>
      </c>
      <c r="AT84" s="15">
        <v>34.395267736363813</v>
      </c>
      <c r="AU84" s="15">
        <v>33.960053435441182</v>
      </c>
      <c r="AV84" s="15">
        <v>33.650480617578722</v>
      </c>
      <c r="AW84" s="15">
        <v>33.414821021485807</v>
      </c>
      <c r="AX84" s="15">
        <v>33.208422306940349</v>
      </c>
      <c r="AY84" s="15">
        <v>33.016855667243703</v>
      </c>
    </row>
    <row r="85" spans="1:51" ht="15" customHeight="1">
      <c r="A85" s="3">
        <v>1</v>
      </c>
      <c r="B85" s="7" t="s">
        <v>1007</v>
      </c>
      <c r="C85" s="8" t="s">
        <v>970</v>
      </c>
      <c r="D85" s="143" t="s">
        <v>999</v>
      </c>
      <c r="E85" s="9" t="s">
        <v>967</v>
      </c>
      <c r="F85" s="10" t="s">
        <v>982</v>
      </c>
      <c r="G85" s="11">
        <v>1600</v>
      </c>
      <c r="H85" s="12">
        <v>1450</v>
      </c>
      <c r="I85" s="12">
        <v>1320</v>
      </c>
      <c r="J85" s="12">
        <v>1230</v>
      </c>
      <c r="K85" s="12">
        <v>1180</v>
      </c>
      <c r="L85" s="12">
        <v>1130</v>
      </c>
      <c r="M85" s="12">
        <v>1100</v>
      </c>
      <c r="N85" s="13">
        <v>1060</v>
      </c>
      <c r="P85" s="143" t="s">
        <v>999</v>
      </c>
      <c r="Q85" s="9" t="s">
        <v>967</v>
      </c>
      <c r="R85" s="10" t="s">
        <v>982</v>
      </c>
      <c r="S85" s="11">
        <v>48</v>
      </c>
      <c r="T85" s="12">
        <v>43.394034225499858</v>
      </c>
      <c r="U85" s="12">
        <v>39.528875761391369</v>
      </c>
      <c r="V85" s="12">
        <v>36.989023371489637</v>
      </c>
      <c r="W85" s="12">
        <v>35.264006559861009</v>
      </c>
      <c r="X85" s="12">
        <v>33.994939372720872</v>
      </c>
      <c r="Y85" s="12">
        <v>32.91400993290452</v>
      </c>
      <c r="Z85" s="13">
        <v>31.935779333458871</v>
      </c>
      <c r="AB85" s="8">
        <v>135</v>
      </c>
      <c r="AC85" t="s">
        <v>1002</v>
      </c>
      <c r="AD85" t="s">
        <v>967</v>
      </c>
      <c r="AE85" t="s">
        <v>983</v>
      </c>
      <c r="AF85">
        <v>1410</v>
      </c>
      <c r="AG85">
        <v>1380</v>
      </c>
      <c r="AH85">
        <v>1360</v>
      </c>
      <c r="AI85">
        <v>1340</v>
      </c>
      <c r="AJ85">
        <v>1330</v>
      </c>
      <c r="AK85">
        <v>1320</v>
      </c>
      <c r="AL85">
        <v>1310</v>
      </c>
      <c r="AM85">
        <v>1300</v>
      </c>
      <c r="AO85" t="s">
        <v>1002</v>
      </c>
      <c r="AP85" t="s">
        <v>967</v>
      </c>
      <c r="AQ85" t="s">
        <v>983</v>
      </c>
      <c r="AR85" s="15">
        <v>42.3</v>
      </c>
      <c r="AS85" s="15">
        <v>41.48963738510394</v>
      </c>
      <c r="AT85" s="15">
        <v>40.754056729641157</v>
      </c>
      <c r="AU85" s="15">
        <v>40.238382641993326</v>
      </c>
      <c r="AV85" s="15">
        <v>39.871577874610082</v>
      </c>
      <c r="AW85" s="15">
        <v>39.592350958231073</v>
      </c>
      <c r="AX85" s="15">
        <v>39.347794498139393</v>
      </c>
      <c r="AY85" s="15">
        <v>39.120812177154292</v>
      </c>
    </row>
    <row r="86" spans="1:51">
      <c r="A86" s="3">
        <v>2</v>
      </c>
      <c r="C86">
        <v>-1</v>
      </c>
      <c r="D86" s="143"/>
      <c r="E86" s="9" t="s">
        <v>968</v>
      </c>
      <c r="F86" s="10" t="s">
        <v>982</v>
      </c>
      <c r="G86" s="18">
        <v>1600</v>
      </c>
      <c r="H86" s="19">
        <v>1500</v>
      </c>
      <c r="I86" s="19">
        <v>1440</v>
      </c>
      <c r="J86" s="19">
        <v>1400</v>
      </c>
      <c r="K86" s="19">
        <v>1340</v>
      </c>
      <c r="L86" s="19">
        <v>1290</v>
      </c>
      <c r="M86" s="19">
        <v>1260</v>
      </c>
      <c r="N86" s="20">
        <v>1230</v>
      </c>
      <c r="P86" s="143"/>
      <c r="Q86" s="9" t="s">
        <v>968</v>
      </c>
      <c r="R86" s="10" t="s">
        <v>982</v>
      </c>
      <c r="S86" s="18">
        <v>48</v>
      </c>
      <c r="T86" s="19">
        <v>45.12365205160382</v>
      </c>
      <c r="U86" s="19">
        <v>43.277107301617448</v>
      </c>
      <c r="V86" s="19">
        <v>41.91681931437688</v>
      </c>
      <c r="W86" s="19">
        <v>40.339558723671765</v>
      </c>
      <c r="X86" s="19">
        <v>38.844762410258227</v>
      </c>
      <c r="Y86" s="19">
        <v>37.784387597267013</v>
      </c>
      <c r="Z86" s="20">
        <v>36.799752763193958</v>
      </c>
    </row>
    <row r="87" spans="1:51" ht="15.75" thickBot="1">
      <c r="A87" s="3">
        <v>3</v>
      </c>
      <c r="D87" s="144"/>
      <c r="E87" s="21" t="s">
        <v>969</v>
      </c>
      <c r="F87" s="22" t="s">
        <v>982</v>
      </c>
      <c r="G87" s="23">
        <v>1600</v>
      </c>
      <c r="H87" s="24">
        <v>1450</v>
      </c>
      <c r="I87" s="24">
        <v>1360</v>
      </c>
      <c r="J87" s="24">
        <v>1280</v>
      </c>
      <c r="K87" s="24">
        <v>1230</v>
      </c>
      <c r="L87" s="24">
        <v>1190</v>
      </c>
      <c r="M87" s="24">
        <v>1150</v>
      </c>
      <c r="N87" s="25">
        <v>1120</v>
      </c>
      <c r="P87" s="144"/>
      <c r="Q87" s="21" t="s">
        <v>969</v>
      </c>
      <c r="R87" s="22" t="s">
        <v>982</v>
      </c>
      <c r="S87" s="23">
        <v>48</v>
      </c>
      <c r="T87" s="24">
        <v>43.384620616181778</v>
      </c>
      <c r="U87" s="24">
        <v>40.819122212036682</v>
      </c>
      <c r="V87" s="24">
        <v>38.515703667244459</v>
      </c>
      <c r="W87" s="24">
        <v>36.96139448873344</v>
      </c>
      <c r="X87" s="24">
        <v>35.701830415025704</v>
      </c>
      <c r="Y87" s="24">
        <v>34.607232204605516</v>
      </c>
      <c r="Z87" s="25">
        <v>33.610457109766493</v>
      </c>
    </row>
    <row r="88" spans="1:51" ht="15.75" thickBot="1"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:51" ht="15.75" thickBot="1">
      <c r="A89" s="3">
        <v>0</v>
      </c>
      <c r="D89" s="4"/>
      <c r="E89" s="145" t="s">
        <v>21</v>
      </c>
      <c r="F89" s="146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5" t="s">
        <v>21</v>
      </c>
      <c r="R89" s="146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t="s">
        <v>994</v>
      </c>
      <c r="AD89" t="s">
        <v>968</v>
      </c>
      <c r="AE89" t="s">
        <v>983</v>
      </c>
      <c r="AF89">
        <v>1420</v>
      </c>
      <c r="AG89">
        <v>1400</v>
      </c>
      <c r="AH89">
        <v>1390</v>
      </c>
      <c r="AI89">
        <v>1380</v>
      </c>
      <c r="AJ89">
        <v>1370</v>
      </c>
      <c r="AK89">
        <v>1360</v>
      </c>
      <c r="AL89">
        <v>1360</v>
      </c>
      <c r="AM89">
        <v>1350</v>
      </c>
      <c r="AO89" t="s">
        <v>994</v>
      </c>
      <c r="AP89" t="s">
        <v>968</v>
      </c>
      <c r="AQ89" t="s">
        <v>983</v>
      </c>
      <c r="AR89" s="15">
        <v>42.6</v>
      </c>
      <c r="AS89" s="15">
        <v>42.098211812126749</v>
      </c>
      <c r="AT89" s="15">
        <v>41.762277957209072</v>
      </c>
      <c r="AU89" s="15">
        <v>41.50731569076995</v>
      </c>
      <c r="AV89" s="15">
        <v>41.203172975437212</v>
      </c>
      <c r="AW89" s="15">
        <v>40.905927332632395</v>
      </c>
      <c r="AX89" s="15">
        <v>40.689411761758556</v>
      </c>
      <c r="AY89" s="15">
        <v>40.483918275932886</v>
      </c>
    </row>
    <row r="90" spans="1:51" ht="15" customHeight="1">
      <c r="A90" s="3">
        <v>1</v>
      </c>
      <c r="B90" s="7" t="s">
        <v>1007</v>
      </c>
      <c r="C90" s="8" t="s">
        <v>973</v>
      </c>
      <c r="D90" s="143" t="s">
        <v>999</v>
      </c>
      <c r="E90" s="9" t="s">
        <v>967</v>
      </c>
      <c r="F90" s="10" t="s">
        <v>983</v>
      </c>
      <c r="G90" s="11">
        <v>1600</v>
      </c>
      <c r="H90" s="12">
        <v>1570</v>
      </c>
      <c r="I90" s="12">
        <v>1540</v>
      </c>
      <c r="J90" s="12">
        <v>1520</v>
      </c>
      <c r="K90" s="12">
        <v>1510</v>
      </c>
      <c r="L90" s="12">
        <v>1500</v>
      </c>
      <c r="M90" s="12">
        <v>1490</v>
      </c>
      <c r="N90" s="13">
        <v>1480</v>
      </c>
      <c r="P90" s="143" t="s">
        <v>999</v>
      </c>
      <c r="Q90" s="9" t="s">
        <v>967</v>
      </c>
      <c r="R90" s="10" t="s">
        <v>983</v>
      </c>
      <c r="S90" s="11">
        <v>48</v>
      </c>
      <c r="T90" s="12">
        <v>47.080439585933547</v>
      </c>
      <c r="U90" s="12">
        <v>46.245738132926135</v>
      </c>
      <c r="V90" s="12">
        <v>45.660576047652</v>
      </c>
      <c r="W90" s="12">
        <v>45.244343687500802</v>
      </c>
      <c r="X90" s="12">
        <v>44.927490449056542</v>
      </c>
      <c r="Y90" s="12">
        <v>44.649979572356763</v>
      </c>
      <c r="Z90" s="13">
        <v>44.392410981167991</v>
      </c>
      <c r="AB90" s="8">
        <v>31</v>
      </c>
      <c r="AC90" t="s">
        <v>995</v>
      </c>
      <c r="AD90" t="s">
        <v>968</v>
      </c>
      <c r="AE90" t="s">
        <v>983</v>
      </c>
      <c r="AF90">
        <v>1560</v>
      </c>
      <c r="AG90">
        <v>1540</v>
      </c>
      <c r="AH90">
        <v>1530</v>
      </c>
      <c r="AI90">
        <v>1520</v>
      </c>
      <c r="AJ90">
        <v>1510</v>
      </c>
      <c r="AK90">
        <v>1500</v>
      </c>
      <c r="AL90">
        <v>1490</v>
      </c>
      <c r="AM90">
        <v>1480</v>
      </c>
      <c r="AO90" t="s">
        <v>995</v>
      </c>
      <c r="AP90" t="s">
        <v>968</v>
      </c>
      <c r="AQ90" t="s">
        <v>983</v>
      </c>
      <c r="AR90" s="15">
        <v>46.8</v>
      </c>
      <c r="AS90" s="15">
        <v>46.248739737266007</v>
      </c>
      <c r="AT90" s="15">
        <v>45.879685643131097</v>
      </c>
      <c r="AU90" s="15">
        <v>45.599586251831781</v>
      </c>
      <c r="AV90" s="15">
        <v>45.265457634987357</v>
      </c>
      <c r="AW90" s="15">
        <v>44.938906083736995</v>
      </c>
      <c r="AX90" s="15">
        <v>44.701043907284053</v>
      </c>
      <c r="AY90" s="15">
        <v>44.475290500320639</v>
      </c>
    </row>
    <row r="91" spans="1:51">
      <c r="A91" s="3">
        <v>2</v>
      </c>
      <c r="C91">
        <v>-1</v>
      </c>
      <c r="D91" s="143"/>
      <c r="E91" s="9" t="s">
        <v>968</v>
      </c>
      <c r="F91" s="10" t="s">
        <v>983</v>
      </c>
      <c r="G91" s="18">
        <v>1600</v>
      </c>
      <c r="H91" s="19">
        <v>1580</v>
      </c>
      <c r="I91" s="19">
        <v>1570</v>
      </c>
      <c r="J91" s="19">
        <v>1560</v>
      </c>
      <c r="K91" s="19">
        <v>1550</v>
      </c>
      <c r="L91" s="19">
        <v>1540</v>
      </c>
      <c r="M91" s="19">
        <v>1530</v>
      </c>
      <c r="N91" s="20">
        <v>1520</v>
      </c>
      <c r="P91" s="143"/>
      <c r="Q91" s="9" t="s">
        <v>968</v>
      </c>
      <c r="R91" s="10" t="s">
        <v>983</v>
      </c>
      <c r="S91" s="18">
        <v>48</v>
      </c>
      <c r="T91" s="19">
        <v>47.434604858734367</v>
      </c>
      <c r="U91" s="19">
        <v>47.05608783910882</v>
      </c>
      <c r="V91" s="19">
        <v>46.768806412135156</v>
      </c>
      <c r="W91" s="19">
        <v>46.426110394858831</v>
      </c>
      <c r="X91" s="19">
        <v>46.09118572690975</v>
      </c>
      <c r="Y91" s="19">
        <v>45.847224520291341</v>
      </c>
      <c r="Z91" s="20">
        <v>45.615682564431424</v>
      </c>
      <c r="AB91" s="8">
        <v>46</v>
      </c>
      <c r="AC91" t="s">
        <v>996</v>
      </c>
      <c r="AD91" t="s">
        <v>968</v>
      </c>
      <c r="AE91" t="s">
        <v>983</v>
      </c>
      <c r="AF91">
        <v>1850</v>
      </c>
      <c r="AG91">
        <v>1830</v>
      </c>
      <c r="AH91">
        <v>1810</v>
      </c>
      <c r="AI91">
        <v>1800</v>
      </c>
      <c r="AJ91">
        <v>1790</v>
      </c>
      <c r="AK91">
        <v>1780</v>
      </c>
      <c r="AL91">
        <v>1770</v>
      </c>
      <c r="AM91">
        <v>1760</v>
      </c>
      <c r="AO91" t="s">
        <v>996</v>
      </c>
      <c r="AP91" t="s">
        <v>968</v>
      </c>
      <c r="AQ91" t="s">
        <v>983</v>
      </c>
      <c r="AR91" s="15">
        <v>55.5</v>
      </c>
      <c r="AS91" s="15">
        <v>54.846261867911615</v>
      </c>
      <c r="AT91" s="15">
        <v>54.408601563969576</v>
      </c>
      <c r="AU91" s="15">
        <v>54.076432414031281</v>
      </c>
      <c r="AV91" s="15">
        <v>53.68019014405553</v>
      </c>
      <c r="AW91" s="15">
        <v>53.292933496739394</v>
      </c>
      <c r="AX91" s="15">
        <v>53.01085335158686</v>
      </c>
      <c r="AY91" s="15">
        <v>52.743132965123841</v>
      </c>
    </row>
    <row r="92" spans="1:51" ht="15.75" thickBot="1">
      <c r="A92" s="3">
        <v>3</v>
      </c>
      <c r="D92" s="144"/>
      <c r="E92" s="21" t="s">
        <v>969</v>
      </c>
      <c r="F92" s="22" t="s">
        <v>983</v>
      </c>
      <c r="G92" s="23">
        <v>1600</v>
      </c>
      <c r="H92" s="24">
        <v>1570</v>
      </c>
      <c r="I92" s="24">
        <v>1550</v>
      </c>
      <c r="J92" s="24">
        <v>1530</v>
      </c>
      <c r="K92" s="24">
        <v>1520</v>
      </c>
      <c r="L92" s="24">
        <v>1510</v>
      </c>
      <c r="M92" s="24">
        <v>1500</v>
      </c>
      <c r="N92" s="25">
        <v>1490</v>
      </c>
      <c r="P92" s="144"/>
      <c r="Q92" s="21" t="s">
        <v>969</v>
      </c>
      <c r="R92" s="22" t="s">
        <v>983</v>
      </c>
      <c r="S92" s="23">
        <v>48</v>
      </c>
      <c r="T92" s="24">
        <v>47.078481028037174</v>
      </c>
      <c r="U92" s="24">
        <v>46.531435605023354</v>
      </c>
      <c r="V92" s="24">
        <v>46.016061093569107</v>
      </c>
      <c r="W92" s="24">
        <v>45.65403428677115</v>
      </c>
      <c r="X92" s="24">
        <v>45.351519170521236</v>
      </c>
      <c r="Y92" s="24">
        <v>45.081536358652905</v>
      </c>
      <c r="Z92" s="25">
        <v>44.829609099099599</v>
      </c>
      <c r="AB92" s="8">
        <v>61</v>
      </c>
      <c r="AC92" t="s">
        <v>997</v>
      </c>
      <c r="AD92" t="s">
        <v>968</v>
      </c>
      <c r="AE92" t="s">
        <v>983</v>
      </c>
      <c r="AF92">
        <v>1230</v>
      </c>
      <c r="AG92">
        <v>1220</v>
      </c>
      <c r="AH92">
        <v>1210</v>
      </c>
      <c r="AI92">
        <v>1200</v>
      </c>
      <c r="AJ92">
        <v>1190</v>
      </c>
      <c r="AK92">
        <v>1180</v>
      </c>
      <c r="AL92">
        <v>1170</v>
      </c>
      <c r="AM92">
        <v>1170</v>
      </c>
      <c r="AO92" t="s">
        <v>997</v>
      </c>
      <c r="AP92" t="s">
        <v>968</v>
      </c>
      <c r="AQ92" t="s">
        <v>983</v>
      </c>
      <c r="AR92" s="15">
        <v>36.9</v>
      </c>
      <c r="AS92" s="15">
        <v>36.465352485152039</v>
      </c>
      <c r="AT92" s="15">
        <v>36.174367526314896</v>
      </c>
      <c r="AU92" s="15">
        <v>35.953519929328898</v>
      </c>
      <c r="AV92" s="15">
        <v>35.690072366047723</v>
      </c>
      <c r="AW92" s="15">
        <v>35.432599027561864</v>
      </c>
      <c r="AX92" s="15">
        <v>35.245053849973964</v>
      </c>
      <c r="AY92" s="15">
        <v>35.067055971406653</v>
      </c>
    </row>
    <row r="93" spans="1:51" ht="15.75" thickBot="1">
      <c r="AB93" s="8">
        <v>76</v>
      </c>
      <c r="AC93" t="s">
        <v>998</v>
      </c>
      <c r="AD93" t="s">
        <v>968</v>
      </c>
      <c r="AE93" t="s">
        <v>983</v>
      </c>
      <c r="AF93">
        <v>1350</v>
      </c>
      <c r="AG93">
        <v>1330</v>
      </c>
      <c r="AH93">
        <v>1320</v>
      </c>
      <c r="AI93">
        <v>1320</v>
      </c>
      <c r="AJ93">
        <v>1310</v>
      </c>
      <c r="AK93">
        <v>1300</v>
      </c>
      <c r="AL93">
        <v>1290</v>
      </c>
      <c r="AM93">
        <v>1280</v>
      </c>
      <c r="AO93" t="s">
        <v>998</v>
      </c>
      <c r="AP93" t="s">
        <v>968</v>
      </c>
      <c r="AQ93" t="s">
        <v>983</v>
      </c>
      <c r="AR93" s="15">
        <v>40.5</v>
      </c>
      <c r="AS93" s="15">
        <v>40.02294784955712</v>
      </c>
      <c r="AT93" s="15">
        <v>39.703574114248056</v>
      </c>
      <c r="AU93" s="15">
        <v>39.461180410239038</v>
      </c>
      <c r="AV93" s="15">
        <v>39.172030645662133</v>
      </c>
      <c r="AW93" s="15">
        <v>38.889437957080091</v>
      </c>
      <c r="AX93" s="15">
        <v>38.683595688995808</v>
      </c>
      <c r="AY93" s="15">
        <v>38.488232163739013</v>
      </c>
    </row>
    <row r="94" spans="1:51" ht="15.75" thickBot="1">
      <c r="A94" s="3">
        <v>0</v>
      </c>
      <c r="D94" s="4"/>
      <c r="E94" s="145" t="s">
        <v>21</v>
      </c>
      <c r="F94" s="146" t="s">
        <v>21</v>
      </c>
      <c r="G94" s="5">
        <v>2015</v>
      </c>
      <c r="H94" s="5">
        <v>2020</v>
      </c>
      <c r="I94" s="5">
        <v>2025</v>
      </c>
      <c r="J94" s="5">
        <v>2030</v>
      </c>
      <c r="K94" s="5">
        <v>2035</v>
      </c>
      <c r="L94" s="5">
        <v>2040</v>
      </c>
      <c r="M94" s="5">
        <v>2045</v>
      </c>
      <c r="N94" s="6">
        <v>2050</v>
      </c>
      <c r="P94" s="4"/>
      <c r="Q94" s="145" t="s">
        <v>21</v>
      </c>
      <c r="R94" s="146" t="s">
        <v>21</v>
      </c>
      <c r="S94" s="5">
        <v>2015</v>
      </c>
      <c r="T94" s="5">
        <v>2020</v>
      </c>
      <c r="U94" s="5">
        <v>2025</v>
      </c>
      <c r="V94" s="5">
        <v>2030</v>
      </c>
      <c r="W94" s="5">
        <v>2035</v>
      </c>
      <c r="X94" s="5">
        <v>2040</v>
      </c>
      <c r="Y94" s="5">
        <v>2045</v>
      </c>
      <c r="Z94" s="6">
        <v>2050</v>
      </c>
      <c r="AB94" s="8">
        <v>91</v>
      </c>
      <c r="AC94" t="s">
        <v>999</v>
      </c>
      <c r="AD94" t="s">
        <v>968</v>
      </c>
      <c r="AE94" t="s">
        <v>983</v>
      </c>
      <c r="AF94">
        <v>1600</v>
      </c>
      <c r="AG94">
        <v>1580</v>
      </c>
      <c r="AH94">
        <v>1570</v>
      </c>
      <c r="AI94">
        <v>1560</v>
      </c>
      <c r="AJ94">
        <v>1550</v>
      </c>
      <c r="AK94">
        <v>1540</v>
      </c>
      <c r="AL94">
        <v>1530</v>
      </c>
      <c r="AM94">
        <v>1520</v>
      </c>
      <c r="AO94" t="s">
        <v>999</v>
      </c>
      <c r="AP94" t="s">
        <v>968</v>
      </c>
      <c r="AQ94" t="s">
        <v>983</v>
      </c>
      <c r="AR94" s="15">
        <v>48</v>
      </c>
      <c r="AS94" s="15">
        <v>47.434604858734367</v>
      </c>
      <c r="AT94" s="15">
        <v>47.05608783910882</v>
      </c>
      <c r="AU94" s="15">
        <v>46.768806412135156</v>
      </c>
      <c r="AV94" s="15">
        <v>46.426110394858831</v>
      </c>
      <c r="AW94" s="15">
        <v>46.09118572690975</v>
      </c>
      <c r="AX94" s="15">
        <v>45.847224520291341</v>
      </c>
      <c r="AY94" s="15">
        <v>45.615682564431424</v>
      </c>
    </row>
    <row r="95" spans="1:51" ht="15" customHeight="1">
      <c r="A95" s="3">
        <v>1</v>
      </c>
      <c r="B95" s="7" t="s">
        <v>1008</v>
      </c>
      <c r="C95" s="8" t="s">
        <v>966</v>
      </c>
      <c r="D95" s="143" t="s">
        <v>1000</v>
      </c>
      <c r="E95" s="9" t="s">
        <v>967</v>
      </c>
      <c r="F95" s="10" t="s">
        <v>979</v>
      </c>
      <c r="G95" s="11">
        <v>1090</v>
      </c>
      <c r="H95" s="12">
        <v>1040</v>
      </c>
      <c r="I95" s="12">
        <v>990</v>
      </c>
      <c r="J95" s="12">
        <v>960</v>
      </c>
      <c r="K95" s="12">
        <v>940</v>
      </c>
      <c r="L95" s="12">
        <v>920</v>
      </c>
      <c r="M95" s="12">
        <v>910</v>
      </c>
      <c r="N95" s="13">
        <v>890</v>
      </c>
      <c r="P95" s="143" t="s">
        <v>1000</v>
      </c>
      <c r="Q95" s="9" t="s">
        <v>967</v>
      </c>
      <c r="R95" s="10" t="s">
        <v>979</v>
      </c>
      <c r="S95" s="11">
        <v>32.699999999999996</v>
      </c>
      <c r="T95" s="12">
        <v>31.132849866967288</v>
      </c>
      <c r="U95" s="12">
        <v>29.750511785224191</v>
      </c>
      <c r="V95" s="12">
        <v>28.804033823072491</v>
      </c>
      <c r="W95" s="12">
        <v>28.142050855132734</v>
      </c>
      <c r="X95" s="12">
        <v>27.644363074473461</v>
      </c>
      <c r="Y95" s="12">
        <v>27.212885042651827</v>
      </c>
      <c r="Z95" s="13">
        <v>26.816089086987883</v>
      </c>
      <c r="AB95" s="8">
        <v>106</v>
      </c>
      <c r="AC95" t="s">
        <v>1000</v>
      </c>
      <c r="AD95" t="s">
        <v>968</v>
      </c>
      <c r="AE95" t="s">
        <v>983</v>
      </c>
      <c r="AF95">
        <v>1090</v>
      </c>
      <c r="AG95">
        <v>1080</v>
      </c>
      <c r="AH95">
        <v>1070</v>
      </c>
      <c r="AI95">
        <v>1060</v>
      </c>
      <c r="AJ95">
        <v>1050</v>
      </c>
      <c r="AK95">
        <v>1050</v>
      </c>
      <c r="AL95">
        <v>1040</v>
      </c>
      <c r="AM95">
        <v>1040</v>
      </c>
      <c r="AO95" t="s">
        <v>1000</v>
      </c>
      <c r="AP95" t="s">
        <v>968</v>
      </c>
      <c r="AQ95" t="s">
        <v>983</v>
      </c>
      <c r="AR95" s="15">
        <v>32.699999999999996</v>
      </c>
      <c r="AS95" s="15">
        <v>32.314824560012788</v>
      </c>
      <c r="AT95" s="15">
        <v>32.056959840392885</v>
      </c>
      <c r="AU95" s="15">
        <v>31.861249368267078</v>
      </c>
      <c r="AV95" s="15">
        <v>31.627787706497582</v>
      </c>
      <c r="AW95" s="15">
        <v>31.399620276457266</v>
      </c>
      <c r="AX95" s="15">
        <v>31.233421704448475</v>
      </c>
      <c r="AY95" s="15">
        <v>31.075683747018914</v>
      </c>
    </row>
    <row r="96" spans="1:51">
      <c r="A96" s="3">
        <v>2</v>
      </c>
      <c r="C96">
        <v>-1</v>
      </c>
      <c r="D96" s="143"/>
      <c r="E96" s="9" t="s">
        <v>968</v>
      </c>
      <c r="F96" s="10" t="s">
        <v>979</v>
      </c>
      <c r="G96" s="18">
        <v>1090</v>
      </c>
      <c r="H96" s="19">
        <v>1060</v>
      </c>
      <c r="I96" s="19">
        <v>1040</v>
      </c>
      <c r="J96" s="19">
        <v>1020</v>
      </c>
      <c r="K96" s="19">
        <v>1000</v>
      </c>
      <c r="L96" s="19">
        <v>980</v>
      </c>
      <c r="M96" s="19">
        <v>970</v>
      </c>
      <c r="N96" s="20">
        <v>960</v>
      </c>
      <c r="P96" s="143"/>
      <c r="Q96" s="9" t="s">
        <v>968</v>
      </c>
      <c r="R96" s="10" t="s">
        <v>979</v>
      </c>
      <c r="S96" s="18">
        <v>32.699999999999996</v>
      </c>
      <c r="T96" s="19">
        <v>31.730910670212253</v>
      </c>
      <c r="U96" s="19">
        <v>31.09198156033181</v>
      </c>
      <c r="V96" s="19">
        <v>30.612305072715532</v>
      </c>
      <c r="W96" s="19">
        <v>30.046003860492064</v>
      </c>
      <c r="X96" s="19">
        <v>29.498725572733186</v>
      </c>
      <c r="Y96" s="19">
        <v>29.103917109803412</v>
      </c>
      <c r="Z96" s="20">
        <v>28.73218533673306</v>
      </c>
      <c r="AB96" s="8">
        <v>121</v>
      </c>
      <c r="AC96" t="s">
        <v>1001</v>
      </c>
      <c r="AD96" t="s">
        <v>968</v>
      </c>
      <c r="AE96" t="s">
        <v>983</v>
      </c>
      <c r="AF96">
        <v>1190</v>
      </c>
      <c r="AG96">
        <v>1180</v>
      </c>
      <c r="AH96">
        <v>1170</v>
      </c>
      <c r="AI96">
        <v>1160</v>
      </c>
      <c r="AJ96">
        <v>1150</v>
      </c>
      <c r="AK96">
        <v>1140</v>
      </c>
      <c r="AL96">
        <v>1140</v>
      </c>
      <c r="AM96">
        <v>1130</v>
      </c>
      <c r="AO96" t="s">
        <v>1001</v>
      </c>
      <c r="AP96" t="s">
        <v>968</v>
      </c>
      <c r="AQ96" t="s">
        <v>983</v>
      </c>
      <c r="AR96" s="15">
        <v>35.699999999999996</v>
      </c>
      <c r="AS96" s="15">
        <v>35.279487363683685</v>
      </c>
      <c r="AT96" s="15">
        <v>34.99796533033718</v>
      </c>
      <c r="AU96" s="15">
        <v>34.784299769025516</v>
      </c>
      <c r="AV96" s="15">
        <v>34.529419606176248</v>
      </c>
      <c r="AW96" s="15">
        <v>34.280319384389117</v>
      </c>
      <c r="AX96" s="15">
        <v>34.098873236966668</v>
      </c>
      <c r="AY96" s="15">
        <v>33.926663907295861</v>
      </c>
    </row>
    <row r="97" spans="1:51" ht="15.75" thickBot="1">
      <c r="A97" s="3">
        <v>3</v>
      </c>
      <c r="D97" s="144"/>
      <c r="E97" s="21" t="s">
        <v>969</v>
      </c>
      <c r="F97" s="22" t="s">
        <v>979</v>
      </c>
      <c r="G97" s="23">
        <v>1090</v>
      </c>
      <c r="H97" s="24">
        <v>1040</v>
      </c>
      <c r="I97" s="24">
        <v>1010</v>
      </c>
      <c r="J97" s="24">
        <v>980</v>
      </c>
      <c r="K97" s="24">
        <v>960</v>
      </c>
      <c r="L97" s="24">
        <v>940</v>
      </c>
      <c r="M97" s="24">
        <v>930</v>
      </c>
      <c r="N97" s="25">
        <v>920</v>
      </c>
      <c r="P97" s="144"/>
      <c r="Q97" s="21" t="s">
        <v>969</v>
      </c>
      <c r="R97" s="22" t="s">
        <v>979</v>
      </c>
      <c r="S97" s="23">
        <v>32.699999999999996</v>
      </c>
      <c r="T97" s="24">
        <v>31.129561714844648</v>
      </c>
      <c r="U97" s="24">
        <v>30.219370508298571</v>
      </c>
      <c r="V97" s="24">
        <v>29.376805868273902</v>
      </c>
      <c r="W97" s="24">
        <v>28.793557479466692</v>
      </c>
      <c r="X97" s="24">
        <v>28.311613091207523</v>
      </c>
      <c r="Y97" s="24">
        <v>27.885653795951374</v>
      </c>
      <c r="Z97" s="25">
        <v>27.491705969061456</v>
      </c>
      <c r="AB97" s="8">
        <v>136</v>
      </c>
      <c r="AC97" t="s">
        <v>1002</v>
      </c>
      <c r="AD97" t="s">
        <v>968</v>
      </c>
      <c r="AE97" t="s">
        <v>983</v>
      </c>
      <c r="AF97">
        <v>1410</v>
      </c>
      <c r="AG97">
        <v>1390</v>
      </c>
      <c r="AH97">
        <v>1380</v>
      </c>
      <c r="AI97">
        <v>1370</v>
      </c>
      <c r="AJ97">
        <v>1360</v>
      </c>
      <c r="AK97">
        <v>1350</v>
      </c>
      <c r="AL97">
        <v>1350</v>
      </c>
      <c r="AM97">
        <v>1340</v>
      </c>
      <c r="AO97" t="s">
        <v>1002</v>
      </c>
      <c r="AP97" t="s">
        <v>968</v>
      </c>
      <c r="AQ97" t="s">
        <v>983</v>
      </c>
      <c r="AR97" s="15">
        <v>42.3</v>
      </c>
      <c r="AS97" s="15">
        <v>41.801745531759657</v>
      </c>
      <c r="AT97" s="15">
        <v>41.468177408214643</v>
      </c>
      <c r="AU97" s="15">
        <v>41.215010650694104</v>
      </c>
      <c r="AV97" s="15">
        <v>40.913009785469342</v>
      </c>
      <c r="AW97" s="15">
        <v>40.617857421839211</v>
      </c>
      <c r="AX97" s="15">
        <v>40.402866608506741</v>
      </c>
      <c r="AY97" s="15">
        <v>40.198820259905197</v>
      </c>
    </row>
    <row r="98" spans="1:51" ht="15.75" thickBot="1"/>
    <row r="99" spans="1:51" ht="15.75" thickBot="1">
      <c r="A99" s="3">
        <v>0</v>
      </c>
      <c r="D99" s="4"/>
      <c r="E99" s="145" t="s">
        <v>21</v>
      </c>
      <c r="F99" s="146" t="s">
        <v>21</v>
      </c>
      <c r="G99" s="5">
        <v>2015</v>
      </c>
      <c r="H99" s="5">
        <v>2020</v>
      </c>
      <c r="I99" s="5">
        <v>2025</v>
      </c>
      <c r="J99" s="5">
        <v>2030</v>
      </c>
      <c r="K99" s="5">
        <v>2035</v>
      </c>
      <c r="L99" s="5">
        <v>2040</v>
      </c>
      <c r="M99" s="5">
        <v>2045</v>
      </c>
      <c r="N99" s="6">
        <v>2050</v>
      </c>
      <c r="P99" s="4"/>
      <c r="Q99" s="145" t="s">
        <v>21</v>
      </c>
      <c r="R99" s="146" t="s">
        <v>21</v>
      </c>
      <c r="S99" s="5">
        <v>2015</v>
      </c>
      <c r="T99" s="5">
        <v>2020</v>
      </c>
      <c r="U99" s="5">
        <v>2025</v>
      </c>
      <c r="V99" s="5">
        <v>2030</v>
      </c>
      <c r="W99" s="5">
        <v>2035</v>
      </c>
      <c r="X99" s="5">
        <v>2040</v>
      </c>
      <c r="Y99" s="5">
        <v>2045</v>
      </c>
      <c r="Z99" s="6">
        <v>2050</v>
      </c>
    </row>
    <row r="100" spans="1:51" ht="15" customHeight="1">
      <c r="A100" s="3">
        <v>1</v>
      </c>
      <c r="B100" s="7" t="s">
        <v>1008</v>
      </c>
      <c r="C100" s="8" t="s">
        <v>970</v>
      </c>
      <c r="D100" s="143" t="s">
        <v>1000</v>
      </c>
      <c r="E100" s="9" t="s">
        <v>967</v>
      </c>
      <c r="F100" s="10" t="s">
        <v>982</v>
      </c>
      <c r="G100" s="11">
        <v>1090</v>
      </c>
      <c r="H100" s="12">
        <v>990</v>
      </c>
      <c r="I100" s="12">
        <v>900</v>
      </c>
      <c r="J100" s="12">
        <v>840</v>
      </c>
      <c r="K100" s="12">
        <v>800</v>
      </c>
      <c r="L100" s="12">
        <v>770</v>
      </c>
      <c r="M100" s="12">
        <v>750</v>
      </c>
      <c r="N100" s="13">
        <v>730</v>
      </c>
      <c r="P100" s="143" t="s">
        <v>1000</v>
      </c>
      <c r="Q100" s="9" t="s">
        <v>967</v>
      </c>
      <c r="R100" s="10" t="s">
        <v>982</v>
      </c>
      <c r="S100" s="11">
        <v>32.699999999999996</v>
      </c>
      <c r="T100" s="12">
        <v>29.562185816121779</v>
      </c>
      <c r="U100" s="12">
        <v>26.92904661244787</v>
      </c>
      <c r="V100" s="12">
        <v>25.198772171827311</v>
      </c>
      <c r="W100" s="12">
        <v>24.023604468905308</v>
      </c>
      <c r="X100" s="12">
        <v>23.159052447666092</v>
      </c>
      <c r="Y100" s="12">
        <v>22.422669266791203</v>
      </c>
      <c r="Z100" s="13">
        <v>21.756249670918855</v>
      </c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1:51">
      <c r="A101" s="3">
        <v>2</v>
      </c>
      <c r="C101">
        <v>-1</v>
      </c>
      <c r="D101" s="143"/>
      <c r="E101" s="9" t="s">
        <v>968</v>
      </c>
      <c r="F101" s="10" t="s">
        <v>982</v>
      </c>
      <c r="G101" s="18">
        <v>1090</v>
      </c>
      <c r="H101" s="19">
        <v>1020</v>
      </c>
      <c r="I101" s="19">
        <v>980</v>
      </c>
      <c r="J101" s="19">
        <v>950</v>
      </c>
      <c r="K101" s="19">
        <v>920</v>
      </c>
      <c r="L101" s="19">
        <v>880</v>
      </c>
      <c r="M101" s="19">
        <v>860</v>
      </c>
      <c r="N101" s="20">
        <v>840</v>
      </c>
      <c r="P101" s="143"/>
      <c r="Q101" s="9" t="s">
        <v>968</v>
      </c>
      <c r="R101" s="10" t="s">
        <v>982</v>
      </c>
      <c r="S101" s="18">
        <v>32.699999999999996</v>
      </c>
      <c r="T101" s="19">
        <v>30.740487960155104</v>
      </c>
      <c r="U101" s="19">
        <v>29.482529349226891</v>
      </c>
      <c r="V101" s="19">
        <v>28.555833157919249</v>
      </c>
      <c r="W101" s="19">
        <v>27.481324380501391</v>
      </c>
      <c r="X101" s="19">
        <v>26.462994391988421</v>
      </c>
      <c r="Y101" s="19">
        <v>25.740614050638147</v>
      </c>
      <c r="Z101" s="20">
        <v>25.069831569925885</v>
      </c>
      <c r="AB101" s="8">
        <v>17</v>
      </c>
      <c r="AC101" t="s">
        <v>994</v>
      </c>
      <c r="AD101" t="s">
        <v>969</v>
      </c>
      <c r="AE101" t="s">
        <v>983</v>
      </c>
      <c r="AF101">
        <v>1420</v>
      </c>
      <c r="AG101">
        <v>1390</v>
      </c>
      <c r="AH101">
        <v>1380</v>
      </c>
      <c r="AI101">
        <v>1360</v>
      </c>
      <c r="AJ101">
        <v>1350</v>
      </c>
      <c r="AK101">
        <v>1340</v>
      </c>
      <c r="AL101">
        <v>1330</v>
      </c>
      <c r="AM101">
        <v>1330</v>
      </c>
      <c r="AO101" t="s">
        <v>994</v>
      </c>
      <c r="AP101" t="s">
        <v>969</v>
      </c>
      <c r="AQ101" t="s">
        <v>983</v>
      </c>
      <c r="AR101" s="15">
        <v>42.6</v>
      </c>
      <c r="AS101" s="15">
        <v>41.782151912382993</v>
      </c>
      <c r="AT101" s="15">
        <v>41.296649099458222</v>
      </c>
      <c r="AU101" s="15">
        <v>40.839254220542578</v>
      </c>
      <c r="AV101" s="15">
        <v>40.517955429509392</v>
      </c>
      <c r="AW101" s="15">
        <v>40.249473263837601</v>
      </c>
      <c r="AX101" s="15">
        <v>40.009863518304449</v>
      </c>
      <c r="AY101" s="15">
        <v>39.786278075450895</v>
      </c>
    </row>
    <row r="102" spans="1:51" ht="15.75" thickBot="1">
      <c r="A102" s="3">
        <v>3</v>
      </c>
      <c r="D102" s="144"/>
      <c r="E102" s="21" t="s">
        <v>969</v>
      </c>
      <c r="F102" s="22" t="s">
        <v>982</v>
      </c>
      <c r="G102" s="23">
        <v>1090</v>
      </c>
      <c r="H102" s="24">
        <v>990</v>
      </c>
      <c r="I102" s="24">
        <v>930</v>
      </c>
      <c r="J102" s="24">
        <v>870</v>
      </c>
      <c r="K102" s="24">
        <v>840</v>
      </c>
      <c r="L102" s="24">
        <v>810</v>
      </c>
      <c r="M102" s="24">
        <v>790</v>
      </c>
      <c r="N102" s="25">
        <v>760</v>
      </c>
      <c r="P102" s="144"/>
      <c r="Q102" s="21" t="s">
        <v>969</v>
      </c>
      <c r="R102" s="22" t="s">
        <v>982</v>
      </c>
      <c r="S102" s="23">
        <v>32.699999999999996</v>
      </c>
      <c r="T102" s="24">
        <v>29.555772794773834</v>
      </c>
      <c r="U102" s="24">
        <v>27.808027006949988</v>
      </c>
      <c r="V102" s="24">
        <v>26.238823123310286</v>
      </c>
      <c r="W102" s="24">
        <v>25.179949995449654</v>
      </c>
      <c r="X102" s="24">
        <v>24.321871970236259</v>
      </c>
      <c r="Y102" s="24">
        <v>23.576176939387501</v>
      </c>
      <c r="Z102" s="25">
        <v>22.897123906028419</v>
      </c>
      <c r="AB102" s="8">
        <v>32</v>
      </c>
      <c r="AC102" t="s">
        <v>995</v>
      </c>
      <c r="AD102" t="s">
        <v>969</v>
      </c>
      <c r="AE102" t="s">
        <v>983</v>
      </c>
      <c r="AF102">
        <v>1560</v>
      </c>
      <c r="AG102">
        <v>1530</v>
      </c>
      <c r="AH102">
        <v>1510</v>
      </c>
      <c r="AI102">
        <v>1500</v>
      </c>
      <c r="AJ102">
        <v>1480</v>
      </c>
      <c r="AK102">
        <v>1470</v>
      </c>
      <c r="AL102">
        <v>1470</v>
      </c>
      <c r="AM102">
        <v>1460</v>
      </c>
      <c r="AO102" t="s">
        <v>995</v>
      </c>
      <c r="AP102" t="s">
        <v>969</v>
      </c>
      <c r="AQ102" t="s">
        <v>983</v>
      </c>
      <c r="AR102" s="15">
        <v>46.8</v>
      </c>
      <c r="AS102" s="15">
        <v>45.901519002336251</v>
      </c>
      <c r="AT102" s="15">
        <v>45.368149714897768</v>
      </c>
      <c r="AU102" s="15">
        <v>44.86565956622988</v>
      </c>
      <c r="AV102" s="15">
        <v>44.512683429601879</v>
      </c>
      <c r="AW102" s="15">
        <v>44.21773119125821</v>
      </c>
      <c r="AX102" s="15">
        <v>43.954497949686591</v>
      </c>
      <c r="AY102" s="15">
        <v>43.708868871622123</v>
      </c>
    </row>
    <row r="103" spans="1:51" ht="15.75" thickBot="1">
      <c r="AB103" s="8">
        <v>47</v>
      </c>
      <c r="AC103" t="s">
        <v>996</v>
      </c>
      <c r="AD103" t="s">
        <v>969</v>
      </c>
      <c r="AE103" t="s">
        <v>983</v>
      </c>
      <c r="AF103">
        <v>1850</v>
      </c>
      <c r="AG103">
        <v>1810</v>
      </c>
      <c r="AH103">
        <v>1790</v>
      </c>
      <c r="AI103">
        <v>1770</v>
      </c>
      <c r="AJ103">
        <v>1760</v>
      </c>
      <c r="AK103">
        <v>1750</v>
      </c>
      <c r="AL103">
        <v>1740</v>
      </c>
      <c r="AM103">
        <v>1730</v>
      </c>
      <c r="AO103" t="s">
        <v>996</v>
      </c>
      <c r="AP103" t="s">
        <v>969</v>
      </c>
      <c r="AQ103" t="s">
        <v>983</v>
      </c>
      <c r="AR103" s="15">
        <v>55.5</v>
      </c>
      <c r="AS103" s="15">
        <v>54.434493688667985</v>
      </c>
      <c r="AT103" s="15">
        <v>53.801972418308246</v>
      </c>
      <c r="AU103" s="15">
        <v>53.206070639439275</v>
      </c>
      <c r="AV103" s="15">
        <v>52.787477144079141</v>
      </c>
      <c r="AW103" s="15">
        <v>52.437694040915176</v>
      </c>
      <c r="AX103" s="15">
        <v>52.125526414692416</v>
      </c>
      <c r="AY103" s="15">
        <v>51.834235520833914</v>
      </c>
    </row>
    <row r="104" spans="1:51" ht="15.75" thickBot="1">
      <c r="A104" s="3">
        <v>0</v>
      </c>
      <c r="D104" s="4"/>
      <c r="E104" s="145" t="s">
        <v>21</v>
      </c>
      <c r="F104" s="146" t="s">
        <v>21</v>
      </c>
      <c r="G104" s="5">
        <v>2015</v>
      </c>
      <c r="H104" s="5">
        <v>2020</v>
      </c>
      <c r="I104" s="5">
        <v>2025</v>
      </c>
      <c r="J104" s="5">
        <v>2030</v>
      </c>
      <c r="K104" s="5">
        <v>2035</v>
      </c>
      <c r="L104" s="5">
        <v>2040</v>
      </c>
      <c r="M104" s="5">
        <v>2045</v>
      </c>
      <c r="N104" s="6">
        <v>2050</v>
      </c>
      <c r="P104" s="4"/>
      <c r="Q104" s="145" t="s">
        <v>21</v>
      </c>
      <c r="R104" s="146" t="s">
        <v>21</v>
      </c>
      <c r="S104" s="5">
        <v>2015</v>
      </c>
      <c r="T104" s="5">
        <v>2020</v>
      </c>
      <c r="U104" s="5">
        <v>2025</v>
      </c>
      <c r="V104" s="5">
        <v>2030</v>
      </c>
      <c r="W104" s="5">
        <v>2035</v>
      </c>
      <c r="X104" s="5">
        <v>2040</v>
      </c>
      <c r="Y104" s="5">
        <v>2045</v>
      </c>
      <c r="Z104" s="6">
        <v>2050</v>
      </c>
      <c r="AB104" s="8">
        <v>62</v>
      </c>
      <c r="AC104" t="s">
        <v>997</v>
      </c>
      <c r="AD104" t="s">
        <v>969</v>
      </c>
      <c r="AE104" t="s">
        <v>983</v>
      </c>
      <c r="AF104">
        <v>1230</v>
      </c>
      <c r="AG104">
        <v>1210</v>
      </c>
      <c r="AH104">
        <v>1190</v>
      </c>
      <c r="AI104">
        <v>1180</v>
      </c>
      <c r="AJ104">
        <v>1170</v>
      </c>
      <c r="AK104">
        <v>1160</v>
      </c>
      <c r="AL104">
        <v>1160</v>
      </c>
      <c r="AM104">
        <v>1150</v>
      </c>
      <c r="AO104" t="s">
        <v>997</v>
      </c>
      <c r="AP104" t="s">
        <v>969</v>
      </c>
      <c r="AQ104" t="s">
        <v>983</v>
      </c>
      <c r="AR104" s="15">
        <v>36.9</v>
      </c>
      <c r="AS104" s="15">
        <v>36.191582290303579</v>
      </c>
      <c r="AT104" s="15">
        <v>35.771041121361698</v>
      </c>
      <c r="AU104" s="15">
        <v>35.37484696568125</v>
      </c>
      <c r="AV104" s="15">
        <v>35.096538857955323</v>
      </c>
      <c r="AW104" s="15">
        <v>34.863980362338204</v>
      </c>
      <c r="AX104" s="15">
        <v>34.656431075714423</v>
      </c>
      <c r="AY104" s="15">
        <v>34.462761994932819</v>
      </c>
    </row>
    <row r="105" spans="1:51" ht="15" customHeight="1">
      <c r="A105" s="3">
        <v>1</v>
      </c>
      <c r="B105" s="7" t="s">
        <v>1008</v>
      </c>
      <c r="C105" s="8" t="s">
        <v>973</v>
      </c>
      <c r="D105" s="143" t="s">
        <v>1000</v>
      </c>
      <c r="E105" s="9" t="s">
        <v>967</v>
      </c>
      <c r="F105" s="10" t="s">
        <v>983</v>
      </c>
      <c r="G105" s="11">
        <v>1090</v>
      </c>
      <c r="H105" s="12">
        <v>1070</v>
      </c>
      <c r="I105" s="12">
        <v>1050</v>
      </c>
      <c r="J105" s="12">
        <v>1040</v>
      </c>
      <c r="K105" s="12">
        <v>1030</v>
      </c>
      <c r="L105" s="12">
        <v>1020</v>
      </c>
      <c r="M105" s="12">
        <v>1010</v>
      </c>
      <c r="N105" s="13">
        <v>1010</v>
      </c>
      <c r="P105" s="143" t="s">
        <v>1000</v>
      </c>
      <c r="Q105" s="9" t="s">
        <v>967</v>
      </c>
      <c r="R105" s="10" t="s">
        <v>983</v>
      </c>
      <c r="S105" s="11">
        <v>32.699999999999996</v>
      </c>
      <c r="T105" s="12">
        <v>32.073549467917232</v>
      </c>
      <c r="U105" s="12">
        <v>31.50490910305593</v>
      </c>
      <c r="V105" s="12">
        <v>31.106267432462928</v>
      </c>
      <c r="W105" s="12">
        <v>30.822709137109921</v>
      </c>
      <c r="X105" s="12">
        <v>30.606852868419768</v>
      </c>
      <c r="Y105" s="12">
        <v>30.417798583668045</v>
      </c>
      <c r="Z105" s="13">
        <v>30.242329980920697</v>
      </c>
      <c r="AB105" s="8">
        <v>77</v>
      </c>
      <c r="AC105" t="s">
        <v>998</v>
      </c>
      <c r="AD105" t="s">
        <v>969</v>
      </c>
      <c r="AE105" t="s">
        <v>983</v>
      </c>
      <c r="AF105">
        <v>1350</v>
      </c>
      <c r="AG105">
        <v>1320</v>
      </c>
      <c r="AH105">
        <v>1310</v>
      </c>
      <c r="AI105">
        <v>1290</v>
      </c>
      <c r="AJ105">
        <v>1280</v>
      </c>
      <c r="AK105">
        <v>1280</v>
      </c>
      <c r="AL105">
        <v>1270</v>
      </c>
      <c r="AM105">
        <v>1260</v>
      </c>
      <c r="AO105" t="s">
        <v>998</v>
      </c>
      <c r="AP105" t="s">
        <v>969</v>
      </c>
      <c r="AQ105" t="s">
        <v>983</v>
      </c>
      <c r="AR105" s="15">
        <v>40.5</v>
      </c>
      <c r="AS105" s="15">
        <v>39.722468367406371</v>
      </c>
      <c r="AT105" s="15">
        <v>39.260898791738455</v>
      </c>
      <c r="AU105" s="15">
        <v>38.826051547698931</v>
      </c>
      <c r="AV105" s="15">
        <v>38.52059142946316</v>
      </c>
      <c r="AW105" s="15">
        <v>38.265344300127303</v>
      </c>
      <c r="AX105" s="15">
        <v>38.037546302613393</v>
      </c>
      <c r="AY105" s="15">
        <v>37.824982677365291</v>
      </c>
    </row>
    <row r="106" spans="1:51">
      <c r="A106" s="3">
        <v>2</v>
      </c>
      <c r="C106">
        <v>-1</v>
      </c>
      <c r="D106" s="143"/>
      <c r="E106" s="9" t="s">
        <v>968</v>
      </c>
      <c r="F106" s="10" t="s">
        <v>983</v>
      </c>
      <c r="G106" s="18">
        <v>1090</v>
      </c>
      <c r="H106" s="19">
        <v>1080</v>
      </c>
      <c r="I106" s="19">
        <v>1070</v>
      </c>
      <c r="J106" s="19">
        <v>1060</v>
      </c>
      <c r="K106" s="19">
        <v>1050</v>
      </c>
      <c r="L106" s="19">
        <v>1050</v>
      </c>
      <c r="M106" s="19">
        <v>1040</v>
      </c>
      <c r="N106" s="20">
        <v>1040</v>
      </c>
      <c r="P106" s="143"/>
      <c r="Q106" s="9" t="s">
        <v>968</v>
      </c>
      <c r="R106" s="10" t="s">
        <v>983</v>
      </c>
      <c r="S106" s="18">
        <v>32.699999999999996</v>
      </c>
      <c r="T106" s="19">
        <v>32.314824560012788</v>
      </c>
      <c r="U106" s="19">
        <v>32.056959840392885</v>
      </c>
      <c r="V106" s="19">
        <v>31.861249368267078</v>
      </c>
      <c r="W106" s="19">
        <v>31.627787706497582</v>
      </c>
      <c r="X106" s="19">
        <v>31.399620276457266</v>
      </c>
      <c r="Y106" s="19">
        <v>31.233421704448475</v>
      </c>
      <c r="Z106" s="20">
        <v>31.075683747018914</v>
      </c>
      <c r="AB106" s="8">
        <v>92</v>
      </c>
      <c r="AC106" t="s">
        <v>999</v>
      </c>
      <c r="AD106" t="s">
        <v>969</v>
      </c>
      <c r="AE106" t="s">
        <v>983</v>
      </c>
      <c r="AF106">
        <v>1600</v>
      </c>
      <c r="AG106">
        <v>1570</v>
      </c>
      <c r="AH106">
        <v>1550</v>
      </c>
      <c r="AI106">
        <v>1530</v>
      </c>
      <c r="AJ106">
        <v>1520</v>
      </c>
      <c r="AK106">
        <v>1510</v>
      </c>
      <c r="AL106">
        <v>1500</v>
      </c>
      <c r="AM106">
        <v>1490</v>
      </c>
      <c r="AO106" t="s">
        <v>999</v>
      </c>
      <c r="AP106" t="s">
        <v>969</v>
      </c>
      <c r="AQ106" t="s">
        <v>983</v>
      </c>
      <c r="AR106" s="15">
        <v>48</v>
      </c>
      <c r="AS106" s="15">
        <v>47.078481028037174</v>
      </c>
      <c r="AT106" s="15">
        <v>46.531435605023354</v>
      </c>
      <c r="AU106" s="15">
        <v>46.016061093569107</v>
      </c>
      <c r="AV106" s="15">
        <v>45.65403428677115</v>
      </c>
      <c r="AW106" s="15">
        <v>45.351519170521236</v>
      </c>
      <c r="AX106" s="15">
        <v>45.081536358652905</v>
      </c>
      <c r="AY106" s="15">
        <v>44.829609099099599</v>
      </c>
    </row>
    <row r="107" spans="1:51" ht="15.75" thickBot="1">
      <c r="A107" s="3">
        <v>3</v>
      </c>
      <c r="D107" s="144"/>
      <c r="E107" s="21" t="s">
        <v>969</v>
      </c>
      <c r="F107" s="22" t="s">
        <v>983</v>
      </c>
      <c r="G107" s="23">
        <v>1090</v>
      </c>
      <c r="H107" s="24">
        <v>1070</v>
      </c>
      <c r="I107" s="24">
        <v>1060</v>
      </c>
      <c r="J107" s="24">
        <v>1040</v>
      </c>
      <c r="K107" s="24">
        <v>1040</v>
      </c>
      <c r="L107" s="24">
        <v>1030</v>
      </c>
      <c r="M107" s="24">
        <v>1020</v>
      </c>
      <c r="N107" s="25">
        <v>1020</v>
      </c>
      <c r="P107" s="144"/>
      <c r="Q107" s="21" t="s">
        <v>969</v>
      </c>
      <c r="R107" s="22" t="s">
        <v>983</v>
      </c>
      <c r="S107" s="23">
        <v>32.699999999999996</v>
      </c>
      <c r="T107" s="24">
        <v>32.072215200350321</v>
      </c>
      <c r="U107" s="24">
        <v>31.699540505922155</v>
      </c>
      <c r="V107" s="24">
        <v>31.348441619993949</v>
      </c>
      <c r="W107" s="24">
        <v>31.101810857862841</v>
      </c>
      <c r="X107" s="24">
        <v>30.895722434917584</v>
      </c>
      <c r="Y107" s="24">
        <v>30.711796644332281</v>
      </c>
      <c r="Z107" s="25">
        <v>30.540171198761595</v>
      </c>
      <c r="AB107" s="8">
        <v>107</v>
      </c>
      <c r="AC107" t="s">
        <v>1000</v>
      </c>
      <c r="AD107" t="s">
        <v>969</v>
      </c>
      <c r="AE107" t="s">
        <v>983</v>
      </c>
      <c r="AF107">
        <v>1090</v>
      </c>
      <c r="AG107">
        <v>1070</v>
      </c>
      <c r="AH107">
        <v>1060</v>
      </c>
      <c r="AI107">
        <v>1040</v>
      </c>
      <c r="AJ107">
        <v>1040</v>
      </c>
      <c r="AK107">
        <v>1030</v>
      </c>
      <c r="AL107">
        <v>1020</v>
      </c>
      <c r="AM107">
        <v>1020</v>
      </c>
      <c r="AO107" t="s">
        <v>1000</v>
      </c>
      <c r="AP107" t="s">
        <v>969</v>
      </c>
      <c r="AQ107" t="s">
        <v>983</v>
      </c>
      <c r="AR107" s="15">
        <v>32.699999999999996</v>
      </c>
      <c r="AS107" s="15">
        <v>32.072215200350321</v>
      </c>
      <c r="AT107" s="15">
        <v>31.699540505922155</v>
      </c>
      <c r="AU107" s="15">
        <v>31.348441619993949</v>
      </c>
      <c r="AV107" s="15">
        <v>31.101810857862841</v>
      </c>
      <c r="AW107" s="15">
        <v>30.895722434917584</v>
      </c>
      <c r="AX107" s="15">
        <v>30.711796644332281</v>
      </c>
      <c r="AY107" s="15">
        <v>30.540171198761595</v>
      </c>
    </row>
    <row r="108" spans="1:51" ht="15.75" thickBot="1">
      <c r="AB108" s="8">
        <v>122</v>
      </c>
      <c r="AC108" t="s">
        <v>1001</v>
      </c>
      <c r="AD108" t="s">
        <v>969</v>
      </c>
      <c r="AE108" t="s">
        <v>983</v>
      </c>
      <c r="AF108">
        <v>1190</v>
      </c>
      <c r="AG108">
        <v>1170</v>
      </c>
      <c r="AH108">
        <v>1150</v>
      </c>
      <c r="AI108">
        <v>1140</v>
      </c>
      <c r="AJ108">
        <v>1130</v>
      </c>
      <c r="AK108">
        <v>1120</v>
      </c>
      <c r="AL108">
        <v>1120</v>
      </c>
      <c r="AM108">
        <v>1110</v>
      </c>
      <c r="AO108" t="s">
        <v>1001</v>
      </c>
      <c r="AP108" t="s">
        <v>969</v>
      </c>
      <c r="AQ108" t="s">
        <v>983</v>
      </c>
      <c r="AR108" s="15">
        <v>35.699999999999996</v>
      </c>
      <c r="AS108" s="15">
        <v>35.014620264602648</v>
      </c>
      <c r="AT108" s="15">
        <v>34.607755231236119</v>
      </c>
      <c r="AU108" s="15">
        <v>34.224445438342023</v>
      </c>
      <c r="AV108" s="15">
        <v>33.955188000786045</v>
      </c>
      <c r="AW108" s="15">
        <v>33.730192383075178</v>
      </c>
      <c r="AX108" s="15">
        <v>33.529392666748102</v>
      </c>
      <c r="AY108" s="15">
        <v>33.342021767455329</v>
      </c>
    </row>
    <row r="109" spans="1:51" ht="15.75" thickBot="1">
      <c r="A109" s="3">
        <v>0</v>
      </c>
      <c r="D109" s="4"/>
      <c r="E109" s="145" t="s">
        <v>21</v>
      </c>
      <c r="F109" s="146" t="s">
        <v>21</v>
      </c>
      <c r="G109" s="5">
        <v>2015</v>
      </c>
      <c r="H109" s="5">
        <v>2020</v>
      </c>
      <c r="I109" s="5">
        <v>2025</v>
      </c>
      <c r="J109" s="5">
        <v>2030</v>
      </c>
      <c r="K109" s="5">
        <v>2035</v>
      </c>
      <c r="L109" s="5">
        <v>2040</v>
      </c>
      <c r="M109" s="5">
        <v>2045</v>
      </c>
      <c r="N109" s="6">
        <v>2050</v>
      </c>
      <c r="P109" s="4"/>
      <c r="Q109" s="145" t="s">
        <v>21</v>
      </c>
      <c r="R109" s="146" t="s">
        <v>21</v>
      </c>
      <c r="S109" s="5">
        <v>2015</v>
      </c>
      <c r="T109" s="5">
        <v>2020</v>
      </c>
      <c r="U109" s="5">
        <v>2025</v>
      </c>
      <c r="V109" s="5">
        <v>2030</v>
      </c>
      <c r="W109" s="5">
        <v>2035</v>
      </c>
      <c r="X109" s="5">
        <v>2040</v>
      </c>
      <c r="Y109" s="5">
        <v>2045</v>
      </c>
      <c r="Z109" s="6">
        <v>2050</v>
      </c>
      <c r="AB109" s="8">
        <v>137</v>
      </c>
      <c r="AC109" t="s">
        <v>1002</v>
      </c>
      <c r="AD109" t="s">
        <v>969</v>
      </c>
      <c r="AE109" t="s">
        <v>983</v>
      </c>
      <c r="AF109">
        <v>1410</v>
      </c>
      <c r="AG109">
        <v>1380</v>
      </c>
      <c r="AH109">
        <v>1370</v>
      </c>
      <c r="AI109">
        <v>1350</v>
      </c>
      <c r="AJ109">
        <v>1340</v>
      </c>
      <c r="AK109">
        <v>1330</v>
      </c>
      <c r="AL109">
        <v>1320</v>
      </c>
      <c r="AM109">
        <v>1320</v>
      </c>
      <c r="AO109" t="s">
        <v>1002</v>
      </c>
      <c r="AP109" t="s">
        <v>969</v>
      </c>
      <c r="AQ109" t="s">
        <v>983</v>
      </c>
      <c r="AR109" s="15">
        <v>42.3</v>
      </c>
      <c r="AS109" s="15">
        <v>41.48791140595776</v>
      </c>
      <c r="AT109" s="15">
        <v>41.005827626926823</v>
      </c>
      <c r="AU109" s="15">
        <v>40.551653838707772</v>
      </c>
      <c r="AV109" s="15">
        <v>40.232617715217074</v>
      </c>
      <c r="AW109" s="15">
        <v>39.966026269021846</v>
      </c>
      <c r="AX109" s="15">
        <v>39.728103916062871</v>
      </c>
      <c r="AY109" s="15">
        <v>39.506093018581531</v>
      </c>
    </row>
    <row r="110" spans="1:51" ht="15" customHeight="1">
      <c r="A110" s="3">
        <v>1</v>
      </c>
      <c r="B110" s="7" t="s">
        <v>1009</v>
      </c>
      <c r="C110" s="8" t="s">
        <v>966</v>
      </c>
      <c r="D110" s="143" t="s">
        <v>1001</v>
      </c>
      <c r="E110" s="9" t="s">
        <v>967</v>
      </c>
      <c r="F110" s="10" t="s">
        <v>979</v>
      </c>
      <c r="G110" s="11">
        <v>1190</v>
      </c>
      <c r="H110" s="12">
        <v>1130</v>
      </c>
      <c r="I110" s="12">
        <v>1080</v>
      </c>
      <c r="J110" s="12">
        <v>1050</v>
      </c>
      <c r="K110" s="12">
        <v>1020</v>
      </c>
      <c r="L110" s="12">
        <v>1010</v>
      </c>
      <c r="M110" s="12">
        <v>990</v>
      </c>
      <c r="N110" s="13">
        <v>980</v>
      </c>
      <c r="P110" s="143" t="s">
        <v>1001</v>
      </c>
      <c r="Q110" s="9" t="s">
        <v>967</v>
      </c>
      <c r="R110" s="10" t="s">
        <v>979</v>
      </c>
      <c r="S110" s="11">
        <v>35.699999999999996</v>
      </c>
      <c r="T110" s="12">
        <v>33.989074625404655</v>
      </c>
      <c r="U110" s="12">
        <v>32.479916536162186</v>
      </c>
      <c r="V110" s="12">
        <v>31.446605733446106</v>
      </c>
      <c r="W110" s="12">
        <v>30.723890383126555</v>
      </c>
      <c r="X110" s="12">
        <v>30.180543173048999</v>
      </c>
      <c r="Y110" s="12">
        <v>29.709480000693272</v>
      </c>
      <c r="Z110" s="13">
        <v>29.276280746344565</v>
      </c>
    </row>
    <row r="111" spans="1:51">
      <c r="A111" s="3">
        <v>2</v>
      </c>
      <c r="C111">
        <v>-1</v>
      </c>
      <c r="D111" s="143"/>
      <c r="E111" s="9" t="s">
        <v>968</v>
      </c>
      <c r="F111" s="10" t="s">
        <v>979</v>
      </c>
      <c r="G111" s="18">
        <v>1190</v>
      </c>
      <c r="H111" s="19">
        <v>1150</v>
      </c>
      <c r="I111" s="19">
        <v>1130</v>
      </c>
      <c r="J111" s="19">
        <v>1110</v>
      </c>
      <c r="K111" s="19">
        <v>1090</v>
      </c>
      <c r="L111" s="19">
        <v>1070</v>
      </c>
      <c r="M111" s="19">
        <v>1060</v>
      </c>
      <c r="N111" s="20">
        <v>1050</v>
      </c>
      <c r="P111" s="143"/>
      <c r="Q111" s="9" t="s">
        <v>968</v>
      </c>
      <c r="R111" s="10" t="s">
        <v>979</v>
      </c>
      <c r="S111" s="18">
        <v>35.699999999999996</v>
      </c>
      <c r="T111" s="19">
        <v>34.642003392250075</v>
      </c>
      <c r="U111" s="19">
        <v>33.944456932839309</v>
      </c>
      <c r="V111" s="19">
        <v>33.420773428010534</v>
      </c>
      <c r="W111" s="19">
        <v>32.802517976133537</v>
      </c>
      <c r="X111" s="19">
        <v>32.205030671149075</v>
      </c>
      <c r="Y111" s="19">
        <v>31.774001248317489</v>
      </c>
      <c r="Z111" s="20">
        <v>31.368165642855367</v>
      </c>
    </row>
    <row r="112" spans="1:51" ht="15.75" thickBot="1">
      <c r="A112" s="3">
        <v>3</v>
      </c>
      <c r="D112" s="144"/>
      <c r="E112" s="21" t="s">
        <v>969</v>
      </c>
      <c r="F112" s="22" t="s">
        <v>979</v>
      </c>
      <c r="G112" s="23">
        <v>1190</v>
      </c>
      <c r="H112" s="24">
        <v>1130</v>
      </c>
      <c r="I112" s="24">
        <v>1100</v>
      </c>
      <c r="J112" s="24">
        <v>1070</v>
      </c>
      <c r="K112" s="24">
        <v>1050</v>
      </c>
      <c r="L112" s="24">
        <v>1030</v>
      </c>
      <c r="M112" s="24">
        <v>1010</v>
      </c>
      <c r="N112" s="25">
        <v>1000</v>
      </c>
      <c r="P112" s="144"/>
      <c r="Q112" s="21" t="s">
        <v>969</v>
      </c>
      <c r="R112" s="22" t="s">
        <v>979</v>
      </c>
      <c r="S112" s="23">
        <v>35.699999999999996</v>
      </c>
      <c r="T112" s="24">
        <v>33.985484807949661</v>
      </c>
      <c r="U112" s="24">
        <v>32.991789820986511</v>
      </c>
      <c r="V112" s="24">
        <v>32.071925672702697</v>
      </c>
      <c r="W112" s="24">
        <v>31.435168257399415</v>
      </c>
      <c r="X112" s="24">
        <v>30.909008787648578</v>
      </c>
      <c r="Y112" s="24">
        <v>30.443970657965256</v>
      </c>
      <c r="Z112" s="25">
        <v>30.013880828608379</v>
      </c>
    </row>
    <row r="113" spans="1:26" ht="15.75" thickBot="1"/>
    <row r="114" spans="1:26" ht="15.75" thickBot="1">
      <c r="A114" s="3">
        <v>0</v>
      </c>
      <c r="D114" s="4"/>
      <c r="E114" s="145" t="s">
        <v>21</v>
      </c>
      <c r="F114" s="146" t="s">
        <v>21</v>
      </c>
      <c r="G114" s="5">
        <v>2015</v>
      </c>
      <c r="H114" s="5">
        <v>2020</v>
      </c>
      <c r="I114" s="5">
        <v>2025</v>
      </c>
      <c r="J114" s="5">
        <v>2030</v>
      </c>
      <c r="K114" s="5">
        <v>2035</v>
      </c>
      <c r="L114" s="5">
        <v>2040</v>
      </c>
      <c r="M114" s="5">
        <v>2045</v>
      </c>
      <c r="N114" s="6">
        <v>2050</v>
      </c>
      <c r="P114" s="4"/>
      <c r="Q114" s="145" t="s">
        <v>21</v>
      </c>
      <c r="R114" s="146" t="s">
        <v>21</v>
      </c>
      <c r="S114" s="5">
        <v>2015</v>
      </c>
      <c r="T114" s="5">
        <v>2020</v>
      </c>
      <c r="U114" s="5">
        <v>2025</v>
      </c>
      <c r="V114" s="5">
        <v>2030</v>
      </c>
      <c r="W114" s="5">
        <v>2035</v>
      </c>
      <c r="X114" s="5">
        <v>2040</v>
      </c>
      <c r="Y114" s="5">
        <v>2045</v>
      </c>
      <c r="Z114" s="6">
        <v>2050</v>
      </c>
    </row>
    <row r="115" spans="1:26" ht="15" customHeight="1">
      <c r="A115" s="3">
        <v>1</v>
      </c>
      <c r="B115" s="7" t="s">
        <v>1009</v>
      </c>
      <c r="C115" s="8" t="s">
        <v>970</v>
      </c>
      <c r="D115" s="143" t="s">
        <v>1001</v>
      </c>
      <c r="E115" s="9" t="s">
        <v>967</v>
      </c>
      <c r="F115" s="10" t="s">
        <v>982</v>
      </c>
      <c r="G115" s="11">
        <v>1190</v>
      </c>
      <c r="H115" s="12">
        <v>1080</v>
      </c>
      <c r="I115" s="12">
        <v>980</v>
      </c>
      <c r="J115" s="12">
        <v>920</v>
      </c>
      <c r="K115" s="12">
        <v>870</v>
      </c>
      <c r="L115" s="12">
        <v>840</v>
      </c>
      <c r="M115" s="12">
        <v>820</v>
      </c>
      <c r="N115" s="13">
        <v>790</v>
      </c>
      <c r="P115" s="143" t="s">
        <v>1001</v>
      </c>
      <c r="Q115" s="9" t="s">
        <v>967</v>
      </c>
      <c r="R115" s="10" t="s">
        <v>982</v>
      </c>
      <c r="S115" s="11">
        <v>35.699999999999996</v>
      </c>
      <c r="T115" s="12">
        <v>32.274312955215521</v>
      </c>
      <c r="U115" s="12">
        <v>29.399601347534826</v>
      </c>
      <c r="V115" s="12">
        <v>27.510586132545413</v>
      </c>
      <c r="W115" s="12">
        <v>26.227604878896621</v>
      </c>
      <c r="X115" s="12">
        <v>25.283736158461146</v>
      </c>
      <c r="Y115" s="12">
        <v>24.479794887597734</v>
      </c>
      <c r="Z115" s="13">
        <v>23.752235879260034</v>
      </c>
    </row>
    <row r="116" spans="1:26">
      <c r="A116" s="3">
        <v>2</v>
      </c>
      <c r="C116">
        <v>-1</v>
      </c>
      <c r="D116" s="143"/>
      <c r="E116" s="9" t="s">
        <v>968</v>
      </c>
      <c r="F116" s="10" t="s">
        <v>982</v>
      </c>
      <c r="G116" s="18">
        <v>1190</v>
      </c>
      <c r="H116" s="19">
        <v>1120</v>
      </c>
      <c r="I116" s="19">
        <v>1070</v>
      </c>
      <c r="J116" s="19">
        <v>1040</v>
      </c>
      <c r="K116" s="19">
        <v>1000</v>
      </c>
      <c r="L116" s="19">
        <v>960</v>
      </c>
      <c r="M116" s="19">
        <v>940</v>
      </c>
      <c r="N116" s="20">
        <v>910</v>
      </c>
      <c r="P116" s="143"/>
      <c r="Q116" s="9" t="s">
        <v>968</v>
      </c>
      <c r="R116" s="10" t="s">
        <v>982</v>
      </c>
      <c r="S116" s="18">
        <v>35.699999999999996</v>
      </c>
      <c r="T116" s="19">
        <v>33.560716213380346</v>
      </c>
      <c r="U116" s="19">
        <v>32.187348555577984</v>
      </c>
      <c r="V116" s="19">
        <v>31.175634365067808</v>
      </c>
      <c r="W116" s="19">
        <v>30.00254680073088</v>
      </c>
      <c r="X116" s="19">
        <v>28.890792042629563</v>
      </c>
      <c r="Y116" s="19">
        <v>28.102138275467343</v>
      </c>
      <c r="Z116" s="20">
        <v>27.369816117625511</v>
      </c>
    </row>
    <row r="117" spans="1:26" ht="15.75" thickBot="1">
      <c r="A117" s="3">
        <v>3</v>
      </c>
      <c r="D117" s="144"/>
      <c r="E117" s="21" t="s">
        <v>969</v>
      </c>
      <c r="F117" s="22" t="s">
        <v>982</v>
      </c>
      <c r="G117" s="23">
        <v>1190</v>
      </c>
      <c r="H117" s="24">
        <v>1080</v>
      </c>
      <c r="I117" s="24">
        <v>1010</v>
      </c>
      <c r="J117" s="24">
        <v>950</v>
      </c>
      <c r="K117" s="24">
        <v>920</v>
      </c>
      <c r="L117" s="24">
        <v>890</v>
      </c>
      <c r="M117" s="24">
        <v>860</v>
      </c>
      <c r="N117" s="25">
        <v>830</v>
      </c>
      <c r="P117" s="144"/>
      <c r="Q117" s="21" t="s">
        <v>969</v>
      </c>
      <c r="R117" s="22" t="s">
        <v>982</v>
      </c>
      <c r="S117" s="23">
        <v>35.699999999999996</v>
      </c>
      <c r="T117" s="24">
        <v>32.267311583285192</v>
      </c>
      <c r="U117" s="24">
        <v>30.359222145202278</v>
      </c>
      <c r="V117" s="24">
        <v>28.646054602513061</v>
      </c>
      <c r="W117" s="24">
        <v>27.490037150995491</v>
      </c>
      <c r="X117" s="24">
        <v>26.553236371175359</v>
      </c>
      <c r="Y117" s="24">
        <v>25.739128952175342</v>
      </c>
      <c r="Z117" s="25">
        <v>24.997777475388823</v>
      </c>
    </row>
    <row r="118" spans="1:26" ht="15.75" thickBot="1"/>
    <row r="119" spans="1:26" ht="15.75" thickBot="1">
      <c r="A119" s="3">
        <v>0</v>
      </c>
      <c r="D119" s="4"/>
      <c r="E119" s="145" t="s">
        <v>21</v>
      </c>
      <c r="F119" s="146" t="s">
        <v>21</v>
      </c>
      <c r="G119" s="5">
        <v>2015</v>
      </c>
      <c r="H119" s="5">
        <v>2020</v>
      </c>
      <c r="I119" s="5">
        <v>2025</v>
      </c>
      <c r="J119" s="5">
        <v>2030</v>
      </c>
      <c r="K119" s="5">
        <v>2035</v>
      </c>
      <c r="L119" s="5">
        <v>2040</v>
      </c>
      <c r="M119" s="5">
        <v>2045</v>
      </c>
      <c r="N119" s="6">
        <v>2050</v>
      </c>
      <c r="P119" s="4"/>
      <c r="Q119" s="145" t="s">
        <v>21</v>
      </c>
      <c r="R119" s="146" t="s">
        <v>21</v>
      </c>
      <c r="S119" s="5">
        <v>2015</v>
      </c>
      <c r="T119" s="5">
        <v>2020</v>
      </c>
      <c r="U119" s="5">
        <v>2025</v>
      </c>
      <c r="V119" s="5">
        <v>2030</v>
      </c>
      <c r="W119" s="5">
        <v>2035</v>
      </c>
      <c r="X119" s="5">
        <v>2040</v>
      </c>
      <c r="Y119" s="5">
        <v>2045</v>
      </c>
      <c r="Z119" s="6">
        <v>2050</v>
      </c>
    </row>
    <row r="120" spans="1:26" ht="15" customHeight="1">
      <c r="A120" s="3">
        <v>1</v>
      </c>
      <c r="B120" s="7" t="s">
        <v>1009</v>
      </c>
      <c r="C120" s="8" t="s">
        <v>973</v>
      </c>
      <c r="D120" s="143" t="s">
        <v>1001</v>
      </c>
      <c r="E120" s="9" t="s">
        <v>967</v>
      </c>
      <c r="F120" s="10" t="s">
        <v>983</v>
      </c>
      <c r="G120" s="11">
        <v>1190</v>
      </c>
      <c r="H120" s="12">
        <v>1170</v>
      </c>
      <c r="I120" s="12">
        <v>1150</v>
      </c>
      <c r="J120" s="12">
        <v>1130</v>
      </c>
      <c r="K120" s="12">
        <v>1120</v>
      </c>
      <c r="L120" s="12">
        <v>1110</v>
      </c>
      <c r="M120" s="12">
        <v>1110</v>
      </c>
      <c r="N120" s="13">
        <v>1100</v>
      </c>
      <c r="P120" s="143" t="s">
        <v>1001</v>
      </c>
      <c r="Q120" s="9" t="s">
        <v>967</v>
      </c>
      <c r="R120" s="10" t="s">
        <v>983</v>
      </c>
      <c r="S120" s="11">
        <v>35.699999999999996</v>
      </c>
      <c r="T120" s="12">
        <v>35.016076942038076</v>
      </c>
      <c r="U120" s="12">
        <v>34.395267736363813</v>
      </c>
      <c r="V120" s="12">
        <v>33.960053435441182</v>
      </c>
      <c r="W120" s="12">
        <v>33.650480617578722</v>
      </c>
      <c r="X120" s="12">
        <v>33.414821021485807</v>
      </c>
      <c r="Y120" s="12">
        <v>33.208422306940349</v>
      </c>
      <c r="Z120" s="13">
        <v>33.016855667243703</v>
      </c>
    </row>
    <row r="121" spans="1:26">
      <c r="A121" s="3">
        <v>2</v>
      </c>
      <c r="C121">
        <v>-1</v>
      </c>
      <c r="D121" s="143"/>
      <c r="E121" s="9" t="s">
        <v>968</v>
      </c>
      <c r="F121" s="10" t="s">
        <v>983</v>
      </c>
      <c r="G121" s="18">
        <v>1190</v>
      </c>
      <c r="H121" s="19">
        <v>1180</v>
      </c>
      <c r="I121" s="19">
        <v>1170</v>
      </c>
      <c r="J121" s="19">
        <v>1160</v>
      </c>
      <c r="K121" s="19">
        <v>1150</v>
      </c>
      <c r="L121" s="19">
        <v>1140</v>
      </c>
      <c r="M121" s="19">
        <v>1140</v>
      </c>
      <c r="N121" s="20">
        <v>1130</v>
      </c>
      <c r="P121" s="143"/>
      <c r="Q121" s="9" t="s">
        <v>968</v>
      </c>
      <c r="R121" s="10" t="s">
        <v>983</v>
      </c>
      <c r="S121" s="18">
        <v>35.699999999999996</v>
      </c>
      <c r="T121" s="19">
        <v>35.279487363683685</v>
      </c>
      <c r="U121" s="19">
        <v>34.99796533033718</v>
      </c>
      <c r="V121" s="19">
        <v>34.784299769025516</v>
      </c>
      <c r="W121" s="19">
        <v>34.529419606176248</v>
      </c>
      <c r="X121" s="19">
        <v>34.280319384389117</v>
      </c>
      <c r="Y121" s="19">
        <v>34.098873236966668</v>
      </c>
      <c r="Z121" s="20">
        <v>33.926663907295861</v>
      </c>
    </row>
    <row r="122" spans="1:26" ht="15.75" thickBot="1">
      <c r="A122" s="3">
        <v>3</v>
      </c>
      <c r="D122" s="144"/>
      <c r="E122" s="21" t="s">
        <v>969</v>
      </c>
      <c r="F122" s="22" t="s">
        <v>983</v>
      </c>
      <c r="G122" s="23">
        <v>1190</v>
      </c>
      <c r="H122" s="24">
        <v>1170</v>
      </c>
      <c r="I122" s="24">
        <v>1150</v>
      </c>
      <c r="J122" s="24">
        <v>1140</v>
      </c>
      <c r="K122" s="24">
        <v>1130</v>
      </c>
      <c r="L122" s="24">
        <v>1120</v>
      </c>
      <c r="M122" s="24">
        <v>1120</v>
      </c>
      <c r="N122" s="25">
        <v>1110</v>
      </c>
      <c r="P122" s="144"/>
      <c r="Q122" s="21" t="s">
        <v>969</v>
      </c>
      <c r="R122" s="22" t="s">
        <v>983</v>
      </c>
      <c r="S122" s="23">
        <v>35.699999999999996</v>
      </c>
      <c r="T122" s="24">
        <v>35.014620264602648</v>
      </c>
      <c r="U122" s="24">
        <v>34.607755231236119</v>
      </c>
      <c r="V122" s="24">
        <v>34.224445438342023</v>
      </c>
      <c r="W122" s="24">
        <v>33.955188000786045</v>
      </c>
      <c r="X122" s="24">
        <v>33.730192383075178</v>
      </c>
      <c r="Y122" s="24">
        <v>33.529392666748102</v>
      </c>
      <c r="Z122" s="25">
        <v>33.342021767455329</v>
      </c>
    </row>
    <row r="123" spans="1:26" ht="15.75" thickBot="1"/>
    <row r="124" spans="1:26" ht="15.75" thickBot="1">
      <c r="A124" s="3">
        <v>0</v>
      </c>
      <c r="D124" s="4"/>
      <c r="E124" s="145" t="s">
        <v>21</v>
      </c>
      <c r="F124" s="146" t="s">
        <v>21</v>
      </c>
      <c r="G124" s="5">
        <v>2015</v>
      </c>
      <c r="H124" s="5">
        <v>2020</v>
      </c>
      <c r="I124" s="5">
        <v>2025</v>
      </c>
      <c r="J124" s="5">
        <v>2030</v>
      </c>
      <c r="K124" s="5">
        <v>2035</v>
      </c>
      <c r="L124" s="5">
        <v>2040</v>
      </c>
      <c r="M124" s="5">
        <v>2045</v>
      </c>
      <c r="N124" s="6">
        <v>2050</v>
      </c>
      <c r="P124" s="4"/>
      <c r="Q124" s="145" t="s">
        <v>21</v>
      </c>
      <c r="R124" s="146" t="s">
        <v>21</v>
      </c>
      <c r="S124" s="5">
        <v>2015</v>
      </c>
      <c r="T124" s="5">
        <v>2020</v>
      </c>
      <c r="U124" s="5">
        <v>2025</v>
      </c>
      <c r="V124" s="5">
        <v>2030</v>
      </c>
      <c r="W124" s="5">
        <v>2035</v>
      </c>
      <c r="X124" s="5">
        <v>2040</v>
      </c>
      <c r="Y124" s="5">
        <v>2045</v>
      </c>
      <c r="Z124" s="6">
        <v>2050</v>
      </c>
    </row>
    <row r="125" spans="1:26" ht="15" customHeight="1">
      <c r="A125" s="3">
        <v>1</v>
      </c>
      <c r="B125" s="7" t="s">
        <v>1010</v>
      </c>
      <c r="C125" s="8" t="s">
        <v>966</v>
      </c>
      <c r="D125" s="143" t="s">
        <v>1002</v>
      </c>
      <c r="E125" s="9" t="s">
        <v>967</v>
      </c>
      <c r="F125" s="10" t="s">
        <v>979</v>
      </c>
      <c r="G125" s="11">
        <v>1410</v>
      </c>
      <c r="H125" s="12">
        <v>1340</v>
      </c>
      <c r="I125" s="12">
        <v>1280</v>
      </c>
      <c r="J125" s="12">
        <v>1240</v>
      </c>
      <c r="K125" s="12">
        <v>1210</v>
      </c>
      <c r="L125" s="12">
        <v>1190</v>
      </c>
      <c r="M125" s="12">
        <v>1170</v>
      </c>
      <c r="N125" s="13">
        <v>1160</v>
      </c>
      <c r="P125" s="143" t="s">
        <v>1002</v>
      </c>
      <c r="Q125" s="9" t="s">
        <v>967</v>
      </c>
      <c r="R125" s="10" t="s">
        <v>979</v>
      </c>
      <c r="S125" s="11">
        <v>42.3</v>
      </c>
      <c r="T125" s="12">
        <v>40.272769093966858</v>
      </c>
      <c r="U125" s="12">
        <v>38.484606988225778</v>
      </c>
      <c r="V125" s="12">
        <v>37.260263936268075</v>
      </c>
      <c r="W125" s="12">
        <v>36.403937344712979</v>
      </c>
      <c r="X125" s="12">
        <v>35.760139389915203</v>
      </c>
      <c r="Y125" s="12">
        <v>35.201988908384472</v>
      </c>
      <c r="Z125" s="13">
        <v>34.688702396929273</v>
      </c>
    </row>
    <row r="126" spans="1:26">
      <c r="A126" s="3">
        <v>2</v>
      </c>
      <c r="C126">
        <v>-1</v>
      </c>
      <c r="D126" s="143"/>
      <c r="E126" s="9" t="s">
        <v>968</v>
      </c>
      <c r="F126" s="10" t="s">
        <v>979</v>
      </c>
      <c r="G126" s="18">
        <v>1410</v>
      </c>
      <c r="H126" s="19">
        <v>1370</v>
      </c>
      <c r="I126" s="19">
        <v>1340</v>
      </c>
      <c r="J126" s="19">
        <v>1320</v>
      </c>
      <c r="K126" s="19">
        <v>1300</v>
      </c>
      <c r="L126" s="19">
        <v>1270</v>
      </c>
      <c r="M126" s="19">
        <v>1250</v>
      </c>
      <c r="N126" s="20">
        <v>1240</v>
      </c>
      <c r="P126" s="143"/>
      <c r="Q126" s="9" t="s">
        <v>968</v>
      </c>
      <c r="R126" s="10" t="s">
        <v>979</v>
      </c>
      <c r="S126" s="18">
        <v>42.3</v>
      </c>
      <c r="T126" s="19">
        <v>41.046407380733278</v>
      </c>
      <c r="U126" s="19">
        <v>40.219902752355821</v>
      </c>
      <c r="V126" s="19">
        <v>39.599403809659535</v>
      </c>
      <c r="W126" s="19">
        <v>38.86684903054477</v>
      </c>
      <c r="X126" s="19">
        <v>38.158901887664015</v>
      </c>
      <c r="Y126" s="19">
        <v>37.648186353048438</v>
      </c>
      <c r="Z126" s="20">
        <v>37.167322316324402</v>
      </c>
    </row>
    <row r="127" spans="1:26" ht="15.75" thickBot="1">
      <c r="A127" s="3">
        <v>3</v>
      </c>
      <c r="D127" s="144"/>
      <c r="E127" s="21" t="s">
        <v>969</v>
      </c>
      <c r="F127" s="22" t="s">
        <v>979</v>
      </c>
      <c r="G127" s="23">
        <v>1410</v>
      </c>
      <c r="H127" s="24">
        <v>1340</v>
      </c>
      <c r="I127" s="24">
        <v>1300</v>
      </c>
      <c r="J127" s="24">
        <v>1270</v>
      </c>
      <c r="K127" s="24">
        <v>1240</v>
      </c>
      <c r="L127" s="24">
        <v>1220</v>
      </c>
      <c r="M127" s="24">
        <v>1200</v>
      </c>
      <c r="N127" s="25">
        <v>1190</v>
      </c>
      <c r="P127" s="144"/>
      <c r="Q127" s="21" t="s">
        <v>969</v>
      </c>
      <c r="R127" s="22" t="s">
        <v>979</v>
      </c>
      <c r="S127" s="23">
        <v>42.3</v>
      </c>
      <c r="T127" s="24">
        <v>40.268515612780689</v>
      </c>
      <c r="U127" s="24">
        <v>39.091112308899987</v>
      </c>
      <c r="V127" s="24">
        <v>38.00118924244606</v>
      </c>
      <c r="W127" s="24">
        <v>37.246711968851407</v>
      </c>
      <c r="X127" s="24">
        <v>36.623279319818899</v>
      </c>
      <c r="Y127" s="24">
        <v>36.072267754395803</v>
      </c>
      <c r="Z127" s="25">
        <v>35.562665519611599</v>
      </c>
    </row>
    <row r="128" spans="1:26" ht="15.75" thickBot="1"/>
    <row r="129" spans="1:26" ht="15.75" thickBot="1">
      <c r="A129" s="3">
        <v>0</v>
      </c>
      <c r="D129" s="4"/>
      <c r="E129" s="145" t="s">
        <v>21</v>
      </c>
      <c r="F129" s="146" t="s">
        <v>21</v>
      </c>
      <c r="G129" s="5">
        <v>2015</v>
      </c>
      <c r="H129" s="5">
        <v>2020</v>
      </c>
      <c r="I129" s="5">
        <v>2025</v>
      </c>
      <c r="J129" s="5">
        <v>2030</v>
      </c>
      <c r="K129" s="5">
        <v>2035</v>
      </c>
      <c r="L129" s="5">
        <v>2040</v>
      </c>
      <c r="M129" s="5">
        <v>2045</v>
      </c>
      <c r="N129" s="6">
        <v>2050</v>
      </c>
      <c r="P129" s="4"/>
      <c r="Q129" s="145" t="s">
        <v>21</v>
      </c>
      <c r="R129" s="146" t="s">
        <v>21</v>
      </c>
      <c r="S129" s="5">
        <v>2015</v>
      </c>
      <c r="T129" s="5">
        <v>2020</v>
      </c>
      <c r="U129" s="5">
        <v>2025</v>
      </c>
      <c r="V129" s="5">
        <v>2030</v>
      </c>
      <c r="W129" s="5">
        <v>2035</v>
      </c>
      <c r="X129" s="5">
        <v>2040</v>
      </c>
      <c r="Y129" s="5">
        <v>2045</v>
      </c>
      <c r="Z129" s="6">
        <v>2050</v>
      </c>
    </row>
    <row r="130" spans="1:26" ht="15" customHeight="1">
      <c r="A130" s="3">
        <v>1</v>
      </c>
      <c r="B130" s="7" t="s">
        <v>1010</v>
      </c>
      <c r="C130" s="8" t="s">
        <v>970</v>
      </c>
      <c r="D130" s="143" t="s">
        <v>1002</v>
      </c>
      <c r="E130" s="9" t="s">
        <v>967</v>
      </c>
      <c r="F130" s="10" t="s">
        <v>982</v>
      </c>
      <c r="G130" s="11">
        <v>1410</v>
      </c>
      <c r="H130" s="12">
        <v>1270</v>
      </c>
      <c r="I130" s="12">
        <v>1160</v>
      </c>
      <c r="J130" s="12">
        <v>1090</v>
      </c>
      <c r="K130" s="12">
        <v>1040</v>
      </c>
      <c r="L130" s="12">
        <v>1000</v>
      </c>
      <c r="M130" s="12">
        <v>970</v>
      </c>
      <c r="N130" s="13">
        <v>940</v>
      </c>
      <c r="P130" s="143" t="s">
        <v>1002</v>
      </c>
      <c r="Q130" s="9" t="s">
        <v>967</v>
      </c>
      <c r="R130" s="10" t="s">
        <v>982</v>
      </c>
      <c r="S130" s="11">
        <v>42.3</v>
      </c>
      <c r="T130" s="12">
        <v>38.240992661221753</v>
      </c>
      <c r="U130" s="12">
        <v>34.834821764726144</v>
      </c>
      <c r="V130" s="12">
        <v>32.596576846125238</v>
      </c>
      <c r="W130" s="12">
        <v>31.076405780877508</v>
      </c>
      <c r="X130" s="12">
        <v>29.958040322210266</v>
      </c>
      <c r="Y130" s="12">
        <v>29.005471253372107</v>
      </c>
      <c r="Z130" s="13">
        <v>28.143405537610633</v>
      </c>
    </row>
    <row r="131" spans="1:26">
      <c r="A131" s="3">
        <v>2</v>
      </c>
      <c r="C131">
        <v>-1</v>
      </c>
      <c r="D131" s="143"/>
      <c r="E131" s="9" t="s">
        <v>968</v>
      </c>
      <c r="F131" s="10" t="s">
        <v>982</v>
      </c>
      <c r="G131" s="18">
        <v>1410</v>
      </c>
      <c r="H131" s="19">
        <v>1330</v>
      </c>
      <c r="I131" s="19">
        <v>1270</v>
      </c>
      <c r="J131" s="19">
        <v>1230</v>
      </c>
      <c r="K131" s="19">
        <v>1180</v>
      </c>
      <c r="L131" s="19">
        <v>1140</v>
      </c>
      <c r="M131" s="19">
        <v>1110</v>
      </c>
      <c r="N131" s="20">
        <v>1080</v>
      </c>
      <c r="P131" s="143"/>
      <c r="Q131" s="9" t="s">
        <v>968</v>
      </c>
      <c r="R131" s="10" t="s">
        <v>982</v>
      </c>
      <c r="S131" s="18">
        <v>42.3</v>
      </c>
      <c r="T131" s="19">
        <v>39.765218370475864</v>
      </c>
      <c r="U131" s="19">
        <v>38.137950809550375</v>
      </c>
      <c r="V131" s="19">
        <v>36.939197020794623</v>
      </c>
      <c r="W131" s="19">
        <v>35.549236125235737</v>
      </c>
      <c r="X131" s="19">
        <v>34.231946874040062</v>
      </c>
      <c r="Y131" s="19">
        <v>33.297491570091552</v>
      </c>
      <c r="Z131" s="20">
        <v>32.429782122564674</v>
      </c>
    </row>
    <row r="132" spans="1:26" ht="15.75" thickBot="1">
      <c r="A132" s="3">
        <v>3</v>
      </c>
      <c r="D132" s="144"/>
      <c r="E132" s="21" t="s">
        <v>969</v>
      </c>
      <c r="F132" s="22" t="s">
        <v>982</v>
      </c>
      <c r="G132" s="23">
        <v>1410</v>
      </c>
      <c r="H132" s="24">
        <v>1270</v>
      </c>
      <c r="I132" s="24">
        <v>1200</v>
      </c>
      <c r="J132" s="24">
        <v>1130</v>
      </c>
      <c r="K132" s="24">
        <v>1090</v>
      </c>
      <c r="L132" s="24">
        <v>1050</v>
      </c>
      <c r="M132" s="24">
        <v>1020</v>
      </c>
      <c r="N132" s="25">
        <v>990</v>
      </c>
      <c r="P132" s="144"/>
      <c r="Q132" s="21" t="s">
        <v>969</v>
      </c>
      <c r="R132" s="22" t="s">
        <v>982</v>
      </c>
      <c r="S132" s="23">
        <v>42.3</v>
      </c>
      <c r="T132" s="24">
        <v>38.232696918010184</v>
      </c>
      <c r="U132" s="24">
        <v>35.971851449357317</v>
      </c>
      <c r="V132" s="24">
        <v>33.94196385675918</v>
      </c>
      <c r="W132" s="24">
        <v>32.572228893196339</v>
      </c>
      <c r="X132" s="24">
        <v>31.4622380532414</v>
      </c>
      <c r="Y132" s="24">
        <v>30.497623380308607</v>
      </c>
      <c r="Z132" s="25">
        <v>29.619215327981721</v>
      </c>
    </row>
    <row r="133" spans="1:26" ht="15.75" thickBot="1"/>
    <row r="134" spans="1:26" ht="15.75" thickBot="1">
      <c r="A134" s="3">
        <v>0</v>
      </c>
      <c r="D134" s="4"/>
      <c r="E134" s="145" t="s">
        <v>21</v>
      </c>
      <c r="F134" s="146" t="s">
        <v>21</v>
      </c>
      <c r="G134" s="5">
        <v>2015</v>
      </c>
      <c r="H134" s="5">
        <v>2020</v>
      </c>
      <c r="I134" s="5">
        <v>2025</v>
      </c>
      <c r="J134" s="5">
        <v>2030</v>
      </c>
      <c r="K134" s="5">
        <v>2035</v>
      </c>
      <c r="L134" s="5">
        <v>2040</v>
      </c>
      <c r="M134" s="5">
        <v>2045</v>
      </c>
      <c r="N134" s="6">
        <v>2050</v>
      </c>
      <c r="P134" s="4"/>
      <c r="Q134" s="145" t="s">
        <v>21</v>
      </c>
      <c r="R134" s="146" t="s">
        <v>21</v>
      </c>
      <c r="S134" s="5">
        <v>2015</v>
      </c>
      <c r="T134" s="5">
        <v>2020</v>
      </c>
      <c r="U134" s="5">
        <v>2025</v>
      </c>
      <c r="V134" s="5">
        <v>2030</v>
      </c>
      <c r="W134" s="5">
        <v>2035</v>
      </c>
      <c r="X134" s="5">
        <v>2040</v>
      </c>
      <c r="Y134" s="5">
        <v>2045</v>
      </c>
      <c r="Z134" s="6">
        <v>2050</v>
      </c>
    </row>
    <row r="135" spans="1:26" ht="15" customHeight="1">
      <c r="A135" s="3">
        <v>1</v>
      </c>
      <c r="B135" s="7" t="s">
        <v>1010</v>
      </c>
      <c r="C135" s="8" t="s">
        <v>973</v>
      </c>
      <c r="D135" s="143" t="s">
        <v>1002</v>
      </c>
      <c r="E135" s="9" t="s">
        <v>967</v>
      </c>
      <c r="F135" s="10" t="s">
        <v>983</v>
      </c>
      <c r="G135" s="11">
        <v>1410</v>
      </c>
      <c r="H135" s="12">
        <v>1380</v>
      </c>
      <c r="I135" s="12">
        <v>1360</v>
      </c>
      <c r="J135" s="12">
        <v>1340</v>
      </c>
      <c r="K135" s="12">
        <v>1330</v>
      </c>
      <c r="L135" s="12">
        <v>1320</v>
      </c>
      <c r="M135" s="12">
        <v>1310</v>
      </c>
      <c r="N135" s="13">
        <v>1300</v>
      </c>
      <c r="P135" s="143" t="s">
        <v>1002</v>
      </c>
      <c r="Q135" s="9" t="s">
        <v>967</v>
      </c>
      <c r="R135" s="10" t="s">
        <v>983</v>
      </c>
      <c r="S135" s="11">
        <v>42.3</v>
      </c>
      <c r="T135" s="12">
        <v>41.48963738510394</v>
      </c>
      <c r="U135" s="12">
        <v>40.754056729641157</v>
      </c>
      <c r="V135" s="12">
        <v>40.238382641993326</v>
      </c>
      <c r="W135" s="12">
        <v>39.871577874610082</v>
      </c>
      <c r="X135" s="12">
        <v>39.592350958231073</v>
      </c>
      <c r="Y135" s="12">
        <v>39.347794498139393</v>
      </c>
      <c r="Z135" s="13">
        <v>39.120812177154292</v>
      </c>
    </row>
    <row r="136" spans="1:26">
      <c r="A136" s="3">
        <v>2</v>
      </c>
      <c r="C136">
        <v>-1</v>
      </c>
      <c r="D136" s="143"/>
      <c r="E136" s="9" t="s">
        <v>968</v>
      </c>
      <c r="F136" s="10" t="s">
        <v>983</v>
      </c>
      <c r="G136" s="18">
        <v>1410</v>
      </c>
      <c r="H136" s="19">
        <v>1390</v>
      </c>
      <c r="I136" s="19">
        <v>1380</v>
      </c>
      <c r="J136" s="19">
        <v>1370</v>
      </c>
      <c r="K136" s="19">
        <v>1360</v>
      </c>
      <c r="L136" s="19">
        <v>1350</v>
      </c>
      <c r="M136" s="19">
        <v>1350</v>
      </c>
      <c r="N136" s="20">
        <v>1340</v>
      </c>
      <c r="P136" s="143"/>
      <c r="Q136" s="9" t="s">
        <v>968</v>
      </c>
      <c r="R136" s="10" t="s">
        <v>983</v>
      </c>
      <c r="S136" s="18">
        <v>42.3</v>
      </c>
      <c r="T136" s="19">
        <v>41.801745531759657</v>
      </c>
      <c r="U136" s="19">
        <v>41.468177408214643</v>
      </c>
      <c r="V136" s="19">
        <v>41.215010650694104</v>
      </c>
      <c r="W136" s="19">
        <v>40.913009785469342</v>
      </c>
      <c r="X136" s="19">
        <v>40.617857421839211</v>
      </c>
      <c r="Y136" s="19">
        <v>40.402866608506741</v>
      </c>
      <c r="Z136" s="20">
        <v>40.198820259905197</v>
      </c>
    </row>
    <row r="137" spans="1:26" ht="15.75" thickBot="1">
      <c r="A137" s="3">
        <v>3</v>
      </c>
      <c r="D137" s="144"/>
      <c r="E137" s="21" t="s">
        <v>969</v>
      </c>
      <c r="F137" s="22" t="s">
        <v>983</v>
      </c>
      <c r="G137" s="23">
        <v>1410</v>
      </c>
      <c r="H137" s="24">
        <v>1380</v>
      </c>
      <c r="I137" s="24">
        <v>1370</v>
      </c>
      <c r="J137" s="24">
        <v>1350</v>
      </c>
      <c r="K137" s="24">
        <v>1340</v>
      </c>
      <c r="L137" s="24">
        <v>1330</v>
      </c>
      <c r="M137" s="24">
        <v>1320</v>
      </c>
      <c r="N137" s="25">
        <v>1320</v>
      </c>
      <c r="P137" s="144"/>
      <c r="Q137" s="21" t="s">
        <v>969</v>
      </c>
      <c r="R137" s="22" t="s">
        <v>983</v>
      </c>
      <c r="S137" s="23">
        <v>42.3</v>
      </c>
      <c r="T137" s="24">
        <v>41.48791140595776</v>
      </c>
      <c r="U137" s="24">
        <v>41.005827626926823</v>
      </c>
      <c r="V137" s="24">
        <v>40.551653838707772</v>
      </c>
      <c r="W137" s="24">
        <v>40.232617715217074</v>
      </c>
      <c r="X137" s="24">
        <v>39.966026269021846</v>
      </c>
      <c r="Y137" s="24">
        <v>39.728103916062871</v>
      </c>
      <c r="Z137" s="25">
        <v>39.506093018581531</v>
      </c>
    </row>
  </sheetData>
  <mergeCells count="116">
    <mergeCell ref="D135:D137"/>
    <mergeCell ref="P135:P137"/>
    <mergeCell ref="E129:F129"/>
    <mergeCell ref="Q129:R129"/>
    <mergeCell ref="D130:D132"/>
    <mergeCell ref="P130:P132"/>
    <mergeCell ref="E134:F134"/>
    <mergeCell ref="Q134:R134"/>
    <mergeCell ref="D120:D122"/>
    <mergeCell ref="P120:P122"/>
    <mergeCell ref="E124:F124"/>
    <mergeCell ref="Q124:R124"/>
    <mergeCell ref="D125:D127"/>
    <mergeCell ref="P125:P127"/>
    <mergeCell ref="E114:F114"/>
    <mergeCell ref="Q114:R114"/>
    <mergeCell ref="D115:D117"/>
    <mergeCell ref="P115:P117"/>
    <mergeCell ref="E119:F119"/>
    <mergeCell ref="Q119:R119"/>
    <mergeCell ref="D105:D107"/>
    <mergeCell ref="P105:P107"/>
    <mergeCell ref="E109:F109"/>
    <mergeCell ref="Q109:R109"/>
    <mergeCell ref="D110:D112"/>
    <mergeCell ref="P110:P112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A1:CR137"/>
  <sheetViews>
    <sheetView topLeftCell="A61" workbookViewId="0">
      <selection activeCell="G75" sqref="G75"/>
    </sheetView>
  </sheetViews>
  <sheetFormatPr defaultRowHeight="15"/>
  <cols>
    <col min="2" max="2" width="18.28515625" bestFit="1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17.85546875" bestFit="1" customWidth="1"/>
    <col min="41" max="41" width="17.85546875" bestFit="1" customWidth="1"/>
    <col min="52" max="52" width="9.140625" style="1"/>
    <col min="53" max="53" width="19.28515625" bestFit="1" customWidth="1"/>
    <col min="74" max="74" width="9.140625" style="1"/>
    <col min="75" max="75" width="19.28515625" bestFit="1" customWidth="1"/>
    <col min="96" max="96" width="9.140625" style="1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1011</v>
      </c>
      <c r="C5" s="8" t="s">
        <v>966</v>
      </c>
      <c r="D5" s="143" t="s">
        <v>1012</v>
      </c>
      <c r="E5" s="9" t="s">
        <v>967</v>
      </c>
      <c r="F5" s="10" t="s">
        <v>979</v>
      </c>
      <c r="G5" s="11">
        <v>3300</v>
      </c>
      <c r="H5" s="12">
        <v>2720</v>
      </c>
      <c r="I5" s="12">
        <v>2310</v>
      </c>
      <c r="J5" s="12">
        <v>2170</v>
      </c>
      <c r="K5" s="12">
        <v>2090</v>
      </c>
      <c r="L5" s="12">
        <v>2030</v>
      </c>
      <c r="M5" s="12">
        <v>2000</v>
      </c>
      <c r="N5" s="13">
        <v>1980</v>
      </c>
      <c r="P5" s="143" t="s">
        <v>1012</v>
      </c>
      <c r="Q5" s="9" t="s">
        <v>967</v>
      </c>
      <c r="R5" s="10" t="s">
        <v>979</v>
      </c>
      <c r="S5" s="11">
        <v>66</v>
      </c>
      <c r="T5" s="12">
        <v>54.456145121094742</v>
      </c>
      <c r="U5" s="12">
        <v>46.243700856551577</v>
      </c>
      <c r="V5" s="12">
        <v>43.482531946384306</v>
      </c>
      <c r="W5" s="12">
        <v>41.709848585833697</v>
      </c>
      <c r="X5" s="12">
        <v>40.629509531325986</v>
      </c>
      <c r="Y5" s="12">
        <v>39.921744439643156</v>
      </c>
      <c r="Z5" s="13">
        <v>39.569885418116073</v>
      </c>
      <c r="AB5" s="8">
        <v>5</v>
      </c>
      <c r="AC5" s="41" t="s">
        <v>1012</v>
      </c>
      <c r="AD5" s="41" t="s">
        <v>967</v>
      </c>
      <c r="AE5" s="41" t="s">
        <v>979</v>
      </c>
      <c r="AF5" s="41">
        <v>3300</v>
      </c>
      <c r="AG5" s="41">
        <v>2720</v>
      </c>
      <c r="AH5" s="41">
        <v>2310</v>
      </c>
      <c r="AI5" s="41">
        <v>2170</v>
      </c>
      <c r="AJ5" s="41">
        <v>2090</v>
      </c>
      <c r="AK5" s="41">
        <v>2030</v>
      </c>
      <c r="AL5" s="41">
        <v>2000</v>
      </c>
      <c r="AM5" s="41">
        <v>1980</v>
      </c>
      <c r="AN5" s="41"/>
      <c r="AO5" s="41" t="s">
        <v>1012</v>
      </c>
      <c r="AP5" s="41" t="s">
        <v>967</v>
      </c>
      <c r="AQ5" s="41" t="s">
        <v>979</v>
      </c>
      <c r="AR5" s="42">
        <v>66</v>
      </c>
      <c r="AS5" s="42">
        <v>54.456145121094742</v>
      </c>
      <c r="AT5" s="42">
        <v>46.243700856551577</v>
      </c>
      <c r="AU5" s="42">
        <v>43.482531946384306</v>
      </c>
      <c r="AV5" s="42">
        <v>41.709848585833697</v>
      </c>
      <c r="AW5" s="42">
        <v>40.629509531325986</v>
      </c>
      <c r="AX5" s="42">
        <v>39.921744439643156</v>
      </c>
      <c r="AY5" s="42">
        <v>39.569885418116073</v>
      </c>
      <c r="BA5" s="8" t="s">
        <v>967</v>
      </c>
      <c r="BC5">
        <v>5500</v>
      </c>
      <c r="BD5">
        <v>5050</v>
      </c>
      <c r="BE5">
        <v>4570</v>
      </c>
      <c r="BF5">
        <v>4460</v>
      </c>
      <c r="BG5">
        <v>4390</v>
      </c>
      <c r="BH5">
        <v>4340</v>
      </c>
      <c r="BI5">
        <v>4310</v>
      </c>
      <c r="BJ5">
        <v>4300</v>
      </c>
      <c r="BM5" t="s">
        <v>967</v>
      </c>
      <c r="BN5">
        <v>110</v>
      </c>
      <c r="BO5" s="15">
        <v>101.07431173650876</v>
      </c>
      <c r="BP5" s="15">
        <v>91.404527335439013</v>
      </c>
      <c r="BQ5" s="15">
        <v>89.214737389301135</v>
      </c>
      <c r="BR5" s="15">
        <v>87.764117131809897</v>
      </c>
      <c r="BS5" s="15">
        <v>86.86165089321355</v>
      </c>
      <c r="BT5" s="15">
        <v>86.262504536973921</v>
      </c>
      <c r="BU5" s="15">
        <v>85.962246783654663</v>
      </c>
      <c r="BW5" s="2" t="s">
        <v>1012</v>
      </c>
      <c r="BY5">
        <v>3300</v>
      </c>
      <c r="BZ5">
        <v>3080</v>
      </c>
      <c r="CA5">
        <v>3020</v>
      </c>
      <c r="CB5">
        <v>3000</v>
      </c>
      <c r="CC5">
        <v>2980</v>
      </c>
      <c r="CD5">
        <v>2960</v>
      </c>
      <c r="CE5">
        <v>2940</v>
      </c>
      <c r="CF5">
        <v>2910</v>
      </c>
      <c r="CG5" s="17">
        <v>0.11818181818181817</v>
      </c>
      <c r="CI5" t="s">
        <v>1012</v>
      </c>
      <c r="CK5" s="15">
        <v>66</v>
      </c>
      <c r="CL5" s="15">
        <v>61.556029581472067</v>
      </c>
      <c r="CM5" s="15">
        <v>60.377234635553386</v>
      </c>
      <c r="CN5" s="15">
        <v>60.046774823393342</v>
      </c>
      <c r="CO5" s="15">
        <v>59.5769579776263</v>
      </c>
      <c r="CP5" s="15">
        <v>59.192599974327003</v>
      </c>
      <c r="CQ5" s="15">
        <v>58.710752363705133</v>
      </c>
    </row>
    <row r="6" spans="1:95">
      <c r="A6" s="3">
        <v>2</v>
      </c>
      <c r="C6">
        <v>-1</v>
      </c>
      <c r="D6" s="143"/>
      <c r="E6" s="9" t="s">
        <v>968</v>
      </c>
      <c r="F6" s="10" t="s">
        <v>979</v>
      </c>
      <c r="G6" s="18">
        <v>3300</v>
      </c>
      <c r="H6" s="19">
        <v>2820</v>
      </c>
      <c r="I6" s="19">
        <v>2730</v>
      </c>
      <c r="J6" s="19">
        <v>2690</v>
      </c>
      <c r="K6" s="19">
        <v>2640</v>
      </c>
      <c r="L6" s="19">
        <v>2600</v>
      </c>
      <c r="M6" s="19">
        <v>2540</v>
      </c>
      <c r="N6" s="20">
        <v>2490</v>
      </c>
      <c r="P6" s="143"/>
      <c r="Q6" s="9" t="s">
        <v>968</v>
      </c>
      <c r="R6" s="10" t="s">
        <v>979</v>
      </c>
      <c r="S6" s="18">
        <v>66</v>
      </c>
      <c r="T6" s="19">
        <v>56.33335294060263</v>
      </c>
      <c r="U6" s="19">
        <v>54.590232407809211</v>
      </c>
      <c r="V6" s="19">
        <v>53.834826598795338</v>
      </c>
      <c r="W6" s="19">
        <v>52.771823837469363</v>
      </c>
      <c r="X6" s="19">
        <v>51.911717871141221</v>
      </c>
      <c r="Y6" s="19">
        <v>50.845529669975775</v>
      </c>
      <c r="Z6" s="20">
        <v>49.700356373647494</v>
      </c>
      <c r="AB6" s="8">
        <v>20</v>
      </c>
      <c r="AC6" s="41" t="s">
        <v>1013</v>
      </c>
      <c r="AD6" s="41" t="s">
        <v>967</v>
      </c>
      <c r="AE6" s="41" t="s">
        <v>979</v>
      </c>
      <c r="AF6" s="41">
        <v>3500</v>
      </c>
      <c r="AG6" s="41">
        <v>2890</v>
      </c>
      <c r="AH6" s="41">
        <v>2450</v>
      </c>
      <c r="AI6" s="41">
        <v>2310</v>
      </c>
      <c r="AJ6" s="41">
        <v>2210</v>
      </c>
      <c r="AK6" s="41">
        <v>2150</v>
      </c>
      <c r="AL6" s="41">
        <v>2120</v>
      </c>
      <c r="AM6" s="41">
        <v>2100</v>
      </c>
      <c r="AN6" s="41"/>
      <c r="AO6" s="41" t="s">
        <v>1013</v>
      </c>
      <c r="AP6" s="41" t="s">
        <v>967</v>
      </c>
      <c r="AQ6" s="41" t="s">
        <v>979</v>
      </c>
      <c r="AR6" s="42">
        <v>70</v>
      </c>
      <c r="AS6" s="42">
        <v>57.756517552676243</v>
      </c>
      <c r="AT6" s="42">
        <v>49.046349393312276</v>
      </c>
      <c r="AU6" s="42">
        <v>46.117836912831834</v>
      </c>
      <c r="AV6" s="42">
        <v>44.237718197096335</v>
      </c>
      <c r="AW6" s="42">
        <v>43.091904048376037</v>
      </c>
      <c r="AX6" s="42">
        <v>42.341244102651821</v>
      </c>
      <c r="AY6" s="42">
        <v>41.968060291941278</v>
      </c>
      <c r="BA6" s="8" t="s">
        <v>968</v>
      </c>
      <c r="BC6">
        <v>5500</v>
      </c>
      <c r="BD6">
        <v>5130</v>
      </c>
      <c r="BE6">
        <v>5030</v>
      </c>
      <c r="BF6">
        <v>5000</v>
      </c>
      <c r="BG6">
        <v>4960</v>
      </c>
      <c r="BH6">
        <v>4930</v>
      </c>
      <c r="BI6">
        <v>4890</v>
      </c>
      <c r="BJ6">
        <v>4850</v>
      </c>
      <c r="BM6" t="s">
        <v>968</v>
      </c>
      <c r="BN6">
        <v>110</v>
      </c>
      <c r="BO6" s="15">
        <v>102.59338263578678</v>
      </c>
      <c r="BP6" s="15">
        <v>100.62872439258898</v>
      </c>
      <c r="BQ6" s="15">
        <v>100.07795803898891</v>
      </c>
      <c r="BR6" s="15">
        <v>99.294929962710484</v>
      </c>
      <c r="BS6" s="15">
        <v>98.654333290544997</v>
      </c>
      <c r="BT6" s="15">
        <v>97.851253939508553</v>
      </c>
      <c r="BU6" s="15">
        <v>96.977228245959452</v>
      </c>
      <c r="BW6" s="2" t="s">
        <v>1013</v>
      </c>
      <c r="BY6">
        <v>3500</v>
      </c>
      <c r="BZ6">
        <v>3260</v>
      </c>
      <c r="CA6">
        <v>3200</v>
      </c>
      <c r="CB6">
        <v>3180</v>
      </c>
      <c r="CC6">
        <v>3160</v>
      </c>
      <c r="CD6">
        <v>3140</v>
      </c>
      <c r="CE6">
        <v>3110</v>
      </c>
      <c r="CF6">
        <v>3090</v>
      </c>
      <c r="CI6" t="s">
        <v>1013</v>
      </c>
      <c r="CK6" s="15">
        <v>70</v>
      </c>
      <c r="CL6" s="15">
        <v>65.28669804095523</v>
      </c>
      <c r="CM6" s="15">
        <v>64.036460977102081</v>
      </c>
      <c r="CN6" s="15">
        <v>63.685973297538396</v>
      </c>
      <c r="CO6" s="15">
        <v>63.18768270354304</v>
      </c>
      <c r="CP6" s="15">
        <v>62.780030275801366</v>
      </c>
      <c r="CQ6" s="15">
        <v>62.268979779687264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>
        <v>3300</v>
      </c>
      <c r="H7" s="24">
        <v>2710</v>
      </c>
      <c r="I7" s="24">
        <v>2550</v>
      </c>
      <c r="J7" s="24">
        <v>2430</v>
      </c>
      <c r="K7" s="24">
        <v>2340</v>
      </c>
      <c r="L7" s="24">
        <v>2290</v>
      </c>
      <c r="M7" s="24">
        <v>2240</v>
      </c>
      <c r="N7" s="25">
        <v>2190</v>
      </c>
      <c r="P7" s="144"/>
      <c r="Q7" s="21" t="s">
        <v>969</v>
      </c>
      <c r="R7" s="22" t="s">
        <v>979</v>
      </c>
      <c r="S7" s="23">
        <v>66</v>
      </c>
      <c r="T7" s="24">
        <v>54.114231792263261</v>
      </c>
      <c r="U7" s="24">
        <v>51.004775068603685</v>
      </c>
      <c r="V7" s="24">
        <v>48.51090520424885</v>
      </c>
      <c r="W7" s="24">
        <v>46.881611377820597</v>
      </c>
      <c r="X7" s="24">
        <v>45.741400265020552</v>
      </c>
      <c r="Y7" s="24">
        <v>44.838816353812291</v>
      </c>
      <c r="Z7" s="25">
        <v>43.871060402305005</v>
      </c>
      <c r="AB7" s="8">
        <v>35</v>
      </c>
      <c r="AC7" s="41" t="s">
        <v>1014</v>
      </c>
      <c r="AD7" s="41" t="s">
        <v>967</v>
      </c>
      <c r="AE7" s="41" t="s">
        <v>979</v>
      </c>
      <c r="AF7" s="41">
        <v>3690</v>
      </c>
      <c r="AG7" s="41">
        <v>3040</v>
      </c>
      <c r="AH7" s="41">
        <v>2590</v>
      </c>
      <c r="AI7" s="41">
        <v>2430</v>
      </c>
      <c r="AJ7" s="41">
        <v>2330</v>
      </c>
      <c r="AK7" s="41">
        <v>2270</v>
      </c>
      <c r="AL7" s="41">
        <v>2230</v>
      </c>
      <c r="AM7" s="41">
        <v>2210</v>
      </c>
      <c r="AN7" s="41"/>
      <c r="AO7" s="41" t="s">
        <v>1014</v>
      </c>
      <c r="AP7" s="41" t="s">
        <v>967</v>
      </c>
      <c r="AQ7" s="41" t="s">
        <v>979</v>
      </c>
      <c r="AR7" s="42">
        <v>73.8</v>
      </c>
      <c r="AS7" s="42">
        <v>60.891871362678671</v>
      </c>
      <c r="AT7" s="42">
        <v>51.708865503234946</v>
      </c>
      <c r="AU7" s="42">
        <v>48.621376630957002</v>
      </c>
      <c r="AV7" s="42">
        <v>46.639194327795856</v>
      </c>
      <c r="AW7" s="42">
        <v>45.431178839573604</v>
      </c>
      <c r="AX7" s="42">
        <v>44.639768782510068</v>
      </c>
      <c r="AY7" s="42">
        <v>44.246326422075235</v>
      </c>
      <c r="BA7" s="8" t="s">
        <v>969</v>
      </c>
      <c r="BC7">
        <v>5500</v>
      </c>
      <c r="BD7">
        <v>5040</v>
      </c>
      <c r="BE7">
        <v>4860</v>
      </c>
      <c r="BF7">
        <v>4760</v>
      </c>
      <c r="BG7">
        <v>4700</v>
      </c>
      <c r="BH7">
        <v>4660</v>
      </c>
      <c r="BI7">
        <v>4620</v>
      </c>
      <c r="BJ7">
        <v>4580</v>
      </c>
      <c r="BM7" t="s">
        <v>969</v>
      </c>
      <c r="BN7">
        <v>110</v>
      </c>
      <c r="BO7" s="15">
        <v>100.79448856824609</v>
      </c>
      <c r="BP7" s="15">
        <v>97.191142127218427</v>
      </c>
      <c r="BQ7" s="15">
        <v>95.290946121350032</v>
      </c>
      <c r="BR7" s="15">
        <v>94.017327606428012</v>
      </c>
      <c r="BS7" s="15">
        <v>93.109985494582091</v>
      </c>
      <c r="BT7" s="15">
        <v>92.381970311661561</v>
      </c>
      <c r="BU7" s="15">
        <v>91.591450978926545</v>
      </c>
      <c r="BW7" s="2" t="s">
        <v>1014</v>
      </c>
      <c r="BY7">
        <v>3690</v>
      </c>
      <c r="BZ7">
        <v>3440</v>
      </c>
      <c r="CA7">
        <v>3380</v>
      </c>
      <c r="CB7">
        <v>3360</v>
      </c>
      <c r="CC7">
        <v>3330</v>
      </c>
      <c r="CD7">
        <v>3310</v>
      </c>
      <c r="CE7">
        <v>3280</v>
      </c>
      <c r="CF7">
        <v>3250</v>
      </c>
      <c r="CI7" t="s">
        <v>1014</v>
      </c>
      <c r="CK7" s="15">
        <v>73.8</v>
      </c>
      <c r="CL7" s="15">
        <v>68.83083307746422</v>
      </c>
      <c r="CM7" s="15">
        <v>67.512726001573327</v>
      </c>
      <c r="CN7" s="15">
        <v>67.14321184797619</v>
      </c>
      <c r="CO7" s="15">
        <v>66.61787119316395</v>
      </c>
      <c r="CP7" s="15">
        <v>66.18808906220201</v>
      </c>
      <c r="CQ7" s="15">
        <v>65.649295824870279</v>
      </c>
    </row>
    <row r="8" spans="1:95" ht="15.75" thickBot="1">
      <c r="AB8" s="8">
        <v>50</v>
      </c>
      <c r="AC8" s="41" t="s">
        <v>1015</v>
      </c>
      <c r="AD8" s="41" t="s">
        <v>967</v>
      </c>
      <c r="AE8" s="41" t="s">
        <v>979</v>
      </c>
      <c r="AF8" s="41">
        <v>3400</v>
      </c>
      <c r="AG8" s="41">
        <v>2810</v>
      </c>
      <c r="AH8" s="41">
        <v>2380</v>
      </c>
      <c r="AI8" s="41">
        <v>2240</v>
      </c>
      <c r="AJ8" s="41">
        <v>2150</v>
      </c>
      <c r="AK8" s="41">
        <v>2090</v>
      </c>
      <c r="AL8" s="41">
        <v>2060</v>
      </c>
      <c r="AM8" s="41">
        <v>2040</v>
      </c>
      <c r="AN8" s="41"/>
      <c r="AO8" s="41" t="s">
        <v>1015</v>
      </c>
      <c r="AP8" s="41" t="s">
        <v>967</v>
      </c>
      <c r="AQ8" s="41" t="s">
        <v>979</v>
      </c>
      <c r="AR8" s="42">
        <v>68</v>
      </c>
      <c r="AS8" s="42">
        <v>56.106331336885496</v>
      </c>
      <c r="AT8" s="42">
        <v>47.645025124931934</v>
      </c>
      <c r="AU8" s="42">
        <v>44.80018442960808</v>
      </c>
      <c r="AV8" s="42">
        <v>42.97378339146502</v>
      </c>
      <c r="AW8" s="42">
        <v>41.860706789851022</v>
      </c>
      <c r="AX8" s="42">
        <v>41.131494271147488</v>
      </c>
      <c r="AY8" s="42">
        <v>40.768972855028672</v>
      </c>
      <c r="BO8" s="15"/>
      <c r="BP8" s="15"/>
      <c r="BQ8" s="15"/>
      <c r="BR8" s="15"/>
      <c r="BS8" s="15"/>
      <c r="BT8" s="15"/>
      <c r="BU8" s="15"/>
      <c r="BW8" s="2" t="s">
        <v>1015</v>
      </c>
      <c r="BY8">
        <v>3400</v>
      </c>
      <c r="BZ8">
        <v>3170</v>
      </c>
      <c r="CA8">
        <v>3110</v>
      </c>
      <c r="CB8">
        <v>3090</v>
      </c>
      <c r="CC8">
        <v>3070</v>
      </c>
      <c r="CD8">
        <v>3050</v>
      </c>
      <c r="CE8">
        <v>3020</v>
      </c>
      <c r="CF8">
        <v>3000</v>
      </c>
      <c r="CI8" t="s">
        <v>1015</v>
      </c>
      <c r="CK8" s="15">
        <v>68</v>
      </c>
      <c r="CL8" s="15">
        <v>63.421363811213645</v>
      </c>
      <c r="CM8" s="15">
        <v>62.206847806327723</v>
      </c>
      <c r="CN8" s="15">
        <v>61.866374060465859</v>
      </c>
      <c r="CO8" s="15">
        <v>61.382320340584656</v>
      </c>
      <c r="CP8" s="15">
        <v>60.986315125064174</v>
      </c>
      <c r="CQ8" s="15">
        <v>60.489866071696191</v>
      </c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B9" s="8">
        <v>65</v>
      </c>
      <c r="AC9" s="41" t="s">
        <v>1016</v>
      </c>
      <c r="AD9" s="41" t="s">
        <v>967</v>
      </c>
      <c r="AE9" s="41" t="s">
        <v>979</v>
      </c>
      <c r="AF9" s="41">
        <v>3600</v>
      </c>
      <c r="AG9" s="41">
        <v>2970</v>
      </c>
      <c r="AH9" s="41">
        <v>2520</v>
      </c>
      <c r="AI9" s="41">
        <v>2370</v>
      </c>
      <c r="AJ9" s="41">
        <v>2280</v>
      </c>
      <c r="AK9" s="41">
        <v>2220</v>
      </c>
      <c r="AL9" s="41">
        <v>2180</v>
      </c>
      <c r="AM9" s="41">
        <v>2160</v>
      </c>
      <c r="AN9" s="41"/>
      <c r="AO9" s="41" t="s">
        <v>1016</v>
      </c>
      <c r="AP9" s="41" t="s">
        <v>967</v>
      </c>
      <c r="AQ9" s="41" t="s">
        <v>979</v>
      </c>
      <c r="AR9" s="42">
        <v>72</v>
      </c>
      <c r="AS9" s="42">
        <v>59.406703768466997</v>
      </c>
      <c r="AT9" s="42">
        <v>50.447673661692633</v>
      </c>
      <c r="AU9" s="42">
        <v>47.435489396055608</v>
      </c>
      <c r="AV9" s="42">
        <v>45.501653002727672</v>
      </c>
      <c r="AW9" s="42">
        <v>44.32310130690108</v>
      </c>
      <c r="AX9" s="42">
        <v>43.550993934156168</v>
      </c>
      <c r="AY9" s="42">
        <v>43.167147728853898</v>
      </c>
      <c r="BO9" s="15"/>
      <c r="BP9" s="15"/>
      <c r="BQ9" s="15"/>
      <c r="BR9" s="15"/>
      <c r="BS9" s="15"/>
      <c r="BT9" s="15"/>
      <c r="BU9" s="15"/>
      <c r="BW9" s="2" t="s">
        <v>1016</v>
      </c>
      <c r="BY9">
        <v>3600</v>
      </c>
      <c r="BZ9">
        <v>3360</v>
      </c>
      <c r="CA9">
        <v>3290</v>
      </c>
      <c r="CB9">
        <v>3280</v>
      </c>
      <c r="CC9">
        <v>3250</v>
      </c>
      <c r="CD9">
        <v>3230</v>
      </c>
      <c r="CE9">
        <v>3200</v>
      </c>
      <c r="CF9">
        <v>3170</v>
      </c>
      <c r="CI9" t="s">
        <v>1016</v>
      </c>
      <c r="CK9" s="15">
        <v>72</v>
      </c>
      <c r="CL9" s="15">
        <v>67.152032270696807</v>
      </c>
      <c r="CM9" s="15">
        <v>65.866074147876418</v>
      </c>
      <c r="CN9" s="15">
        <v>65.505572534610906</v>
      </c>
      <c r="CO9" s="15">
        <v>64.993045066501395</v>
      </c>
      <c r="CP9" s="15">
        <v>64.573745426538537</v>
      </c>
      <c r="CQ9" s="15">
        <v>64.048093487678315</v>
      </c>
    </row>
    <row r="10" spans="1:95" ht="15" customHeight="1">
      <c r="A10" s="3">
        <v>1</v>
      </c>
      <c r="B10" s="7" t="s">
        <v>1011</v>
      </c>
      <c r="C10" s="8" t="s">
        <v>970</v>
      </c>
      <c r="D10" s="143" t="s">
        <v>1012</v>
      </c>
      <c r="E10" s="9" t="s">
        <v>967</v>
      </c>
      <c r="F10" s="10" t="s">
        <v>982</v>
      </c>
      <c r="G10" s="11">
        <v>3300</v>
      </c>
      <c r="H10" s="12">
        <v>2280</v>
      </c>
      <c r="I10" s="12">
        <v>1660</v>
      </c>
      <c r="J10" s="12">
        <v>1460</v>
      </c>
      <c r="K10" s="12">
        <v>1340</v>
      </c>
      <c r="L10" s="12">
        <v>1270</v>
      </c>
      <c r="M10" s="12">
        <v>1230</v>
      </c>
      <c r="N10" s="13">
        <v>1210</v>
      </c>
      <c r="P10" s="143" t="s">
        <v>1012</v>
      </c>
      <c r="Q10" s="9" t="s">
        <v>967</v>
      </c>
      <c r="R10" s="10" t="s">
        <v>982</v>
      </c>
      <c r="S10" s="11">
        <v>66</v>
      </c>
      <c r="T10" s="12">
        <v>45.67310174428858</v>
      </c>
      <c r="U10" s="12">
        <v>33.211281461537787</v>
      </c>
      <c r="V10" s="12">
        <v>29.266052405280163</v>
      </c>
      <c r="W10" s="12">
        <v>26.867927434525015</v>
      </c>
      <c r="X10" s="12">
        <v>25.457968869729559</v>
      </c>
      <c r="Y10" s="12">
        <v>24.555392020642262</v>
      </c>
      <c r="Z10" s="13">
        <v>24.112903923396541</v>
      </c>
      <c r="AB10" s="8">
        <v>80</v>
      </c>
      <c r="AC10" s="41" t="s">
        <v>1017</v>
      </c>
      <c r="AD10" s="41" t="s">
        <v>967</v>
      </c>
      <c r="AE10" s="41" t="s">
        <v>979</v>
      </c>
      <c r="AF10" s="41">
        <v>3790</v>
      </c>
      <c r="AG10" s="41">
        <v>3130</v>
      </c>
      <c r="AH10" s="41">
        <v>2660</v>
      </c>
      <c r="AI10" s="41">
        <v>2500</v>
      </c>
      <c r="AJ10" s="41">
        <v>2400</v>
      </c>
      <c r="AK10" s="41">
        <v>2330</v>
      </c>
      <c r="AL10" s="41">
        <v>2290</v>
      </c>
      <c r="AM10" s="41">
        <v>2270</v>
      </c>
      <c r="AN10" s="41"/>
      <c r="AO10" s="41" t="s">
        <v>1017</v>
      </c>
      <c r="AP10" s="41" t="s">
        <v>967</v>
      </c>
      <c r="AQ10" s="41" t="s">
        <v>979</v>
      </c>
      <c r="AR10" s="42">
        <v>75.8</v>
      </c>
      <c r="AS10" s="42">
        <v>62.542057578469425</v>
      </c>
      <c r="AT10" s="42">
        <v>53.110189771615296</v>
      </c>
      <c r="AU10" s="42">
        <v>49.939029114180769</v>
      </c>
      <c r="AV10" s="42">
        <v>47.903129133427186</v>
      </c>
      <c r="AW10" s="42">
        <v>46.662376098098633</v>
      </c>
      <c r="AX10" s="42">
        <v>45.849518614014407</v>
      </c>
      <c r="AY10" s="42">
        <v>45.445413858987841</v>
      </c>
      <c r="BA10" t="s">
        <v>971</v>
      </c>
      <c r="BM10" t="s">
        <v>971</v>
      </c>
      <c r="BO10" s="15"/>
      <c r="BP10" s="15"/>
      <c r="BQ10" s="15"/>
      <c r="BR10" s="15"/>
      <c r="BS10" s="15"/>
      <c r="BT10" s="15"/>
      <c r="BU10" s="15"/>
      <c r="BW10" s="2" t="s">
        <v>1017</v>
      </c>
      <c r="BY10">
        <v>3790</v>
      </c>
      <c r="BZ10">
        <v>3530</v>
      </c>
      <c r="CA10">
        <v>3470</v>
      </c>
      <c r="CB10">
        <v>3450</v>
      </c>
      <c r="CC10">
        <v>3420</v>
      </c>
      <c r="CD10">
        <v>3400</v>
      </c>
      <c r="CE10">
        <v>3370</v>
      </c>
      <c r="CF10">
        <v>3340</v>
      </c>
      <c r="CI10" t="s">
        <v>1017</v>
      </c>
      <c r="CK10" s="15">
        <v>75.8</v>
      </c>
      <c r="CL10" s="15">
        <v>70.696167307205798</v>
      </c>
      <c r="CM10" s="15">
        <v>69.342339172347678</v>
      </c>
      <c r="CN10" s="15">
        <v>68.962811085048713</v>
      </c>
      <c r="CO10" s="15">
        <v>68.423233556122312</v>
      </c>
      <c r="CP10" s="15">
        <v>67.981804212939181</v>
      </c>
      <c r="CQ10" s="15">
        <v>67.428409532861338</v>
      </c>
    </row>
    <row r="11" spans="1:95">
      <c r="A11" s="3">
        <v>2</v>
      </c>
      <c r="C11">
        <v>-1</v>
      </c>
      <c r="D11" s="143"/>
      <c r="E11" s="9" t="s">
        <v>968</v>
      </c>
      <c r="F11" s="10" t="s">
        <v>982</v>
      </c>
      <c r="G11" s="18">
        <v>3300</v>
      </c>
      <c r="H11" s="19">
        <v>2440</v>
      </c>
      <c r="I11" s="19">
        <v>2290</v>
      </c>
      <c r="J11" s="19">
        <v>2230</v>
      </c>
      <c r="K11" s="19">
        <v>2140</v>
      </c>
      <c r="L11" s="19">
        <v>2070</v>
      </c>
      <c r="M11" s="19">
        <v>1980</v>
      </c>
      <c r="N11" s="20">
        <v>1890</v>
      </c>
      <c r="P11" s="143"/>
      <c r="Q11" s="9" t="s">
        <v>968</v>
      </c>
      <c r="R11" s="10" t="s">
        <v>982</v>
      </c>
      <c r="S11" s="18">
        <v>66</v>
      </c>
      <c r="T11" s="19">
        <v>48.735392239856601</v>
      </c>
      <c r="U11" s="19">
        <v>45.839301956895405</v>
      </c>
      <c r="V11" s="19">
        <v>44.54587314661363</v>
      </c>
      <c r="W11" s="19">
        <v>42.757927927800218</v>
      </c>
      <c r="X11" s="19">
        <v>41.338745565178762</v>
      </c>
      <c r="Y11" s="19">
        <v>39.613630237329637</v>
      </c>
      <c r="Z11" s="20">
        <v>37.80272195736395</v>
      </c>
      <c r="AB11" s="8">
        <v>95</v>
      </c>
      <c r="AC11" s="41" t="s">
        <v>1018</v>
      </c>
      <c r="AD11" s="41" t="s">
        <v>967</v>
      </c>
      <c r="AE11" s="41" t="s">
        <v>979</v>
      </c>
      <c r="AF11" s="41">
        <v>5100</v>
      </c>
      <c r="AG11" s="41">
        <v>4210</v>
      </c>
      <c r="AH11" s="41">
        <v>3570</v>
      </c>
      <c r="AI11" s="41">
        <v>3360</v>
      </c>
      <c r="AJ11" s="41">
        <v>3220</v>
      </c>
      <c r="AK11" s="41">
        <v>3140</v>
      </c>
      <c r="AL11" s="41">
        <v>3080</v>
      </c>
      <c r="AM11" s="41">
        <v>3060</v>
      </c>
      <c r="AN11" s="41"/>
      <c r="AO11" s="41" t="s">
        <v>1018</v>
      </c>
      <c r="AP11" s="41" t="s">
        <v>967</v>
      </c>
      <c r="AQ11" s="41" t="s">
        <v>979</v>
      </c>
      <c r="AR11" s="42">
        <v>102</v>
      </c>
      <c r="AS11" s="42">
        <v>84.159497005328248</v>
      </c>
      <c r="AT11" s="42">
        <v>71.467537687397893</v>
      </c>
      <c r="AU11" s="42">
        <v>67.200276644412114</v>
      </c>
      <c r="AV11" s="42">
        <v>64.460675087197529</v>
      </c>
      <c r="AW11" s="42">
        <v>62.791060184776526</v>
      </c>
      <c r="AX11" s="42">
        <v>61.697241406721233</v>
      </c>
      <c r="AY11" s="42">
        <v>61.153459282543011</v>
      </c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 s="15">
        <v>2020</v>
      </c>
      <c r="BP11" s="15">
        <v>2025</v>
      </c>
      <c r="BQ11" s="15">
        <v>2030</v>
      </c>
      <c r="BR11" s="15">
        <v>2035</v>
      </c>
      <c r="BS11" s="15">
        <v>2040</v>
      </c>
      <c r="BT11" s="15">
        <v>2045</v>
      </c>
      <c r="BU11" s="15">
        <v>2050</v>
      </c>
      <c r="BW11" s="2" t="s">
        <v>1018</v>
      </c>
      <c r="BY11">
        <v>5100</v>
      </c>
      <c r="BZ11">
        <v>4760</v>
      </c>
      <c r="CA11">
        <v>4670</v>
      </c>
      <c r="CB11">
        <v>4640</v>
      </c>
      <c r="CC11">
        <v>4600</v>
      </c>
      <c r="CD11">
        <v>4570</v>
      </c>
      <c r="CE11">
        <v>4540</v>
      </c>
      <c r="CF11">
        <v>4500</v>
      </c>
      <c r="CI11" t="s">
        <v>1018</v>
      </c>
      <c r="CK11" s="15">
        <v>102</v>
      </c>
      <c r="CL11" s="15">
        <v>95.132045716820471</v>
      </c>
      <c r="CM11" s="15">
        <v>93.310271709491587</v>
      </c>
      <c r="CN11" s="15">
        <v>92.799561090698788</v>
      </c>
      <c r="CO11" s="15">
        <v>92.073480510876976</v>
      </c>
      <c r="CP11" s="15">
        <v>91.479472687596271</v>
      </c>
      <c r="CQ11" s="15">
        <v>90.734799107544276</v>
      </c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>
        <v>3300</v>
      </c>
      <c r="H12" s="24">
        <v>2260</v>
      </c>
      <c r="I12" s="24">
        <v>2010</v>
      </c>
      <c r="J12" s="24">
        <v>1810</v>
      </c>
      <c r="K12" s="24">
        <v>1690</v>
      </c>
      <c r="L12" s="24">
        <v>1610</v>
      </c>
      <c r="M12" s="24">
        <v>1540</v>
      </c>
      <c r="N12" s="25">
        <v>1480</v>
      </c>
      <c r="P12" s="144"/>
      <c r="Q12" s="21" t="s">
        <v>969</v>
      </c>
      <c r="R12" s="22" t="s">
        <v>982</v>
      </c>
      <c r="S12" s="23">
        <v>66</v>
      </c>
      <c r="T12" s="24">
        <v>45.12556571299411</v>
      </c>
      <c r="U12" s="24">
        <v>40.209581405384874</v>
      </c>
      <c r="V12" s="24">
        <v>36.275152046748957</v>
      </c>
      <c r="W12" s="24">
        <v>33.816851686188656</v>
      </c>
      <c r="X12" s="24">
        <v>32.149094411647397</v>
      </c>
      <c r="Y12" s="24">
        <v>30.859581746510475</v>
      </c>
      <c r="Z12" s="25">
        <v>29.50703420149377</v>
      </c>
      <c r="AB12" s="8">
        <v>110</v>
      </c>
      <c r="AC12" s="41" t="s">
        <v>1019</v>
      </c>
      <c r="AD12" s="41" t="s">
        <v>967</v>
      </c>
      <c r="AE12" s="41" t="s">
        <v>979</v>
      </c>
      <c r="AF12" s="41">
        <v>5300</v>
      </c>
      <c r="AG12" s="41">
        <v>4370</v>
      </c>
      <c r="AH12" s="41">
        <v>3710</v>
      </c>
      <c r="AI12" s="41">
        <v>3490</v>
      </c>
      <c r="AJ12" s="41">
        <v>3350</v>
      </c>
      <c r="AK12" s="41">
        <v>3260</v>
      </c>
      <c r="AL12" s="41">
        <v>3210</v>
      </c>
      <c r="AM12" s="41">
        <v>3180</v>
      </c>
      <c r="AN12" s="41"/>
      <c r="AO12" s="41" t="s">
        <v>1019</v>
      </c>
      <c r="AP12" s="41" t="s">
        <v>967</v>
      </c>
      <c r="AQ12" s="41" t="s">
        <v>979</v>
      </c>
      <c r="AR12" s="42">
        <v>106</v>
      </c>
      <c r="AS12" s="42">
        <v>87.459869436909742</v>
      </c>
      <c r="AT12" s="42">
        <v>74.270186224158593</v>
      </c>
      <c r="AU12" s="42">
        <v>69.835581610859649</v>
      </c>
      <c r="AV12" s="42">
        <v>66.988544698460174</v>
      </c>
      <c r="AW12" s="42">
        <v>65.253454701826584</v>
      </c>
      <c r="AX12" s="42">
        <v>64.116741069729898</v>
      </c>
      <c r="AY12" s="42">
        <v>63.551634156368216</v>
      </c>
      <c r="BA12" s="8" t="s">
        <v>967</v>
      </c>
      <c r="BC12">
        <v>3300</v>
      </c>
      <c r="BD12">
        <v>2280</v>
      </c>
      <c r="BE12">
        <v>1660</v>
      </c>
      <c r="BF12">
        <v>1460</v>
      </c>
      <c r="BG12">
        <v>1340</v>
      </c>
      <c r="BH12">
        <v>1270</v>
      </c>
      <c r="BI12">
        <v>1230</v>
      </c>
      <c r="BJ12">
        <v>1210</v>
      </c>
      <c r="BM12" t="s">
        <v>967</v>
      </c>
      <c r="BN12">
        <v>66</v>
      </c>
      <c r="BO12" s="15">
        <v>45.67310174428858</v>
      </c>
      <c r="BP12" s="15">
        <v>33.211281461537787</v>
      </c>
      <c r="BQ12" s="15">
        <v>29.266052405280163</v>
      </c>
      <c r="BR12" s="15">
        <v>26.867927434525015</v>
      </c>
      <c r="BS12" s="15">
        <v>25.457968869729559</v>
      </c>
      <c r="BT12" s="15">
        <v>24.555392020642262</v>
      </c>
      <c r="BU12" s="15">
        <v>24.112903923396541</v>
      </c>
      <c r="BW12" s="2" t="s">
        <v>1019</v>
      </c>
      <c r="BY12">
        <v>5300</v>
      </c>
      <c r="BZ12">
        <v>4940</v>
      </c>
      <c r="CA12">
        <v>4850</v>
      </c>
      <c r="CB12">
        <v>4820</v>
      </c>
      <c r="CC12">
        <v>4780</v>
      </c>
      <c r="CD12">
        <v>4750</v>
      </c>
      <c r="CE12">
        <v>4710</v>
      </c>
      <c r="CF12">
        <v>4670</v>
      </c>
      <c r="CI12" t="s">
        <v>1019</v>
      </c>
      <c r="CK12" s="15">
        <v>106</v>
      </c>
      <c r="CL12" s="15">
        <v>98.862714176303612</v>
      </c>
      <c r="CM12" s="15">
        <v>96.96949805104029</v>
      </c>
      <c r="CN12" s="15">
        <v>96.438759564843849</v>
      </c>
      <c r="CO12" s="15">
        <v>95.68420523679373</v>
      </c>
      <c r="CP12" s="15">
        <v>95.066902989070627</v>
      </c>
      <c r="CQ12" s="15">
        <v>94.293026523526407</v>
      </c>
    </row>
    <row r="13" spans="1:95" ht="15.75" thickBot="1">
      <c r="AB13" s="8">
        <v>125</v>
      </c>
      <c r="AC13" s="41" t="s">
        <v>1020</v>
      </c>
      <c r="AD13" s="41" t="s">
        <v>967</v>
      </c>
      <c r="AE13" s="41" t="s">
        <v>979</v>
      </c>
      <c r="AF13" s="41">
        <v>5500</v>
      </c>
      <c r="AG13" s="41">
        <v>4540</v>
      </c>
      <c r="AH13" s="41">
        <v>3850</v>
      </c>
      <c r="AI13" s="41">
        <v>3620</v>
      </c>
      <c r="AJ13" s="41">
        <v>3480</v>
      </c>
      <c r="AK13" s="41">
        <v>3390</v>
      </c>
      <c r="AL13" s="41">
        <v>3330</v>
      </c>
      <c r="AM13" s="41">
        <v>3300</v>
      </c>
      <c r="AN13" s="41"/>
      <c r="AO13" s="41" t="s">
        <v>1020</v>
      </c>
      <c r="AP13" s="41" t="s">
        <v>967</v>
      </c>
      <c r="AQ13" s="41" t="s">
        <v>979</v>
      </c>
      <c r="AR13" s="42">
        <v>110</v>
      </c>
      <c r="AS13" s="42">
        <v>90.760241868491249</v>
      </c>
      <c r="AT13" s="42">
        <v>77.072834760919307</v>
      </c>
      <c r="AU13" s="42">
        <v>72.470886577307184</v>
      </c>
      <c r="AV13" s="42">
        <v>69.516414309722833</v>
      </c>
      <c r="AW13" s="42">
        <v>67.715849218876642</v>
      </c>
      <c r="AX13" s="42">
        <v>66.536240732738577</v>
      </c>
      <c r="AY13" s="42">
        <v>65.949809030193435</v>
      </c>
      <c r="AZ13" s="38"/>
      <c r="BA13" s="8" t="s">
        <v>968</v>
      </c>
      <c r="BC13">
        <v>3300</v>
      </c>
      <c r="BD13">
        <v>2440</v>
      </c>
      <c r="BE13">
        <v>2290</v>
      </c>
      <c r="BF13">
        <v>2230</v>
      </c>
      <c r="BG13">
        <v>2140</v>
      </c>
      <c r="BH13">
        <v>2070</v>
      </c>
      <c r="BI13">
        <v>1980</v>
      </c>
      <c r="BJ13">
        <v>1890</v>
      </c>
      <c r="BM13" t="s">
        <v>968</v>
      </c>
      <c r="BN13">
        <v>66</v>
      </c>
      <c r="BO13" s="15">
        <v>48.735392239856601</v>
      </c>
      <c r="BP13" s="15">
        <v>45.839301956895405</v>
      </c>
      <c r="BQ13" s="15">
        <v>44.54587314661363</v>
      </c>
      <c r="BR13" s="15">
        <v>42.757927927800218</v>
      </c>
      <c r="BS13" s="15">
        <v>41.338745565178762</v>
      </c>
      <c r="BT13" s="15">
        <v>39.613630237329637</v>
      </c>
      <c r="BU13" s="15">
        <v>37.80272195736395</v>
      </c>
      <c r="BW13" s="2" t="s">
        <v>1020</v>
      </c>
      <c r="BY13">
        <v>5500</v>
      </c>
      <c r="BZ13">
        <v>5130</v>
      </c>
      <c r="CA13">
        <v>5030</v>
      </c>
      <c r="CB13">
        <v>5000</v>
      </c>
      <c r="CC13">
        <v>4960</v>
      </c>
      <c r="CD13">
        <v>4930</v>
      </c>
      <c r="CE13">
        <v>4890</v>
      </c>
      <c r="CF13">
        <v>4850</v>
      </c>
      <c r="CI13" t="s">
        <v>1020</v>
      </c>
      <c r="CK13" s="15">
        <v>110</v>
      </c>
      <c r="CL13" s="15">
        <v>102.59338263578678</v>
      </c>
      <c r="CM13" s="15">
        <v>100.62872439258898</v>
      </c>
      <c r="CN13" s="15">
        <v>100.07795803898891</v>
      </c>
      <c r="CO13" s="15">
        <v>99.294929962710484</v>
      </c>
      <c r="CP13" s="15">
        <v>98.654333290544997</v>
      </c>
      <c r="CQ13" s="15">
        <v>97.851253939508553</v>
      </c>
    </row>
    <row r="14" spans="1:95" ht="15.75" thickBot="1">
      <c r="A14" s="3">
        <v>0</v>
      </c>
      <c r="C14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3300</v>
      </c>
      <c r="BD14">
        <v>2260</v>
      </c>
      <c r="BE14">
        <v>2010</v>
      </c>
      <c r="BF14">
        <v>1810</v>
      </c>
      <c r="BG14">
        <v>1690</v>
      </c>
      <c r="BH14">
        <v>1610</v>
      </c>
      <c r="BI14">
        <v>1540</v>
      </c>
      <c r="BJ14">
        <v>1480</v>
      </c>
      <c r="BM14" t="s">
        <v>969</v>
      </c>
      <c r="BN14">
        <v>66</v>
      </c>
      <c r="BO14" s="15">
        <v>45.12556571299411</v>
      </c>
      <c r="BP14" s="15">
        <v>40.209581405384874</v>
      </c>
      <c r="BQ14" s="15">
        <v>36.275152046748957</v>
      </c>
      <c r="BR14" s="15">
        <v>33.816851686188656</v>
      </c>
      <c r="BS14" s="15">
        <v>32.149094411647397</v>
      </c>
      <c r="BT14" s="15">
        <v>30.859581746510475</v>
      </c>
      <c r="BU14" s="15">
        <v>29.50703420149377</v>
      </c>
    </row>
    <row r="15" spans="1:95" ht="15" customHeight="1">
      <c r="A15" s="3">
        <v>1</v>
      </c>
      <c r="B15" s="7" t="s">
        <v>1011</v>
      </c>
      <c r="C15" s="8" t="s">
        <v>973</v>
      </c>
      <c r="D15" s="143" t="s">
        <v>1012</v>
      </c>
      <c r="E15" s="9" t="s">
        <v>967</v>
      </c>
      <c r="F15" s="10" t="s">
        <v>983</v>
      </c>
      <c r="G15" s="11">
        <v>3300</v>
      </c>
      <c r="H15" s="12">
        <v>3030</v>
      </c>
      <c r="I15" s="12">
        <v>2740</v>
      </c>
      <c r="J15" s="12">
        <v>2680</v>
      </c>
      <c r="K15" s="12">
        <v>2630</v>
      </c>
      <c r="L15" s="12">
        <v>2610</v>
      </c>
      <c r="M15" s="12">
        <v>2590</v>
      </c>
      <c r="N15" s="13">
        <v>2580</v>
      </c>
      <c r="P15" s="143" t="s">
        <v>1012</v>
      </c>
      <c r="Q15" s="9" t="s">
        <v>967</v>
      </c>
      <c r="R15" s="10" t="s">
        <v>983</v>
      </c>
      <c r="S15" s="11">
        <v>66</v>
      </c>
      <c r="T15" s="12">
        <v>60.644587041905247</v>
      </c>
      <c r="U15" s="12">
        <v>54.842716401263395</v>
      </c>
      <c r="V15" s="12">
        <v>53.528842433580678</v>
      </c>
      <c r="W15" s="12">
        <v>52.658470279085925</v>
      </c>
      <c r="X15" s="12">
        <v>52.116990535928124</v>
      </c>
      <c r="Y15" s="12">
        <v>51.757502722184348</v>
      </c>
      <c r="Z15" s="13">
        <v>51.577348070192791</v>
      </c>
    </row>
    <row r="16" spans="1:95" ht="15.75" thickBot="1">
      <c r="A16" s="3">
        <v>2</v>
      </c>
      <c r="C16">
        <v>-1</v>
      </c>
      <c r="D16" s="143"/>
      <c r="E16" s="9" t="s">
        <v>968</v>
      </c>
      <c r="F16" s="10" t="s">
        <v>983</v>
      </c>
      <c r="G16" s="18">
        <v>3300</v>
      </c>
      <c r="H16" s="19">
        <v>3080</v>
      </c>
      <c r="I16" s="19">
        <v>3020</v>
      </c>
      <c r="J16" s="19">
        <v>3000</v>
      </c>
      <c r="K16" s="19">
        <v>2980</v>
      </c>
      <c r="L16" s="19">
        <v>2960</v>
      </c>
      <c r="M16" s="19">
        <v>2940</v>
      </c>
      <c r="N16" s="20">
        <v>2910</v>
      </c>
      <c r="P16" s="143"/>
      <c r="Q16" s="9" t="s">
        <v>968</v>
      </c>
      <c r="R16" s="10" t="s">
        <v>983</v>
      </c>
      <c r="S16" s="18">
        <v>66</v>
      </c>
      <c r="T16" s="19">
        <v>61.556029581472067</v>
      </c>
      <c r="U16" s="19">
        <v>60.377234635553386</v>
      </c>
      <c r="V16" s="19">
        <v>60.046774823393342</v>
      </c>
      <c r="W16" s="19">
        <v>59.5769579776263</v>
      </c>
      <c r="X16" s="19">
        <v>59.192599974327003</v>
      </c>
      <c r="Y16" s="19">
        <v>58.710752363705133</v>
      </c>
      <c r="Z16" s="20">
        <v>58.186336947575676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4"/>
      <c r="E17" s="21" t="s">
        <v>969</v>
      </c>
      <c r="F17" s="22" t="s">
        <v>983</v>
      </c>
      <c r="G17" s="23">
        <v>3300</v>
      </c>
      <c r="H17" s="24">
        <v>3020</v>
      </c>
      <c r="I17" s="24">
        <v>2920</v>
      </c>
      <c r="J17" s="24">
        <v>2860</v>
      </c>
      <c r="K17" s="24">
        <v>2820</v>
      </c>
      <c r="L17" s="24">
        <v>2790</v>
      </c>
      <c r="M17" s="24">
        <v>2770</v>
      </c>
      <c r="N17" s="25">
        <v>2750</v>
      </c>
      <c r="P17" s="144"/>
      <c r="Q17" s="21" t="s">
        <v>969</v>
      </c>
      <c r="R17" s="22" t="s">
        <v>983</v>
      </c>
      <c r="S17" s="23">
        <v>66</v>
      </c>
      <c r="T17" s="24">
        <v>60.476693140947653</v>
      </c>
      <c r="U17" s="24">
        <v>58.314685276331055</v>
      </c>
      <c r="V17" s="24">
        <v>57.174567672810021</v>
      </c>
      <c r="W17" s="24">
        <v>56.410396563856807</v>
      </c>
      <c r="X17" s="24">
        <v>55.865991296749243</v>
      </c>
      <c r="Y17" s="24">
        <v>55.429182186996925</v>
      </c>
      <c r="Z17" s="25">
        <v>54.954870587355927</v>
      </c>
      <c r="AB17" s="8">
        <v>6</v>
      </c>
      <c r="AC17" s="43" t="s">
        <v>1012</v>
      </c>
      <c r="AD17" s="43" t="s">
        <v>968</v>
      </c>
      <c r="AE17" s="43" t="s">
        <v>979</v>
      </c>
      <c r="AF17" s="43">
        <v>3300</v>
      </c>
      <c r="AG17" s="43">
        <v>2820</v>
      </c>
      <c r="AH17" s="43">
        <v>2730</v>
      </c>
      <c r="AI17" s="43">
        <v>2690</v>
      </c>
      <c r="AJ17" s="43">
        <v>2640</v>
      </c>
      <c r="AK17" s="43">
        <v>2600</v>
      </c>
      <c r="AL17" s="43">
        <v>2540</v>
      </c>
      <c r="AM17" s="43">
        <v>2490</v>
      </c>
      <c r="AN17" s="43"/>
      <c r="AO17" s="43" t="s">
        <v>1012</v>
      </c>
      <c r="AP17" s="43" t="s">
        <v>968</v>
      </c>
      <c r="AQ17" s="43" t="s">
        <v>979</v>
      </c>
      <c r="AR17" s="44">
        <v>66</v>
      </c>
      <c r="AS17" s="44">
        <v>56.33335294060263</v>
      </c>
      <c r="AT17" s="44">
        <v>54.590232407809211</v>
      </c>
      <c r="AU17" s="44">
        <v>53.834826598795338</v>
      </c>
      <c r="AV17" s="44">
        <v>52.771823837469363</v>
      </c>
      <c r="AW17" s="44">
        <v>51.911717871141221</v>
      </c>
      <c r="AX17" s="44">
        <v>50.845529669975775</v>
      </c>
      <c r="AY17" s="44">
        <v>49.700356373647494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B18" s="8">
        <v>21</v>
      </c>
      <c r="AC18" s="43" t="s">
        <v>1013</v>
      </c>
      <c r="AD18" s="43" t="s">
        <v>968</v>
      </c>
      <c r="AE18" s="43" t="s">
        <v>979</v>
      </c>
      <c r="AF18" s="43">
        <v>3500</v>
      </c>
      <c r="AG18" s="43">
        <v>2990</v>
      </c>
      <c r="AH18" s="43">
        <v>2890</v>
      </c>
      <c r="AI18" s="43">
        <v>2850</v>
      </c>
      <c r="AJ18" s="43">
        <v>2800</v>
      </c>
      <c r="AK18" s="43">
        <v>2750</v>
      </c>
      <c r="AL18" s="43">
        <v>2700</v>
      </c>
      <c r="AM18" s="43">
        <v>2640</v>
      </c>
      <c r="AN18" s="43"/>
      <c r="AO18" s="43" t="s">
        <v>1013</v>
      </c>
      <c r="AP18" s="43" t="s">
        <v>968</v>
      </c>
      <c r="AQ18" s="43" t="s">
        <v>979</v>
      </c>
      <c r="AR18" s="44">
        <v>70</v>
      </c>
      <c r="AS18" s="44">
        <v>59.747495543063394</v>
      </c>
      <c r="AT18" s="44">
        <v>57.898731341615829</v>
      </c>
      <c r="AU18" s="44">
        <v>57.097543362358685</v>
      </c>
      <c r="AV18" s="44">
        <v>55.970116191255386</v>
      </c>
      <c r="AW18" s="44">
        <v>55.057882590604322</v>
      </c>
      <c r="AX18" s="44">
        <v>53.92707692270158</v>
      </c>
      <c r="AY18" s="44">
        <v>52.712499184171584</v>
      </c>
      <c r="BB18" s="9" t="s">
        <v>974</v>
      </c>
      <c r="BC18" s="29">
        <v>5500</v>
      </c>
      <c r="BD18" s="27">
        <v>5130</v>
      </c>
      <c r="BE18" s="27">
        <v>5030</v>
      </c>
      <c r="BF18" s="27">
        <v>5000</v>
      </c>
      <c r="BG18" s="27">
        <v>4960</v>
      </c>
      <c r="BH18" s="27">
        <v>4930</v>
      </c>
      <c r="BI18" s="27">
        <v>4890</v>
      </c>
      <c r="BJ18" s="28">
        <v>4850</v>
      </c>
      <c r="BM18" s="9" t="s">
        <v>974</v>
      </c>
      <c r="BN18" s="30">
        <v>110</v>
      </c>
      <c r="BO18" s="31">
        <v>102.59338263578678</v>
      </c>
      <c r="BP18" s="31">
        <v>100.62872439258898</v>
      </c>
      <c r="BQ18" s="31">
        <v>100.07795803898891</v>
      </c>
      <c r="BR18" s="31">
        <v>99.294929962710484</v>
      </c>
      <c r="BS18" s="31">
        <v>98.654333290544997</v>
      </c>
      <c r="BT18" s="31">
        <v>97.851253939508553</v>
      </c>
      <c r="BU18" s="32">
        <v>96.977228245959452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B19" s="8">
        <v>36</v>
      </c>
      <c r="AC19" s="43" t="s">
        <v>1014</v>
      </c>
      <c r="AD19" s="43" t="s">
        <v>968</v>
      </c>
      <c r="AE19" s="43" t="s">
        <v>979</v>
      </c>
      <c r="AF19" s="43">
        <v>3690</v>
      </c>
      <c r="AG19" s="43">
        <v>3150</v>
      </c>
      <c r="AH19" s="43">
        <v>3050</v>
      </c>
      <c r="AI19" s="43">
        <v>3010</v>
      </c>
      <c r="AJ19" s="43">
        <v>2950</v>
      </c>
      <c r="AK19" s="43">
        <v>2900</v>
      </c>
      <c r="AL19" s="43">
        <v>2840</v>
      </c>
      <c r="AM19" s="43">
        <v>2780</v>
      </c>
      <c r="AN19" s="43"/>
      <c r="AO19" s="43" t="s">
        <v>1014</v>
      </c>
      <c r="AP19" s="43" t="s">
        <v>968</v>
      </c>
      <c r="AQ19" s="43" t="s">
        <v>979</v>
      </c>
      <c r="AR19" s="44">
        <v>73.8</v>
      </c>
      <c r="AS19" s="44">
        <v>62.990931015401124</v>
      </c>
      <c r="AT19" s="44">
        <v>61.041805328732117</v>
      </c>
      <c r="AU19" s="44">
        <v>60.197124287743875</v>
      </c>
      <c r="AV19" s="44">
        <v>59.008493927352113</v>
      </c>
      <c r="AW19" s="44">
        <v>58.046739074094276</v>
      </c>
      <c r="AX19" s="44">
        <v>56.854546812791099</v>
      </c>
      <c r="AY19" s="44">
        <v>55.574034854169469</v>
      </c>
      <c r="BB19" s="21" t="s">
        <v>975</v>
      </c>
      <c r="BC19" s="21">
        <v>3300</v>
      </c>
      <c r="BD19" s="22">
        <v>2260</v>
      </c>
      <c r="BE19" s="22">
        <v>1660</v>
      </c>
      <c r="BF19" s="22">
        <v>1460</v>
      </c>
      <c r="BG19" s="22">
        <v>1340</v>
      </c>
      <c r="BH19" s="22">
        <v>1270</v>
      </c>
      <c r="BI19" s="22">
        <v>1230</v>
      </c>
      <c r="BJ19" s="33">
        <v>1210</v>
      </c>
      <c r="BM19" s="21" t="s">
        <v>975</v>
      </c>
      <c r="BN19" s="34">
        <v>66</v>
      </c>
      <c r="BO19" s="35">
        <v>45.12556571299411</v>
      </c>
      <c r="BP19" s="35">
        <v>33.211281461537787</v>
      </c>
      <c r="BQ19" s="35">
        <v>29.266052405280163</v>
      </c>
      <c r="BR19" s="35">
        <v>26.867927434525015</v>
      </c>
      <c r="BS19" s="35">
        <v>25.457968869729559</v>
      </c>
      <c r="BT19" s="35">
        <v>24.555392020642262</v>
      </c>
      <c r="BU19" s="36">
        <v>24.112903923396541</v>
      </c>
      <c r="BW19" s="2" t="s">
        <v>1012</v>
      </c>
      <c r="BY19">
        <v>3300</v>
      </c>
      <c r="BZ19">
        <v>2260</v>
      </c>
      <c r="CA19">
        <v>1660</v>
      </c>
      <c r="CB19">
        <v>1460</v>
      </c>
      <c r="CC19">
        <v>1340</v>
      </c>
      <c r="CD19">
        <v>1270</v>
      </c>
      <c r="CE19">
        <v>1230</v>
      </c>
      <c r="CF19">
        <v>1210</v>
      </c>
      <c r="CG19" s="17">
        <v>0.6333333333333333</v>
      </c>
      <c r="CI19" t="s">
        <v>1012</v>
      </c>
      <c r="CK19" s="15">
        <v>66</v>
      </c>
      <c r="CL19" s="15">
        <v>45.12556571299411</v>
      </c>
      <c r="CM19" s="15">
        <v>33.211281461537787</v>
      </c>
      <c r="CN19" s="15">
        <v>29.266052405280163</v>
      </c>
      <c r="CO19" s="15">
        <v>26.867927434525015</v>
      </c>
      <c r="CP19" s="15">
        <v>25.457968869729559</v>
      </c>
      <c r="CQ19" s="15">
        <v>24.555392020642262</v>
      </c>
    </row>
    <row r="20" spans="1:95" ht="15" customHeight="1">
      <c r="A20" s="3">
        <v>1</v>
      </c>
      <c r="B20" s="7" t="s">
        <v>1021</v>
      </c>
      <c r="C20" s="8" t="s">
        <v>966</v>
      </c>
      <c r="D20" s="143" t="s">
        <v>1013</v>
      </c>
      <c r="E20" s="9" t="s">
        <v>967</v>
      </c>
      <c r="F20" s="10" t="s">
        <v>979</v>
      </c>
      <c r="G20" s="11">
        <v>3500</v>
      </c>
      <c r="H20" s="12">
        <v>2890</v>
      </c>
      <c r="I20" s="12">
        <v>2450</v>
      </c>
      <c r="J20" s="12">
        <v>2310</v>
      </c>
      <c r="K20" s="12">
        <v>2210</v>
      </c>
      <c r="L20" s="12">
        <v>2150</v>
      </c>
      <c r="M20" s="12">
        <v>2120</v>
      </c>
      <c r="N20" s="13">
        <v>2100</v>
      </c>
      <c r="P20" s="143" t="s">
        <v>1013</v>
      </c>
      <c r="Q20" s="9" t="s">
        <v>967</v>
      </c>
      <c r="R20" s="10" t="s">
        <v>979</v>
      </c>
      <c r="S20" s="11">
        <v>70</v>
      </c>
      <c r="T20" s="12">
        <v>57.756517552676243</v>
      </c>
      <c r="U20" s="12">
        <v>49.046349393312276</v>
      </c>
      <c r="V20" s="12">
        <v>46.117836912831834</v>
      </c>
      <c r="W20" s="12">
        <v>44.237718197096335</v>
      </c>
      <c r="X20" s="12">
        <v>43.091904048376037</v>
      </c>
      <c r="Y20" s="12">
        <v>42.341244102651821</v>
      </c>
      <c r="Z20" s="13">
        <v>41.968060291941278</v>
      </c>
      <c r="AB20" s="8">
        <v>51</v>
      </c>
      <c r="AC20" s="43" t="s">
        <v>1015</v>
      </c>
      <c r="AD20" s="43" t="s">
        <v>968</v>
      </c>
      <c r="AE20" s="43" t="s">
        <v>979</v>
      </c>
      <c r="AF20" s="43">
        <v>3400</v>
      </c>
      <c r="AG20" s="43">
        <v>2900</v>
      </c>
      <c r="AH20" s="43">
        <v>2810</v>
      </c>
      <c r="AI20" s="43">
        <v>2770</v>
      </c>
      <c r="AJ20" s="43">
        <v>2720</v>
      </c>
      <c r="AK20" s="43">
        <v>2670</v>
      </c>
      <c r="AL20" s="43">
        <v>2620</v>
      </c>
      <c r="AM20" s="43">
        <v>2560</v>
      </c>
      <c r="AN20" s="43"/>
      <c r="AO20" s="43" t="s">
        <v>1015</v>
      </c>
      <c r="AP20" s="43" t="s">
        <v>968</v>
      </c>
      <c r="AQ20" s="43" t="s">
        <v>979</v>
      </c>
      <c r="AR20" s="44">
        <v>68</v>
      </c>
      <c r="AS20" s="44">
        <v>58.040424241833009</v>
      </c>
      <c r="AT20" s="44">
        <v>56.24448187471252</v>
      </c>
      <c r="AU20" s="44">
        <v>55.466184980577012</v>
      </c>
      <c r="AV20" s="44">
        <v>54.370970014362378</v>
      </c>
      <c r="AW20" s="44">
        <v>53.484800230872771</v>
      </c>
      <c r="AX20" s="44">
        <v>52.386303296338674</v>
      </c>
      <c r="AY20" s="44">
        <v>51.206427778909529</v>
      </c>
      <c r="BW20" s="2" t="s">
        <v>1013</v>
      </c>
      <c r="BY20">
        <v>3500</v>
      </c>
      <c r="BZ20">
        <v>2390</v>
      </c>
      <c r="CA20">
        <v>1760</v>
      </c>
      <c r="CB20">
        <v>1550</v>
      </c>
      <c r="CC20">
        <v>1420</v>
      </c>
      <c r="CD20">
        <v>1350</v>
      </c>
      <c r="CE20">
        <v>1300</v>
      </c>
      <c r="CF20">
        <v>1280</v>
      </c>
      <c r="CG20" s="17"/>
      <c r="CI20" t="s">
        <v>1013</v>
      </c>
      <c r="CK20" s="15">
        <v>70</v>
      </c>
      <c r="CL20" s="15">
        <v>47.860448483478606</v>
      </c>
      <c r="CM20" s="15">
        <v>35.224086398600683</v>
      </c>
      <c r="CN20" s="15">
        <v>31.039752551054718</v>
      </c>
      <c r="CO20" s="15">
        <v>28.496286672981075</v>
      </c>
      <c r="CP20" s="15">
        <v>27.000876073955592</v>
      </c>
      <c r="CQ20" s="15">
        <v>26.043597597650887</v>
      </c>
    </row>
    <row r="21" spans="1:95">
      <c r="A21" s="3">
        <v>2</v>
      </c>
      <c r="C21">
        <v>-1</v>
      </c>
      <c r="D21" s="143"/>
      <c r="E21" s="9" t="s">
        <v>968</v>
      </c>
      <c r="F21" s="10" t="s">
        <v>979</v>
      </c>
      <c r="G21" s="18">
        <v>3500</v>
      </c>
      <c r="H21" s="19">
        <v>2990</v>
      </c>
      <c r="I21" s="19">
        <v>2890</v>
      </c>
      <c r="J21" s="19">
        <v>2850</v>
      </c>
      <c r="K21" s="19">
        <v>2800</v>
      </c>
      <c r="L21" s="19">
        <v>2750</v>
      </c>
      <c r="M21" s="19">
        <v>2700</v>
      </c>
      <c r="N21" s="20">
        <v>2640</v>
      </c>
      <c r="P21" s="143"/>
      <c r="Q21" s="9" t="s">
        <v>968</v>
      </c>
      <c r="R21" s="10" t="s">
        <v>979</v>
      </c>
      <c r="S21" s="18">
        <v>70</v>
      </c>
      <c r="T21" s="19">
        <v>59.747495543063394</v>
      </c>
      <c r="U21" s="19">
        <v>57.898731341615829</v>
      </c>
      <c r="V21" s="19">
        <v>57.097543362358685</v>
      </c>
      <c r="W21" s="19">
        <v>55.970116191255386</v>
      </c>
      <c r="X21" s="19">
        <v>55.057882590604322</v>
      </c>
      <c r="Y21" s="19">
        <v>53.92707692270158</v>
      </c>
      <c r="Z21" s="20">
        <v>52.712499184171584</v>
      </c>
      <c r="AB21" s="8">
        <v>66</v>
      </c>
      <c r="AC21" s="43" t="s">
        <v>1016</v>
      </c>
      <c r="AD21" s="43" t="s">
        <v>968</v>
      </c>
      <c r="AE21" s="43" t="s">
        <v>979</v>
      </c>
      <c r="AF21" s="43">
        <v>3600</v>
      </c>
      <c r="AG21" s="43">
        <v>3070</v>
      </c>
      <c r="AH21" s="43">
        <v>2980</v>
      </c>
      <c r="AI21" s="43">
        <v>2940</v>
      </c>
      <c r="AJ21" s="43">
        <v>2880</v>
      </c>
      <c r="AK21" s="43">
        <v>2830</v>
      </c>
      <c r="AL21" s="43">
        <v>2770</v>
      </c>
      <c r="AM21" s="43">
        <v>2710</v>
      </c>
      <c r="AN21" s="43"/>
      <c r="AO21" s="43" t="s">
        <v>1016</v>
      </c>
      <c r="AP21" s="43" t="s">
        <v>968</v>
      </c>
      <c r="AQ21" s="43" t="s">
        <v>979</v>
      </c>
      <c r="AR21" s="44">
        <v>72</v>
      </c>
      <c r="AS21" s="44">
        <v>61.45456684429378</v>
      </c>
      <c r="AT21" s="44">
        <v>59.552980808519145</v>
      </c>
      <c r="AU21" s="44">
        <v>58.728901744140366</v>
      </c>
      <c r="AV21" s="44">
        <v>57.569262368148401</v>
      </c>
      <c r="AW21" s="44">
        <v>56.630964950335887</v>
      </c>
      <c r="AX21" s="44">
        <v>55.467850549064501</v>
      </c>
      <c r="AY21" s="44">
        <v>54.218570589433639</v>
      </c>
      <c r="BW21" s="2" t="s">
        <v>1014</v>
      </c>
      <c r="BY21">
        <v>3690</v>
      </c>
      <c r="BZ21">
        <v>2520</v>
      </c>
      <c r="CA21">
        <v>1860</v>
      </c>
      <c r="CB21">
        <v>1640</v>
      </c>
      <c r="CC21">
        <v>1500</v>
      </c>
      <c r="CD21">
        <v>1420</v>
      </c>
      <c r="CE21">
        <v>1370</v>
      </c>
      <c r="CF21">
        <v>1350</v>
      </c>
      <c r="CG21" s="17"/>
      <c r="CI21" t="s">
        <v>1014</v>
      </c>
      <c r="CK21" s="15">
        <v>73.8</v>
      </c>
      <c r="CL21" s="15">
        <v>50.458587115438867</v>
      </c>
      <c r="CM21" s="15">
        <v>37.13625108881044</v>
      </c>
      <c r="CN21" s="15">
        <v>32.724767689540542</v>
      </c>
      <c r="CO21" s="15">
        <v>30.043227949514325</v>
      </c>
      <c r="CP21" s="15">
        <v>28.466637917970321</v>
      </c>
      <c r="CQ21" s="15">
        <v>27.457392895809075</v>
      </c>
    </row>
    <row r="22" spans="1:95" ht="15.75" thickBot="1">
      <c r="A22" s="3">
        <v>3</v>
      </c>
      <c r="D22" s="144"/>
      <c r="E22" s="21" t="s">
        <v>969</v>
      </c>
      <c r="F22" s="22" t="s">
        <v>979</v>
      </c>
      <c r="G22" s="23">
        <v>3500</v>
      </c>
      <c r="H22" s="24">
        <v>2870</v>
      </c>
      <c r="I22" s="24">
        <v>2700</v>
      </c>
      <c r="J22" s="24">
        <v>2570</v>
      </c>
      <c r="K22" s="24">
        <v>2490</v>
      </c>
      <c r="L22" s="24">
        <v>2430</v>
      </c>
      <c r="M22" s="24">
        <v>2380</v>
      </c>
      <c r="N22" s="25">
        <v>2330</v>
      </c>
      <c r="P22" s="144"/>
      <c r="Q22" s="21" t="s">
        <v>969</v>
      </c>
      <c r="R22" s="22" t="s">
        <v>979</v>
      </c>
      <c r="S22" s="23">
        <v>70</v>
      </c>
      <c r="T22" s="24">
        <v>57.393882203915581</v>
      </c>
      <c r="U22" s="24">
        <v>54.095973557609966</v>
      </c>
      <c r="V22" s="24">
        <v>51.450960065112412</v>
      </c>
      <c r="W22" s="24">
        <v>49.722921158294575</v>
      </c>
      <c r="X22" s="24">
        <v>48.513606341688458</v>
      </c>
      <c r="Y22" s="24">
        <v>47.556320375255453</v>
      </c>
      <c r="Z22" s="25">
        <v>46.529912547899251</v>
      </c>
      <c r="AB22" s="8">
        <v>81</v>
      </c>
      <c r="AC22" s="43" t="s">
        <v>1017</v>
      </c>
      <c r="AD22" s="43" t="s">
        <v>968</v>
      </c>
      <c r="AE22" s="43" t="s">
        <v>979</v>
      </c>
      <c r="AF22" s="43">
        <v>3790</v>
      </c>
      <c r="AG22" s="43">
        <v>3230</v>
      </c>
      <c r="AH22" s="43">
        <v>3130</v>
      </c>
      <c r="AI22" s="43">
        <v>3090</v>
      </c>
      <c r="AJ22" s="43">
        <v>3030</v>
      </c>
      <c r="AK22" s="43">
        <v>2980</v>
      </c>
      <c r="AL22" s="43">
        <v>2920</v>
      </c>
      <c r="AM22" s="43">
        <v>2850</v>
      </c>
      <c r="AN22" s="43"/>
      <c r="AO22" s="43" t="s">
        <v>1017</v>
      </c>
      <c r="AP22" s="43" t="s">
        <v>968</v>
      </c>
      <c r="AQ22" s="43" t="s">
        <v>979</v>
      </c>
      <c r="AR22" s="44">
        <v>75.8</v>
      </c>
      <c r="AS22" s="44">
        <v>64.698002316631502</v>
      </c>
      <c r="AT22" s="44">
        <v>62.696054795635426</v>
      </c>
      <c r="AU22" s="44">
        <v>61.828482669525549</v>
      </c>
      <c r="AV22" s="44">
        <v>60.607640104245121</v>
      </c>
      <c r="AW22" s="44">
        <v>59.619821433825827</v>
      </c>
      <c r="AX22" s="44">
        <v>58.395320439154005</v>
      </c>
      <c r="AY22" s="44">
        <v>57.080106259431517</v>
      </c>
      <c r="BW22" s="2" t="s">
        <v>1015</v>
      </c>
      <c r="BY22">
        <v>3400</v>
      </c>
      <c r="BZ22">
        <v>2320</v>
      </c>
      <c r="CA22">
        <v>1710</v>
      </c>
      <c r="CB22">
        <v>1510</v>
      </c>
      <c r="CC22">
        <v>1380</v>
      </c>
      <c r="CD22">
        <v>1310</v>
      </c>
      <c r="CE22">
        <v>1260</v>
      </c>
      <c r="CF22">
        <v>1240</v>
      </c>
      <c r="CG22" s="17"/>
      <c r="CI22" t="s">
        <v>1015</v>
      </c>
      <c r="CK22" s="15">
        <v>68</v>
      </c>
      <c r="CL22" s="15">
        <v>46.493007098236362</v>
      </c>
      <c r="CM22" s="15">
        <v>34.217683930069235</v>
      </c>
      <c r="CN22" s="15">
        <v>30.152902478167434</v>
      </c>
      <c r="CO22" s="15">
        <v>27.68210705375304</v>
      </c>
      <c r="CP22" s="15">
        <v>26.229422471842572</v>
      </c>
      <c r="CQ22" s="15">
        <v>25.299494809146573</v>
      </c>
    </row>
    <row r="23" spans="1:95" ht="15.75" thickBot="1">
      <c r="AB23" s="8">
        <v>96</v>
      </c>
      <c r="AC23" s="43" t="s">
        <v>1018</v>
      </c>
      <c r="AD23" s="43" t="s">
        <v>968</v>
      </c>
      <c r="AE23" s="43" t="s">
        <v>979</v>
      </c>
      <c r="AF23" s="43">
        <v>5100</v>
      </c>
      <c r="AG23" s="43">
        <v>4350</v>
      </c>
      <c r="AH23" s="43">
        <v>4220</v>
      </c>
      <c r="AI23" s="43">
        <v>4160</v>
      </c>
      <c r="AJ23" s="43">
        <v>4080</v>
      </c>
      <c r="AK23" s="43">
        <v>4010</v>
      </c>
      <c r="AL23" s="43">
        <v>3930</v>
      </c>
      <c r="AM23" s="43">
        <v>3840</v>
      </c>
      <c r="AN23" s="43"/>
      <c r="AO23" s="43" t="s">
        <v>1018</v>
      </c>
      <c r="AP23" s="43" t="s">
        <v>968</v>
      </c>
      <c r="AQ23" s="43" t="s">
        <v>979</v>
      </c>
      <c r="AR23" s="44">
        <v>102</v>
      </c>
      <c r="AS23" s="44">
        <v>87.06063636274952</v>
      </c>
      <c r="AT23" s="44">
        <v>84.366722812068787</v>
      </c>
      <c r="AU23" s="44">
        <v>83.199277470865511</v>
      </c>
      <c r="AV23" s="44">
        <v>81.556455021543556</v>
      </c>
      <c r="AW23" s="44">
        <v>80.227200346309161</v>
      </c>
      <c r="AX23" s="44">
        <v>78.579454944508015</v>
      </c>
      <c r="AY23" s="44">
        <v>76.809641668364307</v>
      </c>
      <c r="BW23" s="2" t="s">
        <v>1016</v>
      </c>
      <c r="BY23">
        <v>3600</v>
      </c>
      <c r="BZ23">
        <v>2460</v>
      </c>
      <c r="CA23">
        <v>1810</v>
      </c>
      <c r="CB23">
        <v>1600</v>
      </c>
      <c r="CC23">
        <v>1470</v>
      </c>
      <c r="CD23">
        <v>1390</v>
      </c>
      <c r="CE23">
        <v>1340</v>
      </c>
      <c r="CF23">
        <v>1320</v>
      </c>
      <c r="CG23" s="17"/>
      <c r="CI23" t="s">
        <v>1016</v>
      </c>
      <c r="CK23" s="15">
        <v>72</v>
      </c>
      <c r="CL23" s="15">
        <v>49.227889868720851</v>
      </c>
      <c r="CM23" s="15">
        <v>36.230488867132131</v>
      </c>
      <c r="CN23" s="15">
        <v>31.926602623941992</v>
      </c>
      <c r="CO23" s="15">
        <v>29.310466292209099</v>
      </c>
      <c r="CP23" s="15">
        <v>27.772329676068605</v>
      </c>
      <c r="CQ23" s="15">
        <v>26.787700386155194</v>
      </c>
    </row>
    <row r="24" spans="1:95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B24" s="8">
        <v>111</v>
      </c>
      <c r="AC24" s="43" t="s">
        <v>1019</v>
      </c>
      <c r="AD24" s="43" t="s">
        <v>968</v>
      </c>
      <c r="AE24" s="43" t="s">
        <v>979</v>
      </c>
      <c r="AF24" s="43">
        <v>5300</v>
      </c>
      <c r="AG24" s="43">
        <v>4520</v>
      </c>
      <c r="AH24" s="43">
        <v>4380</v>
      </c>
      <c r="AI24" s="43">
        <v>4320</v>
      </c>
      <c r="AJ24" s="43">
        <v>4240</v>
      </c>
      <c r="AK24" s="43">
        <v>4170</v>
      </c>
      <c r="AL24" s="43">
        <v>4080</v>
      </c>
      <c r="AM24" s="43">
        <v>3990</v>
      </c>
      <c r="AN24" s="43"/>
      <c r="AO24" s="43" t="s">
        <v>1019</v>
      </c>
      <c r="AP24" s="43" t="s">
        <v>968</v>
      </c>
      <c r="AQ24" s="43" t="s">
        <v>979</v>
      </c>
      <c r="AR24" s="44">
        <v>106</v>
      </c>
      <c r="AS24" s="44">
        <v>90.474778965210277</v>
      </c>
      <c r="AT24" s="44">
        <v>87.675221745875405</v>
      </c>
      <c r="AU24" s="44">
        <v>86.461994234428872</v>
      </c>
      <c r="AV24" s="44">
        <v>84.754747375329586</v>
      </c>
      <c r="AW24" s="44">
        <v>83.373365065772276</v>
      </c>
      <c r="AX24" s="44">
        <v>81.661002197233827</v>
      </c>
      <c r="AY24" s="44">
        <v>79.821784478888404</v>
      </c>
      <c r="BW24" s="2" t="s">
        <v>1017</v>
      </c>
      <c r="BY24">
        <v>3790</v>
      </c>
      <c r="BZ24">
        <v>2590</v>
      </c>
      <c r="CA24">
        <v>1910</v>
      </c>
      <c r="CB24">
        <v>1680</v>
      </c>
      <c r="CC24">
        <v>1540</v>
      </c>
      <c r="CD24">
        <v>1460</v>
      </c>
      <c r="CE24">
        <v>1410</v>
      </c>
      <c r="CF24">
        <v>1380</v>
      </c>
      <c r="CG24" s="17"/>
      <c r="CI24" t="s">
        <v>1017</v>
      </c>
      <c r="CK24" s="15">
        <v>75.8</v>
      </c>
      <c r="CL24" s="15">
        <v>51.826028500681112</v>
      </c>
      <c r="CM24" s="15">
        <v>38.14265355734188</v>
      </c>
      <c r="CN24" s="15">
        <v>33.611617762427819</v>
      </c>
      <c r="CO24" s="15">
        <v>30.85740756874236</v>
      </c>
      <c r="CP24" s="15">
        <v>29.238091520083341</v>
      </c>
      <c r="CQ24" s="15">
        <v>28.201495684313386</v>
      </c>
    </row>
    <row r="25" spans="1:95" ht="15" customHeight="1">
      <c r="A25" s="3">
        <v>1</v>
      </c>
      <c r="B25" s="7" t="s">
        <v>1021</v>
      </c>
      <c r="C25" s="8" t="s">
        <v>970</v>
      </c>
      <c r="D25" s="143" t="s">
        <v>1013</v>
      </c>
      <c r="E25" s="9" t="s">
        <v>967</v>
      </c>
      <c r="F25" s="10" t="s">
        <v>982</v>
      </c>
      <c r="G25" s="11">
        <v>3500</v>
      </c>
      <c r="H25" s="12">
        <v>2420</v>
      </c>
      <c r="I25" s="12">
        <v>1760</v>
      </c>
      <c r="J25" s="12">
        <v>1550</v>
      </c>
      <c r="K25" s="12">
        <v>1420</v>
      </c>
      <c r="L25" s="12">
        <v>1350</v>
      </c>
      <c r="M25" s="12">
        <v>1300</v>
      </c>
      <c r="N25" s="13">
        <v>1280</v>
      </c>
      <c r="P25" s="143" t="s">
        <v>1013</v>
      </c>
      <c r="Q25" s="9" t="s">
        <v>967</v>
      </c>
      <c r="R25" s="10" t="s">
        <v>982</v>
      </c>
      <c r="S25" s="11">
        <v>70</v>
      </c>
      <c r="T25" s="12">
        <v>48.441168516669705</v>
      </c>
      <c r="U25" s="12">
        <v>35.224086398600683</v>
      </c>
      <c r="V25" s="12">
        <v>31.039752551054718</v>
      </c>
      <c r="W25" s="12">
        <v>28.496286672981075</v>
      </c>
      <c r="X25" s="12">
        <v>27.000876073955592</v>
      </c>
      <c r="Y25" s="12">
        <v>26.043597597650887</v>
      </c>
      <c r="Z25" s="13">
        <v>25.574292039966032</v>
      </c>
      <c r="AB25" s="8">
        <v>126</v>
      </c>
      <c r="AC25" s="43" t="s">
        <v>1020</v>
      </c>
      <c r="AD25" s="43" t="s">
        <v>968</v>
      </c>
      <c r="AE25" s="43" t="s">
        <v>979</v>
      </c>
      <c r="AF25" s="43">
        <v>5500</v>
      </c>
      <c r="AG25" s="43">
        <v>4690</v>
      </c>
      <c r="AH25" s="43">
        <v>4550</v>
      </c>
      <c r="AI25" s="43">
        <v>4490</v>
      </c>
      <c r="AJ25" s="43">
        <v>4400</v>
      </c>
      <c r="AK25" s="43">
        <v>4330</v>
      </c>
      <c r="AL25" s="43">
        <v>4240</v>
      </c>
      <c r="AM25" s="43">
        <v>4140</v>
      </c>
      <c r="AN25" s="43"/>
      <c r="AO25" s="43" t="s">
        <v>1020</v>
      </c>
      <c r="AP25" s="43" t="s">
        <v>968</v>
      </c>
      <c r="AQ25" s="43" t="s">
        <v>979</v>
      </c>
      <c r="AR25" s="44">
        <v>110</v>
      </c>
      <c r="AS25" s="44">
        <v>93.888921567671048</v>
      </c>
      <c r="AT25" s="44">
        <v>90.983720679682008</v>
      </c>
      <c r="AU25" s="44">
        <v>89.724710997992204</v>
      </c>
      <c r="AV25" s="44">
        <v>87.953039729115588</v>
      </c>
      <c r="AW25" s="44">
        <v>86.519529785235349</v>
      </c>
      <c r="AX25" s="44">
        <v>84.742549449959625</v>
      </c>
      <c r="AY25" s="44">
        <v>82.833927289412472</v>
      </c>
      <c r="BW25" s="2" t="s">
        <v>1018</v>
      </c>
      <c r="BY25">
        <v>5100</v>
      </c>
      <c r="BZ25">
        <v>3490</v>
      </c>
      <c r="CA25">
        <v>2570</v>
      </c>
      <c r="CB25">
        <v>2260</v>
      </c>
      <c r="CC25">
        <v>2080</v>
      </c>
      <c r="CD25">
        <v>1970</v>
      </c>
      <c r="CE25">
        <v>1900</v>
      </c>
      <c r="CF25">
        <v>1860</v>
      </c>
      <c r="CG25" s="17"/>
      <c r="CI25" t="s">
        <v>1018</v>
      </c>
      <c r="CK25" s="15">
        <v>102</v>
      </c>
      <c r="CL25" s="15">
        <v>69.739510647354535</v>
      </c>
      <c r="CM25" s="15">
        <v>51.326525895103849</v>
      </c>
      <c r="CN25" s="15">
        <v>45.229353717251151</v>
      </c>
      <c r="CO25" s="15">
        <v>41.523160580629558</v>
      </c>
      <c r="CP25" s="15">
        <v>39.344133707763852</v>
      </c>
      <c r="CQ25" s="15">
        <v>37.949242213719856</v>
      </c>
    </row>
    <row r="26" spans="1:95">
      <c r="A26" s="3">
        <v>2</v>
      </c>
      <c r="C26">
        <v>-1</v>
      </c>
      <c r="D26" s="143"/>
      <c r="E26" s="9" t="s">
        <v>968</v>
      </c>
      <c r="F26" s="10" t="s">
        <v>982</v>
      </c>
      <c r="G26" s="18">
        <v>3500</v>
      </c>
      <c r="H26" s="19">
        <v>2580</v>
      </c>
      <c r="I26" s="19">
        <v>2430</v>
      </c>
      <c r="J26" s="19">
        <v>2360</v>
      </c>
      <c r="K26" s="19">
        <v>2270</v>
      </c>
      <c r="L26" s="19">
        <v>2190</v>
      </c>
      <c r="M26" s="19">
        <v>2100</v>
      </c>
      <c r="N26" s="20">
        <v>2000</v>
      </c>
      <c r="P26" s="143"/>
      <c r="Q26" s="9" t="s">
        <v>968</v>
      </c>
      <c r="R26" s="10" t="s">
        <v>982</v>
      </c>
      <c r="S26" s="18">
        <v>70</v>
      </c>
      <c r="T26" s="19">
        <v>51.689052375605478</v>
      </c>
      <c r="U26" s="19">
        <v>48.61744146943451</v>
      </c>
      <c r="V26" s="19">
        <v>47.245623034287171</v>
      </c>
      <c r="W26" s="19">
        <v>45.349317499182042</v>
      </c>
      <c r="X26" s="19">
        <v>43.844124084280502</v>
      </c>
      <c r="Y26" s="19">
        <v>42.014456312319311</v>
      </c>
      <c r="Z26" s="20">
        <v>40.093796015385998</v>
      </c>
      <c r="BW26" s="2" t="s">
        <v>1019</v>
      </c>
      <c r="BY26">
        <v>5300</v>
      </c>
      <c r="BZ26">
        <v>3620</v>
      </c>
      <c r="CA26">
        <v>2670</v>
      </c>
      <c r="CB26">
        <v>2350</v>
      </c>
      <c r="CC26">
        <v>2160</v>
      </c>
      <c r="CD26">
        <v>2040</v>
      </c>
      <c r="CE26">
        <v>1970</v>
      </c>
      <c r="CF26">
        <v>1940</v>
      </c>
      <c r="CG26" s="17"/>
      <c r="CI26" t="s">
        <v>1019</v>
      </c>
      <c r="CK26" s="15">
        <v>106</v>
      </c>
      <c r="CL26" s="15">
        <v>72.474393417839025</v>
      </c>
      <c r="CM26" s="15">
        <v>53.339330832166752</v>
      </c>
      <c r="CN26" s="15">
        <v>47.00305386302572</v>
      </c>
      <c r="CO26" s="15">
        <v>43.151519819085628</v>
      </c>
      <c r="CP26" s="15">
        <v>40.887040911989892</v>
      </c>
      <c r="CQ26" s="15">
        <v>39.437447790728484</v>
      </c>
    </row>
    <row r="27" spans="1:95" ht="15.75" thickBot="1">
      <c r="A27" s="3">
        <v>3</v>
      </c>
      <c r="D27" s="144"/>
      <c r="E27" s="21" t="s">
        <v>969</v>
      </c>
      <c r="F27" s="22" t="s">
        <v>982</v>
      </c>
      <c r="G27" s="23">
        <v>3500</v>
      </c>
      <c r="H27" s="24">
        <v>2390</v>
      </c>
      <c r="I27" s="24">
        <v>2130</v>
      </c>
      <c r="J27" s="24">
        <v>1920</v>
      </c>
      <c r="K27" s="24">
        <v>1790</v>
      </c>
      <c r="L27" s="24">
        <v>1700</v>
      </c>
      <c r="M27" s="24">
        <v>1640</v>
      </c>
      <c r="N27" s="25">
        <v>1560</v>
      </c>
      <c r="P27" s="144"/>
      <c r="Q27" s="21" t="s">
        <v>969</v>
      </c>
      <c r="R27" s="22" t="s">
        <v>982</v>
      </c>
      <c r="S27" s="23">
        <v>70</v>
      </c>
      <c r="T27" s="24">
        <v>47.860448483478606</v>
      </c>
      <c r="U27" s="24">
        <v>42.646525732983953</v>
      </c>
      <c r="V27" s="24">
        <v>38.473646110188284</v>
      </c>
      <c r="W27" s="24">
        <v>35.866357848987967</v>
      </c>
      <c r="X27" s="24">
        <v>34.097524375989657</v>
      </c>
      <c r="Y27" s="24">
        <v>32.729859428117173</v>
      </c>
      <c r="Z27" s="25">
        <v>31.295339304614604</v>
      </c>
      <c r="BW27" s="2" t="s">
        <v>1020</v>
      </c>
      <c r="BY27">
        <v>5500</v>
      </c>
      <c r="BZ27">
        <v>3760</v>
      </c>
      <c r="CA27">
        <v>2770</v>
      </c>
      <c r="CB27">
        <v>2440</v>
      </c>
      <c r="CC27">
        <v>2240</v>
      </c>
      <c r="CD27">
        <v>2120</v>
      </c>
      <c r="CE27">
        <v>2050</v>
      </c>
      <c r="CF27">
        <v>2010</v>
      </c>
      <c r="CG27" s="17"/>
      <c r="CI27" t="s">
        <v>1020</v>
      </c>
      <c r="CK27" s="15">
        <v>110</v>
      </c>
      <c r="CL27" s="15">
        <v>75.209276188323528</v>
      </c>
      <c r="CM27" s="15">
        <v>55.352135769229648</v>
      </c>
      <c r="CN27" s="15">
        <v>48.77675400880026</v>
      </c>
      <c r="CO27" s="15">
        <v>44.779879057541685</v>
      </c>
      <c r="CP27" s="15">
        <v>42.429948116215932</v>
      </c>
      <c r="CQ27" s="15">
        <v>40.925653367737105</v>
      </c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B29" s="8">
        <v>7</v>
      </c>
      <c r="AC29" s="45" t="s">
        <v>1012</v>
      </c>
      <c r="AD29" s="45" t="s">
        <v>969</v>
      </c>
      <c r="AE29" s="45" t="s">
        <v>979</v>
      </c>
      <c r="AF29" s="45">
        <v>3300</v>
      </c>
      <c r="AG29" s="45">
        <v>2710</v>
      </c>
      <c r="AH29" s="45">
        <v>2550</v>
      </c>
      <c r="AI29" s="45">
        <v>2430</v>
      </c>
      <c r="AJ29" s="45">
        <v>2340</v>
      </c>
      <c r="AK29" s="45">
        <v>2290</v>
      </c>
      <c r="AL29" s="45">
        <v>2240</v>
      </c>
      <c r="AM29" s="45">
        <v>2190</v>
      </c>
      <c r="AN29" s="45"/>
      <c r="AO29" s="45" t="s">
        <v>1012</v>
      </c>
      <c r="AP29" s="45" t="s">
        <v>969</v>
      </c>
      <c r="AQ29" s="45" t="s">
        <v>979</v>
      </c>
      <c r="AR29" s="46">
        <v>66</v>
      </c>
      <c r="AS29" s="46">
        <v>54.114231792263261</v>
      </c>
      <c r="AT29" s="46">
        <v>51.004775068603685</v>
      </c>
      <c r="AU29" s="46">
        <v>48.51090520424885</v>
      </c>
      <c r="AV29" s="46">
        <v>46.881611377820597</v>
      </c>
      <c r="AW29" s="46">
        <v>45.741400265020552</v>
      </c>
      <c r="AX29" s="46">
        <v>44.838816353812291</v>
      </c>
      <c r="AY29" s="46">
        <v>43.871060402305005</v>
      </c>
    </row>
    <row r="30" spans="1:95" ht="15" customHeight="1">
      <c r="A30" s="3">
        <v>1</v>
      </c>
      <c r="B30" s="7" t="s">
        <v>1021</v>
      </c>
      <c r="C30" s="8" t="s">
        <v>973</v>
      </c>
      <c r="D30" s="143" t="s">
        <v>1013</v>
      </c>
      <c r="E30" s="9" t="s">
        <v>967</v>
      </c>
      <c r="F30" s="10" t="s">
        <v>983</v>
      </c>
      <c r="G30" s="11">
        <v>3500</v>
      </c>
      <c r="H30" s="12">
        <v>3220</v>
      </c>
      <c r="I30" s="12">
        <v>2910</v>
      </c>
      <c r="J30" s="12">
        <v>2840</v>
      </c>
      <c r="K30" s="12">
        <v>2790</v>
      </c>
      <c r="L30" s="12">
        <v>2760</v>
      </c>
      <c r="M30" s="12">
        <v>2740</v>
      </c>
      <c r="N30" s="13">
        <v>2740</v>
      </c>
      <c r="P30" s="143" t="s">
        <v>1013</v>
      </c>
      <c r="Q30" s="9" t="s">
        <v>967</v>
      </c>
      <c r="R30" s="10" t="s">
        <v>983</v>
      </c>
      <c r="S30" s="11">
        <v>70</v>
      </c>
      <c r="T30" s="12">
        <v>64.320016559596468</v>
      </c>
      <c r="U30" s="12">
        <v>58.166517395279364</v>
      </c>
      <c r="V30" s="12">
        <v>56.773014702282538</v>
      </c>
      <c r="W30" s="12">
        <v>55.84989272024265</v>
      </c>
      <c r="X30" s="12">
        <v>55.275596022954076</v>
      </c>
      <c r="Y30" s="12">
        <v>54.894321068983402</v>
      </c>
      <c r="Z30" s="13">
        <v>54.703247953234779</v>
      </c>
      <c r="AB30" s="8">
        <v>22</v>
      </c>
      <c r="AC30" s="45" t="s">
        <v>1013</v>
      </c>
      <c r="AD30" s="45" t="s">
        <v>969</v>
      </c>
      <c r="AE30" s="45" t="s">
        <v>979</v>
      </c>
      <c r="AF30" s="45">
        <v>3500</v>
      </c>
      <c r="AG30" s="45">
        <v>2870</v>
      </c>
      <c r="AH30" s="45">
        <v>2700</v>
      </c>
      <c r="AI30" s="45">
        <v>2570</v>
      </c>
      <c r="AJ30" s="45">
        <v>2490</v>
      </c>
      <c r="AK30" s="45">
        <v>2430</v>
      </c>
      <c r="AL30" s="45">
        <v>2380</v>
      </c>
      <c r="AM30" s="45">
        <v>2330</v>
      </c>
      <c r="AN30" s="45"/>
      <c r="AO30" s="45" t="s">
        <v>1013</v>
      </c>
      <c r="AP30" s="45" t="s">
        <v>969</v>
      </c>
      <c r="AQ30" s="45" t="s">
        <v>979</v>
      </c>
      <c r="AR30" s="46">
        <v>70</v>
      </c>
      <c r="AS30" s="46">
        <v>57.393882203915581</v>
      </c>
      <c r="AT30" s="46">
        <v>54.095973557609966</v>
      </c>
      <c r="AU30" s="46">
        <v>51.450960065112412</v>
      </c>
      <c r="AV30" s="46">
        <v>49.722921158294575</v>
      </c>
      <c r="AW30" s="46">
        <v>48.513606341688458</v>
      </c>
      <c r="AX30" s="46">
        <v>47.556320375255453</v>
      </c>
      <c r="AY30" s="46">
        <v>46.529912547899251</v>
      </c>
    </row>
    <row r="31" spans="1:95">
      <c r="A31" s="3">
        <v>2</v>
      </c>
      <c r="C31">
        <v>-1</v>
      </c>
      <c r="D31" s="143"/>
      <c r="E31" s="9" t="s">
        <v>968</v>
      </c>
      <c r="F31" s="10" t="s">
        <v>983</v>
      </c>
      <c r="G31" s="18">
        <v>3500</v>
      </c>
      <c r="H31" s="19">
        <v>3260</v>
      </c>
      <c r="I31" s="19">
        <v>3200</v>
      </c>
      <c r="J31" s="19">
        <v>3180</v>
      </c>
      <c r="K31" s="19">
        <v>3160</v>
      </c>
      <c r="L31" s="19">
        <v>3140</v>
      </c>
      <c r="M31" s="19">
        <v>3110</v>
      </c>
      <c r="N31" s="20">
        <v>3090</v>
      </c>
      <c r="P31" s="143"/>
      <c r="Q31" s="9" t="s">
        <v>968</v>
      </c>
      <c r="R31" s="10" t="s">
        <v>983</v>
      </c>
      <c r="S31" s="18">
        <v>70</v>
      </c>
      <c r="T31" s="19">
        <v>65.28669804095523</v>
      </c>
      <c r="U31" s="19">
        <v>64.036460977102081</v>
      </c>
      <c r="V31" s="19">
        <v>63.685973297538396</v>
      </c>
      <c r="W31" s="19">
        <v>63.18768270354304</v>
      </c>
      <c r="X31" s="19">
        <v>62.780030275801366</v>
      </c>
      <c r="Y31" s="19">
        <v>62.268979779687264</v>
      </c>
      <c r="Z31" s="20">
        <v>61.712781611065111</v>
      </c>
      <c r="AB31" s="8">
        <v>37</v>
      </c>
      <c r="AC31" s="45" t="s">
        <v>1014</v>
      </c>
      <c r="AD31" s="45" t="s">
        <v>969</v>
      </c>
      <c r="AE31" s="45" t="s">
        <v>979</v>
      </c>
      <c r="AF31" s="45">
        <v>3690</v>
      </c>
      <c r="AG31" s="45">
        <v>3030</v>
      </c>
      <c r="AH31" s="45">
        <v>2850</v>
      </c>
      <c r="AI31" s="45">
        <v>2710</v>
      </c>
      <c r="AJ31" s="45">
        <v>2620</v>
      </c>
      <c r="AK31" s="45">
        <v>2560</v>
      </c>
      <c r="AL31" s="45">
        <v>2510</v>
      </c>
      <c r="AM31" s="45">
        <v>2450</v>
      </c>
      <c r="AN31" s="45"/>
      <c r="AO31" s="45" t="s">
        <v>1014</v>
      </c>
      <c r="AP31" s="45" t="s">
        <v>969</v>
      </c>
      <c r="AQ31" s="45" t="s">
        <v>979</v>
      </c>
      <c r="AR31" s="46">
        <v>73.8</v>
      </c>
      <c r="AS31" s="46">
        <v>60.509550094985286</v>
      </c>
      <c r="AT31" s="46">
        <v>57.032612122165936</v>
      </c>
      <c r="AU31" s="46">
        <v>54.244012182932806</v>
      </c>
      <c r="AV31" s="46">
        <v>52.422165449744853</v>
      </c>
      <c r="AW31" s="46">
        <v>51.147202114522969</v>
      </c>
      <c r="AX31" s="46">
        <v>50.137949195626462</v>
      </c>
      <c r="AY31" s="46">
        <v>49.055822086213773</v>
      </c>
    </row>
    <row r="32" spans="1:95" ht="15.75" thickBot="1">
      <c r="A32" s="3">
        <v>3</v>
      </c>
      <c r="D32" s="144"/>
      <c r="E32" s="21" t="s">
        <v>969</v>
      </c>
      <c r="F32" s="22" t="s">
        <v>983</v>
      </c>
      <c r="G32" s="23">
        <v>3500</v>
      </c>
      <c r="H32" s="24">
        <v>3210</v>
      </c>
      <c r="I32" s="24">
        <v>3090</v>
      </c>
      <c r="J32" s="24">
        <v>3030</v>
      </c>
      <c r="K32" s="24">
        <v>2990</v>
      </c>
      <c r="L32" s="24">
        <v>2960</v>
      </c>
      <c r="M32" s="24">
        <v>2940</v>
      </c>
      <c r="N32" s="25">
        <v>2910</v>
      </c>
      <c r="P32" s="144"/>
      <c r="Q32" s="21" t="s">
        <v>969</v>
      </c>
      <c r="R32" s="22" t="s">
        <v>983</v>
      </c>
      <c r="S32" s="23">
        <v>70</v>
      </c>
      <c r="T32" s="24">
        <v>64.141947270702062</v>
      </c>
      <c r="U32" s="24">
        <v>61.848908626411735</v>
      </c>
      <c r="V32" s="24">
        <v>60.639692986313662</v>
      </c>
      <c r="W32" s="24">
        <v>59.829208476817826</v>
      </c>
      <c r="X32" s="24">
        <v>59.251808951097686</v>
      </c>
      <c r="Y32" s="24">
        <v>58.788526561966435</v>
      </c>
      <c r="Z32" s="25">
        <v>58.285468804771448</v>
      </c>
      <c r="AB32" s="8">
        <v>52</v>
      </c>
      <c r="AC32" s="45" t="s">
        <v>1015</v>
      </c>
      <c r="AD32" s="45" t="s">
        <v>969</v>
      </c>
      <c r="AE32" s="45" t="s">
        <v>979</v>
      </c>
      <c r="AF32" s="45">
        <v>3400</v>
      </c>
      <c r="AG32" s="45">
        <v>2790</v>
      </c>
      <c r="AH32" s="45">
        <v>2630</v>
      </c>
      <c r="AI32" s="45">
        <v>2500</v>
      </c>
      <c r="AJ32" s="45">
        <v>2420</v>
      </c>
      <c r="AK32" s="45">
        <v>2360</v>
      </c>
      <c r="AL32" s="45">
        <v>2310</v>
      </c>
      <c r="AM32" s="45">
        <v>2260</v>
      </c>
      <c r="AN32" s="45"/>
      <c r="AO32" s="45" t="s">
        <v>1015</v>
      </c>
      <c r="AP32" s="45" t="s">
        <v>969</v>
      </c>
      <c r="AQ32" s="45" t="s">
        <v>979</v>
      </c>
      <c r="AR32" s="46">
        <v>68</v>
      </c>
      <c r="AS32" s="46">
        <v>55.754056998089425</v>
      </c>
      <c r="AT32" s="46">
        <v>52.550374313106829</v>
      </c>
      <c r="AU32" s="46">
        <v>49.980932634680642</v>
      </c>
      <c r="AV32" s="46">
        <v>48.3022662680576</v>
      </c>
      <c r="AW32" s="46">
        <v>47.127503303354516</v>
      </c>
      <c r="AX32" s="46">
        <v>46.197568364533879</v>
      </c>
      <c r="AY32" s="46">
        <v>45.200486475102132</v>
      </c>
    </row>
    <row r="33" spans="1:51" ht="15.75" thickBot="1">
      <c r="AB33" s="8">
        <v>67</v>
      </c>
      <c r="AC33" s="45" t="s">
        <v>1016</v>
      </c>
      <c r="AD33" s="45" t="s">
        <v>969</v>
      </c>
      <c r="AE33" s="45" t="s">
        <v>979</v>
      </c>
      <c r="AF33" s="45">
        <v>3600</v>
      </c>
      <c r="AG33" s="45">
        <v>2950</v>
      </c>
      <c r="AH33" s="45">
        <v>2780</v>
      </c>
      <c r="AI33" s="45">
        <v>2650</v>
      </c>
      <c r="AJ33" s="45">
        <v>2560</v>
      </c>
      <c r="AK33" s="45">
        <v>2490</v>
      </c>
      <c r="AL33" s="45">
        <v>2450</v>
      </c>
      <c r="AM33" s="45">
        <v>2390</v>
      </c>
      <c r="AN33" s="45"/>
      <c r="AO33" s="45" t="s">
        <v>1016</v>
      </c>
      <c r="AP33" s="45" t="s">
        <v>969</v>
      </c>
      <c r="AQ33" s="45" t="s">
        <v>979</v>
      </c>
      <c r="AR33" s="46">
        <v>72</v>
      </c>
      <c r="AS33" s="46">
        <v>59.033707409741744</v>
      </c>
      <c r="AT33" s="46">
        <v>55.641572802113117</v>
      </c>
      <c r="AU33" s="46">
        <v>52.920987495544203</v>
      </c>
      <c r="AV33" s="46">
        <v>51.143576048531578</v>
      </c>
      <c r="AW33" s="46">
        <v>49.899709380022422</v>
      </c>
      <c r="AX33" s="46">
        <v>48.915072385977055</v>
      </c>
      <c r="AY33" s="46">
        <v>47.859338620696384</v>
      </c>
    </row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B34" s="8">
        <v>82</v>
      </c>
      <c r="AC34" s="45" t="s">
        <v>1017</v>
      </c>
      <c r="AD34" s="45" t="s">
        <v>969</v>
      </c>
      <c r="AE34" s="45" t="s">
        <v>979</v>
      </c>
      <c r="AF34" s="45">
        <v>3790</v>
      </c>
      <c r="AG34" s="45">
        <v>3110</v>
      </c>
      <c r="AH34" s="45">
        <v>2930</v>
      </c>
      <c r="AI34" s="45">
        <v>2790</v>
      </c>
      <c r="AJ34" s="45">
        <v>2690</v>
      </c>
      <c r="AK34" s="45">
        <v>2630</v>
      </c>
      <c r="AL34" s="45">
        <v>2570</v>
      </c>
      <c r="AM34" s="45">
        <v>2520</v>
      </c>
      <c r="AN34" s="45"/>
      <c r="AO34" s="45" t="s">
        <v>1017</v>
      </c>
      <c r="AP34" s="45" t="s">
        <v>969</v>
      </c>
      <c r="AQ34" s="45" t="s">
        <v>979</v>
      </c>
      <c r="AR34" s="46">
        <v>75.8</v>
      </c>
      <c r="AS34" s="46">
        <v>62.149375300811442</v>
      </c>
      <c r="AT34" s="46">
        <v>58.578211366669073</v>
      </c>
      <c r="AU34" s="46">
        <v>55.714039613364584</v>
      </c>
      <c r="AV34" s="46">
        <v>53.842820339981849</v>
      </c>
      <c r="AW34" s="46">
        <v>52.533305152856933</v>
      </c>
      <c r="AX34" s="46">
        <v>51.496701206348057</v>
      </c>
      <c r="AY34" s="46">
        <v>50.385248159010899</v>
      </c>
    </row>
    <row r="35" spans="1:51" ht="15" customHeight="1">
      <c r="A35" s="3">
        <v>1</v>
      </c>
      <c r="B35" s="7" t="s">
        <v>1022</v>
      </c>
      <c r="C35" s="8" t="s">
        <v>966</v>
      </c>
      <c r="D35" s="143" t="s">
        <v>1014</v>
      </c>
      <c r="E35" s="9" t="s">
        <v>967</v>
      </c>
      <c r="F35" s="10" t="s">
        <v>979</v>
      </c>
      <c r="G35" s="11">
        <v>3690</v>
      </c>
      <c r="H35" s="12">
        <v>3040</v>
      </c>
      <c r="I35" s="12">
        <v>2590</v>
      </c>
      <c r="J35" s="12">
        <v>2430</v>
      </c>
      <c r="K35" s="12">
        <v>2330</v>
      </c>
      <c r="L35" s="12">
        <v>2270</v>
      </c>
      <c r="M35" s="12">
        <v>2230</v>
      </c>
      <c r="N35" s="13">
        <v>2210</v>
      </c>
      <c r="P35" s="143" t="s">
        <v>1014</v>
      </c>
      <c r="Q35" s="9" t="s">
        <v>967</v>
      </c>
      <c r="R35" s="10" t="s">
        <v>979</v>
      </c>
      <c r="S35" s="11">
        <v>73.8</v>
      </c>
      <c r="T35" s="12">
        <v>60.891871362678671</v>
      </c>
      <c r="U35" s="12">
        <v>51.708865503234946</v>
      </c>
      <c r="V35" s="12">
        <v>48.621376630957002</v>
      </c>
      <c r="W35" s="12">
        <v>46.639194327795856</v>
      </c>
      <c r="X35" s="12">
        <v>45.431178839573604</v>
      </c>
      <c r="Y35" s="12">
        <v>44.639768782510068</v>
      </c>
      <c r="Z35" s="13">
        <v>44.246326422075235</v>
      </c>
      <c r="AB35" s="8">
        <v>97</v>
      </c>
      <c r="AC35" s="45" t="s">
        <v>1018</v>
      </c>
      <c r="AD35" s="45" t="s">
        <v>969</v>
      </c>
      <c r="AE35" s="45" t="s">
        <v>979</v>
      </c>
      <c r="AF35" s="45">
        <v>5100</v>
      </c>
      <c r="AG35" s="45">
        <v>4180</v>
      </c>
      <c r="AH35" s="45">
        <v>3940</v>
      </c>
      <c r="AI35" s="45">
        <v>3750</v>
      </c>
      <c r="AJ35" s="45">
        <v>3620</v>
      </c>
      <c r="AK35" s="45">
        <v>3530</v>
      </c>
      <c r="AL35" s="45">
        <v>3460</v>
      </c>
      <c r="AM35" s="45">
        <v>3390</v>
      </c>
      <c r="AN35" s="45"/>
      <c r="AO35" s="45" t="s">
        <v>1018</v>
      </c>
      <c r="AP35" s="45" t="s">
        <v>969</v>
      </c>
      <c r="AQ35" s="45" t="s">
        <v>979</v>
      </c>
      <c r="AR35" s="46">
        <v>102</v>
      </c>
      <c r="AS35" s="46">
        <v>83.631085497134137</v>
      </c>
      <c r="AT35" s="46">
        <v>78.825561469660244</v>
      </c>
      <c r="AU35" s="46">
        <v>74.971398952020962</v>
      </c>
      <c r="AV35" s="46">
        <v>72.453399402086404</v>
      </c>
      <c r="AW35" s="46">
        <v>70.691254955031766</v>
      </c>
      <c r="AX35" s="46">
        <v>69.296352546800819</v>
      </c>
      <c r="AY35" s="46">
        <v>67.800729712653208</v>
      </c>
    </row>
    <row r="36" spans="1:51">
      <c r="A36" s="3">
        <v>2</v>
      </c>
      <c r="C36">
        <v>-1</v>
      </c>
      <c r="D36" s="143"/>
      <c r="E36" s="9" t="s">
        <v>968</v>
      </c>
      <c r="F36" s="10" t="s">
        <v>979</v>
      </c>
      <c r="G36" s="18">
        <v>3690</v>
      </c>
      <c r="H36" s="19">
        <v>3150</v>
      </c>
      <c r="I36" s="19">
        <v>3050</v>
      </c>
      <c r="J36" s="19">
        <v>3010</v>
      </c>
      <c r="K36" s="19">
        <v>2950</v>
      </c>
      <c r="L36" s="19">
        <v>2900</v>
      </c>
      <c r="M36" s="19">
        <v>2840</v>
      </c>
      <c r="N36" s="20">
        <v>2780</v>
      </c>
      <c r="P36" s="143"/>
      <c r="Q36" s="9" t="s">
        <v>968</v>
      </c>
      <c r="R36" s="10" t="s">
        <v>979</v>
      </c>
      <c r="S36" s="18">
        <v>73.8</v>
      </c>
      <c r="T36" s="19">
        <v>62.990931015401124</v>
      </c>
      <c r="U36" s="19">
        <v>61.041805328732117</v>
      </c>
      <c r="V36" s="19">
        <v>60.197124287743875</v>
      </c>
      <c r="W36" s="19">
        <v>59.008493927352113</v>
      </c>
      <c r="X36" s="19">
        <v>58.046739074094276</v>
      </c>
      <c r="Y36" s="19">
        <v>56.854546812791099</v>
      </c>
      <c r="Z36" s="20">
        <v>55.574034854169469</v>
      </c>
      <c r="AB36" s="8">
        <v>112</v>
      </c>
      <c r="AC36" s="45" t="s">
        <v>1019</v>
      </c>
      <c r="AD36" s="45" t="s">
        <v>969</v>
      </c>
      <c r="AE36" s="45" t="s">
        <v>979</v>
      </c>
      <c r="AF36" s="45">
        <v>5300</v>
      </c>
      <c r="AG36" s="45">
        <v>4350</v>
      </c>
      <c r="AH36" s="45">
        <v>4100</v>
      </c>
      <c r="AI36" s="45">
        <v>3900</v>
      </c>
      <c r="AJ36" s="45">
        <v>3760</v>
      </c>
      <c r="AK36" s="45">
        <v>3670</v>
      </c>
      <c r="AL36" s="45">
        <v>3600</v>
      </c>
      <c r="AM36" s="45">
        <v>3520</v>
      </c>
      <c r="AN36" s="45"/>
      <c r="AO36" s="45" t="s">
        <v>1019</v>
      </c>
      <c r="AP36" s="45" t="s">
        <v>969</v>
      </c>
      <c r="AQ36" s="45" t="s">
        <v>979</v>
      </c>
      <c r="AR36" s="46">
        <v>106</v>
      </c>
      <c r="AS36" s="46">
        <v>86.910735908786464</v>
      </c>
      <c r="AT36" s="46">
        <v>81.916759958666532</v>
      </c>
      <c r="AU36" s="46">
        <v>77.911453812884531</v>
      </c>
      <c r="AV36" s="46">
        <v>75.294709182560382</v>
      </c>
      <c r="AW36" s="46">
        <v>73.463461031699694</v>
      </c>
      <c r="AX36" s="46">
        <v>72.013856568244009</v>
      </c>
      <c r="AY36" s="46">
        <v>70.459581858247461</v>
      </c>
    </row>
    <row r="37" spans="1:51" ht="15.75" thickBot="1">
      <c r="A37" s="3">
        <v>3</v>
      </c>
      <c r="D37" s="144"/>
      <c r="E37" s="21" t="s">
        <v>969</v>
      </c>
      <c r="F37" s="22" t="s">
        <v>979</v>
      </c>
      <c r="G37" s="23">
        <v>3690</v>
      </c>
      <c r="H37" s="24">
        <v>3030</v>
      </c>
      <c r="I37" s="24">
        <v>2850</v>
      </c>
      <c r="J37" s="24">
        <v>2710</v>
      </c>
      <c r="K37" s="24">
        <v>2620</v>
      </c>
      <c r="L37" s="24">
        <v>2560</v>
      </c>
      <c r="M37" s="24">
        <v>2510</v>
      </c>
      <c r="N37" s="25">
        <v>2450</v>
      </c>
      <c r="P37" s="144"/>
      <c r="Q37" s="21" t="s">
        <v>969</v>
      </c>
      <c r="R37" s="22" t="s">
        <v>979</v>
      </c>
      <c r="S37" s="23">
        <v>73.8</v>
      </c>
      <c r="T37" s="24">
        <v>60.509550094985286</v>
      </c>
      <c r="U37" s="24">
        <v>57.032612122165936</v>
      </c>
      <c r="V37" s="24">
        <v>54.244012182932806</v>
      </c>
      <c r="W37" s="24">
        <v>52.422165449744853</v>
      </c>
      <c r="X37" s="24">
        <v>51.147202114522969</v>
      </c>
      <c r="Y37" s="24">
        <v>50.137949195626462</v>
      </c>
      <c r="Z37" s="25">
        <v>49.055822086213773</v>
      </c>
      <c r="AB37" s="8">
        <v>127</v>
      </c>
      <c r="AC37" s="45" t="s">
        <v>1020</v>
      </c>
      <c r="AD37" s="45" t="s">
        <v>969</v>
      </c>
      <c r="AE37" s="45" t="s">
        <v>979</v>
      </c>
      <c r="AF37" s="45">
        <v>5500</v>
      </c>
      <c r="AG37" s="45">
        <v>4510</v>
      </c>
      <c r="AH37" s="45">
        <v>4250</v>
      </c>
      <c r="AI37" s="45">
        <v>4040</v>
      </c>
      <c r="AJ37" s="45">
        <v>3910</v>
      </c>
      <c r="AK37" s="45">
        <v>3810</v>
      </c>
      <c r="AL37" s="45">
        <v>3740</v>
      </c>
      <c r="AM37" s="45">
        <v>3660</v>
      </c>
      <c r="AN37" s="45"/>
      <c r="AO37" s="45" t="s">
        <v>1020</v>
      </c>
      <c r="AP37" s="45" t="s">
        <v>969</v>
      </c>
      <c r="AQ37" s="45" t="s">
        <v>979</v>
      </c>
      <c r="AR37" s="46">
        <v>110</v>
      </c>
      <c r="AS37" s="46">
        <v>90.190386320438776</v>
      </c>
      <c r="AT37" s="46">
        <v>85.007958447672806</v>
      </c>
      <c r="AU37" s="46">
        <v>80.851508673748086</v>
      </c>
      <c r="AV37" s="46">
        <v>78.136018963034346</v>
      </c>
      <c r="AW37" s="46">
        <v>76.235667108367593</v>
      </c>
      <c r="AX37" s="46">
        <v>74.731360589687156</v>
      </c>
      <c r="AY37" s="46">
        <v>73.118434003841685</v>
      </c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1022</v>
      </c>
      <c r="C40" s="8" t="s">
        <v>970</v>
      </c>
      <c r="D40" s="143" t="s">
        <v>1014</v>
      </c>
      <c r="E40" s="9" t="s">
        <v>967</v>
      </c>
      <c r="F40" s="10" t="s">
        <v>982</v>
      </c>
      <c r="G40" s="11">
        <v>3690</v>
      </c>
      <c r="H40" s="12">
        <v>2550</v>
      </c>
      <c r="I40" s="12">
        <v>1860</v>
      </c>
      <c r="J40" s="12">
        <v>1640</v>
      </c>
      <c r="K40" s="12">
        <v>1500</v>
      </c>
      <c r="L40" s="12">
        <v>1420</v>
      </c>
      <c r="M40" s="12">
        <v>1370</v>
      </c>
      <c r="N40" s="13">
        <v>1350</v>
      </c>
      <c r="P40" s="143" t="s">
        <v>1014</v>
      </c>
      <c r="Q40" s="9" t="s">
        <v>967</v>
      </c>
      <c r="R40" s="10" t="s">
        <v>982</v>
      </c>
      <c r="S40" s="11">
        <v>73.8</v>
      </c>
      <c r="T40" s="12">
        <v>51.070831950431774</v>
      </c>
      <c r="U40" s="12">
        <v>37.13625108881044</v>
      </c>
      <c r="V40" s="12">
        <v>32.724767689540542</v>
      </c>
      <c r="W40" s="12">
        <v>30.043227949514325</v>
      </c>
      <c r="X40" s="12">
        <v>28.466637917970321</v>
      </c>
      <c r="Y40" s="12">
        <v>27.457392895809075</v>
      </c>
      <c r="Z40" s="13">
        <v>26.962610750707039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3"/>
      <c r="E41" s="9" t="s">
        <v>968</v>
      </c>
      <c r="F41" s="10" t="s">
        <v>982</v>
      </c>
      <c r="G41" s="18">
        <v>3690</v>
      </c>
      <c r="H41" s="19">
        <v>2720</v>
      </c>
      <c r="I41" s="19">
        <v>2560</v>
      </c>
      <c r="J41" s="19">
        <v>2490</v>
      </c>
      <c r="K41" s="19">
        <v>2390</v>
      </c>
      <c r="L41" s="19">
        <v>2310</v>
      </c>
      <c r="M41" s="19">
        <v>2210</v>
      </c>
      <c r="N41" s="20">
        <v>2110</v>
      </c>
      <c r="P41" s="143"/>
      <c r="Q41" s="9" t="s">
        <v>968</v>
      </c>
      <c r="R41" s="10" t="s">
        <v>982</v>
      </c>
      <c r="S41" s="18">
        <v>73.8</v>
      </c>
      <c r="T41" s="19">
        <v>54.495029504566929</v>
      </c>
      <c r="U41" s="19">
        <v>51.256674006346678</v>
      </c>
      <c r="V41" s="19">
        <v>49.810385427577046</v>
      </c>
      <c r="W41" s="19">
        <v>47.811137591994779</v>
      </c>
      <c r="X41" s="19">
        <v>46.224233677427144</v>
      </c>
      <c r="Y41" s="19">
        <v>44.295241083559496</v>
      </c>
      <c r="Z41" s="20">
        <v>42.270316370506954</v>
      </c>
      <c r="AB41" s="8">
        <v>10</v>
      </c>
      <c r="AC41" t="s">
        <v>1012</v>
      </c>
      <c r="AD41" t="s">
        <v>967</v>
      </c>
      <c r="AE41" t="s">
        <v>982</v>
      </c>
      <c r="AF41">
        <v>3300</v>
      </c>
      <c r="AG41">
        <v>2280</v>
      </c>
      <c r="AH41">
        <v>1660</v>
      </c>
      <c r="AI41">
        <v>1460</v>
      </c>
      <c r="AJ41">
        <v>1340</v>
      </c>
      <c r="AK41">
        <v>1270</v>
      </c>
      <c r="AL41">
        <v>1230</v>
      </c>
      <c r="AM41">
        <v>1210</v>
      </c>
      <c r="AO41" t="s">
        <v>1012</v>
      </c>
      <c r="AP41" t="s">
        <v>967</v>
      </c>
      <c r="AQ41" t="s">
        <v>982</v>
      </c>
      <c r="AR41" s="15">
        <v>66</v>
      </c>
      <c r="AS41" s="15">
        <v>45.67310174428858</v>
      </c>
      <c r="AT41" s="15">
        <v>33.211281461537787</v>
      </c>
      <c r="AU41" s="15">
        <v>29.266052405280163</v>
      </c>
      <c r="AV41" s="15">
        <v>26.867927434525015</v>
      </c>
      <c r="AW41" s="15">
        <v>25.457968869729559</v>
      </c>
      <c r="AX41" s="15">
        <v>24.555392020642262</v>
      </c>
      <c r="AY41" s="15">
        <v>24.112903923396541</v>
      </c>
    </row>
    <row r="42" spans="1:51" ht="15.75" thickBot="1">
      <c r="A42" s="3">
        <v>3</v>
      </c>
      <c r="D42" s="144"/>
      <c r="E42" s="21" t="s">
        <v>969</v>
      </c>
      <c r="F42" s="22" t="s">
        <v>982</v>
      </c>
      <c r="G42" s="23">
        <v>3690</v>
      </c>
      <c r="H42" s="24">
        <v>2520</v>
      </c>
      <c r="I42" s="24">
        <v>2250</v>
      </c>
      <c r="J42" s="24">
        <v>2030</v>
      </c>
      <c r="K42" s="24">
        <v>1890</v>
      </c>
      <c r="L42" s="24">
        <v>1800</v>
      </c>
      <c r="M42" s="24">
        <v>1730</v>
      </c>
      <c r="N42" s="25">
        <v>1650</v>
      </c>
      <c r="P42" s="144"/>
      <c r="Q42" s="21" t="s">
        <v>969</v>
      </c>
      <c r="R42" s="22" t="s">
        <v>982</v>
      </c>
      <c r="S42" s="23">
        <v>73.8</v>
      </c>
      <c r="T42" s="24">
        <v>50.458587115438867</v>
      </c>
      <c r="U42" s="24">
        <v>44.961622844203077</v>
      </c>
      <c r="V42" s="24">
        <v>40.562215470455641</v>
      </c>
      <c r="W42" s="24">
        <v>37.813388703647313</v>
      </c>
      <c r="X42" s="24">
        <v>35.948532842114808</v>
      </c>
      <c r="Y42" s="24">
        <v>34.506623225643523</v>
      </c>
      <c r="Z42" s="25">
        <v>32.994229152579393</v>
      </c>
      <c r="AB42" s="8">
        <v>25</v>
      </c>
      <c r="AC42" t="s">
        <v>1013</v>
      </c>
      <c r="AD42" t="s">
        <v>967</v>
      </c>
      <c r="AE42" t="s">
        <v>982</v>
      </c>
      <c r="AF42">
        <v>3500</v>
      </c>
      <c r="AG42">
        <v>2420</v>
      </c>
      <c r="AH42">
        <v>1760</v>
      </c>
      <c r="AI42">
        <v>1550</v>
      </c>
      <c r="AJ42">
        <v>1420</v>
      </c>
      <c r="AK42">
        <v>1350</v>
      </c>
      <c r="AL42">
        <v>1300</v>
      </c>
      <c r="AM42">
        <v>1280</v>
      </c>
      <c r="AO42" t="s">
        <v>1013</v>
      </c>
      <c r="AP42" t="s">
        <v>967</v>
      </c>
      <c r="AQ42" t="s">
        <v>982</v>
      </c>
      <c r="AR42" s="15">
        <v>70</v>
      </c>
      <c r="AS42" s="15">
        <v>48.441168516669705</v>
      </c>
      <c r="AT42" s="15">
        <v>35.224086398600683</v>
      </c>
      <c r="AU42" s="15">
        <v>31.039752551054718</v>
      </c>
      <c r="AV42" s="15">
        <v>28.496286672981075</v>
      </c>
      <c r="AW42" s="15">
        <v>27.000876073955592</v>
      </c>
      <c r="AX42" s="15">
        <v>26.043597597650887</v>
      </c>
      <c r="AY42" s="15">
        <v>25.574292039966032</v>
      </c>
    </row>
    <row r="43" spans="1:51" ht="15.75" thickBot="1">
      <c r="AB43" s="8">
        <v>40</v>
      </c>
      <c r="AC43" t="s">
        <v>1014</v>
      </c>
      <c r="AD43" t="s">
        <v>967</v>
      </c>
      <c r="AE43" t="s">
        <v>982</v>
      </c>
      <c r="AF43">
        <v>3690</v>
      </c>
      <c r="AG43">
        <v>2550</v>
      </c>
      <c r="AH43">
        <v>1860</v>
      </c>
      <c r="AI43">
        <v>1640</v>
      </c>
      <c r="AJ43">
        <v>1500</v>
      </c>
      <c r="AK43">
        <v>1420</v>
      </c>
      <c r="AL43">
        <v>1370</v>
      </c>
      <c r="AM43">
        <v>1350</v>
      </c>
      <c r="AO43" t="s">
        <v>1014</v>
      </c>
      <c r="AP43" t="s">
        <v>967</v>
      </c>
      <c r="AQ43" t="s">
        <v>982</v>
      </c>
      <c r="AR43" s="15">
        <v>73.8</v>
      </c>
      <c r="AS43" s="15">
        <v>51.070831950431774</v>
      </c>
      <c r="AT43" s="15">
        <v>37.13625108881044</v>
      </c>
      <c r="AU43" s="15">
        <v>32.724767689540542</v>
      </c>
      <c r="AV43" s="15">
        <v>30.043227949514325</v>
      </c>
      <c r="AW43" s="15">
        <v>28.466637917970321</v>
      </c>
      <c r="AX43" s="15">
        <v>27.457392895809075</v>
      </c>
      <c r="AY43" s="15">
        <v>26.962610750707039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t="s">
        <v>1015</v>
      </c>
      <c r="AD44" t="s">
        <v>967</v>
      </c>
      <c r="AE44" t="s">
        <v>982</v>
      </c>
      <c r="AF44">
        <v>3400</v>
      </c>
      <c r="AG44">
        <v>2350</v>
      </c>
      <c r="AH44">
        <v>1710</v>
      </c>
      <c r="AI44">
        <v>1510</v>
      </c>
      <c r="AJ44">
        <v>1380</v>
      </c>
      <c r="AK44">
        <v>1310</v>
      </c>
      <c r="AL44">
        <v>1260</v>
      </c>
      <c r="AM44">
        <v>1240</v>
      </c>
      <c r="AO44" t="s">
        <v>1015</v>
      </c>
      <c r="AP44" t="s">
        <v>967</v>
      </c>
      <c r="AQ44" t="s">
        <v>982</v>
      </c>
      <c r="AR44" s="15">
        <v>68</v>
      </c>
      <c r="AS44" s="15">
        <v>47.057135130479139</v>
      </c>
      <c r="AT44" s="15">
        <v>34.217683930069235</v>
      </c>
      <c r="AU44" s="15">
        <v>30.152902478167434</v>
      </c>
      <c r="AV44" s="15">
        <v>27.68210705375304</v>
      </c>
      <c r="AW44" s="15">
        <v>26.229422471842572</v>
      </c>
      <c r="AX44" s="15">
        <v>25.299494809146573</v>
      </c>
      <c r="AY44" s="15">
        <v>24.843597981681285</v>
      </c>
    </row>
    <row r="45" spans="1:51" ht="15" customHeight="1">
      <c r="A45" s="3">
        <v>1</v>
      </c>
      <c r="B45" s="7" t="s">
        <v>1022</v>
      </c>
      <c r="C45" s="8" t="s">
        <v>973</v>
      </c>
      <c r="D45" s="143" t="s">
        <v>1014</v>
      </c>
      <c r="E45" s="9" t="s">
        <v>967</v>
      </c>
      <c r="F45" s="10" t="s">
        <v>983</v>
      </c>
      <c r="G45" s="11">
        <v>3690</v>
      </c>
      <c r="H45" s="12">
        <v>3390</v>
      </c>
      <c r="I45" s="12">
        <v>3070</v>
      </c>
      <c r="J45" s="12">
        <v>2990</v>
      </c>
      <c r="K45" s="12">
        <v>2940</v>
      </c>
      <c r="L45" s="12">
        <v>2910</v>
      </c>
      <c r="M45" s="12">
        <v>2890</v>
      </c>
      <c r="N45" s="13">
        <v>2880</v>
      </c>
      <c r="P45" s="143" t="s">
        <v>1014</v>
      </c>
      <c r="Q45" s="9" t="s">
        <v>967</v>
      </c>
      <c r="R45" s="10" t="s">
        <v>983</v>
      </c>
      <c r="S45" s="11">
        <v>73.8</v>
      </c>
      <c r="T45" s="12">
        <v>67.811674601403141</v>
      </c>
      <c r="U45" s="12">
        <v>61.32412833959453</v>
      </c>
      <c r="V45" s="12">
        <v>59.8549783575493</v>
      </c>
      <c r="W45" s="12">
        <v>58.881744039341541</v>
      </c>
      <c r="X45" s="12">
        <v>58.276271235628727</v>
      </c>
      <c r="Y45" s="12">
        <v>57.874298498442506</v>
      </c>
      <c r="Z45" s="13">
        <v>57.672852842124676</v>
      </c>
      <c r="AB45" s="8">
        <v>70</v>
      </c>
      <c r="AC45" t="s">
        <v>1016</v>
      </c>
      <c r="AD45" t="s">
        <v>967</v>
      </c>
      <c r="AE45" t="s">
        <v>982</v>
      </c>
      <c r="AF45">
        <v>3600</v>
      </c>
      <c r="AG45">
        <v>2490</v>
      </c>
      <c r="AH45">
        <v>1810</v>
      </c>
      <c r="AI45">
        <v>1600</v>
      </c>
      <c r="AJ45">
        <v>1470</v>
      </c>
      <c r="AK45">
        <v>1390</v>
      </c>
      <c r="AL45">
        <v>1340</v>
      </c>
      <c r="AM45">
        <v>1320</v>
      </c>
      <c r="AO45" t="s">
        <v>1016</v>
      </c>
      <c r="AP45" t="s">
        <v>967</v>
      </c>
      <c r="AQ45" t="s">
        <v>982</v>
      </c>
      <c r="AR45" s="15">
        <v>72</v>
      </c>
      <c r="AS45" s="15">
        <v>49.825201902860265</v>
      </c>
      <c r="AT45" s="15">
        <v>36.230488867132131</v>
      </c>
      <c r="AU45" s="15">
        <v>31.926602623941992</v>
      </c>
      <c r="AV45" s="15">
        <v>29.310466292209099</v>
      </c>
      <c r="AW45" s="15">
        <v>27.772329676068605</v>
      </c>
      <c r="AX45" s="15">
        <v>26.787700386155194</v>
      </c>
      <c r="AY45" s="15">
        <v>26.304986098250769</v>
      </c>
    </row>
    <row r="46" spans="1:51">
      <c r="A46" s="3">
        <v>2</v>
      </c>
      <c r="C46">
        <v>-1</v>
      </c>
      <c r="D46" s="143"/>
      <c r="E46" s="9" t="s">
        <v>968</v>
      </c>
      <c r="F46" s="10" t="s">
        <v>983</v>
      </c>
      <c r="G46" s="18">
        <v>3690</v>
      </c>
      <c r="H46" s="19">
        <v>3440</v>
      </c>
      <c r="I46" s="19">
        <v>3380</v>
      </c>
      <c r="J46" s="19">
        <v>3360</v>
      </c>
      <c r="K46" s="19">
        <v>3330</v>
      </c>
      <c r="L46" s="19">
        <v>3310</v>
      </c>
      <c r="M46" s="19">
        <v>3280</v>
      </c>
      <c r="N46" s="20">
        <v>3250</v>
      </c>
      <c r="P46" s="143"/>
      <c r="Q46" s="9" t="s">
        <v>968</v>
      </c>
      <c r="R46" s="10" t="s">
        <v>983</v>
      </c>
      <c r="S46" s="18">
        <v>73.8</v>
      </c>
      <c r="T46" s="19">
        <v>68.83083307746422</v>
      </c>
      <c r="U46" s="19">
        <v>67.512726001573327</v>
      </c>
      <c r="V46" s="19">
        <v>67.14321184797619</v>
      </c>
      <c r="W46" s="19">
        <v>66.61787119316395</v>
      </c>
      <c r="X46" s="19">
        <v>66.18808906220201</v>
      </c>
      <c r="Y46" s="19">
        <v>65.649295824870279</v>
      </c>
      <c r="Z46" s="20">
        <v>65.062904041380065</v>
      </c>
      <c r="AB46" s="8">
        <v>85</v>
      </c>
      <c r="AC46" t="s">
        <v>1017</v>
      </c>
      <c r="AD46" t="s">
        <v>967</v>
      </c>
      <c r="AE46" t="s">
        <v>982</v>
      </c>
      <c r="AF46">
        <v>3790</v>
      </c>
      <c r="AG46">
        <v>2620</v>
      </c>
      <c r="AH46">
        <v>1910</v>
      </c>
      <c r="AI46">
        <v>1680</v>
      </c>
      <c r="AJ46">
        <v>1540</v>
      </c>
      <c r="AK46">
        <v>1460</v>
      </c>
      <c r="AL46">
        <v>1410</v>
      </c>
      <c r="AM46">
        <v>1380</v>
      </c>
      <c r="AO46" t="s">
        <v>1017</v>
      </c>
      <c r="AP46" t="s">
        <v>967</v>
      </c>
      <c r="AQ46" t="s">
        <v>982</v>
      </c>
      <c r="AR46" s="15">
        <v>75.8</v>
      </c>
      <c r="AS46" s="15">
        <v>52.454865336622333</v>
      </c>
      <c r="AT46" s="15">
        <v>38.14265355734188</v>
      </c>
      <c r="AU46" s="15">
        <v>33.611617762427819</v>
      </c>
      <c r="AV46" s="15">
        <v>30.85740756874236</v>
      </c>
      <c r="AW46" s="15">
        <v>29.238091520083341</v>
      </c>
      <c r="AX46" s="15">
        <v>28.201495684313386</v>
      </c>
      <c r="AY46" s="15">
        <v>27.693304808991783</v>
      </c>
    </row>
    <row r="47" spans="1:51" ht="15.75" thickBot="1">
      <c r="A47" s="3">
        <v>3</v>
      </c>
      <c r="D47" s="144"/>
      <c r="E47" s="21" t="s">
        <v>969</v>
      </c>
      <c r="F47" s="22" t="s">
        <v>983</v>
      </c>
      <c r="G47" s="23">
        <v>3690</v>
      </c>
      <c r="H47" s="24">
        <v>3380</v>
      </c>
      <c r="I47" s="24">
        <v>3260</v>
      </c>
      <c r="J47" s="24">
        <v>3200</v>
      </c>
      <c r="K47" s="24">
        <v>3150</v>
      </c>
      <c r="L47" s="24">
        <v>3120</v>
      </c>
      <c r="M47" s="24">
        <v>3100</v>
      </c>
      <c r="N47" s="25">
        <v>3070</v>
      </c>
      <c r="P47" s="144"/>
      <c r="Q47" s="21" t="s">
        <v>969</v>
      </c>
      <c r="R47" s="22" t="s">
        <v>983</v>
      </c>
      <c r="S47" s="23">
        <v>73.8</v>
      </c>
      <c r="T47" s="24">
        <v>67.623938693968739</v>
      </c>
      <c r="U47" s="24">
        <v>65.206420808988355</v>
      </c>
      <c r="V47" s="24">
        <v>63.931562034142111</v>
      </c>
      <c r="W47" s="24">
        <v>63.077079794130789</v>
      </c>
      <c r="X47" s="24">
        <v>62.468335722728696</v>
      </c>
      <c r="Y47" s="24">
        <v>61.979903718187472</v>
      </c>
      <c r="Z47" s="25">
        <v>61.449537111316175</v>
      </c>
      <c r="AB47" s="8">
        <v>100</v>
      </c>
      <c r="AC47" t="s">
        <v>1018</v>
      </c>
      <c r="AD47" t="s">
        <v>967</v>
      </c>
      <c r="AE47" t="s">
        <v>982</v>
      </c>
      <c r="AF47">
        <v>5100</v>
      </c>
      <c r="AG47">
        <v>3530</v>
      </c>
      <c r="AH47">
        <v>2570</v>
      </c>
      <c r="AI47">
        <v>2260</v>
      </c>
      <c r="AJ47">
        <v>2080</v>
      </c>
      <c r="AK47">
        <v>1970</v>
      </c>
      <c r="AL47">
        <v>1900</v>
      </c>
      <c r="AM47">
        <v>1860</v>
      </c>
      <c r="AO47" t="s">
        <v>1018</v>
      </c>
      <c r="AP47" t="s">
        <v>967</v>
      </c>
      <c r="AQ47" t="s">
        <v>982</v>
      </c>
      <c r="AR47" s="15">
        <v>102</v>
      </c>
      <c r="AS47" s="15">
        <v>70.585702695718709</v>
      </c>
      <c r="AT47" s="15">
        <v>51.326525895103849</v>
      </c>
      <c r="AU47" s="15">
        <v>45.229353717251151</v>
      </c>
      <c r="AV47" s="15">
        <v>41.523160580629558</v>
      </c>
      <c r="AW47" s="15">
        <v>39.344133707763852</v>
      </c>
      <c r="AX47" s="15">
        <v>37.949242213719856</v>
      </c>
      <c r="AY47" s="15">
        <v>37.26539697252192</v>
      </c>
    </row>
    <row r="48" spans="1:51" ht="15.75" thickBot="1">
      <c r="AB48" s="8">
        <v>115</v>
      </c>
      <c r="AC48" t="s">
        <v>1019</v>
      </c>
      <c r="AD48" t="s">
        <v>967</v>
      </c>
      <c r="AE48" t="s">
        <v>982</v>
      </c>
      <c r="AF48">
        <v>5300</v>
      </c>
      <c r="AG48">
        <v>3670</v>
      </c>
      <c r="AH48">
        <v>2670</v>
      </c>
      <c r="AI48">
        <v>2350</v>
      </c>
      <c r="AJ48">
        <v>2160</v>
      </c>
      <c r="AK48">
        <v>2040</v>
      </c>
      <c r="AL48">
        <v>1970</v>
      </c>
      <c r="AM48">
        <v>1940</v>
      </c>
      <c r="AO48" t="s">
        <v>1019</v>
      </c>
      <c r="AP48" t="s">
        <v>967</v>
      </c>
      <c r="AQ48" t="s">
        <v>982</v>
      </c>
      <c r="AR48" s="15">
        <v>106</v>
      </c>
      <c r="AS48" s="15">
        <v>73.353769468099841</v>
      </c>
      <c r="AT48" s="15">
        <v>53.339330832166752</v>
      </c>
      <c r="AU48" s="15">
        <v>47.00305386302572</v>
      </c>
      <c r="AV48" s="15">
        <v>43.151519819085628</v>
      </c>
      <c r="AW48" s="15">
        <v>40.887040911989892</v>
      </c>
      <c r="AX48" s="15">
        <v>39.437447790728484</v>
      </c>
      <c r="AY48" s="15">
        <v>38.726785089091415</v>
      </c>
    </row>
    <row r="49" spans="1:51" ht="15.75" thickBot="1">
      <c r="A49" s="3">
        <v>0</v>
      </c>
      <c r="D49" s="4"/>
      <c r="E49" s="145" t="s">
        <v>21</v>
      </c>
      <c r="F49" s="146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5" t="s">
        <v>21</v>
      </c>
      <c r="R49" s="146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C49" t="s">
        <v>1020</v>
      </c>
      <c r="AD49" t="s">
        <v>967</v>
      </c>
      <c r="AE49" t="s">
        <v>982</v>
      </c>
      <c r="AF49">
        <v>5500</v>
      </c>
      <c r="AG49">
        <v>3810</v>
      </c>
      <c r="AH49">
        <v>2770</v>
      </c>
      <c r="AI49">
        <v>2440</v>
      </c>
      <c r="AJ49">
        <v>2240</v>
      </c>
      <c r="AK49">
        <v>2120</v>
      </c>
      <c r="AL49">
        <v>2050</v>
      </c>
      <c r="AM49">
        <v>2010</v>
      </c>
      <c r="AO49" t="s">
        <v>1020</v>
      </c>
      <c r="AP49" t="s">
        <v>967</v>
      </c>
      <c r="AQ49" t="s">
        <v>982</v>
      </c>
      <c r="AR49" s="15">
        <v>110</v>
      </c>
      <c r="AS49" s="15">
        <v>76.12183624048096</v>
      </c>
      <c r="AT49" s="15">
        <v>55.352135769229648</v>
      </c>
      <c r="AU49" s="15">
        <v>48.77675400880026</v>
      </c>
      <c r="AV49" s="15">
        <v>44.779879057541685</v>
      </c>
      <c r="AW49" s="15">
        <v>42.429948116215932</v>
      </c>
      <c r="AX49" s="15">
        <v>40.925653367737105</v>
      </c>
      <c r="AY49" s="15">
        <v>40.188173205660902</v>
      </c>
    </row>
    <row r="50" spans="1:51" ht="15" customHeight="1">
      <c r="A50" s="3">
        <v>1</v>
      </c>
      <c r="B50" s="7" t="s">
        <v>1023</v>
      </c>
      <c r="C50" s="8" t="s">
        <v>966</v>
      </c>
      <c r="D50" s="143" t="s">
        <v>1015</v>
      </c>
      <c r="E50" s="9" t="s">
        <v>967</v>
      </c>
      <c r="F50" s="10" t="s">
        <v>979</v>
      </c>
      <c r="G50" s="11">
        <v>3400</v>
      </c>
      <c r="H50" s="12">
        <v>2810</v>
      </c>
      <c r="I50" s="12">
        <v>2380</v>
      </c>
      <c r="J50" s="12">
        <v>2240</v>
      </c>
      <c r="K50" s="12">
        <v>2150</v>
      </c>
      <c r="L50" s="12">
        <v>2090</v>
      </c>
      <c r="M50" s="12">
        <v>2060</v>
      </c>
      <c r="N50" s="13">
        <v>2040</v>
      </c>
      <c r="P50" s="143" t="s">
        <v>1015</v>
      </c>
      <c r="Q50" s="9" t="s">
        <v>967</v>
      </c>
      <c r="R50" s="10" t="s">
        <v>979</v>
      </c>
      <c r="S50" s="11">
        <v>68</v>
      </c>
      <c r="T50" s="12">
        <v>56.106331336885496</v>
      </c>
      <c r="U50" s="12">
        <v>47.645025124931934</v>
      </c>
      <c r="V50" s="12">
        <v>44.80018442960808</v>
      </c>
      <c r="W50" s="12">
        <v>42.97378339146502</v>
      </c>
      <c r="X50" s="12">
        <v>41.860706789851022</v>
      </c>
      <c r="Y50" s="12">
        <v>41.131494271147488</v>
      </c>
      <c r="Z50" s="13">
        <v>40.768972855028672</v>
      </c>
    </row>
    <row r="51" spans="1:51">
      <c r="A51" s="3">
        <v>2</v>
      </c>
      <c r="C51">
        <v>-1</v>
      </c>
      <c r="D51" s="143"/>
      <c r="E51" s="9" t="s">
        <v>968</v>
      </c>
      <c r="F51" s="10" t="s">
        <v>979</v>
      </c>
      <c r="G51" s="18">
        <v>3400</v>
      </c>
      <c r="H51" s="19">
        <v>2900</v>
      </c>
      <c r="I51" s="19">
        <v>2810</v>
      </c>
      <c r="J51" s="19">
        <v>2770</v>
      </c>
      <c r="K51" s="19">
        <v>2720</v>
      </c>
      <c r="L51" s="19">
        <v>2670</v>
      </c>
      <c r="M51" s="19">
        <v>2620</v>
      </c>
      <c r="N51" s="20">
        <v>2560</v>
      </c>
      <c r="P51" s="143"/>
      <c r="Q51" s="9" t="s">
        <v>968</v>
      </c>
      <c r="R51" s="10" t="s">
        <v>979</v>
      </c>
      <c r="S51" s="18">
        <v>68</v>
      </c>
      <c r="T51" s="19">
        <v>58.040424241833009</v>
      </c>
      <c r="U51" s="19">
        <v>56.24448187471252</v>
      </c>
      <c r="V51" s="19">
        <v>55.466184980577012</v>
      </c>
      <c r="W51" s="19">
        <v>54.370970014362378</v>
      </c>
      <c r="X51" s="19">
        <v>53.484800230872771</v>
      </c>
      <c r="Y51" s="19">
        <v>52.386303296338674</v>
      </c>
      <c r="Z51" s="20">
        <v>51.206427778909529</v>
      </c>
    </row>
    <row r="52" spans="1:51" ht="15.75" thickBot="1">
      <c r="A52" s="3">
        <v>3</v>
      </c>
      <c r="D52" s="144"/>
      <c r="E52" s="21" t="s">
        <v>969</v>
      </c>
      <c r="F52" s="22" t="s">
        <v>979</v>
      </c>
      <c r="G52" s="23">
        <v>3400</v>
      </c>
      <c r="H52" s="24">
        <v>2790</v>
      </c>
      <c r="I52" s="24">
        <v>2630</v>
      </c>
      <c r="J52" s="24">
        <v>2500</v>
      </c>
      <c r="K52" s="24">
        <v>2420</v>
      </c>
      <c r="L52" s="24">
        <v>2360</v>
      </c>
      <c r="M52" s="24">
        <v>2310</v>
      </c>
      <c r="N52" s="25">
        <v>2260</v>
      </c>
      <c r="P52" s="144"/>
      <c r="Q52" s="21" t="s">
        <v>969</v>
      </c>
      <c r="R52" s="22" t="s">
        <v>979</v>
      </c>
      <c r="S52" s="23">
        <v>68</v>
      </c>
      <c r="T52" s="24">
        <v>55.754056998089425</v>
      </c>
      <c r="U52" s="24">
        <v>52.550374313106829</v>
      </c>
      <c r="V52" s="24">
        <v>49.980932634680642</v>
      </c>
      <c r="W52" s="24">
        <v>48.3022662680576</v>
      </c>
      <c r="X52" s="24">
        <v>47.127503303354516</v>
      </c>
      <c r="Y52" s="24">
        <v>46.197568364533879</v>
      </c>
      <c r="Z52" s="25">
        <v>45.200486475102132</v>
      </c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:51" ht="15.75" thickBot="1">
      <c r="AB53" s="8">
        <v>11</v>
      </c>
      <c r="AC53" t="s">
        <v>1012</v>
      </c>
      <c r="AD53" t="s">
        <v>968</v>
      </c>
      <c r="AE53" t="s">
        <v>982</v>
      </c>
      <c r="AF53">
        <v>3300</v>
      </c>
      <c r="AG53">
        <v>2440</v>
      </c>
      <c r="AH53">
        <v>2290</v>
      </c>
      <c r="AI53">
        <v>2230</v>
      </c>
      <c r="AJ53">
        <v>2140</v>
      </c>
      <c r="AK53">
        <v>2070</v>
      </c>
      <c r="AL53">
        <v>1980</v>
      </c>
      <c r="AM53">
        <v>1890</v>
      </c>
      <c r="AO53" t="s">
        <v>1012</v>
      </c>
      <c r="AP53" t="s">
        <v>968</v>
      </c>
      <c r="AQ53" t="s">
        <v>982</v>
      </c>
      <c r="AR53" s="15">
        <v>66</v>
      </c>
      <c r="AS53" s="15">
        <v>48.735392239856601</v>
      </c>
      <c r="AT53" s="15">
        <v>45.839301956895405</v>
      </c>
      <c r="AU53" s="15">
        <v>44.54587314661363</v>
      </c>
      <c r="AV53" s="15">
        <v>42.757927927800218</v>
      </c>
      <c r="AW53" s="15">
        <v>41.338745565178762</v>
      </c>
      <c r="AX53" s="15">
        <v>39.613630237329637</v>
      </c>
      <c r="AY53" s="15">
        <v>37.80272195736395</v>
      </c>
    </row>
    <row r="54" spans="1:51" ht="15.75" thickBot="1">
      <c r="A54" s="3">
        <v>0</v>
      </c>
      <c r="D54" s="4"/>
      <c r="E54" s="145" t="s">
        <v>21</v>
      </c>
      <c r="F54" s="146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5" t="s">
        <v>21</v>
      </c>
      <c r="R54" s="146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t="s">
        <v>1013</v>
      </c>
      <c r="AD54" t="s">
        <v>968</v>
      </c>
      <c r="AE54" t="s">
        <v>982</v>
      </c>
      <c r="AF54">
        <v>3500</v>
      </c>
      <c r="AG54">
        <v>2580</v>
      </c>
      <c r="AH54">
        <v>2430</v>
      </c>
      <c r="AI54">
        <v>2360</v>
      </c>
      <c r="AJ54">
        <v>2270</v>
      </c>
      <c r="AK54">
        <v>2190</v>
      </c>
      <c r="AL54">
        <v>2100</v>
      </c>
      <c r="AM54">
        <v>2000</v>
      </c>
      <c r="AO54" t="s">
        <v>1013</v>
      </c>
      <c r="AP54" t="s">
        <v>968</v>
      </c>
      <c r="AQ54" t="s">
        <v>982</v>
      </c>
      <c r="AR54" s="15">
        <v>70</v>
      </c>
      <c r="AS54" s="15">
        <v>51.689052375605478</v>
      </c>
      <c r="AT54" s="15">
        <v>48.61744146943451</v>
      </c>
      <c r="AU54" s="15">
        <v>47.245623034287171</v>
      </c>
      <c r="AV54" s="15">
        <v>45.349317499182042</v>
      </c>
      <c r="AW54" s="15">
        <v>43.844124084280502</v>
      </c>
      <c r="AX54" s="15">
        <v>42.014456312319311</v>
      </c>
      <c r="AY54" s="15">
        <v>40.093796015385998</v>
      </c>
    </row>
    <row r="55" spans="1:51" ht="15" customHeight="1">
      <c r="A55" s="3">
        <v>1</v>
      </c>
      <c r="B55" s="7" t="s">
        <v>1023</v>
      </c>
      <c r="C55" s="8" t="s">
        <v>970</v>
      </c>
      <c r="D55" s="143" t="s">
        <v>1015</v>
      </c>
      <c r="E55" s="9" t="s">
        <v>967</v>
      </c>
      <c r="F55" s="10" t="s">
        <v>982</v>
      </c>
      <c r="G55" s="11">
        <v>3400</v>
      </c>
      <c r="H55" s="12">
        <v>2350</v>
      </c>
      <c r="I55" s="12">
        <v>1710</v>
      </c>
      <c r="J55" s="12">
        <v>1510</v>
      </c>
      <c r="K55" s="12">
        <v>1380</v>
      </c>
      <c r="L55" s="12">
        <v>1310</v>
      </c>
      <c r="M55" s="12">
        <v>1260</v>
      </c>
      <c r="N55" s="13">
        <v>1240</v>
      </c>
      <c r="P55" s="143" t="s">
        <v>1015</v>
      </c>
      <c r="Q55" s="9" t="s">
        <v>967</v>
      </c>
      <c r="R55" s="10" t="s">
        <v>982</v>
      </c>
      <c r="S55" s="11">
        <v>68</v>
      </c>
      <c r="T55" s="12">
        <v>47.057135130479139</v>
      </c>
      <c r="U55" s="12">
        <v>34.217683930069235</v>
      </c>
      <c r="V55" s="12">
        <v>30.152902478167434</v>
      </c>
      <c r="W55" s="12">
        <v>27.68210705375304</v>
      </c>
      <c r="X55" s="12">
        <v>26.229422471842572</v>
      </c>
      <c r="Y55" s="12">
        <v>25.299494809146573</v>
      </c>
      <c r="Z55" s="13">
        <v>24.843597981681285</v>
      </c>
      <c r="AB55" s="8">
        <v>41</v>
      </c>
      <c r="AC55" t="s">
        <v>1014</v>
      </c>
      <c r="AD55" t="s">
        <v>968</v>
      </c>
      <c r="AE55" t="s">
        <v>982</v>
      </c>
      <c r="AF55">
        <v>3690</v>
      </c>
      <c r="AG55">
        <v>2720</v>
      </c>
      <c r="AH55">
        <v>2560</v>
      </c>
      <c r="AI55">
        <v>2490</v>
      </c>
      <c r="AJ55">
        <v>2390</v>
      </c>
      <c r="AK55">
        <v>2310</v>
      </c>
      <c r="AL55">
        <v>2210</v>
      </c>
      <c r="AM55">
        <v>2110</v>
      </c>
      <c r="AO55" t="s">
        <v>1014</v>
      </c>
      <c r="AP55" t="s">
        <v>968</v>
      </c>
      <c r="AQ55" t="s">
        <v>982</v>
      </c>
      <c r="AR55" s="15">
        <v>73.8</v>
      </c>
      <c r="AS55" s="15">
        <v>54.495029504566929</v>
      </c>
      <c r="AT55" s="15">
        <v>51.256674006346678</v>
      </c>
      <c r="AU55" s="15">
        <v>49.810385427577046</v>
      </c>
      <c r="AV55" s="15">
        <v>47.811137591994779</v>
      </c>
      <c r="AW55" s="15">
        <v>46.224233677427144</v>
      </c>
      <c r="AX55" s="15">
        <v>44.295241083559496</v>
      </c>
      <c r="AY55" s="15">
        <v>42.270316370506954</v>
      </c>
    </row>
    <row r="56" spans="1:51">
      <c r="A56" s="3">
        <v>2</v>
      </c>
      <c r="C56">
        <v>-1</v>
      </c>
      <c r="D56" s="143"/>
      <c r="E56" s="9" t="s">
        <v>968</v>
      </c>
      <c r="F56" s="10" t="s">
        <v>982</v>
      </c>
      <c r="G56" s="18">
        <v>3400</v>
      </c>
      <c r="H56" s="19">
        <v>2510</v>
      </c>
      <c r="I56" s="19">
        <v>2360</v>
      </c>
      <c r="J56" s="19">
        <v>2290</v>
      </c>
      <c r="K56" s="19">
        <v>2200</v>
      </c>
      <c r="L56" s="19">
        <v>2130</v>
      </c>
      <c r="M56" s="19">
        <v>2040</v>
      </c>
      <c r="N56" s="20">
        <v>1950</v>
      </c>
      <c r="P56" s="143"/>
      <c r="Q56" s="9" t="s">
        <v>968</v>
      </c>
      <c r="R56" s="10" t="s">
        <v>982</v>
      </c>
      <c r="S56" s="18">
        <v>68</v>
      </c>
      <c r="T56" s="19">
        <v>50.212222307731047</v>
      </c>
      <c r="U56" s="19">
        <v>47.228371713164961</v>
      </c>
      <c r="V56" s="19">
        <v>45.895748090450404</v>
      </c>
      <c r="W56" s="19">
        <v>44.05362271349113</v>
      </c>
      <c r="X56" s="19">
        <v>42.591434824729632</v>
      </c>
      <c r="Y56" s="19">
        <v>40.814043274824478</v>
      </c>
      <c r="Z56" s="20">
        <v>38.948258986374974</v>
      </c>
      <c r="AB56" s="8">
        <v>56</v>
      </c>
      <c r="AC56" t="s">
        <v>1015</v>
      </c>
      <c r="AD56" t="s">
        <v>968</v>
      </c>
      <c r="AE56" t="s">
        <v>982</v>
      </c>
      <c r="AF56">
        <v>3400</v>
      </c>
      <c r="AG56">
        <v>2510</v>
      </c>
      <c r="AH56">
        <v>2360</v>
      </c>
      <c r="AI56">
        <v>2290</v>
      </c>
      <c r="AJ56">
        <v>2200</v>
      </c>
      <c r="AK56">
        <v>2130</v>
      </c>
      <c r="AL56">
        <v>2040</v>
      </c>
      <c r="AM56">
        <v>1950</v>
      </c>
      <c r="AO56" t="s">
        <v>1015</v>
      </c>
      <c r="AP56" t="s">
        <v>968</v>
      </c>
      <c r="AQ56" t="s">
        <v>982</v>
      </c>
      <c r="AR56" s="15">
        <v>68</v>
      </c>
      <c r="AS56" s="15">
        <v>50.212222307731047</v>
      </c>
      <c r="AT56" s="15">
        <v>47.228371713164961</v>
      </c>
      <c r="AU56" s="15">
        <v>45.895748090450404</v>
      </c>
      <c r="AV56" s="15">
        <v>44.05362271349113</v>
      </c>
      <c r="AW56" s="15">
        <v>42.591434824729632</v>
      </c>
      <c r="AX56" s="15">
        <v>40.814043274824478</v>
      </c>
      <c r="AY56" s="15">
        <v>38.948258986374974</v>
      </c>
    </row>
    <row r="57" spans="1:51" ht="15.75" thickBot="1">
      <c r="A57" s="3">
        <v>3</v>
      </c>
      <c r="D57" s="144"/>
      <c r="E57" s="21" t="s">
        <v>969</v>
      </c>
      <c r="F57" s="22" t="s">
        <v>982</v>
      </c>
      <c r="G57" s="23">
        <v>3400</v>
      </c>
      <c r="H57" s="24">
        <v>2320</v>
      </c>
      <c r="I57" s="24">
        <v>2070</v>
      </c>
      <c r="J57" s="24">
        <v>1870</v>
      </c>
      <c r="K57" s="24">
        <v>1740</v>
      </c>
      <c r="L57" s="24">
        <v>1660</v>
      </c>
      <c r="M57" s="24">
        <v>1590</v>
      </c>
      <c r="N57" s="25">
        <v>1520</v>
      </c>
      <c r="P57" s="144"/>
      <c r="Q57" s="21" t="s">
        <v>969</v>
      </c>
      <c r="R57" s="22" t="s">
        <v>982</v>
      </c>
      <c r="S57" s="23">
        <v>68</v>
      </c>
      <c r="T57" s="24">
        <v>46.493007098236362</v>
      </c>
      <c r="U57" s="24">
        <v>41.428053569184414</v>
      </c>
      <c r="V57" s="24">
        <v>37.37439907846862</v>
      </c>
      <c r="W57" s="24">
        <v>34.841604767588315</v>
      </c>
      <c r="X57" s="24">
        <v>33.123309393818531</v>
      </c>
      <c r="Y57" s="24">
        <v>31.794720587313822</v>
      </c>
      <c r="Z57" s="25">
        <v>30.401186753054187</v>
      </c>
      <c r="AB57" s="8">
        <v>71</v>
      </c>
      <c r="AC57" t="s">
        <v>1016</v>
      </c>
      <c r="AD57" t="s">
        <v>968</v>
      </c>
      <c r="AE57" t="s">
        <v>982</v>
      </c>
      <c r="AF57">
        <v>3600</v>
      </c>
      <c r="AG57">
        <v>2660</v>
      </c>
      <c r="AH57">
        <v>2500</v>
      </c>
      <c r="AI57">
        <v>2430</v>
      </c>
      <c r="AJ57">
        <v>2330</v>
      </c>
      <c r="AK57">
        <v>2250</v>
      </c>
      <c r="AL57">
        <v>2160</v>
      </c>
      <c r="AM57">
        <v>2060</v>
      </c>
      <c r="AO57" t="s">
        <v>1016</v>
      </c>
      <c r="AP57" t="s">
        <v>968</v>
      </c>
      <c r="AQ57" t="s">
        <v>982</v>
      </c>
      <c r="AR57" s="15">
        <v>72</v>
      </c>
      <c r="AS57" s="15">
        <v>53.165882443479923</v>
      </c>
      <c r="AT57" s="15">
        <v>50.006511225704074</v>
      </c>
      <c r="AU57" s="15">
        <v>48.595497978123952</v>
      </c>
      <c r="AV57" s="15">
        <v>46.645012284872955</v>
      </c>
      <c r="AW57" s="15">
        <v>45.096813343831364</v>
      </c>
      <c r="AX57" s="15">
        <v>43.214869349814137</v>
      </c>
      <c r="AY57" s="15">
        <v>41.239333044397021</v>
      </c>
    </row>
    <row r="58" spans="1:51" ht="15.75" thickBot="1">
      <c r="AB58" s="8">
        <v>86</v>
      </c>
      <c r="AC58" t="s">
        <v>1017</v>
      </c>
      <c r="AD58" t="s">
        <v>968</v>
      </c>
      <c r="AE58" t="s">
        <v>982</v>
      </c>
      <c r="AF58">
        <v>3790</v>
      </c>
      <c r="AG58">
        <v>2800</v>
      </c>
      <c r="AH58">
        <v>2630</v>
      </c>
      <c r="AI58">
        <v>2560</v>
      </c>
      <c r="AJ58">
        <v>2460</v>
      </c>
      <c r="AK58">
        <v>2370</v>
      </c>
      <c r="AL58">
        <v>2270</v>
      </c>
      <c r="AM58">
        <v>2170</v>
      </c>
      <c r="AO58" t="s">
        <v>1017</v>
      </c>
      <c r="AP58" t="s">
        <v>968</v>
      </c>
      <c r="AQ58" t="s">
        <v>982</v>
      </c>
      <c r="AR58" s="15">
        <v>75.8</v>
      </c>
      <c r="AS58" s="15">
        <v>55.97185957244136</v>
      </c>
      <c r="AT58" s="15">
        <v>52.645743762616235</v>
      </c>
      <c r="AU58" s="15">
        <v>51.160260371413827</v>
      </c>
      <c r="AV58" s="15">
        <v>49.106832377685699</v>
      </c>
      <c r="AW58" s="15">
        <v>47.476922936978028</v>
      </c>
      <c r="AX58" s="15">
        <v>45.495654121054343</v>
      </c>
      <c r="AY58" s="15">
        <v>43.415853399517985</v>
      </c>
    </row>
    <row r="59" spans="1:51" ht="15.75" thickBot="1">
      <c r="A59" s="3">
        <v>0</v>
      </c>
      <c r="D59" s="4"/>
      <c r="E59" s="145" t="s">
        <v>21</v>
      </c>
      <c r="F59" s="146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5" t="s">
        <v>21</v>
      </c>
      <c r="R59" s="146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t="s">
        <v>1018</v>
      </c>
      <c r="AD59" t="s">
        <v>968</v>
      </c>
      <c r="AE59" t="s">
        <v>982</v>
      </c>
      <c r="AF59">
        <v>5100</v>
      </c>
      <c r="AG59">
        <v>3770</v>
      </c>
      <c r="AH59">
        <v>3540</v>
      </c>
      <c r="AI59">
        <v>3440</v>
      </c>
      <c r="AJ59">
        <v>3300</v>
      </c>
      <c r="AK59">
        <v>3190</v>
      </c>
      <c r="AL59">
        <v>3060</v>
      </c>
      <c r="AM59">
        <v>2920</v>
      </c>
      <c r="AO59" t="s">
        <v>1018</v>
      </c>
      <c r="AP59" t="s">
        <v>968</v>
      </c>
      <c r="AQ59" t="s">
        <v>982</v>
      </c>
      <c r="AR59" s="15">
        <v>102</v>
      </c>
      <c r="AS59" s="15">
        <v>75.318333461596566</v>
      </c>
      <c r="AT59" s="15">
        <v>70.842557569747427</v>
      </c>
      <c r="AU59" s="15">
        <v>68.843622135675602</v>
      </c>
      <c r="AV59" s="15">
        <v>66.080434070236691</v>
      </c>
      <c r="AW59" s="15">
        <v>63.88715223709444</v>
      </c>
      <c r="AX59" s="15">
        <v>61.221064912236706</v>
      </c>
      <c r="AY59" s="15">
        <v>58.422388479562464</v>
      </c>
    </row>
    <row r="60" spans="1:51" ht="15" customHeight="1">
      <c r="A60" s="3">
        <v>1</v>
      </c>
      <c r="B60" s="7" t="s">
        <v>1023</v>
      </c>
      <c r="C60" s="8" t="s">
        <v>973</v>
      </c>
      <c r="D60" s="143" t="s">
        <v>1015</v>
      </c>
      <c r="E60" s="9" t="s">
        <v>967</v>
      </c>
      <c r="F60" s="10" t="s">
        <v>983</v>
      </c>
      <c r="G60" s="11">
        <v>3400</v>
      </c>
      <c r="H60" s="12">
        <v>3120</v>
      </c>
      <c r="I60" s="12">
        <v>2830</v>
      </c>
      <c r="J60" s="12">
        <v>2760</v>
      </c>
      <c r="K60" s="12">
        <v>2710</v>
      </c>
      <c r="L60" s="12">
        <v>2680</v>
      </c>
      <c r="M60" s="12">
        <v>2670</v>
      </c>
      <c r="N60" s="13">
        <v>2660</v>
      </c>
      <c r="P60" s="143" t="s">
        <v>1015</v>
      </c>
      <c r="Q60" s="9" t="s">
        <v>967</v>
      </c>
      <c r="R60" s="10" t="s">
        <v>983</v>
      </c>
      <c r="S60" s="11">
        <v>68</v>
      </c>
      <c r="T60" s="12">
        <v>62.482301800750861</v>
      </c>
      <c r="U60" s="12">
        <v>56.504616898271379</v>
      </c>
      <c r="V60" s="12">
        <v>55.150928567931608</v>
      </c>
      <c r="W60" s="12">
        <v>54.254181499664291</v>
      </c>
      <c r="X60" s="12">
        <v>53.696293279441107</v>
      </c>
      <c r="Y60" s="12">
        <v>53.325911895583879</v>
      </c>
      <c r="Z60" s="13">
        <v>53.140298011713796</v>
      </c>
      <c r="AB60" s="8">
        <v>116</v>
      </c>
      <c r="AC60" t="s">
        <v>1019</v>
      </c>
      <c r="AD60" t="s">
        <v>968</v>
      </c>
      <c r="AE60" t="s">
        <v>982</v>
      </c>
      <c r="AF60">
        <v>5300</v>
      </c>
      <c r="AG60">
        <v>3910</v>
      </c>
      <c r="AH60">
        <v>3680</v>
      </c>
      <c r="AI60">
        <v>3580</v>
      </c>
      <c r="AJ60">
        <v>3430</v>
      </c>
      <c r="AK60">
        <v>3320</v>
      </c>
      <c r="AL60">
        <v>3180</v>
      </c>
      <c r="AM60">
        <v>3040</v>
      </c>
      <c r="AO60" t="s">
        <v>1019</v>
      </c>
      <c r="AP60" t="s">
        <v>968</v>
      </c>
      <c r="AQ60" t="s">
        <v>982</v>
      </c>
      <c r="AR60" s="15">
        <v>106</v>
      </c>
      <c r="AS60" s="15">
        <v>78.271993597345443</v>
      </c>
      <c r="AT60" s="15">
        <v>73.620697082286554</v>
      </c>
      <c r="AU60" s="15">
        <v>71.543372023349164</v>
      </c>
      <c r="AV60" s="15">
        <v>68.671823641618516</v>
      </c>
      <c r="AW60" s="15">
        <v>66.39253075619618</v>
      </c>
      <c r="AX60" s="15">
        <v>63.621890987226379</v>
      </c>
      <c r="AY60" s="15">
        <v>60.713462537584512</v>
      </c>
    </row>
    <row r="61" spans="1:51">
      <c r="A61" s="3">
        <v>2</v>
      </c>
      <c r="C61">
        <v>-1</v>
      </c>
      <c r="D61" s="143"/>
      <c r="E61" s="9" t="s">
        <v>968</v>
      </c>
      <c r="F61" s="10" t="s">
        <v>983</v>
      </c>
      <c r="G61" s="18">
        <v>3400</v>
      </c>
      <c r="H61" s="19">
        <v>3170</v>
      </c>
      <c r="I61" s="19">
        <v>3110</v>
      </c>
      <c r="J61" s="19">
        <v>3090</v>
      </c>
      <c r="K61" s="19">
        <v>3070</v>
      </c>
      <c r="L61" s="19">
        <v>3050</v>
      </c>
      <c r="M61" s="19">
        <v>3020</v>
      </c>
      <c r="N61" s="20">
        <v>3000</v>
      </c>
      <c r="P61" s="143"/>
      <c r="Q61" s="9" t="s">
        <v>968</v>
      </c>
      <c r="R61" s="10" t="s">
        <v>983</v>
      </c>
      <c r="S61" s="18">
        <v>68</v>
      </c>
      <c r="T61" s="19">
        <v>63.421363811213645</v>
      </c>
      <c r="U61" s="19">
        <v>62.206847806327723</v>
      </c>
      <c r="V61" s="19">
        <v>61.866374060465859</v>
      </c>
      <c r="W61" s="19">
        <v>61.382320340584656</v>
      </c>
      <c r="X61" s="19">
        <v>60.986315125064174</v>
      </c>
      <c r="Y61" s="19">
        <v>60.489866071696191</v>
      </c>
      <c r="Z61" s="20">
        <v>59.949559279320383</v>
      </c>
      <c r="AB61" s="8">
        <v>131</v>
      </c>
      <c r="AC61" t="s">
        <v>1020</v>
      </c>
      <c r="AD61" t="s">
        <v>968</v>
      </c>
      <c r="AE61" t="s">
        <v>982</v>
      </c>
      <c r="AF61">
        <v>5500</v>
      </c>
      <c r="AG61">
        <v>4060</v>
      </c>
      <c r="AH61">
        <v>3820</v>
      </c>
      <c r="AI61">
        <v>3710</v>
      </c>
      <c r="AJ61">
        <v>3560</v>
      </c>
      <c r="AK61">
        <v>3440</v>
      </c>
      <c r="AL61">
        <v>3300</v>
      </c>
      <c r="AM61">
        <v>3150</v>
      </c>
      <c r="AO61" t="s">
        <v>1020</v>
      </c>
      <c r="AP61" t="s">
        <v>968</v>
      </c>
      <c r="AQ61" t="s">
        <v>982</v>
      </c>
      <c r="AR61" s="15">
        <v>110</v>
      </c>
      <c r="AS61" s="15">
        <v>81.225653733094333</v>
      </c>
      <c r="AT61" s="15">
        <v>76.398836594825667</v>
      </c>
      <c r="AU61" s="15">
        <v>74.243121911022712</v>
      </c>
      <c r="AV61" s="15">
        <v>71.263213213000355</v>
      </c>
      <c r="AW61" s="15">
        <v>68.89790927529792</v>
      </c>
      <c r="AX61" s="15">
        <v>66.02271706221606</v>
      </c>
      <c r="AY61" s="15">
        <v>63.004536595606574</v>
      </c>
    </row>
    <row r="62" spans="1:51" ht="15.75" thickBot="1">
      <c r="A62" s="3">
        <v>3</v>
      </c>
      <c r="D62" s="144"/>
      <c r="E62" s="21" t="s">
        <v>969</v>
      </c>
      <c r="F62" s="22" t="s">
        <v>983</v>
      </c>
      <c r="G62" s="23">
        <v>3400</v>
      </c>
      <c r="H62" s="24">
        <v>3120</v>
      </c>
      <c r="I62" s="24">
        <v>3000</v>
      </c>
      <c r="J62" s="24">
        <v>2950</v>
      </c>
      <c r="K62" s="24">
        <v>2910</v>
      </c>
      <c r="L62" s="24">
        <v>2880</v>
      </c>
      <c r="M62" s="24">
        <v>2860</v>
      </c>
      <c r="N62" s="25">
        <v>2830</v>
      </c>
      <c r="P62" s="144"/>
      <c r="Q62" s="21" t="s">
        <v>969</v>
      </c>
      <c r="R62" s="22" t="s">
        <v>983</v>
      </c>
      <c r="S62" s="23">
        <v>68</v>
      </c>
      <c r="T62" s="24">
        <v>62.309320205824854</v>
      </c>
      <c r="U62" s="24">
        <v>60.081796951371388</v>
      </c>
      <c r="V62" s="24">
        <v>58.907130329561831</v>
      </c>
      <c r="W62" s="24">
        <v>58.119802520337309</v>
      </c>
      <c r="X62" s="24">
        <v>57.558900123923458</v>
      </c>
      <c r="Y62" s="24">
        <v>57.108854374481673</v>
      </c>
      <c r="Z62" s="25">
        <v>56.620169696063677</v>
      </c>
    </row>
    <row r="63" spans="1:51" ht="15.75" thickBot="1"/>
    <row r="64" spans="1:51" ht="15.75" thickBot="1">
      <c r="A64" s="3">
        <v>0</v>
      </c>
      <c r="D64" s="4"/>
      <c r="E64" s="145" t="s">
        <v>21</v>
      </c>
      <c r="F64" s="146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5" t="s">
        <v>21</v>
      </c>
      <c r="R64" s="146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:51" ht="15" customHeight="1">
      <c r="A65" s="3">
        <v>1</v>
      </c>
      <c r="B65" s="7" t="s">
        <v>1024</v>
      </c>
      <c r="C65" s="8" t="s">
        <v>966</v>
      </c>
      <c r="D65" s="143" t="s">
        <v>1016</v>
      </c>
      <c r="E65" s="9" t="s">
        <v>967</v>
      </c>
      <c r="F65" s="10" t="s">
        <v>979</v>
      </c>
      <c r="G65" s="11">
        <v>3600</v>
      </c>
      <c r="H65" s="12">
        <v>2970</v>
      </c>
      <c r="I65" s="12">
        <v>2520</v>
      </c>
      <c r="J65" s="12">
        <v>2370</v>
      </c>
      <c r="K65" s="12">
        <v>2280</v>
      </c>
      <c r="L65" s="12">
        <v>2220</v>
      </c>
      <c r="M65" s="12">
        <v>2180</v>
      </c>
      <c r="N65" s="13">
        <v>2160</v>
      </c>
      <c r="P65" s="143" t="s">
        <v>1016</v>
      </c>
      <c r="Q65" s="9" t="s">
        <v>967</v>
      </c>
      <c r="R65" s="10" t="s">
        <v>979</v>
      </c>
      <c r="S65" s="11">
        <v>72</v>
      </c>
      <c r="T65" s="12">
        <v>59.406703768466997</v>
      </c>
      <c r="U65" s="12">
        <v>50.447673661692633</v>
      </c>
      <c r="V65" s="12">
        <v>47.435489396055608</v>
      </c>
      <c r="W65" s="12">
        <v>45.501653002727672</v>
      </c>
      <c r="X65" s="12">
        <v>44.32310130690108</v>
      </c>
      <c r="Y65" s="12">
        <v>43.550993934156168</v>
      </c>
      <c r="Z65" s="13">
        <v>43.167147728853898</v>
      </c>
      <c r="AB65" s="8">
        <v>12</v>
      </c>
      <c r="AC65" t="s">
        <v>1012</v>
      </c>
      <c r="AD65" t="s">
        <v>969</v>
      </c>
      <c r="AE65" t="s">
        <v>982</v>
      </c>
      <c r="AF65">
        <v>3300</v>
      </c>
      <c r="AG65">
        <v>2260</v>
      </c>
      <c r="AH65">
        <v>2010</v>
      </c>
      <c r="AI65">
        <v>1810</v>
      </c>
      <c r="AJ65">
        <v>1690</v>
      </c>
      <c r="AK65">
        <v>1610</v>
      </c>
      <c r="AL65">
        <v>1540</v>
      </c>
      <c r="AM65">
        <v>1480</v>
      </c>
      <c r="AO65" t="s">
        <v>1012</v>
      </c>
      <c r="AP65" t="s">
        <v>969</v>
      </c>
      <c r="AQ65" t="s">
        <v>982</v>
      </c>
      <c r="AR65" s="15">
        <v>66</v>
      </c>
      <c r="AS65" s="15">
        <v>45.12556571299411</v>
      </c>
      <c r="AT65" s="15">
        <v>40.209581405384874</v>
      </c>
      <c r="AU65" s="15">
        <v>36.275152046748957</v>
      </c>
      <c r="AV65" s="15">
        <v>33.816851686188656</v>
      </c>
      <c r="AW65" s="15">
        <v>32.149094411647397</v>
      </c>
      <c r="AX65" s="15">
        <v>30.859581746510475</v>
      </c>
      <c r="AY65" s="15">
        <v>29.50703420149377</v>
      </c>
    </row>
    <row r="66" spans="1:51">
      <c r="A66" s="3">
        <v>2</v>
      </c>
      <c r="C66">
        <v>-1</v>
      </c>
      <c r="D66" s="143"/>
      <c r="E66" s="9" t="s">
        <v>968</v>
      </c>
      <c r="F66" s="10" t="s">
        <v>979</v>
      </c>
      <c r="G66" s="18">
        <v>3600</v>
      </c>
      <c r="H66" s="19">
        <v>3070</v>
      </c>
      <c r="I66" s="19">
        <v>2980</v>
      </c>
      <c r="J66" s="19">
        <v>2940</v>
      </c>
      <c r="K66" s="19">
        <v>2880</v>
      </c>
      <c r="L66" s="19">
        <v>2830</v>
      </c>
      <c r="M66" s="19">
        <v>2770</v>
      </c>
      <c r="N66" s="20">
        <v>2710</v>
      </c>
      <c r="P66" s="143"/>
      <c r="Q66" s="9" t="s">
        <v>968</v>
      </c>
      <c r="R66" s="10" t="s">
        <v>979</v>
      </c>
      <c r="S66" s="18">
        <v>72</v>
      </c>
      <c r="T66" s="19">
        <v>61.45456684429378</v>
      </c>
      <c r="U66" s="19">
        <v>59.552980808519145</v>
      </c>
      <c r="V66" s="19">
        <v>58.728901744140366</v>
      </c>
      <c r="W66" s="19">
        <v>57.569262368148401</v>
      </c>
      <c r="X66" s="19">
        <v>56.630964950335887</v>
      </c>
      <c r="Y66" s="19">
        <v>55.467850549064501</v>
      </c>
      <c r="Z66" s="20">
        <v>54.218570589433639</v>
      </c>
      <c r="AB66" s="8">
        <v>27</v>
      </c>
      <c r="AC66" t="s">
        <v>1013</v>
      </c>
      <c r="AD66" t="s">
        <v>969</v>
      </c>
      <c r="AE66" t="s">
        <v>982</v>
      </c>
      <c r="AF66">
        <v>3500</v>
      </c>
      <c r="AG66">
        <v>2390</v>
      </c>
      <c r="AH66">
        <v>2130</v>
      </c>
      <c r="AI66">
        <v>1920</v>
      </c>
      <c r="AJ66">
        <v>1790</v>
      </c>
      <c r="AK66">
        <v>1700</v>
      </c>
      <c r="AL66">
        <v>1640</v>
      </c>
      <c r="AM66">
        <v>1560</v>
      </c>
      <c r="AO66" t="s">
        <v>1013</v>
      </c>
      <c r="AP66" t="s">
        <v>969</v>
      </c>
      <c r="AQ66" t="s">
        <v>982</v>
      </c>
      <c r="AR66" s="15">
        <v>70</v>
      </c>
      <c r="AS66" s="15">
        <v>47.860448483478606</v>
      </c>
      <c r="AT66" s="15">
        <v>42.646525732983953</v>
      </c>
      <c r="AU66" s="15">
        <v>38.473646110188284</v>
      </c>
      <c r="AV66" s="15">
        <v>35.866357848987967</v>
      </c>
      <c r="AW66" s="15">
        <v>34.097524375989657</v>
      </c>
      <c r="AX66" s="15">
        <v>32.729859428117173</v>
      </c>
      <c r="AY66" s="15">
        <v>31.295339304614604</v>
      </c>
    </row>
    <row r="67" spans="1:51" ht="15.75" thickBot="1">
      <c r="A67" s="3">
        <v>3</v>
      </c>
      <c r="D67" s="144"/>
      <c r="E67" s="21" t="s">
        <v>969</v>
      </c>
      <c r="F67" s="22" t="s">
        <v>979</v>
      </c>
      <c r="G67" s="23">
        <v>3600</v>
      </c>
      <c r="H67" s="24">
        <v>2950</v>
      </c>
      <c r="I67" s="24">
        <v>2780</v>
      </c>
      <c r="J67" s="24">
        <v>2650</v>
      </c>
      <c r="K67" s="24">
        <v>2560</v>
      </c>
      <c r="L67" s="24">
        <v>2490</v>
      </c>
      <c r="M67" s="24">
        <v>2450</v>
      </c>
      <c r="N67" s="25">
        <v>2390</v>
      </c>
      <c r="P67" s="144"/>
      <c r="Q67" s="21" t="s">
        <v>969</v>
      </c>
      <c r="R67" s="22" t="s">
        <v>979</v>
      </c>
      <c r="S67" s="23">
        <v>72</v>
      </c>
      <c r="T67" s="24">
        <v>59.033707409741744</v>
      </c>
      <c r="U67" s="24">
        <v>55.641572802113117</v>
      </c>
      <c r="V67" s="24">
        <v>52.920987495544203</v>
      </c>
      <c r="W67" s="24">
        <v>51.143576048531578</v>
      </c>
      <c r="X67" s="24">
        <v>49.899709380022422</v>
      </c>
      <c r="Y67" s="24">
        <v>48.915072385977055</v>
      </c>
      <c r="Z67" s="25">
        <v>47.859338620696384</v>
      </c>
      <c r="AB67" s="8">
        <v>42</v>
      </c>
      <c r="AC67" t="s">
        <v>1014</v>
      </c>
      <c r="AD67" t="s">
        <v>969</v>
      </c>
      <c r="AE67" t="s">
        <v>982</v>
      </c>
      <c r="AF67">
        <v>3690</v>
      </c>
      <c r="AG67">
        <v>2520</v>
      </c>
      <c r="AH67">
        <v>2250</v>
      </c>
      <c r="AI67">
        <v>2030</v>
      </c>
      <c r="AJ67">
        <v>1890</v>
      </c>
      <c r="AK67">
        <v>1800</v>
      </c>
      <c r="AL67">
        <v>1730</v>
      </c>
      <c r="AM67">
        <v>1650</v>
      </c>
      <c r="AO67" t="s">
        <v>1014</v>
      </c>
      <c r="AP67" t="s">
        <v>969</v>
      </c>
      <c r="AQ67" t="s">
        <v>982</v>
      </c>
      <c r="AR67" s="15">
        <v>73.8</v>
      </c>
      <c r="AS67" s="15">
        <v>50.458587115438867</v>
      </c>
      <c r="AT67" s="15">
        <v>44.961622844203077</v>
      </c>
      <c r="AU67" s="15">
        <v>40.562215470455641</v>
      </c>
      <c r="AV67" s="15">
        <v>37.813388703647313</v>
      </c>
      <c r="AW67" s="15">
        <v>35.948532842114808</v>
      </c>
      <c r="AX67" s="15">
        <v>34.506623225643523</v>
      </c>
      <c r="AY67" s="15">
        <v>32.994229152579393</v>
      </c>
    </row>
    <row r="68" spans="1:51" ht="15.75" thickBot="1">
      <c r="AB68" s="8">
        <v>57</v>
      </c>
      <c r="AC68" t="s">
        <v>1015</v>
      </c>
      <c r="AD68" t="s">
        <v>969</v>
      </c>
      <c r="AE68" t="s">
        <v>982</v>
      </c>
      <c r="AF68">
        <v>3400</v>
      </c>
      <c r="AG68">
        <v>2320</v>
      </c>
      <c r="AH68">
        <v>2070</v>
      </c>
      <c r="AI68">
        <v>1870</v>
      </c>
      <c r="AJ68">
        <v>1740</v>
      </c>
      <c r="AK68">
        <v>1660</v>
      </c>
      <c r="AL68">
        <v>1590</v>
      </c>
      <c r="AM68">
        <v>1520</v>
      </c>
      <c r="AO68" t="s">
        <v>1015</v>
      </c>
      <c r="AP68" t="s">
        <v>969</v>
      </c>
      <c r="AQ68" t="s">
        <v>982</v>
      </c>
      <c r="AR68" s="15">
        <v>68</v>
      </c>
      <c r="AS68" s="15">
        <v>46.493007098236362</v>
      </c>
      <c r="AT68" s="15">
        <v>41.428053569184414</v>
      </c>
      <c r="AU68" s="15">
        <v>37.37439907846862</v>
      </c>
      <c r="AV68" s="15">
        <v>34.841604767588315</v>
      </c>
      <c r="AW68" s="15">
        <v>33.123309393818531</v>
      </c>
      <c r="AX68" s="15">
        <v>31.794720587313822</v>
      </c>
      <c r="AY68" s="15">
        <v>30.401186753054187</v>
      </c>
    </row>
    <row r="69" spans="1:51" ht="15.75" thickBot="1">
      <c r="A69" s="3">
        <v>0</v>
      </c>
      <c r="D69" s="4"/>
      <c r="E69" s="145" t="s">
        <v>21</v>
      </c>
      <c r="F69" s="146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5" t="s">
        <v>21</v>
      </c>
      <c r="R69" s="146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t="s">
        <v>1016</v>
      </c>
      <c r="AD69" t="s">
        <v>969</v>
      </c>
      <c r="AE69" t="s">
        <v>982</v>
      </c>
      <c r="AF69">
        <v>3600</v>
      </c>
      <c r="AG69">
        <v>2460</v>
      </c>
      <c r="AH69">
        <v>2190</v>
      </c>
      <c r="AI69">
        <v>1980</v>
      </c>
      <c r="AJ69">
        <v>1840</v>
      </c>
      <c r="AK69">
        <v>1750</v>
      </c>
      <c r="AL69">
        <v>1680</v>
      </c>
      <c r="AM69">
        <v>1610</v>
      </c>
      <c r="AO69" t="s">
        <v>1016</v>
      </c>
      <c r="AP69" t="s">
        <v>969</v>
      </c>
      <c r="AQ69" t="s">
        <v>982</v>
      </c>
      <c r="AR69" s="15">
        <v>72</v>
      </c>
      <c r="AS69" s="15">
        <v>49.227889868720851</v>
      </c>
      <c r="AT69" s="15">
        <v>43.8649978967835</v>
      </c>
      <c r="AU69" s="15">
        <v>39.572893141907954</v>
      </c>
      <c r="AV69" s="15">
        <v>36.891110930387633</v>
      </c>
      <c r="AW69" s="15">
        <v>35.071739358160798</v>
      </c>
      <c r="AX69" s="15">
        <v>33.66499826892052</v>
      </c>
      <c r="AY69" s="15">
        <v>32.189491856175025</v>
      </c>
    </row>
    <row r="70" spans="1:51" ht="15" customHeight="1">
      <c r="A70" s="3">
        <v>1</v>
      </c>
      <c r="B70" s="7" t="s">
        <v>1024</v>
      </c>
      <c r="C70" s="8" t="s">
        <v>970</v>
      </c>
      <c r="D70" s="143" t="s">
        <v>1016</v>
      </c>
      <c r="E70" s="9" t="s">
        <v>967</v>
      </c>
      <c r="F70" s="10" t="s">
        <v>982</v>
      </c>
      <c r="G70" s="11">
        <v>3600</v>
      </c>
      <c r="H70" s="12">
        <v>2490</v>
      </c>
      <c r="I70" s="12">
        <v>1810</v>
      </c>
      <c r="J70" s="12">
        <v>1600</v>
      </c>
      <c r="K70" s="12">
        <v>1470</v>
      </c>
      <c r="L70" s="12">
        <v>1390</v>
      </c>
      <c r="M70" s="12">
        <v>1340</v>
      </c>
      <c r="N70" s="13">
        <v>1320</v>
      </c>
      <c r="P70" s="143" t="s">
        <v>1016</v>
      </c>
      <c r="Q70" s="9" t="s">
        <v>967</v>
      </c>
      <c r="R70" s="10" t="s">
        <v>982</v>
      </c>
      <c r="S70" s="11">
        <v>72</v>
      </c>
      <c r="T70" s="12">
        <v>49.825201902860265</v>
      </c>
      <c r="U70" s="12">
        <v>36.230488867132131</v>
      </c>
      <c r="V70" s="12">
        <v>31.926602623941992</v>
      </c>
      <c r="W70" s="12">
        <v>29.310466292209099</v>
      </c>
      <c r="X70" s="12">
        <v>27.772329676068605</v>
      </c>
      <c r="Y70" s="12">
        <v>26.787700386155194</v>
      </c>
      <c r="Z70" s="13">
        <v>26.304986098250769</v>
      </c>
      <c r="AB70" s="8">
        <v>87</v>
      </c>
      <c r="AC70" t="s">
        <v>1017</v>
      </c>
      <c r="AD70" t="s">
        <v>969</v>
      </c>
      <c r="AE70" t="s">
        <v>982</v>
      </c>
      <c r="AF70">
        <v>3790</v>
      </c>
      <c r="AG70">
        <v>2590</v>
      </c>
      <c r="AH70">
        <v>2310</v>
      </c>
      <c r="AI70">
        <v>2080</v>
      </c>
      <c r="AJ70">
        <v>1940</v>
      </c>
      <c r="AK70">
        <v>1850</v>
      </c>
      <c r="AL70">
        <v>1770</v>
      </c>
      <c r="AM70">
        <v>1690</v>
      </c>
      <c r="AO70" t="s">
        <v>1017</v>
      </c>
      <c r="AP70" t="s">
        <v>969</v>
      </c>
      <c r="AQ70" t="s">
        <v>982</v>
      </c>
      <c r="AR70" s="15">
        <v>75.8</v>
      </c>
      <c r="AS70" s="15">
        <v>51.826028500681112</v>
      </c>
      <c r="AT70" s="15">
        <v>46.180095008002617</v>
      </c>
      <c r="AU70" s="15">
        <v>41.661462502175311</v>
      </c>
      <c r="AV70" s="15">
        <v>38.838141785046972</v>
      </c>
      <c r="AW70" s="15">
        <v>36.922747824285942</v>
      </c>
      <c r="AX70" s="15">
        <v>35.44176206644687</v>
      </c>
      <c r="AY70" s="15">
        <v>33.888381704139803</v>
      </c>
    </row>
    <row r="71" spans="1:51">
      <c r="A71" s="3">
        <v>2</v>
      </c>
      <c r="C71">
        <v>-1</v>
      </c>
      <c r="D71" s="143"/>
      <c r="E71" s="9" t="s">
        <v>968</v>
      </c>
      <c r="F71" s="10" t="s">
        <v>982</v>
      </c>
      <c r="G71" s="18">
        <v>3600</v>
      </c>
      <c r="H71" s="19">
        <v>2660</v>
      </c>
      <c r="I71" s="19">
        <v>2500</v>
      </c>
      <c r="J71" s="19">
        <v>2430</v>
      </c>
      <c r="K71" s="19">
        <v>2330</v>
      </c>
      <c r="L71" s="19">
        <v>2250</v>
      </c>
      <c r="M71" s="19">
        <v>2160</v>
      </c>
      <c r="N71" s="20">
        <v>2060</v>
      </c>
      <c r="P71" s="143"/>
      <c r="Q71" s="9" t="s">
        <v>968</v>
      </c>
      <c r="R71" s="10" t="s">
        <v>982</v>
      </c>
      <c r="S71" s="18">
        <v>72</v>
      </c>
      <c r="T71" s="19">
        <v>53.165882443479923</v>
      </c>
      <c r="U71" s="19">
        <v>50.006511225704074</v>
      </c>
      <c r="V71" s="19">
        <v>48.595497978123952</v>
      </c>
      <c r="W71" s="19">
        <v>46.645012284872955</v>
      </c>
      <c r="X71" s="19">
        <v>45.096813343831364</v>
      </c>
      <c r="Y71" s="19">
        <v>43.214869349814137</v>
      </c>
      <c r="Z71" s="20">
        <v>41.239333044397021</v>
      </c>
      <c r="AB71" s="8">
        <v>102</v>
      </c>
      <c r="AC71" t="s">
        <v>1018</v>
      </c>
      <c r="AD71" t="s">
        <v>969</v>
      </c>
      <c r="AE71" t="s">
        <v>982</v>
      </c>
      <c r="AF71">
        <v>5100</v>
      </c>
      <c r="AG71">
        <v>3490</v>
      </c>
      <c r="AH71">
        <v>3110</v>
      </c>
      <c r="AI71">
        <v>2800</v>
      </c>
      <c r="AJ71">
        <v>2610</v>
      </c>
      <c r="AK71">
        <v>2480</v>
      </c>
      <c r="AL71">
        <v>2380</v>
      </c>
      <c r="AM71">
        <v>2280</v>
      </c>
      <c r="AO71" t="s">
        <v>1018</v>
      </c>
      <c r="AP71" t="s">
        <v>969</v>
      </c>
      <c r="AQ71" t="s">
        <v>982</v>
      </c>
      <c r="AR71" s="15">
        <v>102</v>
      </c>
      <c r="AS71" s="15">
        <v>69.739510647354535</v>
      </c>
      <c r="AT71" s="15">
        <v>62.14208035377662</v>
      </c>
      <c r="AU71" s="15">
        <v>56.061598617702934</v>
      </c>
      <c r="AV71" s="15">
        <v>52.262407151382476</v>
      </c>
      <c r="AW71" s="15">
        <v>49.684964090727789</v>
      </c>
      <c r="AX71" s="15">
        <v>47.692080880970735</v>
      </c>
      <c r="AY71" s="15">
        <v>45.601780129581279</v>
      </c>
    </row>
    <row r="72" spans="1:51" ht="15.75" thickBot="1">
      <c r="A72" s="3">
        <v>3</v>
      </c>
      <c r="D72" s="144"/>
      <c r="E72" s="21" t="s">
        <v>969</v>
      </c>
      <c r="F72" s="22" t="s">
        <v>982</v>
      </c>
      <c r="G72" s="23">
        <v>3600</v>
      </c>
      <c r="H72" s="24">
        <v>2460</v>
      </c>
      <c r="I72" s="24">
        <v>2190</v>
      </c>
      <c r="J72" s="24">
        <v>1980</v>
      </c>
      <c r="K72" s="24">
        <v>1840</v>
      </c>
      <c r="L72" s="24">
        <v>1750</v>
      </c>
      <c r="M72" s="24">
        <v>1680</v>
      </c>
      <c r="N72" s="25">
        <v>1610</v>
      </c>
      <c r="P72" s="144"/>
      <c r="Q72" s="21" t="s">
        <v>969</v>
      </c>
      <c r="R72" s="22" t="s">
        <v>982</v>
      </c>
      <c r="S72" s="23">
        <v>72</v>
      </c>
      <c r="T72" s="24">
        <v>49.227889868720851</v>
      </c>
      <c r="U72" s="24">
        <v>43.8649978967835</v>
      </c>
      <c r="V72" s="24">
        <v>39.572893141907954</v>
      </c>
      <c r="W72" s="24">
        <v>36.891110930387633</v>
      </c>
      <c r="X72" s="24">
        <v>35.071739358160798</v>
      </c>
      <c r="Y72" s="24">
        <v>33.66499826892052</v>
      </c>
      <c r="Z72" s="25">
        <v>32.189491856175025</v>
      </c>
      <c r="AB72" s="8">
        <v>117</v>
      </c>
      <c r="AC72" t="s">
        <v>1019</v>
      </c>
      <c r="AD72" t="s">
        <v>969</v>
      </c>
      <c r="AE72" t="s">
        <v>982</v>
      </c>
      <c r="AF72">
        <v>5300</v>
      </c>
      <c r="AG72">
        <v>3620</v>
      </c>
      <c r="AH72">
        <v>3230</v>
      </c>
      <c r="AI72">
        <v>2910</v>
      </c>
      <c r="AJ72">
        <v>2720</v>
      </c>
      <c r="AK72">
        <v>2580</v>
      </c>
      <c r="AL72">
        <v>2480</v>
      </c>
      <c r="AM72">
        <v>2370</v>
      </c>
      <c r="AO72" t="s">
        <v>1019</v>
      </c>
      <c r="AP72" t="s">
        <v>969</v>
      </c>
      <c r="AQ72" t="s">
        <v>982</v>
      </c>
      <c r="AR72" s="15">
        <v>106</v>
      </c>
      <c r="AS72" s="15">
        <v>72.474393417839025</v>
      </c>
      <c r="AT72" s="15">
        <v>64.579024681375699</v>
      </c>
      <c r="AU72" s="15">
        <v>58.260092681142261</v>
      </c>
      <c r="AV72" s="15">
        <v>54.311913314181787</v>
      </c>
      <c r="AW72" s="15">
        <v>51.633394055070056</v>
      </c>
      <c r="AX72" s="15">
        <v>49.562358562577437</v>
      </c>
      <c r="AY72" s="15">
        <v>47.39008523270212</v>
      </c>
    </row>
    <row r="73" spans="1:51" ht="15.75" thickBot="1">
      <c r="AB73" s="8">
        <v>132</v>
      </c>
      <c r="AC73" t="s">
        <v>1020</v>
      </c>
      <c r="AD73" t="s">
        <v>969</v>
      </c>
      <c r="AE73" t="s">
        <v>982</v>
      </c>
      <c r="AF73">
        <v>5500</v>
      </c>
      <c r="AG73">
        <v>3760</v>
      </c>
      <c r="AH73">
        <v>3350</v>
      </c>
      <c r="AI73">
        <v>3020</v>
      </c>
      <c r="AJ73">
        <v>2820</v>
      </c>
      <c r="AK73">
        <v>2680</v>
      </c>
      <c r="AL73">
        <v>2570</v>
      </c>
      <c r="AM73">
        <v>2460</v>
      </c>
      <c r="AO73" t="s">
        <v>1020</v>
      </c>
      <c r="AP73" t="s">
        <v>969</v>
      </c>
      <c r="AQ73" t="s">
        <v>982</v>
      </c>
      <c r="AR73" s="15">
        <v>110</v>
      </c>
      <c r="AS73" s="15">
        <v>75.209276188323528</v>
      </c>
      <c r="AT73" s="15">
        <v>67.015969008974778</v>
      </c>
      <c r="AU73" s="15">
        <v>60.458586744581588</v>
      </c>
      <c r="AV73" s="15">
        <v>56.361419476981098</v>
      </c>
      <c r="AW73" s="15">
        <v>53.581824019412323</v>
      </c>
      <c r="AX73" s="15">
        <v>51.432636244184131</v>
      </c>
      <c r="AY73" s="15">
        <v>49.178390335822954</v>
      </c>
    </row>
    <row r="74" spans="1:51" ht="15.75" thickBot="1">
      <c r="A74" s="3">
        <v>0</v>
      </c>
      <c r="D74" s="4"/>
      <c r="E74" s="145" t="s">
        <v>21</v>
      </c>
      <c r="F74" s="146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5" t="s">
        <v>21</v>
      </c>
      <c r="R74" s="146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1024</v>
      </c>
      <c r="C75" s="8" t="s">
        <v>973</v>
      </c>
      <c r="D75" s="143" t="s">
        <v>1016</v>
      </c>
      <c r="E75" s="9" t="s">
        <v>967</v>
      </c>
      <c r="F75" s="10" t="s">
        <v>983</v>
      </c>
      <c r="G75" s="11">
        <v>3600</v>
      </c>
      <c r="H75" s="12">
        <v>3310</v>
      </c>
      <c r="I75" s="12">
        <v>2990</v>
      </c>
      <c r="J75" s="12">
        <v>2920</v>
      </c>
      <c r="K75" s="12">
        <v>2870</v>
      </c>
      <c r="L75" s="12">
        <v>2840</v>
      </c>
      <c r="M75" s="12">
        <v>2820</v>
      </c>
      <c r="N75" s="13">
        <v>2810</v>
      </c>
      <c r="P75" s="143" t="s">
        <v>1016</v>
      </c>
      <c r="Q75" s="9" t="s">
        <v>967</v>
      </c>
      <c r="R75" s="10" t="s">
        <v>983</v>
      </c>
      <c r="S75" s="11">
        <v>72</v>
      </c>
      <c r="T75" s="12">
        <v>66.157731318442089</v>
      </c>
      <c r="U75" s="12">
        <v>59.828417892287348</v>
      </c>
      <c r="V75" s="12">
        <v>58.395100836633468</v>
      </c>
      <c r="W75" s="12">
        <v>57.445603940821009</v>
      </c>
      <c r="X75" s="12">
        <v>56.854898766467052</v>
      </c>
      <c r="Y75" s="12">
        <v>56.462730242382925</v>
      </c>
      <c r="Z75" s="13">
        <v>56.26619789475577</v>
      </c>
    </row>
    <row r="76" spans="1:51">
      <c r="A76" s="3">
        <v>2</v>
      </c>
      <c r="C76">
        <v>-1</v>
      </c>
      <c r="D76" s="143"/>
      <c r="E76" s="9" t="s">
        <v>968</v>
      </c>
      <c r="F76" s="10" t="s">
        <v>983</v>
      </c>
      <c r="G76" s="18">
        <v>3600</v>
      </c>
      <c r="H76" s="19">
        <v>3360</v>
      </c>
      <c r="I76" s="19">
        <v>3290</v>
      </c>
      <c r="J76" s="19">
        <v>3280</v>
      </c>
      <c r="K76" s="19">
        <v>3250</v>
      </c>
      <c r="L76" s="19">
        <v>3230</v>
      </c>
      <c r="M76" s="19">
        <v>3200</v>
      </c>
      <c r="N76" s="20">
        <v>3170</v>
      </c>
      <c r="P76" s="143"/>
      <c r="Q76" s="9" t="s">
        <v>968</v>
      </c>
      <c r="R76" s="10" t="s">
        <v>983</v>
      </c>
      <c r="S76" s="18">
        <v>72</v>
      </c>
      <c r="T76" s="19">
        <v>67.152032270696807</v>
      </c>
      <c r="U76" s="19">
        <v>65.866074147876418</v>
      </c>
      <c r="V76" s="19">
        <v>65.505572534610906</v>
      </c>
      <c r="W76" s="19">
        <v>64.993045066501395</v>
      </c>
      <c r="X76" s="19">
        <v>64.573745426538537</v>
      </c>
      <c r="Y76" s="19">
        <v>64.048093487678315</v>
      </c>
      <c r="Z76" s="20">
        <v>63.476003942809825</v>
      </c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:51" ht="15.75" thickBot="1">
      <c r="A77" s="3">
        <v>3</v>
      </c>
      <c r="D77" s="144"/>
      <c r="E77" s="21" t="s">
        <v>969</v>
      </c>
      <c r="F77" s="22" t="s">
        <v>983</v>
      </c>
      <c r="G77" s="23">
        <v>3600</v>
      </c>
      <c r="H77" s="24">
        <v>3300</v>
      </c>
      <c r="I77" s="24">
        <v>3180</v>
      </c>
      <c r="J77" s="24">
        <v>3120</v>
      </c>
      <c r="K77" s="24">
        <v>3080</v>
      </c>
      <c r="L77" s="24">
        <v>3050</v>
      </c>
      <c r="M77" s="24">
        <v>3020</v>
      </c>
      <c r="N77" s="25">
        <v>3000</v>
      </c>
      <c r="P77" s="144"/>
      <c r="Q77" s="21" t="s">
        <v>969</v>
      </c>
      <c r="R77" s="22" t="s">
        <v>983</v>
      </c>
      <c r="S77" s="23">
        <v>72</v>
      </c>
      <c r="T77" s="24">
        <v>65.974574335579263</v>
      </c>
      <c r="U77" s="24">
        <v>63.616020301452053</v>
      </c>
      <c r="V77" s="24">
        <v>62.372255643065465</v>
      </c>
      <c r="W77" s="24">
        <v>61.538614433298321</v>
      </c>
      <c r="X77" s="24">
        <v>60.944717778271887</v>
      </c>
      <c r="Y77" s="24">
        <v>60.468198749451176</v>
      </c>
      <c r="Z77" s="25">
        <v>59.950767913479176</v>
      </c>
      <c r="AB77" s="8">
        <v>15</v>
      </c>
      <c r="AC77" t="s">
        <v>1012</v>
      </c>
      <c r="AD77" t="s">
        <v>967</v>
      </c>
      <c r="AE77" t="s">
        <v>983</v>
      </c>
      <c r="AF77">
        <v>3300</v>
      </c>
      <c r="AG77">
        <v>3030</v>
      </c>
      <c r="AH77">
        <v>2740</v>
      </c>
      <c r="AI77">
        <v>2680</v>
      </c>
      <c r="AJ77">
        <v>2630</v>
      </c>
      <c r="AK77">
        <v>2610</v>
      </c>
      <c r="AL77">
        <v>2590</v>
      </c>
      <c r="AM77">
        <v>2580</v>
      </c>
      <c r="AO77" t="s">
        <v>1012</v>
      </c>
      <c r="AP77" t="s">
        <v>967</v>
      </c>
      <c r="AQ77" t="s">
        <v>983</v>
      </c>
      <c r="AR77" s="15">
        <v>66</v>
      </c>
      <c r="AS77" s="15">
        <v>60.644587041905247</v>
      </c>
      <c r="AT77" s="15">
        <v>54.842716401263395</v>
      </c>
      <c r="AU77" s="15">
        <v>53.528842433580678</v>
      </c>
      <c r="AV77" s="15">
        <v>52.658470279085925</v>
      </c>
      <c r="AW77" s="15">
        <v>52.116990535928124</v>
      </c>
      <c r="AX77" s="15">
        <v>51.757502722184348</v>
      </c>
      <c r="AY77" s="15">
        <v>51.577348070192791</v>
      </c>
    </row>
    <row r="78" spans="1:51" ht="15.75" thickBot="1">
      <c r="AB78" s="8">
        <v>30</v>
      </c>
      <c r="AC78" t="s">
        <v>1013</v>
      </c>
      <c r="AD78" t="s">
        <v>967</v>
      </c>
      <c r="AE78" t="s">
        <v>983</v>
      </c>
      <c r="AF78">
        <v>3500</v>
      </c>
      <c r="AG78">
        <v>3220</v>
      </c>
      <c r="AH78">
        <v>2910</v>
      </c>
      <c r="AI78">
        <v>2840</v>
      </c>
      <c r="AJ78">
        <v>2790</v>
      </c>
      <c r="AK78">
        <v>2760</v>
      </c>
      <c r="AL78">
        <v>2740</v>
      </c>
      <c r="AM78">
        <v>2740</v>
      </c>
      <c r="AO78" t="s">
        <v>1013</v>
      </c>
      <c r="AP78" t="s">
        <v>967</v>
      </c>
      <c r="AQ78" t="s">
        <v>983</v>
      </c>
      <c r="AR78" s="15">
        <v>70</v>
      </c>
      <c r="AS78" s="15">
        <v>64.320016559596468</v>
      </c>
      <c r="AT78" s="15">
        <v>58.166517395279364</v>
      </c>
      <c r="AU78" s="15">
        <v>56.773014702282538</v>
      </c>
      <c r="AV78" s="15">
        <v>55.84989272024265</v>
      </c>
      <c r="AW78" s="15">
        <v>55.275596022954076</v>
      </c>
      <c r="AX78" s="15">
        <v>54.894321068983402</v>
      </c>
      <c r="AY78" s="15">
        <v>54.703247953234779</v>
      </c>
    </row>
    <row r="79" spans="1:51" ht="15.75" thickBot="1">
      <c r="A79" s="3">
        <v>0</v>
      </c>
      <c r="D79" s="4"/>
      <c r="E79" s="145" t="s">
        <v>21</v>
      </c>
      <c r="F79" s="146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5" t="s">
        <v>21</v>
      </c>
      <c r="R79" s="146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t="s">
        <v>1014</v>
      </c>
      <c r="AD79" t="s">
        <v>967</v>
      </c>
      <c r="AE79" t="s">
        <v>983</v>
      </c>
      <c r="AF79">
        <v>3690</v>
      </c>
      <c r="AG79">
        <v>3390</v>
      </c>
      <c r="AH79">
        <v>3070</v>
      </c>
      <c r="AI79">
        <v>2990</v>
      </c>
      <c r="AJ79">
        <v>2940</v>
      </c>
      <c r="AK79">
        <v>2910</v>
      </c>
      <c r="AL79">
        <v>2890</v>
      </c>
      <c r="AM79">
        <v>2880</v>
      </c>
      <c r="AO79" t="s">
        <v>1014</v>
      </c>
      <c r="AP79" t="s">
        <v>967</v>
      </c>
      <c r="AQ79" t="s">
        <v>983</v>
      </c>
      <c r="AR79" s="15">
        <v>73.8</v>
      </c>
      <c r="AS79" s="15">
        <v>67.811674601403141</v>
      </c>
      <c r="AT79" s="15">
        <v>61.32412833959453</v>
      </c>
      <c r="AU79" s="15">
        <v>59.8549783575493</v>
      </c>
      <c r="AV79" s="15">
        <v>58.881744039341541</v>
      </c>
      <c r="AW79" s="15">
        <v>58.276271235628727</v>
      </c>
      <c r="AX79" s="15">
        <v>57.874298498442506</v>
      </c>
      <c r="AY79" s="15">
        <v>57.672852842124676</v>
      </c>
    </row>
    <row r="80" spans="1:51" ht="15" customHeight="1">
      <c r="A80" s="3">
        <v>1</v>
      </c>
      <c r="B80" s="7" t="s">
        <v>1025</v>
      </c>
      <c r="C80" s="8" t="s">
        <v>966</v>
      </c>
      <c r="D80" s="143" t="s">
        <v>1017</v>
      </c>
      <c r="E80" s="9" t="s">
        <v>967</v>
      </c>
      <c r="F80" s="10" t="s">
        <v>979</v>
      </c>
      <c r="G80" s="11">
        <v>3790</v>
      </c>
      <c r="H80" s="12">
        <v>3130</v>
      </c>
      <c r="I80" s="12">
        <v>2660</v>
      </c>
      <c r="J80" s="12">
        <v>2500</v>
      </c>
      <c r="K80" s="12">
        <v>2400</v>
      </c>
      <c r="L80" s="12">
        <v>2330</v>
      </c>
      <c r="M80" s="12">
        <v>2290</v>
      </c>
      <c r="N80" s="13">
        <v>2270</v>
      </c>
      <c r="P80" s="143" t="s">
        <v>1017</v>
      </c>
      <c r="Q80" s="9" t="s">
        <v>967</v>
      </c>
      <c r="R80" s="10" t="s">
        <v>979</v>
      </c>
      <c r="S80" s="11">
        <v>75.8</v>
      </c>
      <c r="T80" s="12">
        <v>62.542057578469425</v>
      </c>
      <c r="U80" s="12">
        <v>53.110189771615296</v>
      </c>
      <c r="V80" s="12">
        <v>49.939029114180769</v>
      </c>
      <c r="W80" s="12">
        <v>47.903129133427186</v>
      </c>
      <c r="X80" s="12">
        <v>46.662376098098633</v>
      </c>
      <c r="Y80" s="12">
        <v>45.849518614014407</v>
      </c>
      <c r="Z80" s="13">
        <v>45.445413858987841</v>
      </c>
      <c r="AB80" s="8">
        <v>60</v>
      </c>
      <c r="AC80" t="s">
        <v>1015</v>
      </c>
      <c r="AD80" t="s">
        <v>967</v>
      </c>
      <c r="AE80" t="s">
        <v>983</v>
      </c>
      <c r="AF80">
        <v>3400</v>
      </c>
      <c r="AG80">
        <v>3120</v>
      </c>
      <c r="AH80">
        <v>2830</v>
      </c>
      <c r="AI80">
        <v>2760</v>
      </c>
      <c r="AJ80">
        <v>2710</v>
      </c>
      <c r="AK80">
        <v>2680</v>
      </c>
      <c r="AL80">
        <v>2670</v>
      </c>
      <c r="AM80">
        <v>2660</v>
      </c>
      <c r="AO80" t="s">
        <v>1015</v>
      </c>
      <c r="AP80" t="s">
        <v>967</v>
      </c>
      <c r="AQ80" t="s">
        <v>983</v>
      </c>
      <c r="AR80" s="15">
        <v>68</v>
      </c>
      <c r="AS80" s="15">
        <v>62.482301800750861</v>
      </c>
      <c r="AT80" s="15">
        <v>56.504616898271379</v>
      </c>
      <c r="AU80" s="15">
        <v>55.150928567931608</v>
      </c>
      <c r="AV80" s="15">
        <v>54.254181499664291</v>
      </c>
      <c r="AW80" s="15">
        <v>53.696293279441107</v>
      </c>
      <c r="AX80" s="15">
        <v>53.325911895583879</v>
      </c>
      <c r="AY80" s="15">
        <v>53.140298011713796</v>
      </c>
    </row>
    <row r="81" spans="1:51">
      <c r="A81" s="3">
        <v>2</v>
      </c>
      <c r="C81">
        <v>-1</v>
      </c>
      <c r="D81" s="143"/>
      <c r="E81" s="9" t="s">
        <v>968</v>
      </c>
      <c r="F81" s="10" t="s">
        <v>979</v>
      </c>
      <c r="G81" s="18">
        <v>3790</v>
      </c>
      <c r="H81" s="19">
        <v>3230</v>
      </c>
      <c r="I81" s="19">
        <v>3130</v>
      </c>
      <c r="J81" s="19">
        <v>3090</v>
      </c>
      <c r="K81" s="19">
        <v>3030</v>
      </c>
      <c r="L81" s="19">
        <v>2980</v>
      </c>
      <c r="M81" s="19">
        <v>2920</v>
      </c>
      <c r="N81" s="20">
        <v>2850</v>
      </c>
      <c r="P81" s="143"/>
      <c r="Q81" s="9" t="s">
        <v>968</v>
      </c>
      <c r="R81" s="10" t="s">
        <v>979</v>
      </c>
      <c r="S81" s="18">
        <v>75.8</v>
      </c>
      <c r="T81" s="19">
        <v>64.698002316631502</v>
      </c>
      <c r="U81" s="19">
        <v>62.696054795635426</v>
      </c>
      <c r="V81" s="19">
        <v>61.828482669525549</v>
      </c>
      <c r="W81" s="19">
        <v>60.607640104245121</v>
      </c>
      <c r="X81" s="19">
        <v>59.619821433825827</v>
      </c>
      <c r="Y81" s="19">
        <v>58.395320439154005</v>
      </c>
      <c r="Z81" s="20">
        <v>57.080106259431517</v>
      </c>
      <c r="AB81" s="8">
        <v>75</v>
      </c>
      <c r="AC81" t="s">
        <v>1016</v>
      </c>
      <c r="AD81" t="s">
        <v>967</v>
      </c>
      <c r="AE81" t="s">
        <v>983</v>
      </c>
      <c r="AF81">
        <v>3600</v>
      </c>
      <c r="AG81">
        <v>3310</v>
      </c>
      <c r="AH81">
        <v>2990</v>
      </c>
      <c r="AI81">
        <v>2920</v>
      </c>
      <c r="AJ81">
        <v>2870</v>
      </c>
      <c r="AK81">
        <v>2840</v>
      </c>
      <c r="AL81">
        <v>2820</v>
      </c>
      <c r="AM81">
        <v>2810</v>
      </c>
      <c r="AO81" t="s">
        <v>1016</v>
      </c>
      <c r="AP81" t="s">
        <v>967</v>
      </c>
      <c r="AQ81" t="s">
        <v>983</v>
      </c>
      <c r="AR81" s="15">
        <v>72</v>
      </c>
      <c r="AS81" s="15">
        <v>66.157731318442089</v>
      </c>
      <c r="AT81" s="15">
        <v>59.828417892287348</v>
      </c>
      <c r="AU81" s="15">
        <v>58.395100836633468</v>
      </c>
      <c r="AV81" s="15">
        <v>57.445603940821009</v>
      </c>
      <c r="AW81" s="15">
        <v>56.854898766467052</v>
      </c>
      <c r="AX81" s="15">
        <v>56.462730242382925</v>
      </c>
      <c r="AY81" s="15">
        <v>56.26619789475577</v>
      </c>
    </row>
    <row r="82" spans="1:51" ht="15.75" thickBot="1">
      <c r="A82" s="3">
        <v>3</v>
      </c>
      <c r="D82" s="144"/>
      <c r="E82" s="21" t="s">
        <v>969</v>
      </c>
      <c r="F82" s="22" t="s">
        <v>979</v>
      </c>
      <c r="G82" s="23">
        <v>3790</v>
      </c>
      <c r="H82" s="24">
        <v>3110</v>
      </c>
      <c r="I82" s="24">
        <v>2930</v>
      </c>
      <c r="J82" s="24">
        <v>2790</v>
      </c>
      <c r="K82" s="24">
        <v>2690</v>
      </c>
      <c r="L82" s="24">
        <v>2630</v>
      </c>
      <c r="M82" s="24">
        <v>2570</v>
      </c>
      <c r="N82" s="25">
        <v>2520</v>
      </c>
      <c r="P82" s="144"/>
      <c r="Q82" s="21" t="s">
        <v>969</v>
      </c>
      <c r="R82" s="22" t="s">
        <v>979</v>
      </c>
      <c r="S82" s="23">
        <v>75.8</v>
      </c>
      <c r="T82" s="24">
        <v>62.149375300811442</v>
      </c>
      <c r="U82" s="24">
        <v>58.578211366669073</v>
      </c>
      <c r="V82" s="24">
        <v>55.714039613364584</v>
      </c>
      <c r="W82" s="24">
        <v>53.842820339981849</v>
      </c>
      <c r="X82" s="24">
        <v>52.533305152856933</v>
      </c>
      <c r="Y82" s="24">
        <v>51.496701206348057</v>
      </c>
      <c r="Z82" s="25">
        <v>50.385248159010899</v>
      </c>
      <c r="AB82" s="8">
        <v>90</v>
      </c>
      <c r="AC82" t="s">
        <v>1017</v>
      </c>
      <c r="AD82" t="s">
        <v>967</v>
      </c>
      <c r="AE82" t="s">
        <v>983</v>
      </c>
      <c r="AF82">
        <v>3790</v>
      </c>
      <c r="AG82">
        <v>3480</v>
      </c>
      <c r="AH82">
        <v>3150</v>
      </c>
      <c r="AI82">
        <v>3070</v>
      </c>
      <c r="AJ82">
        <v>3020</v>
      </c>
      <c r="AK82">
        <v>2990</v>
      </c>
      <c r="AL82">
        <v>2970</v>
      </c>
      <c r="AM82">
        <v>2960</v>
      </c>
      <c r="AO82" t="s">
        <v>1017</v>
      </c>
      <c r="AP82" t="s">
        <v>967</v>
      </c>
      <c r="AQ82" t="s">
        <v>983</v>
      </c>
      <c r="AR82" s="15">
        <v>75.8</v>
      </c>
      <c r="AS82" s="15">
        <v>69.649389360248747</v>
      </c>
      <c r="AT82" s="15">
        <v>62.986028836602507</v>
      </c>
      <c r="AU82" s="15">
        <v>61.477064491900229</v>
      </c>
      <c r="AV82" s="15">
        <v>60.4774552599199</v>
      </c>
      <c r="AW82" s="15">
        <v>59.855573979141703</v>
      </c>
      <c r="AX82" s="15">
        <v>59.44270767184203</v>
      </c>
      <c r="AY82" s="15">
        <v>59.235802783645667</v>
      </c>
    </row>
    <row r="83" spans="1:51" ht="15.75" thickBot="1">
      <c r="AB83" s="8">
        <v>105</v>
      </c>
      <c r="AC83" t="s">
        <v>1018</v>
      </c>
      <c r="AD83" t="s">
        <v>967</v>
      </c>
      <c r="AE83" t="s">
        <v>983</v>
      </c>
      <c r="AF83">
        <v>5100</v>
      </c>
      <c r="AG83">
        <v>4690</v>
      </c>
      <c r="AH83">
        <v>4240</v>
      </c>
      <c r="AI83">
        <v>4140</v>
      </c>
      <c r="AJ83">
        <v>4070</v>
      </c>
      <c r="AK83">
        <v>4030</v>
      </c>
      <c r="AL83">
        <v>4000</v>
      </c>
      <c r="AM83">
        <v>3990</v>
      </c>
      <c r="AO83" t="s">
        <v>1018</v>
      </c>
      <c r="AP83" t="s">
        <v>967</v>
      </c>
      <c r="AQ83" t="s">
        <v>983</v>
      </c>
      <c r="AR83" s="15">
        <v>102</v>
      </c>
      <c r="AS83" s="15">
        <v>93.723452701126305</v>
      </c>
      <c r="AT83" s="15">
        <v>84.75692534740709</v>
      </c>
      <c r="AU83" s="15">
        <v>82.726392851897415</v>
      </c>
      <c r="AV83" s="15">
        <v>81.381272249496448</v>
      </c>
      <c r="AW83" s="15">
        <v>80.544439919161675</v>
      </c>
      <c r="AX83" s="15">
        <v>79.988867843375829</v>
      </c>
      <c r="AY83" s="15">
        <v>79.710447017570701</v>
      </c>
    </row>
    <row r="84" spans="1:51" ht="15.75" thickBot="1">
      <c r="A84" s="3">
        <v>0</v>
      </c>
      <c r="D84" s="4"/>
      <c r="E84" s="145" t="s">
        <v>21</v>
      </c>
      <c r="F84" s="146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5" t="s">
        <v>21</v>
      </c>
      <c r="R84" s="146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C84" t="s">
        <v>1019</v>
      </c>
      <c r="AD84" t="s">
        <v>967</v>
      </c>
      <c r="AE84" t="s">
        <v>983</v>
      </c>
      <c r="AF84">
        <v>5300</v>
      </c>
      <c r="AG84">
        <v>4870</v>
      </c>
      <c r="AH84">
        <v>4400</v>
      </c>
      <c r="AI84">
        <v>4300</v>
      </c>
      <c r="AJ84">
        <v>4230</v>
      </c>
      <c r="AK84">
        <v>4190</v>
      </c>
      <c r="AL84">
        <v>4160</v>
      </c>
      <c r="AM84">
        <v>4140</v>
      </c>
      <c r="AO84" t="s">
        <v>1019</v>
      </c>
      <c r="AP84" t="s">
        <v>967</v>
      </c>
      <c r="AQ84" t="s">
        <v>983</v>
      </c>
      <c r="AR84" s="15">
        <v>106</v>
      </c>
      <c r="AS84" s="15">
        <v>97.398882218817533</v>
      </c>
      <c r="AT84" s="15">
        <v>88.080726341423059</v>
      </c>
      <c r="AU84" s="15">
        <v>85.970565120599275</v>
      </c>
      <c r="AV84" s="15">
        <v>84.572694690653165</v>
      </c>
      <c r="AW84" s="15">
        <v>83.703045406187613</v>
      </c>
      <c r="AX84" s="15">
        <v>83.125686190174875</v>
      </c>
      <c r="AY84" s="15">
        <v>82.836346900612682</v>
      </c>
    </row>
    <row r="85" spans="1:51" ht="15" customHeight="1">
      <c r="A85" s="3">
        <v>1</v>
      </c>
      <c r="B85" s="7" t="s">
        <v>1025</v>
      </c>
      <c r="C85" s="8" t="s">
        <v>970</v>
      </c>
      <c r="D85" s="143" t="s">
        <v>1017</v>
      </c>
      <c r="E85" s="9" t="s">
        <v>967</v>
      </c>
      <c r="F85" s="10" t="s">
        <v>982</v>
      </c>
      <c r="G85" s="11">
        <v>3790</v>
      </c>
      <c r="H85" s="12">
        <v>2620</v>
      </c>
      <c r="I85" s="12">
        <v>1910</v>
      </c>
      <c r="J85" s="12">
        <v>1680</v>
      </c>
      <c r="K85" s="12">
        <v>1540</v>
      </c>
      <c r="L85" s="12">
        <v>1460</v>
      </c>
      <c r="M85" s="12">
        <v>1410</v>
      </c>
      <c r="N85" s="13">
        <v>1380</v>
      </c>
      <c r="P85" s="143" t="s">
        <v>1017</v>
      </c>
      <c r="Q85" s="9" t="s">
        <v>967</v>
      </c>
      <c r="R85" s="10" t="s">
        <v>982</v>
      </c>
      <c r="S85" s="11">
        <v>75.8</v>
      </c>
      <c r="T85" s="12">
        <v>52.454865336622333</v>
      </c>
      <c r="U85" s="12">
        <v>38.14265355734188</v>
      </c>
      <c r="V85" s="12">
        <v>33.611617762427819</v>
      </c>
      <c r="W85" s="12">
        <v>30.85740756874236</v>
      </c>
      <c r="X85" s="12">
        <v>29.238091520083341</v>
      </c>
      <c r="Y85" s="12">
        <v>28.201495684313386</v>
      </c>
      <c r="Z85" s="13">
        <v>27.693304808991783</v>
      </c>
      <c r="AB85" s="8">
        <v>135</v>
      </c>
      <c r="AC85" t="s">
        <v>1020</v>
      </c>
      <c r="AD85" t="s">
        <v>967</v>
      </c>
      <c r="AE85" t="s">
        <v>983</v>
      </c>
      <c r="AF85">
        <v>5500</v>
      </c>
      <c r="AG85">
        <v>5050</v>
      </c>
      <c r="AH85">
        <v>4570</v>
      </c>
      <c r="AI85">
        <v>4460</v>
      </c>
      <c r="AJ85">
        <v>4390</v>
      </c>
      <c r="AK85">
        <v>4340</v>
      </c>
      <c r="AL85">
        <v>4310</v>
      </c>
      <c r="AM85">
        <v>4300</v>
      </c>
      <c r="AO85" t="s">
        <v>1020</v>
      </c>
      <c r="AP85" t="s">
        <v>967</v>
      </c>
      <c r="AQ85" t="s">
        <v>983</v>
      </c>
      <c r="AR85" s="15">
        <v>110</v>
      </c>
      <c r="AS85" s="15">
        <v>101.07431173650876</v>
      </c>
      <c r="AT85" s="15">
        <v>91.404527335439013</v>
      </c>
      <c r="AU85" s="15">
        <v>89.214737389301135</v>
      </c>
      <c r="AV85" s="15">
        <v>87.764117131809897</v>
      </c>
      <c r="AW85" s="15">
        <v>86.86165089321355</v>
      </c>
      <c r="AX85" s="15">
        <v>86.262504536973921</v>
      </c>
      <c r="AY85" s="15">
        <v>85.962246783654663</v>
      </c>
    </row>
    <row r="86" spans="1:51">
      <c r="A86" s="3">
        <v>2</v>
      </c>
      <c r="C86">
        <v>-1</v>
      </c>
      <c r="D86" s="143"/>
      <c r="E86" s="9" t="s">
        <v>968</v>
      </c>
      <c r="F86" s="10" t="s">
        <v>982</v>
      </c>
      <c r="G86" s="18">
        <v>3790</v>
      </c>
      <c r="H86" s="19">
        <v>2800</v>
      </c>
      <c r="I86" s="19">
        <v>2630</v>
      </c>
      <c r="J86" s="19">
        <v>2560</v>
      </c>
      <c r="K86" s="19">
        <v>2460</v>
      </c>
      <c r="L86" s="19">
        <v>2370</v>
      </c>
      <c r="M86" s="19">
        <v>2270</v>
      </c>
      <c r="N86" s="20">
        <v>2170</v>
      </c>
      <c r="P86" s="143"/>
      <c r="Q86" s="9" t="s">
        <v>968</v>
      </c>
      <c r="R86" s="10" t="s">
        <v>982</v>
      </c>
      <c r="S86" s="18">
        <v>75.8</v>
      </c>
      <c r="T86" s="19">
        <v>55.97185957244136</v>
      </c>
      <c r="U86" s="19">
        <v>52.645743762616235</v>
      </c>
      <c r="V86" s="19">
        <v>51.160260371413827</v>
      </c>
      <c r="W86" s="19">
        <v>49.106832377685699</v>
      </c>
      <c r="X86" s="19">
        <v>47.476922936978028</v>
      </c>
      <c r="Y86" s="19">
        <v>45.495654121054343</v>
      </c>
      <c r="Z86" s="20">
        <v>43.415853399517985</v>
      </c>
    </row>
    <row r="87" spans="1:51" ht="15.75" thickBot="1">
      <c r="A87" s="3">
        <v>3</v>
      </c>
      <c r="D87" s="144"/>
      <c r="E87" s="21" t="s">
        <v>969</v>
      </c>
      <c r="F87" s="22" t="s">
        <v>982</v>
      </c>
      <c r="G87" s="23">
        <v>3790</v>
      </c>
      <c r="H87" s="24">
        <v>2590</v>
      </c>
      <c r="I87" s="24">
        <v>2310</v>
      </c>
      <c r="J87" s="24">
        <v>2080</v>
      </c>
      <c r="K87" s="24">
        <v>1940</v>
      </c>
      <c r="L87" s="24">
        <v>1850</v>
      </c>
      <c r="M87" s="24">
        <v>1770</v>
      </c>
      <c r="N87" s="25">
        <v>1690</v>
      </c>
      <c r="P87" s="144"/>
      <c r="Q87" s="21" t="s">
        <v>969</v>
      </c>
      <c r="R87" s="22" t="s">
        <v>982</v>
      </c>
      <c r="S87" s="23">
        <v>75.8</v>
      </c>
      <c r="T87" s="24">
        <v>51.826028500681112</v>
      </c>
      <c r="U87" s="24">
        <v>46.180095008002617</v>
      </c>
      <c r="V87" s="24">
        <v>41.661462502175311</v>
      </c>
      <c r="W87" s="24">
        <v>38.838141785046972</v>
      </c>
      <c r="X87" s="24">
        <v>36.922747824285942</v>
      </c>
      <c r="Y87" s="24">
        <v>35.44176206644687</v>
      </c>
      <c r="Z87" s="25">
        <v>33.888381704139803</v>
      </c>
    </row>
    <row r="88" spans="1:51" ht="15.75" thickBot="1"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:51" ht="15.75" thickBot="1">
      <c r="A89" s="3">
        <v>0</v>
      </c>
      <c r="D89" s="4"/>
      <c r="E89" s="145" t="s">
        <v>21</v>
      </c>
      <c r="F89" s="146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5" t="s">
        <v>21</v>
      </c>
      <c r="R89" s="146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t="s">
        <v>1012</v>
      </c>
      <c r="AD89" t="s">
        <v>968</v>
      </c>
      <c r="AE89" t="s">
        <v>983</v>
      </c>
      <c r="AF89">
        <v>3300</v>
      </c>
      <c r="AG89">
        <v>3080</v>
      </c>
      <c r="AH89">
        <v>3020</v>
      </c>
      <c r="AI89">
        <v>3000</v>
      </c>
      <c r="AJ89">
        <v>2980</v>
      </c>
      <c r="AK89">
        <v>2960</v>
      </c>
      <c r="AL89">
        <v>2940</v>
      </c>
      <c r="AM89">
        <v>2910</v>
      </c>
      <c r="AO89" t="s">
        <v>1012</v>
      </c>
      <c r="AP89" t="s">
        <v>968</v>
      </c>
      <c r="AQ89" t="s">
        <v>983</v>
      </c>
      <c r="AR89" s="15">
        <v>66</v>
      </c>
      <c r="AS89" s="15">
        <v>61.556029581472067</v>
      </c>
      <c r="AT89" s="15">
        <v>60.377234635553386</v>
      </c>
      <c r="AU89" s="15">
        <v>60.046774823393342</v>
      </c>
      <c r="AV89" s="15">
        <v>59.5769579776263</v>
      </c>
      <c r="AW89" s="15">
        <v>59.192599974327003</v>
      </c>
      <c r="AX89" s="15">
        <v>58.710752363705133</v>
      </c>
      <c r="AY89" s="15">
        <v>58.186336947575676</v>
      </c>
    </row>
    <row r="90" spans="1:51" ht="15" customHeight="1">
      <c r="A90" s="3">
        <v>1</v>
      </c>
      <c r="B90" s="7" t="s">
        <v>1025</v>
      </c>
      <c r="C90" s="8" t="s">
        <v>973</v>
      </c>
      <c r="D90" s="143" t="s">
        <v>1017</v>
      </c>
      <c r="E90" s="9" t="s">
        <v>967</v>
      </c>
      <c r="F90" s="10" t="s">
        <v>983</v>
      </c>
      <c r="G90" s="11">
        <v>3790</v>
      </c>
      <c r="H90" s="12">
        <v>3480</v>
      </c>
      <c r="I90" s="12">
        <v>3150</v>
      </c>
      <c r="J90" s="12">
        <v>3070</v>
      </c>
      <c r="K90" s="12">
        <v>3020</v>
      </c>
      <c r="L90" s="12">
        <v>2990</v>
      </c>
      <c r="M90" s="12">
        <v>2970</v>
      </c>
      <c r="N90" s="13">
        <v>2960</v>
      </c>
      <c r="P90" s="143" t="s">
        <v>1017</v>
      </c>
      <c r="Q90" s="9" t="s">
        <v>967</v>
      </c>
      <c r="R90" s="10" t="s">
        <v>983</v>
      </c>
      <c r="S90" s="11">
        <v>75.8</v>
      </c>
      <c r="T90" s="12">
        <v>69.649389360248747</v>
      </c>
      <c r="U90" s="12">
        <v>62.986028836602507</v>
      </c>
      <c r="V90" s="12">
        <v>61.477064491900229</v>
      </c>
      <c r="W90" s="12">
        <v>60.4774552599199</v>
      </c>
      <c r="X90" s="12">
        <v>59.855573979141703</v>
      </c>
      <c r="Y90" s="12">
        <v>59.44270767184203</v>
      </c>
      <c r="Z90" s="13">
        <v>59.235802783645667</v>
      </c>
      <c r="AB90" s="8">
        <v>31</v>
      </c>
      <c r="AC90" t="s">
        <v>1013</v>
      </c>
      <c r="AD90" t="s">
        <v>968</v>
      </c>
      <c r="AE90" t="s">
        <v>983</v>
      </c>
      <c r="AF90">
        <v>3500</v>
      </c>
      <c r="AG90">
        <v>3260</v>
      </c>
      <c r="AH90">
        <v>3200</v>
      </c>
      <c r="AI90">
        <v>3180</v>
      </c>
      <c r="AJ90">
        <v>3160</v>
      </c>
      <c r="AK90">
        <v>3140</v>
      </c>
      <c r="AL90">
        <v>3110</v>
      </c>
      <c r="AM90">
        <v>3090</v>
      </c>
      <c r="AO90" t="s">
        <v>1013</v>
      </c>
      <c r="AP90" t="s">
        <v>968</v>
      </c>
      <c r="AQ90" t="s">
        <v>983</v>
      </c>
      <c r="AR90" s="15">
        <v>70</v>
      </c>
      <c r="AS90" s="15">
        <v>65.28669804095523</v>
      </c>
      <c r="AT90" s="15">
        <v>64.036460977102081</v>
      </c>
      <c r="AU90" s="15">
        <v>63.685973297538396</v>
      </c>
      <c r="AV90" s="15">
        <v>63.18768270354304</v>
      </c>
      <c r="AW90" s="15">
        <v>62.780030275801366</v>
      </c>
      <c r="AX90" s="15">
        <v>62.268979779687264</v>
      </c>
      <c r="AY90" s="15">
        <v>61.712781611065111</v>
      </c>
    </row>
    <row r="91" spans="1:51">
      <c r="A91" s="3">
        <v>2</v>
      </c>
      <c r="C91">
        <v>-1</v>
      </c>
      <c r="D91" s="143"/>
      <c r="E91" s="9" t="s">
        <v>968</v>
      </c>
      <c r="F91" s="10" t="s">
        <v>983</v>
      </c>
      <c r="G91" s="18">
        <v>3790</v>
      </c>
      <c r="H91" s="19">
        <v>3530</v>
      </c>
      <c r="I91" s="19">
        <v>3470</v>
      </c>
      <c r="J91" s="19">
        <v>3450</v>
      </c>
      <c r="K91" s="19">
        <v>3420</v>
      </c>
      <c r="L91" s="19">
        <v>3400</v>
      </c>
      <c r="M91" s="19">
        <v>3370</v>
      </c>
      <c r="N91" s="20">
        <v>3340</v>
      </c>
      <c r="P91" s="143"/>
      <c r="Q91" s="9" t="s">
        <v>968</v>
      </c>
      <c r="R91" s="10" t="s">
        <v>983</v>
      </c>
      <c r="S91" s="18">
        <v>75.8</v>
      </c>
      <c r="T91" s="19">
        <v>70.696167307205798</v>
      </c>
      <c r="U91" s="19">
        <v>69.342339172347678</v>
      </c>
      <c r="V91" s="19">
        <v>68.962811085048713</v>
      </c>
      <c r="W91" s="19">
        <v>68.423233556122312</v>
      </c>
      <c r="X91" s="19">
        <v>67.981804212939181</v>
      </c>
      <c r="Y91" s="19">
        <v>67.428409532861338</v>
      </c>
      <c r="Z91" s="20">
        <v>66.826126373124779</v>
      </c>
      <c r="AB91" s="8">
        <v>46</v>
      </c>
      <c r="AC91" t="s">
        <v>1014</v>
      </c>
      <c r="AD91" t="s">
        <v>968</v>
      </c>
      <c r="AE91" t="s">
        <v>983</v>
      </c>
      <c r="AF91">
        <v>3690</v>
      </c>
      <c r="AG91">
        <v>3440</v>
      </c>
      <c r="AH91">
        <v>3380</v>
      </c>
      <c r="AI91">
        <v>3360</v>
      </c>
      <c r="AJ91">
        <v>3330</v>
      </c>
      <c r="AK91">
        <v>3310</v>
      </c>
      <c r="AL91">
        <v>3280</v>
      </c>
      <c r="AM91">
        <v>3250</v>
      </c>
      <c r="AO91" t="s">
        <v>1014</v>
      </c>
      <c r="AP91" t="s">
        <v>968</v>
      </c>
      <c r="AQ91" t="s">
        <v>983</v>
      </c>
      <c r="AR91" s="15">
        <v>73.8</v>
      </c>
      <c r="AS91" s="15">
        <v>68.83083307746422</v>
      </c>
      <c r="AT91" s="15">
        <v>67.512726001573327</v>
      </c>
      <c r="AU91" s="15">
        <v>67.14321184797619</v>
      </c>
      <c r="AV91" s="15">
        <v>66.61787119316395</v>
      </c>
      <c r="AW91" s="15">
        <v>66.18808906220201</v>
      </c>
      <c r="AX91" s="15">
        <v>65.649295824870279</v>
      </c>
      <c r="AY91" s="15">
        <v>65.062904041380065</v>
      </c>
    </row>
    <row r="92" spans="1:51" ht="15.75" thickBot="1">
      <c r="A92" s="3">
        <v>3</v>
      </c>
      <c r="D92" s="144"/>
      <c r="E92" s="21" t="s">
        <v>969</v>
      </c>
      <c r="F92" s="22" t="s">
        <v>983</v>
      </c>
      <c r="G92" s="23">
        <v>3790</v>
      </c>
      <c r="H92" s="24">
        <v>3470</v>
      </c>
      <c r="I92" s="24">
        <v>3350</v>
      </c>
      <c r="J92" s="24">
        <v>3280</v>
      </c>
      <c r="K92" s="24">
        <v>3240</v>
      </c>
      <c r="L92" s="24">
        <v>3210</v>
      </c>
      <c r="M92" s="24">
        <v>3180</v>
      </c>
      <c r="N92" s="25">
        <v>3160</v>
      </c>
      <c r="P92" s="144"/>
      <c r="Q92" s="21" t="s">
        <v>969</v>
      </c>
      <c r="R92" s="22" t="s">
        <v>983</v>
      </c>
      <c r="S92" s="23">
        <v>75.8</v>
      </c>
      <c r="T92" s="24">
        <v>69.45656575884594</v>
      </c>
      <c r="U92" s="24">
        <v>66.973532484028709</v>
      </c>
      <c r="V92" s="24">
        <v>65.664124690893928</v>
      </c>
      <c r="W92" s="24">
        <v>64.786485750611305</v>
      </c>
      <c r="X92" s="24">
        <v>64.161244549902918</v>
      </c>
      <c r="Y92" s="24">
        <v>63.659575905672227</v>
      </c>
      <c r="Z92" s="25">
        <v>63.114836220023939</v>
      </c>
      <c r="AB92" s="8">
        <v>61</v>
      </c>
      <c r="AC92" t="s">
        <v>1015</v>
      </c>
      <c r="AD92" t="s">
        <v>968</v>
      </c>
      <c r="AE92" t="s">
        <v>983</v>
      </c>
      <c r="AF92">
        <v>3400</v>
      </c>
      <c r="AG92">
        <v>3170</v>
      </c>
      <c r="AH92">
        <v>3110</v>
      </c>
      <c r="AI92">
        <v>3090</v>
      </c>
      <c r="AJ92">
        <v>3070</v>
      </c>
      <c r="AK92">
        <v>3050</v>
      </c>
      <c r="AL92">
        <v>3020</v>
      </c>
      <c r="AM92">
        <v>3000</v>
      </c>
      <c r="AO92" t="s">
        <v>1015</v>
      </c>
      <c r="AP92" t="s">
        <v>968</v>
      </c>
      <c r="AQ92" t="s">
        <v>983</v>
      </c>
      <c r="AR92" s="15">
        <v>68</v>
      </c>
      <c r="AS92" s="15">
        <v>63.421363811213645</v>
      </c>
      <c r="AT92" s="15">
        <v>62.206847806327723</v>
      </c>
      <c r="AU92" s="15">
        <v>61.866374060465859</v>
      </c>
      <c r="AV92" s="15">
        <v>61.382320340584656</v>
      </c>
      <c r="AW92" s="15">
        <v>60.986315125064174</v>
      </c>
      <c r="AX92" s="15">
        <v>60.489866071696191</v>
      </c>
      <c r="AY92" s="15">
        <v>59.949559279320383</v>
      </c>
    </row>
    <row r="93" spans="1:51" ht="15.75" thickBot="1">
      <c r="AB93" s="8">
        <v>76</v>
      </c>
      <c r="AC93" t="s">
        <v>1016</v>
      </c>
      <c r="AD93" t="s">
        <v>968</v>
      </c>
      <c r="AE93" t="s">
        <v>983</v>
      </c>
      <c r="AF93">
        <v>3600</v>
      </c>
      <c r="AG93">
        <v>3360</v>
      </c>
      <c r="AH93">
        <v>3290</v>
      </c>
      <c r="AI93">
        <v>3280</v>
      </c>
      <c r="AJ93">
        <v>3250</v>
      </c>
      <c r="AK93">
        <v>3230</v>
      </c>
      <c r="AL93">
        <v>3200</v>
      </c>
      <c r="AM93">
        <v>3170</v>
      </c>
      <c r="AO93" t="s">
        <v>1016</v>
      </c>
      <c r="AP93" t="s">
        <v>968</v>
      </c>
      <c r="AQ93" t="s">
        <v>983</v>
      </c>
      <c r="AR93" s="15">
        <v>72</v>
      </c>
      <c r="AS93" s="15">
        <v>67.152032270696807</v>
      </c>
      <c r="AT93" s="15">
        <v>65.866074147876418</v>
      </c>
      <c r="AU93" s="15">
        <v>65.505572534610906</v>
      </c>
      <c r="AV93" s="15">
        <v>64.993045066501395</v>
      </c>
      <c r="AW93" s="15">
        <v>64.573745426538537</v>
      </c>
      <c r="AX93" s="15">
        <v>64.048093487678315</v>
      </c>
      <c r="AY93" s="15">
        <v>63.476003942809825</v>
      </c>
    </row>
    <row r="94" spans="1:51" ht="15.75" thickBot="1">
      <c r="A94" s="3">
        <v>0</v>
      </c>
      <c r="D94" s="4"/>
      <c r="E94" s="145" t="s">
        <v>21</v>
      </c>
      <c r="F94" s="146" t="s">
        <v>21</v>
      </c>
      <c r="G94" s="5">
        <v>2015</v>
      </c>
      <c r="H94" s="5">
        <v>2020</v>
      </c>
      <c r="I94" s="5">
        <v>2025</v>
      </c>
      <c r="J94" s="5">
        <v>2030</v>
      </c>
      <c r="K94" s="5">
        <v>2035</v>
      </c>
      <c r="L94" s="5">
        <v>2040</v>
      </c>
      <c r="M94" s="5">
        <v>2045</v>
      </c>
      <c r="N94" s="6">
        <v>2050</v>
      </c>
      <c r="P94" s="4"/>
      <c r="Q94" s="145" t="s">
        <v>21</v>
      </c>
      <c r="R94" s="146" t="s">
        <v>21</v>
      </c>
      <c r="S94" s="5">
        <v>2015</v>
      </c>
      <c r="T94" s="5">
        <v>2020</v>
      </c>
      <c r="U94" s="5">
        <v>2025</v>
      </c>
      <c r="V94" s="5">
        <v>2030</v>
      </c>
      <c r="W94" s="5">
        <v>2035</v>
      </c>
      <c r="X94" s="5">
        <v>2040</v>
      </c>
      <c r="Y94" s="5">
        <v>2045</v>
      </c>
      <c r="Z94" s="6">
        <v>2050</v>
      </c>
      <c r="AB94" s="8">
        <v>91</v>
      </c>
      <c r="AC94" t="s">
        <v>1017</v>
      </c>
      <c r="AD94" t="s">
        <v>968</v>
      </c>
      <c r="AE94" t="s">
        <v>983</v>
      </c>
      <c r="AF94">
        <v>3790</v>
      </c>
      <c r="AG94">
        <v>3530</v>
      </c>
      <c r="AH94">
        <v>3470</v>
      </c>
      <c r="AI94">
        <v>3450</v>
      </c>
      <c r="AJ94">
        <v>3420</v>
      </c>
      <c r="AK94">
        <v>3400</v>
      </c>
      <c r="AL94">
        <v>3370</v>
      </c>
      <c r="AM94">
        <v>3340</v>
      </c>
      <c r="AO94" t="s">
        <v>1017</v>
      </c>
      <c r="AP94" t="s">
        <v>968</v>
      </c>
      <c r="AQ94" t="s">
        <v>983</v>
      </c>
      <c r="AR94" s="15">
        <v>75.8</v>
      </c>
      <c r="AS94" s="15">
        <v>70.696167307205798</v>
      </c>
      <c r="AT94" s="15">
        <v>69.342339172347678</v>
      </c>
      <c r="AU94" s="15">
        <v>68.962811085048713</v>
      </c>
      <c r="AV94" s="15">
        <v>68.423233556122312</v>
      </c>
      <c r="AW94" s="15">
        <v>67.981804212939181</v>
      </c>
      <c r="AX94" s="15">
        <v>67.428409532861338</v>
      </c>
      <c r="AY94" s="15">
        <v>66.826126373124779</v>
      </c>
    </row>
    <row r="95" spans="1:51" ht="15" customHeight="1">
      <c r="A95" s="3">
        <v>1</v>
      </c>
      <c r="B95" s="7" t="s">
        <v>1026</v>
      </c>
      <c r="C95" s="8" t="s">
        <v>966</v>
      </c>
      <c r="D95" s="143" t="s">
        <v>1018</v>
      </c>
      <c r="E95" s="9" t="s">
        <v>967</v>
      </c>
      <c r="F95" s="10" t="s">
        <v>979</v>
      </c>
      <c r="G95" s="11">
        <v>5100</v>
      </c>
      <c r="H95" s="12">
        <v>4210</v>
      </c>
      <c r="I95" s="12">
        <v>3570</v>
      </c>
      <c r="J95" s="12">
        <v>3360</v>
      </c>
      <c r="K95" s="12">
        <v>3220</v>
      </c>
      <c r="L95" s="12">
        <v>3140</v>
      </c>
      <c r="M95" s="12">
        <v>3080</v>
      </c>
      <c r="N95" s="13">
        <v>3060</v>
      </c>
      <c r="P95" s="143" t="s">
        <v>1018</v>
      </c>
      <c r="Q95" s="9" t="s">
        <v>967</v>
      </c>
      <c r="R95" s="10" t="s">
        <v>979</v>
      </c>
      <c r="S95" s="11">
        <v>102</v>
      </c>
      <c r="T95" s="12">
        <v>84.159497005328248</v>
      </c>
      <c r="U95" s="12">
        <v>71.467537687397893</v>
      </c>
      <c r="V95" s="12">
        <v>67.200276644412114</v>
      </c>
      <c r="W95" s="12">
        <v>64.460675087197529</v>
      </c>
      <c r="X95" s="12">
        <v>62.791060184776526</v>
      </c>
      <c r="Y95" s="12">
        <v>61.697241406721233</v>
      </c>
      <c r="Z95" s="13">
        <v>61.153459282543011</v>
      </c>
      <c r="AB95" s="8">
        <v>106</v>
      </c>
      <c r="AC95" t="s">
        <v>1018</v>
      </c>
      <c r="AD95" t="s">
        <v>968</v>
      </c>
      <c r="AE95" t="s">
        <v>983</v>
      </c>
      <c r="AF95">
        <v>5100</v>
      </c>
      <c r="AG95">
        <v>4760</v>
      </c>
      <c r="AH95">
        <v>4670</v>
      </c>
      <c r="AI95">
        <v>4640</v>
      </c>
      <c r="AJ95">
        <v>4600</v>
      </c>
      <c r="AK95">
        <v>4570</v>
      </c>
      <c r="AL95">
        <v>4540</v>
      </c>
      <c r="AM95">
        <v>4500</v>
      </c>
      <c r="AO95" t="s">
        <v>1018</v>
      </c>
      <c r="AP95" t="s">
        <v>968</v>
      </c>
      <c r="AQ95" t="s">
        <v>983</v>
      </c>
      <c r="AR95" s="15">
        <v>102</v>
      </c>
      <c r="AS95" s="15">
        <v>95.132045716820471</v>
      </c>
      <c r="AT95" s="15">
        <v>93.310271709491587</v>
      </c>
      <c r="AU95" s="15">
        <v>92.799561090698788</v>
      </c>
      <c r="AV95" s="15">
        <v>92.073480510876976</v>
      </c>
      <c r="AW95" s="15">
        <v>91.479472687596271</v>
      </c>
      <c r="AX95" s="15">
        <v>90.734799107544276</v>
      </c>
      <c r="AY95" s="15">
        <v>89.924338918980581</v>
      </c>
    </row>
    <row r="96" spans="1:51">
      <c r="A96" s="3">
        <v>2</v>
      </c>
      <c r="C96">
        <v>-1</v>
      </c>
      <c r="D96" s="143"/>
      <c r="E96" s="9" t="s">
        <v>968</v>
      </c>
      <c r="F96" s="10" t="s">
        <v>979</v>
      </c>
      <c r="G96" s="18">
        <v>5100</v>
      </c>
      <c r="H96" s="19">
        <v>4350</v>
      </c>
      <c r="I96" s="19">
        <v>4220</v>
      </c>
      <c r="J96" s="19">
        <v>4160</v>
      </c>
      <c r="K96" s="19">
        <v>4080</v>
      </c>
      <c r="L96" s="19">
        <v>4010</v>
      </c>
      <c r="M96" s="19">
        <v>3930</v>
      </c>
      <c r="N96" s="20">
        <v>3840</v>
      </c>
      <c r="P96" s="143"/>
      <c r="Q96" s="9" t="s">
        <v>968</v>
      </c>
      <c r="R96" s="10" t="s">
        <v>979</v>
      </c>
      <c r="S96" s="18">
        <v>102</v>
      </c>
      <c r="T96" s="19">
        <v>87.06063636274952</v>
      </c>
      <c r="U96" s="19">
        <v>84.366722812068787</v>
      </c>
      <c r="V96" s="19">
        <v>83.199277470865511</v>
      </c>
      <c r="W96" s="19">
        <v>81.556455021543556</v>
      </c>
      <c r="X96" s="19">
        <v>80.227200346309161</v>
      </c>
      <c r="Y96" s="19">
        <v>78.579454944508015</v>
      </c>
      <c r="Z96" s="20">
        <v>76.809641668364307</v>
      </c>
      <c r="AB96" s="8">
        <v>121</v>
      </c>
      <c r="AC96" t="s">
        <v>1019</v>
      </c>
      <c r="AD96" t="s">
        <v>968</v>
      </c>
      <c r="AE96" t="s">
        <v>983</v>
      </c>
      <c r="AF96">
        <v>5300</v>
      </c>
      <c r="AG96">
        <v>4940</v>
      </c>
      <c r="AH96">
        <v>4850</v>
      </c>
      <c r="AI96">
        <v>4820</v>
      </c>
      <c r="AJ96">
        <v>4780</v>
      </c>
      <c r="AK96">
        <v>4750</v>
      </c>
      <c r="AL96">
        <v>4710</v>
      </c>
      <c r="AM96">
        <v>4670</v>
      </c>
      <c r="AO96" t="s">
        <v>1019</v>
      </c>
      <c r="AP96" t="s">
        <v>968</v>
      </c>
      <c r="AQ96" t="s">
        <v>983</v>
      </c>
      <c r="AR96" s="15">
        <v>106</v>
      </c>
      <c r="AS96" s="15">
        <v>98.862714176303612</v>
      </c>
      <c r="AT96" s="15">
        <v>96.96949805104029</v>
      </c>
      <c r="AU96" s="15">
        <v>96.438759564843849</v>
      </c>
      <c r="AV96" s="15">
        <v>95.68420523679373</v>
      </c>
      <c r="AW96" s="15">
        <v>95.066902989070627</v>
      </c>
      <c r="AX96" s="15">
        <v>94.293026523526407</v>
      </c>
      <c r="AY96" s="15">
        <v>93.450783582470009</v>
      </c>
    </row>
    <row r="97" spans="1:51" ht="15.75" thickBot="1">
      <c r="A97" s="3">
        <v>3</v>
      </c>
      <c r="D97" s="144"/>
      <c r="E97" s="21" t="s">
        <v>969</v>
      </c>
      <c r="F97" s="22" t="s">
        <v>979</v>
      </c>
      <c r="G97" s="23">
        <v>5100</v>
      </c>
      <c r="H97" s="24">
        <v>4180</v>
      </c>
      <c r="I97" s="24">
        <v>3940</v>
      </c>
      <c r="J97" s="24">
        <v>3750</v>
      </c>
      <c r="K97" s="24">
        <v>3620</v>
      </c>
      <c r="L97" s="24">
        <v>3530</v>
      </c>
      <c r="M97" s="24">
        <v>3460</v>
      </c>
      <c r="N97" s="25">
        <v>3390</v>
      </c>
      <c r="P97" s="144"/>
      <c r="Q97" s="21" t="s">
        <v>969</v>
      </c>
      <c r="R97" s="22" t="s">
        <v>979</v>
      </c>
      <c r="S97" s="23">
        <v>102</v>
      </c>
      <c r="T97" s="24">
        <v>83.631085497134137</v>
      </c>
      <c r="U97" s="24">
        <v>78.825561469660244</v>
      </c>
      <c r="V97" s="24">
        <v>74.971398952020962</v>
      </c>
      <c r="W97" s="24">
        <v>72.453399402086404</v>
      </c>
      <c r="X97" s="24">
        <v>70.691254955031766</v>
      </c>
      <c r="Y97" s="24">
        <v>69.296352546800819</v>
      </c>
      <c r="Z97" s="25">
        <v>67.800729712653208</v>
      </c>
      <c r="AB97" s="8">
        <v>136</v>
      </c>
      <c r="AC97" t="s">
        <v>1020</v>
      </c>
      <c r="AD97" t="s">
        <v>968</v>
      </c>
      <c r="AE97" t="s">
        <v>983</v>
      </c>
      <c r="AF97">
        <v>5500</v>
      </c>
      <c r="AG97">
        <v>5130</v>
      </c>
      <c r="AH97">
        <v>5030</v>
      </c>
      <c r="AI97">
        <v>5000</v>
      </c>
      <c r="AJ97">
        <v>4960</v>
      </c>
      <c r="AK97">
        <v>4930</v>
      </c>
      <c r="AL97">
        <v>4890</v>
      </c>
      <c r="AM97">
        <v>4850</v>
      </c>
      <c r="AO97" t="s">
        <v>1020</v>
      </c>
      <c r="AP97" t="s">
        <v>968</v>
      </c>
      <c r="AQ97" t="s">
        <v>983</v>
      </c>
      <c r="AR97" s="15">
        <v>110</v>
      </c>
      <c r="AS97" s="15">
        <v>102.59338263578678</v>
      </c>
      <c r="AT97" s="15">
        <v>100.62872439258898</v>
      </c>
      <c r="AU97" s="15">
        <v>100.07795803898891</v>
      </c>
      <c r="AV97" s="15">
        <v>99.294929962710484</v>
      </c>
      <c r="AW97" s="15">
        <v>98.654333290544997</v>
      </c>
      <c r="AX97" s="15">
        <v>97.851253939508553</v>
      </c>
      <c r="AY97" s="15">
        <v>96.977228245959452</v>
      </c>
    </row>
    <row r="98" spans="1:51" ht="15.75" thickBot="1"/>
    <row r="99" spans="1:51" ht="15.75" thickBot="1">
      <c r="A99" s="3">
        <v>0</v>
      </c>
      <c r="D99" s="4"/>
      <c r="E99" s="145" t="s">
        <v>21</v>
      </c>
      <c r="F99" s="146" t="s">
        <v>21</v>
      </c>
      <c r="G99" s="5">
        <v>2015</v>
      </c>
      <c r="H99" s="5">
        <v>2020</v>
      </c>
      <c r="I99" s="5">
        <v>2025</v>
      </c>
      <c r="J99" s="5">
        <v>2030</v>
      </c>
      <c r="K99" s="5">
        <v>2035</v>
      </c>
      <c r="L99" s="5">
        <v>2040</v>
      </c>
      <c r="M99" s="5">
        <v>2045</v>
      </c>
      <c r="N99" s="6">
        <v>2050</v>
      </c>
      <c r="P99" s="4"/>
      <c r="Q99" s="145" t="s">
        <v>21</v>
      </c>
      <c r="R99" s="146" t="s">
        <v>21</v>
      </c>
      <c r="S99" s="5">
        <v>2015</v>
      </c>
      <c r="T99" s="5">
        <v>2020</v>
      </c>
      <c r="U99" s="5">
        <v>2025</v>
      </c>
      <c r="V99" s="5">
        <v>2030</v>
      </c>
      <c r="W99" s="5">
        <v>2035</v>
      </c>
      <c r="X99" s="5">
        <v>2040</v>
      </c>
      <c r="Y99" s="5">
        <v>2045</v>
      </c>
      <c r="Z99" s="6">
        <v>2050</v>
      </c>
    </row>
    <row r="100" spans="1:51" ht="15" customHeight="1">
      <c r="A100" s="3">
        <v>1</v>
      </c>
      <c r="B100" s="7" t="s">
        <v>1026</v>
      </c>
      <c r="C100" s="8" t="s">
        <v>970</v>
      </c>
      <c r="D100" s="143" t="s">
        <v>1018</v>
      </c>
      <c r="E100" s="9" t="s">
        <v>967</v>
      </c>
      <c r="F100" s="10" t="s">
        <v>982</v>
      </c>
      <c r="G100" s="11">
        <v>5100</v>
      </c>
      <c r="H100" s="12">
        <v>3530</v>
      </c>
      <c r="I100" s="12">
        <v>2570</v>
      </c>
      <c r="J100" s="12">
        <v>2260</v>
      </c>
      <c r="K100" s="12">
        <v>2080</v>
      </c>
      <c r="L100" s="12">
        <v>1970</v>
      </c>
      <c r="M100" s="12">
        <v>1900</v>
      </c>
      <c r="N100" s="13">
        <v>1860</v>
      </c>
      <c r="P100" s="143" t="s">
        <v>1018</v>
      </c>
      <c r="Q100" s="9" t="s">
        <v>967</v>
      </c>
      <c r="R100" s="10" t="s">
        <v>982</v>
      </c>
      <c r="S100" s="11">
        <v>102</v>
      </c>
      <c r="T100" s="12">
        <v>70.585702695718709</v>
      </c>
      <c r="U100" s="12">
        <v>51.326525895103849</v>
      </c>
      <c r="V100" s="12">
        <v>45.229353717251151</v>
      </c>
      <c r="W100" s="12">
        <v>41.523160580629558</v>
      </c>
      <c r="X100" s="12">
        <v>39.344133707763852</v>
      </c>
      <c r="Y100" s="12">
        <v>37.949242213719856</v>
      </c>
      <c r="Z100" s="13">
        <v>37.26539697252192</v>
      </c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1:51">
      <c r="A101" s="3">
        <v>2</v>
      </c>
      <c r="C101">
        <v>-1</v>
      </c>
      <c r="D101" s="143"/>
      <c r="E101" s="9" t="s">
        <v>968</v>
      </c>
      <c r="F101" s="10" t="s">
        <v>982</v>
      </c>
      <c r="G101" s="18">
        <v>5100</v>
      </c>
      <c r="H101" s="19">
        <v>3770</v>
      </c>
      <c r="I101" s="19">
        <v>3540</v>
      </c>
      <c r="J101" s="19">
        <v>3440</v>
      </c>
      <c r="K101" s="19">
        <v>3300</v>
      </c>
      <c r="L101" s="19">
        <v>3190</v>
      </c>
      <c r="M101" s="19">
        <v>3060</v>
      </c>
      <c r="N101" s="20">
        <v>2920</v>
      </c>
      <c r="P101" s="143"/>
      <c r="Q101" s="9" t="s">
        <v>968</v>
      </c>
      <c r="R101" s="10" t="s">
        <v>982</v>
      </c>
      <c r="S101" s="18">
        <v>102</v>
      </c>
      <c r="T101" s="19">
        <v>75.318333461596566</v>
      </c>
      <c r="U101" s="19">
        <v>70.842557569747427</v>
      </c>
      <c r="V101" s="19">
        <v>68.843622135675602</v>
      </c>
      <c r="W101" s="19">
        <v>66.080434070236691</v>
      </c>
      <c r="X101" s="19">
        <v>63.88715223709444</v>
      </c>
      <c r="Y101" s="19">
        <v>61.221064912236706</v>
      </c>
      <c r="Z101" s="20">
        <v>58.422388479562464</v>
      </c>
      <c r="AB101" s="8">
        <v>17</v>
      </c>
      <c r="AC101" t="s">
        <v>1012</v>
      </c>
      <c r="AD101" t="s">
        <v>969</v>
      </c>
      <c r="AE101" t="s">
        <v>983</v>
      </c>
      <c r="AF101">
        <v>3300</v>
      </c>
      <c r="AG101">
        <v>3020</v>
      </c>
      <c r="AH101">
        <v>2920</v>
      </c>
      <c r="AI101">
        <v>2860</v>
      </c>
      <c r="AJ101">
        <v>2820</v>
      </c>
      <c r="AK101">
        <v>2790</v>
      </c>
      <c r="AL101">
        <v>2770</v>
      </c>
      <c r="AM101">
        <v>2750</v>
      </c>
      <c r="AO101" t="s">
        <v>1012</v>
      </c>
      <c r="AP101" t="s">
        <v>969</v>
      </c>
      <c r="AQ101" t="s">
        <v>983</v>
      </c>
      <c r="AR101" s="15">
        <v>66</v>
      </c>
      <c r="AS101" s="15">
        <v>60.476693140947653</v>
      </c>
      <c r="AT101" s="15">
        <v>58.314685276331055</v>
      </c>
      <c r="AU101" s="15">
        <v>57.174567672810021</v>
      </c>
      <c r="AV101" s="15">
        <v>56.410396563856807</v>
      </c>
      <c r="AW101" s="15">
        <v>55.865991296749243</v>
      </c>
      <c r="AX101" s="15">
        <v>55.429182186996925</v>
      </c>
      <c r="AY101" s="15">
        <v>54.954870587355927</v>
      </c>
    </row>
    <row r="102" spans="1:51" ht="15.75" thickBot="1">
      <c r="A102" s="3">
        <v>3</v>
      </c>
      <c r="D102" s="144"/>
      <c r="E102" s="21" t="s">
        <v>969</v>
      </c>
      <c r="F102" s="22" t="s">
        <v>982</v>
      </c>
      <c r="G102" s="23">
        <v>5100</v>
      </c>
      <c r="H102" s="24">
        <v>3490</v>
      </c>
      <c r="I102" s="24">
        <v>3110</v>
      </c>
      <c r="J102" s="24">
        <v>2800</v>
      </c>
      <c r="K102" s="24">
        <v>2610</v>
      </c>
      <c r="L102" s="24">
        <v>2480</v>
      </c>
      <c r="M102" s="24">
        <v>2380</v>
      </c>
      <c r="N102" s="25">
        <v>2280</v>
      </c>
      <c r="P102" s="144"/>
      <c r="Q102" s="21" t="s">
        <v>969</v>
      </c>
      <c r="R102" s="22" t="s">
        <v>982</v>
      </c>
      <c r="S102" s="23">
        <v>102</v>
      </c>
      <c r="T102" s="24">
        <v>69.739510647354535</v>
      </c>
      <c r="U102" s="24">
        <v>62.14208035377662</v>
      </c>
      <c r="V102" s="24">
        <v>56.061598617702934</v>
      </c>
      <c r="W102" s="24">
        <v>52.262407151382476</v>
      </c>
      <c r="X102" s="24">
        <v>49.684964090727789</v>
      </c>
      <c r="Y102" s="24">
        <v>47.692080880970735</v>
      </c>
      <c r="Z102" s="25">
        <v>45.601780129581279</v>
      </c>
      <c r="AB102" s="8">
        <v>32</v>
      </c>
      <c r="AC102" t="s">
        <v>1013</v>
      </c>
      <c r="AD102" t="s">
        <v>969</v>
      </c>
      <c r="AE102" t="s">
        <v>983</v>
      </c>
      <c r="AF102">
        <v>3500</v>
      </c>
      <c r="AG102">
        <v>3210</v>
      </c>
      <c r="AH102">
        <v>3090</v>
      </c>
      <c r="AI102">
        <v>3030</v>
      </c>
      <c r="AJ102">
        <v>2990</v>
      </c>
      <c r="AK102">
        <v>2960</v>
      </c>
      <c r="AL102">
        <v>2940</v>
      </c>
      <c r="AM102">
        <v>2910</v>
      </c>
      <c r="AO102" t="s">
        <v>1013</v>
      </c>
      <c r="AP102" t="s">
        <v>969</v>
      </c>
      <c r="AQ102" t="s">
        <v>983</v>
      </c>
      <c r="AR102" s="15">
        <v>70</v>
      </c>
      <c r="AS102" s="15">
        <v>64.141947270702062</v>
      </c>
      <c r="AT102" s="15">
        <v>61.848908626411735</v>
      </c>
      <c r="AU102" s="15">
        <v>60.639692986313662</v>
      </c>
      <c r="AV102" s="15">
        <v>59.829208476817826</v>
      </c>
      <c r="AW102" s="15">
        <v>59.251808951097686</v>
      </c>
      <c r="AX102" s="15">
        <v>58.788526561966435</v>
      </c>
      <c r="AY102" s="15">
        <v>58.285468804771448</v>
      </c>
    </row>
    <row r="103" spans="1:51" ht="15.75" thickBot="1">
      <c r="AB103" s="8">
        <v>47</v>
      </c>
      <c r="AC103" t="s">
        <v>1014</v>
      </c>
      <c r="AD103" t="s">
        <v>969</v>
      </c>
      <c r="AE103" t="s">
        <v>983</v>
      </c>
      <c r="AF103">
        <v>3690</v>
      </c>
      <c r="AG103">
        <v>3380</v>
      </c>
      <c r="AH103">
        <v>3260</v>
      </c>
      <c r="AI103">
        <v>3200</v>
      </c>
      <c r="AJ103">
        <v>3150</v>
      </c>
      <c r="AK103">
        <v>3120</v>
      </c>
      <c r="AL103">
        <v>3100</v>
      </c>
      <c r="AM103">
        <v>3070</v>
      </c>
      <c r="AO103" t="s">
        <v>1014</v>
      </c>
      <c r="AP103" t="s">
        <v>969</v>
      </c>
      <c r="AQ103" t="s">
        <v>983</v>
      </c>
      <c r="AR103" s="15">
        <v>73.8</v>
      </c>
      <c r="AS103" s="15">
        <v>67.623938693968739</v>
      </c>
      <c r="AT103" s="15">
        <v>65.206420808988355</v>
      </c>
      <c r="AU103" s="15">
        <v>63.931562034142111</v>
      </c>
      <c r="AV103" s="15">
        <v>63.077079794130789</v>
      </c>
      <c r="AW103" s="15">
        <v>62.468335722728696</v>
      </c>
      <c r="AX103" s="15">
        <v>61.979903718187472</v>
      </c>
      <c r="AY103" s="15">
        <v>61.449537111316175</v>
      </c>
    </row>
    <row r="104" spans="1:51" ht="15.75" thickBot="1">
      <c r="A104" s="3">
        <v>0</v>
      </c>
      <c r="D104" s="4"/>
      <c r="E104" s="145" t="s">
        <v>21</v>
      </c>
      <c r="F104" s="146" t="s">
        <v>21</v>
      </c>
      <c r="G104" s="5">
        <v>2015</v>
      </c>
      <c r="H104" s="5">
        <v>2020</v>
      </c>
      <c r="I104" s="5">
        <v>2025</v>
      </c>
      <c r="J104" s="5">
        <v>2030</v>
      </c>
      <c r="K104" s="5">
        <v>2035</v>
      </c>
      <c r="L104" s="5">
        <v>2040</v>
      </c>
      <c r="M104" s="5">
        <v>2045</v>
      </c>
      <c r="N104" s="6">
        <v>2050</v>
      </c>
      <c r="P104" s="4"/>
      <c r="Q104" s="145" t="s">
        <v>21</v>
      </c>
      <c r="R104" s="146" t="s">
        <v>21</v>
      </c>
      <c r="S104" s="5">
        <v>2015</v>
      </c>
      <c r="T104" s="5">
        <v>2020</v>
      </c>
      <c r="U104" s="5">
        <v>2025</v>
      </c>
      <c r="V104" s="5">
        <v>2030</v>
      </c>
      <c r="W104" s="5">
        <v>2035</v>
      </c>
      <c r="X104" s="5">
        <v>2040</v>
      </c>
      <c r="Y104" s="5">
        <v>2045</v>
      </c>
      <c r="Z104" s="6">
        <v>2050</v>
      </c>
      <c r="AB104" s="8">
        <v>62</v>
      </c>
      <c r="AC104" t="s">
        <v>1015</v>
      </c>
      <c r="AD104" t="s">
        <v>969</v>
      </c>
      <c r="AE104" t="s">
        <v>983</v>
      </c>
      <c r="AF104">
        <v>3400</v>
      </c>
      <c r="AG104">
        <v>3120</v>
      </c>
      <c r="AH104">
        <v>3000</v>
      </c>
      <c r="AI104">
        <v>2950</v>
      </c>
      <c r="AJ104">
        <v>2910</v>
      </c>
      <c r="AK104">
        <v>2880</v>
      </c>
      <c r="AL104">
        <v>2860</v>
      </c>
      <c r="AM104">
        <v>2830</v>
      </c>
      <c r="AO104" t="s">
        <v>1015</v>
      </c>
      <c r="AP104" t="s">
        <v>969</v>
      </c>
      <c r="AQ104" t="s">
        <v>983</v>
      </c>
      <c r="AR104" s="15">
        <v>68</v>
      </c>
      <c r="AS104" s="15">
        <v>62.309320205824854</v>
      </c>
      <c r="AT104" s="15">
        <v>60.081796951371388</v>
      </c>
      <c r="AU104" s="15">
        <v>58.907130329561831</v>
      </c>
      <c r="AV104" s="15">
        <v>58.119802520337309</v>
      </c>
      <c r="AW104" s="15">
        <v>57.558900123923458</v>
      </c>
      <c r="AX104" s="15">
        <v>57.108854374481673</v>
      </c>
      <c r="AY104" s="15">
        <v>56.620169696063677</v>
      </c>
    </row>
    <row r="105" spans="1:51" ht="15" customHeight="1">
      <c r="A105" s="3">
        <v>1</v>
      </c>
      <c r="B105" s="7" t="s">
        <v>1026</v>
      </c>
      <c r="C105" s="8" t="s">
        <v>973</v>
      </c>
      <c r="D105" s="143" t="s">
        <v>1018</v>
      </c>
      <c r="E105" s="9" t="s">
        <v>967</v>
      </c>
      <c r="F105" s="10" t="s">
        <v>983</v>
      </c>
      <c r="G105" s="11">
        <v>5100</v>
      </c>
      <c r="H105" s="12">
        <v>4690</v>
      </c>
      <c r="I105" s="12">
        <v>4240</v>
      </c>
      <c r="J105" s="12">
        <v>4140</v>
      </c>
      <c r="K105" s="12">
        <v>4070</v>
      </c>
      <c r="L105" s="12">
        <v>4030</v>
      </c>
      <c r="M105" s="12">
        <v>4000</v>
      </c>
      <c r="N105" s="13">
        <v>3990</v>
      </c>
      <c r="P105" s="143" t="s">
        <v>1018</v>
      </c>
      <c r="Q105" s="9" t="s">
        <v>967</v>
      </c>
      <c r="R105" s="10" t="s">
        <v>983</v>
      </c>
      <c r="S105" s="11">
        <v>102</v>
      </c>
      <c r="T105" s="12">
        <v>93.723452701126305</v>
      </c>
      <c r="U105" s="12">
        <v>84.75692534740709</v>
      </c>
      <c r="V105" s="12">
        <v>82.726392851897415</v>
      </c>
      <c r="W105" s="12">
        <v>81.381272249496448</v>
      </c>
      <c r="X105" s="12">
        <v>80.544439919161675</v>
      </c>
      <c r="Y105" s="12">
        <v>79.988867843375829</v>
      </c>
      <c r="Z105" s="13">
        <v>79.710447017570701</v>
      </c>
      <c r="AB105" s="8">
        <v>77</v>
      </c>
      <c r="AC105" t="s">
        <v>1016</v>
      </c>
      <c r="AD105" t="s">
        <v>969</v>
      </c>
      <c r="AE105" t="s">
        <v>983</v>
      </c>
      <c r="AF105">
        <v>3600</v>
      </c>
      <c r="AG105">
        <v>3300</v>
      </c>
      <c r="AH105">
        <v>3180</v>
      </c>
      <c r="AI105">
        <v>3120</v>
      </c>
      <c r="AJ105">
        <v>3080</v>
      </c>
      <c r="AK105">
        <v>3050</v>
      </c>
      <c r="AL105">
        <v>3020</v>
      </c>
      <c r="AM105">
        <v>3000</v>
      </c>
      <c r="AO105" t="s">
        <v>1016</v>
      </c>
      <c r="AP105" t="s">
        <v>969</v>
      </c>
      <c r="AQ105" t="s">
        <v>983</v>
      </c>
      <c r="AR105" s="15">
        <v>72</v>
      </c>
      <c r="AS105" s="15">
        <v>65.974574335579263</v>
      </c>
      <c r="AT105" s="15">
        <v>63.616020301452053</v>
      </c>
      <c r="AU105" s="15">
        <v>62.372255643065465</v>
      </c>
      <c r="AV105" s="15">
        <v>61.538614433298321</v>
      </c>
      <c r="AW105" s="15">
        <v>60.944717778271887</v>
      </c>
      <c r="AX105" s="15">
        <v>60.468198749451176</v>
      </c>
      <c r="AY105" s="15">
        <v>59.950767913479176</v>
      </c>
    </row>
    <row r="106" spans="1:51">
      <c r="A106" s="3">
        <v>2</v>
      </c>
      <c r="C106">
        <v>-1</v>
      </c>
      <c r="D106" s="143"/>
      <c r="E106" s="9" t="s">
        <v>968</v>
      </c>
      <c r="F106" s="10" t="s">
        <v>983</v>
      </c>
      <c r="G106" s="18">
        <v>5100</v>
      </c>
      <c r="H106" s="19">
        <v>4760</v>
      </c>
      <c r="I106" s="19">
        <v>4670</v>
      </c>
      <c r="J106" s="19">
        <v>4640</v>
      </c>
      <c r="K106" s="19">
        <v>4600</v>
      </c>
      <c r="L106" s="19">
        <v>4570</v>
      </c>
      <c r="M106" s="19">
        <v>4540</v>
      </c>
      <c r="N106" s="20">
        <v>4500</v>
      </c>
      <c r="P106" s="143"/>
      <c r="Q106" s="9" t="s">
        <v>968</v>
      </c>
      <c r="R106" s="10" t="s">
        <v>983</v>
      </c>
      <c r="S106" s="18">
        <v>102</v>
      </c>
      <c r="T106" s="19">
        <v>95.132045716820471</v>
      </c>
      <c r="U106" s="19">
        <v>93.310271709491587</v>
      </c>
      <c r="V106" s="19">
        <v>92.799561090698788</v>
      </c>
      <c r="W106" s="19">
        <v>92.073480510876976</v>
      </c>
      <c r="X106" s="19">
        <v>91.479472687596271</v>
      </c>
      <c r="Y106" s="19">
        <v>90.734799107544276</v>
      </c>
      <c r="Z106" s="20">
        <v>89.924338918980581</v>
      </c>
      <c r="AB106" s="8">
        <v>92</v>
      </c>
      <c r="AC106" t="s">
        <v>1017</v>
      </c>
      <c r="AD106" t="s">
        <v>969</v>
      </c>
      <c r="AE106" t="s">
        <v>983</v>
      </c>
      <c r="AF106">
        <v>3790</v>
      </c>
      <c r="AG106">
        <v>3470</v>
      </c>
      <c r="AH106">
        <v>3350</v>
      </c>
      <c r="AI106">
        <v>3280</v>
      </c>
      <c r="AJ106">
        <v>3240</v>
      </c>
      <c r="AK106">
        <v>3210</v>
      </c>
      <c r="AL106">
        <v>3180</v>
      </c>
      <c r="AM106">
        <v>3160</v>
      </c>
      <c r="AO106" t="s">
        <v>1017</v>
      </c>
      <c r="AP106" t="s">
        <v>969</v>
      </c>
      <c r="AQ106" t="s">
        <v>983</v>
      </c>
      <c r="AR106" s="15">
        <v>75.8</v>
      </c>
      <c r="AS106" s="15">
        <v>69.45656575884594</v>
      </c>
      <c r="AT106" s="15">
        <v>66.973532484028709</v>
      </c>
      <c r="AU106" s="15">
        <v>65.664124690893928</v>
      </c>
      <c r="AV106" s="15">
        <v>64.786485750611305</v>
      </c>
      <c r="AW106" s="15">
        <v>64.161244549902918</v>
      </c>
      <c r="AX106" s="15">
        <v>63.659575905672227</v>
      </c>
      <c r="AY106" s="15">
        <v>63.114836220023939</v>
      </c>
    </row>
    <row r="107" spans="1:51" ht="15.75" thickBot="1">
      <c r="A107" s="3">
        <v>3</v>
      </c>
      <c r="D107" s="144"/>
      <c r="E107" s="21" t="s">
        <v>969</v>
      </c>
      <c r="F107" s="22" t="s">
        <v>983</v>
      </c>
      <c r="G107" s="23">
        <v>5100</v>
      </c>
      <c r="H107" s="24">
        <v>4670</v>
      </c>
      <c r="I107" s="24">
        <v>4510</v>
      </c>
      <c r="J107" s="24">
        <v>4420</v>
      </c>
      <c r="K107" s="24">
        <v>4360</v>
      </c>
      <c r="L107" s="24">
        <v>4320</v>
      </c>
      <c r="M107" s="24">
        <v>4280</v>
      </c>
      <c r="N107" s="25">
        <v>4250</v>
      </c>
      <c r="P107" s="144"/>
      <c r="Q107" s="21" t="s">
        <v>969</v>
      </c>
      <c r="R107" s="22" t="s">
        <v>983</v>
      </c>
      <c r="S107" s="23">
        <v>102</v>
      </c>
      <c r="T107" s="24">
        <v>93.463980308737277</v>
      </c>
      <c r="U107" s="24">
        <v>90.122695427057081</v>
      </c>
      <c r="V107" s="24">
        <v>88.36069549434275</v>
      </c>
      <c r="W107" s="24">
        <v>87.17970378050596</v>
      </c>
      <c r="X107" s="24">
        <v>86.338350185885176</v>
      </c>
      <c r="Y107" s="24">
        <v>85.663281561722485</v>
      </c>
      <c r="Z107" s="25">
        <v>84.930254544095504</v>
      </c>
      <c r="AB107" s="8">
        <v>107</v>
      </c>
      <c r="AC107" t="s">
        <v>1018</v>
      </c>
      <c r="AD107" t="s">
        <v>969</v>
      </c>
      <c r="AE107" t="s">
        <v>983</v>
      </c>
      <c r="AF107">
        <v>5100</v>
      </c>
      <c r="AG107">
        <v>4670</v>
      </c>
      <c r="AH107">
        <v>4510</v>
      </c>
      <c r="AI107">
        <v>4420</v>
      </c>
      <c r="AJ107">
        <v>4360</v>
      </c>
      <c r="AK107">
        <v>4320</v>
      </c>
      <c r="AL107">
        <v>4280</v>
      </c>
      <c r="AM107">
        <v>4250</v>
      </c>
      <c r="AO107" t="s">
        <v>1018</v>
      </c>
      <c r="AP107" t="s">
        <v>969</v>
      </c>
      <c r="AQ107" t="s">
        <v>983</v>
      </c>
      <c r="AR107" s="15">
        <v>102</v>
      </c>
      <c r="AS107" s="15">
        <v>93.463980308737277</v>
      </c>
      <c r="AT107" s="15">
        <v>90.122695427057081</v>
      </c>
      <c r="AU107" s="15">
        <v>88.36069549434275</v>
      </c>
      <c r="AV107" s="15">
        <v>87.17970378050596</v>
      </c>
      <c r="AW107" s="15">
        <v>86.338350185885176</v>
      </c>
      <c r="AX107" s="15">
        <v>85.663281561722485</v>
      </c>
      <c r="AY107" s="15">
        <v>84.930254544095504</v>
      </c>
    </row>
    <row r="108" spans="1:51" ht="15.75" thickBot="1">
      <c r="AB108" s="8">
        <v>122</v>
      </c>
      <c r="AC108" t="s">
        <v>1019</v>
      </c>
      <c r="AD108" t="s">
        <v>969</v>
      </c>
      <c r="AE108" t="s">
        <v>983</v>
      </c>
      <c r="AF108">
        <v>5300</v>
      </c>
      <c r="AG108">
        <v>4860</v>
      </c>
      <c r="AH108">
        <v>4680</v>
      </c>
      <c r="AI108">
        <v>4590</v>
      </c>
      <c r="AJ108">
        <v>4530</v>
      </c>
      <c r="AK108">
        <v>4490</v>
      </c>
      <c r="AL108">
        <v>4450</v>
      </c>
      <c r="AM108">
        <v>4410</v>
      </c>
      <c r="AO108" t="s">
        <v>1019</v>
      </c>
      <c r="AP108" t="s">
        <v>969</v>
      </c>
      <c r="AQ108" t="s">
        <v>983</v>
      </c>
      <c r="AR108" s="15">
        <v>106</v>
      </c>
      <c r="AS108" s="15">
        <v>97.129234438491693</v>
      </c>
      <c r="AT108" s="15">
        <v>93.656918777137761</v>
      </c>
      <c r="AU108" s="15">
        <v>91.825820807846398</v>
      </c>
      <c r="AV108" s="15">
        <v>90.598515693466993</v>
      </c>
      <c r="AW108" s="15">
        <v>89.724167840233648</v>
      </c>
      <c r="AX108" s="15">
        <v>89.022625936692037</v>
      </c>
      <c r="AY108" s="15">
        <v>88.260852761511046</v>
      </c>
    </row>
    <row r="109" spans="1:51" ht="15.75" thickBot="1">
      <c r="A109" s="3">
        <v>0</v>
      </c>
      <c r="D109" s="4"/>
      <c r="E109" s="145" t="s">
        <v>21</v>
      </c>
      <c r="F109" s="146" t="s">
        <v>21</v>
      </c>
      <c r="G109" s="5">
        <v>2015</v>
      </c>
      <c r="H109" s="5">
        <v>2020</v>
      </c>
      <c r="I109" s="5">
        <v>2025</v>
      </c>
      <c r="J109" s="5">
        <v>2030</v>
      </c>
      <c r="K109" s="5">
        <v>2035</v>
      </c>
      <c r="L109" s="5">
        <v>2040</v>
      </c>
      <c r="M109" s="5">
        <v>2045</v>
      </c>
      <c r="N109" s="6">
        <v>2050</v>
      </c>
      <c r="P109" s="4"/>
      <c r="Q109" s="145" t="s">
        <v>21</v>
      </c>
      <c r="R109" s="146" t="s">
        <v>21</v>
      </c>
      <c r="S109" s="5">
        <v>2015</v>
      </c>
      <c r="T109" s="5">
        <v>2020</v>
      </c>
      <c r="U109" s="5">
        <v>2025</v>
      </c>
      <c r="V109" s="5">
        <v>2030</v>
      </c>
      <c r="W109" s="5">
        <v>2035</v>
      </c>
      <c r="X109" s="5">
        <v>2040</v>
      </c>
      <c r="Y109" s="5">
        <v>2045</v>
      </c>
      <c r="Z109" s="6">
        <v>2050</v>
      </c>
      <c r="AB109" s="8">
        <v>137</v>
      </c>
      <c r="AC109" t="s">
        <v>1020</v>
      </c>
      <c r="AD109" t="s">
        <v>969</v>
      </c>
      <c r="AE109" t="s">
        <v>983</v>
      </c>
      <c r="AF109">
        <v>5500</v>
      </c>
      <c r="AG109">
        <v>5040</v>
      </c>
      <c r="AH109">
        <v>4860</v>
      </c>
      <c r="AI109">
        <v>4760</v>
      </c>
      <c r="AJ109">
        <v>4700</v>
      </c>
      <c r="AK109">
        <v>4660</v>
      </c>
      <c r="AL109">
        <v>4620</v>
      </c>
      <c r="AM109">
        <v>4580</v>
      </c>
      <c r="AO109" t="s">
        <v>1020</v>
      </c>
      <c r="AP109" t="s">
        <v>969</v>
      </c>
      <c r="AQ109" t="s">
        <v>983</v>
      </c>
      <c r="AR109" s="15">
        <v>110</v>
      </c>
      <c r="AS109" s="15">
        <v>100.79448856824609</v>
      </c>
      <c r="AT109" s="15">
        <v>97.191142127218427</v>
      </c>
      <c r="AU109" s="15">
        <v>95.290946121350032</v>
      </c>
      <c r="AV109" s="15">
        <v>94.017327606428012</v>
      </c>
      <c r="AW109" s="15">
        <v>93.109985494582091</v>
      </c>
      <c r="AX109" s="15">
        <v>92.381970311661561</v>
      </c>
      <c r="AY109" s="15">
        <v>91.591450978926545</v>
      </c>
    </row>
    <row r="110" spans="1:51" ht="15" customHeight="1">
      <c r="A110" s="3">
        <v>1</v>
      </c>
      <c r="B110" s="7" t="s">
        <v>1027</v>
      </c>
      <c r="C110" s="8" t="s">
        <v>966</v>
      </c>
      <c r="D110" s="143" t="s">
        <v>1019</v>
      </c>
      <c r="E110" s="9" t="s">
        <v>967</v>
      </c>
      <c r="F110" s="10" t="s">
        <v>979</v>
      </c>
      <c r="G110" s="11">
        <v>5300</v>
      </c>
      <c r="H110" s="12">
        <v>4370</v>
      </c>
      <c r="I110" s="12">
        <v>3710</v>
      </c>
      <c r="J110" s="12">
        <v>3490</v>
      </c>
      <c r="K110" s="12">
        <v>3350</v>
      </c>
      <c r="L110" s="12">
        <v>3260</v>
      </c>
      <c r="M110" s="12">
        <v>3210</v>
      </c>
      <c r="N110" s="13">
        <v>3180</v>
      </c>
      <c r="P110" s="143" t="s">
        <v>1019</v>
      </c>
      <c r="Q110" s="9" t="s">
        <v>967</v>
      </c>
      <c r="R110" s="10" t="s">
        <v>979</v>
      </c>
      <c r="S110" s="11">
        <v>106</v>
      </c>
      <c r="T110" s="12">
        <v>87.459869436909742</v>
      </c>
      <c r="U110" s="12">
        <v>74.270186224158593</v>
      </c>
      <c r="V110" s="12">
        <v>69.835581610859649</v>
      </c>
      <c r="W110" s="12">
        <v>66.988544698460174</v>
      </c>
      <c r="X110" s="12">
        <v>65.253454701826584</v>
      </c>
      <c r="Y110" s="12">
        <v>64.116741069729898</v>
      </c>
      <c r="Z110" s="13">
        <v>63.551634156368216</v>
      </c>
    </row>
    <row r="111" spans="1:51">
      <c r="A111" s="3">
        <v>2</v>
      </c>
      <c r="C111">
        <v>-1</v>
      </c>
      <c r="D111" s="143"/>
      <c r="E111" s="9" t="s">
        <v>968</v>
      </c>
      <c r="F111" s="10" t="s">
        <v>979</v>
      </c>
      <c r="G111" s="18">
        <v>5300</v>
      </c>
      <c r="H111" s="19">
        <v>4520</v>
      </c>
      <c r="I111" s="19">
        <v>4380</v>
      </c>
      <c r="J111" s="19">
        <v>4320</v>
      </c>
      <c r="K111" s="19">
        <v>4240</v>
      </c>
      <c r="L111" s="19">
        <v>4170</v>
      </c>
      <c r="M111" s="19">
        <v>4080</v>
      </c>
      <c r="N111" s="20">
        <v>3990</v>
      </c>
      <c r="P111" s="143"/>
      <c r="Q111" s="9" t="s">
        <v>968</v>
      </c>
      <c r="R111" s="10" t="s">
        <v>979</v>
      </c>
      <c r="S111" s="18">
        <v>106</v>
      </c>
      <c r="T111" s="19">
        <v>90.474778965210277</v>
      </c>
      <c r="U111" s="19">
        <v>87.675221745875405</v>
      </c>
      <c r="V111" s="19">
        <v>86.461994234428872</v>
      </c>
      <c r="W111" s="19">
        <v>84.754747375329586</v>
      </c>
      <c r="X111" s="19">
        <v>83.373365065772276</v>
      </c>
      <c r="Y111" s="19">
        <v>81.661002197233827</v>
      </c>
      <c r="Z111" s="20">
        <v>79.821784478888404</v>
      </c>
    </row>
    <row r="112" spans="1:51" ht="15.75" thickBot="1">
      <c r="A112" s="3">
        <v>3</v>
      </c>
      <c r="D112" s="144"/>
      <c r="E112" s="21" t="s">
        <v>969</v>
      </c>
      <c r="F112" s="22" t="s">
        <v>979</v>
      </c>
      <c r="G112" s="23">
        <v>5300</v>
      </c>
      <c r="H112" s="24">
        <v>4350</v>
      </c>
      <c r="I112" s="24">
        <v>4100</v>
      </c>
      <c r="J112" s="24">
        <v>3900</v>
      </c>
      <c r="K112" s="24">
        <v>3760</v>
      </c>
      <c r="L112" s="24">
        <v>3670</v>
      </c>
      <c r="M112" s="24">
        <v>3600</v>
      </c>
      <c r="N112" s="25">
        <v>3520</v>
      </c>
      <c r="P112" s="144"/>
      <c r="Q112" s="21" t="s">
        <v>969</v>
      </c>
      <c r="R112" s="22" t="s">
        <v>979</v>
      </c>
      <c r="S112" s="23">
        <v>106</v>
      </c>
      <c r="T112" s="24">
        <v>86.910735908786464</v>
      </c>
      <c r="U112" s="24">
        <v>81.916759958666532</v>
      </c>
      <c r="V112" s="24">
        <v>77.911453812884531</v>
      </c>
      <c r="W112" s="24">
        <v>75.294709182560382</v>
      </c>
      <c r="X112" s="24">
        <v>73.463461031699694</v>
      </c>
      <c r="Y112" s="24">
        <v>72.013856568244009</v>
      </c>
      <c r="Z112" s="25">
        <v>70.459581858247461</v>
      </c>
    </row>
    <row r="113" spans="1:26" ht="15.75" thickBot="1"/>
    <row r="114" spans="1:26" ht="15.75" thickBot="1">
      <c r="A114" s="3">
        <v>0</v>
      </c>
      <c r="D114" s="4"/>
      <c r="E114" s="145" t="s">
        <v>21</v>
      </c>
      <c r="F114" s="146" t="s">
        <v>21</v>
      </c>
      <c r="G114" s="5">
        <v>2015</v>
      </c>
      <c r="H114" s="5">
        <v>2020</v>
      </c>
      <c r="I114" s="5">
        <v>2025</v>
      </c>
      <c r="J114" s="5">
        <v>2030</v>
      </c>
      <c r="K114" s="5">
        <v>2035</v>
      </c>
      <c r="L114" s="5">
        <v>2040</v>
      </c>
      <c r="M114" s="5">
        <v>2045</v>
      </c>
      <c r="N114" s="6">
        <v>2050</v>
      </c>
      <c r="P114" s="4"/>
      <c r="Q114" s="145" t="s">
        <v>21</v>
      </c>
      <c r="R114" s="146" t="s">
        <v>21</v>
      </c>
      <c r="S114" s="5">
        <v>2015</v>
      </c>
      <c r="T114" s="5">
        <v>2020</v>
      </c>
      <c r="U114" s="5">
        <v>2025</v>
      </c>
      <c r="V114" s="5">
        <v>2030</v>
      </c>
      <c r="W114" s="5">
        <v>2035</v>
      </c>
      <c r="X114" s="5">
        <v>2040</v>
      </c>
      <c r="Y114" s="5">
        <v>2045</v>
      </c>
      <c r="Z114" s="6">
        <v>2050</v>
      </c>
    </row>
    <row r="115" spans="1:26" ht="15" customHeight="1">
      <c r="A115" s="3">
        <v>1</v>
      </c>
      <c r="B115" s="7" t="s">
        <v>1027</v>
      </c>
      <c r="C115" s="8" t="s">
        <v>970</v>
      </c>
      <c r="D115" s="143" t="s">
        <v>1019</v>
      </c>
      <c r="E115" s="9" t="s">
        <v>967</v>
      </c>
      <c r="F115" s="10" t="s">
        <v>982</v>
      </c>
      <c r="G115" s="11">
        <v>5300</v>
      </c>
      <c r="H115" s="12">
        <v>3670</v>
      </c>
      <c r="I115" s="12">
        <v>2670</v>
      </c>
      <c r="J115" s="12">
        <v>2350</v>
      </c>
      <c r="K115" s="12">
        <v>2160</v>
      </c>
      <c r="L115" s="12">
        <v>2040</v>
      </c>
      <c r="M115" s="12">
        <v>1970</v>
      </c>
      <c r="N115" s="13">
        <v>1940</v>
      </c>
      <c r="P115" s="143" t="s">
        <v>1019</v>
      </c>
      <c r="Q115" s="9" t="s">
        <v>967</v>
      </c>
      <c r="R115" s="10" t="s">
        <v>982</v>
      </c>
      <c r="S115" s="11">
        <v>106</v>
      </c>
      <c r="T115" s="12">
        <v>73.353769468099841</v>
      </c>
      <c r="U115" s="12">
        <v>53.339330832166752</v>
      </c>
      <c r="V115" s="12">
        <v>47.00305386302572</v>
      </c>
      <c r="W115" s="12">
        <v>43.151519819085628</v>
      </c>
      <c r="X115" s="12">
        <v>40.887040911989892</v>
      </c>
      <c r="Y115" s="12">
        <v>39.437447790728484</v>
      </c>
      <c r="Z115" s="13">
        <v>38.726785089091415</v>
      </c>
    </row>
    <row r="116" spans="1:26">
      <c r="A116" s="3">
        <v>2</v>
      </c>
      <c r="C116">
        <v>-1</v>
      </c>
      <c r="D116" s="143"/>
      <c r="E116" s="9" t="s">
        <v>968</v>
      </c>
      <c r="F116" s="10" t="s">
        <v>982</v>
      </c>
      <c r="G116" s="18">
        <v>5300</v>
      </c>
      <c r="H116" s="19">
        <v>3910</v>
      </c>
      <c r="I116" s="19">
        <v>3680</v>
      </c>
      <c r="J116" s="19">
        <v>3580</v>
      </c>
      <c r="K116" s="19">
        <v>3430</v>
      </c>
      <c r="L116" s="19">
        <v>3320</v>
      </c>
      <c r="M116" s="19">
        <v>3180</v>
      </c>
      <c r="N116" s="20">
        <v>3040</v>
      </c>
      <c r="P116" s="143"/>
      <c r="Q116" s="9" t="s">
        <v>968</v>
      </c>
      <c r="R116" s="10" t="s">
        <v>982</v>
      </c>
      <c r="S116" s="18">
        <v>106</v>
      </c>
      <c r="T116" s="19">
        <v>78.271993597345443</v>
      </c>
      <c r="U116" s="19">
        <v>73.620697082286554</v>
      </c>
      <c r="V116" s="19">
        <v>71.543372023349164</v>
      </c>
      <c r="W116" s="19">
        <v>68.671823641618516</v>
      </c>
      <c r="X116" s="19">
        <v>66.39253075619618</v>
      </c>
      <c r="Y116" s="19">
        <v>63.621890987226379</v>
      </c>
      <c r="Z116" s="20">
        <v>60.713462537584512</v>
      </c>
    </row>
    <row r="117" spans="1:26" ht="15.75" thickBot="1">
      <c r="A117" s="3">
        <v>3</v>
      </c>
      <c r="D117" s="144"/>
      <c r="E117" s="21" t="s">
        <v>969</v>
      </c>
      <c r="F117" s="22" t="s">
        <v>982</v>
      </c>
      <c r="G117" s="23">
        <v>5300</v>
      </c>
      <c r="H117" s="24">
        <v>3620</v>
      </c>
      <c r="I117" s="24">
        <v>3230</v>
      </c>
      <c r="J117" s="24">
        <v>2910</v>
      </c>
      <c r="K117" s="24">
        <v>2720</v>
      </c>
      <c r="L117" s="24">
        <v>2580</v>
      </c>
      <c r="M117" s="24">
        <v>2480</v>
      </c>
      <c r="N117" s="25">
        <v>2370</v>
      </c>
      <c r="P117" s="144"/>
      <c r="Q117" s="21" t="s">
        <v>969</v>
      </c>
      <c r="R117" s="22" t="s">
        <v>982</v>
      </c>
      <c r="S117" s="23">
        <v>106</v>
      </c>
      <c r="T117" s="24">
        <v>72.474393417839025</v>
      </c>
      <c r="U117" s="24">
        <v>64.579024681375699</v>
      </c>
      <c r="V117" s="24">
        <v>58.260092681142261</v>
      </c>
      <c r="W117" s="24">
        <v>54.311913314181787</v>
      </c>
      <c r="X117" s="24">
        <v>51.633394055070056</v>
      </c>
      <c r="Y117" s="24">
        <v>49.562358562577437</v>
      </c>
      <c r="Z117" s="25">
        <v>47.39008523270212</v>
      </c>
    </row>
    <row r="118" spans="1:26" ht="15.75" thickBot="1"/>
    <row r="119" spans="1:26" ht="15.75" thickBot="1">
      <c r="A119" s="3">
        <v>0</v>
      </c>
      <c r="D119" s="4"/>
      <c r="E119" s="145" t="s">
        <v>21</v>
      </c>
      <c r="F119" s="146" t="s">
        <v>21</v>
      </c>
      <c r="G119" s="5">
        <v>2015</v>
      </c>
      <c r="H119" s="5">
        <v>2020</v>
      </c>
      <c r="I119" s="5">
        <v>2025</v>
      </c>
      <c r="J119" s="5">
        <v>2030</v>
      </c>
      <c r="K119" s="5">
        <v>2035</v>
      </c>
      <c r="L119" s="5">
        <v>2040</v>
      </c>
      <c r="M119" s="5">
        <v>2045</v>
      </c>
      <c r="N119" s="6">
        <v>2050</v>
      </c>
      <c r="P119" s="4"/>
      <c r="Q119" s="145" t="s">
        <v>21</v>
      </c>
      <c r="R119" s="146" t="s">
        <v>21</v>
      </c>
      <c r="S119" s="5">
        <v>2015</v>
      </c>
      <c r="T119" s="5">
        <v>2020</v>
      </c>
      <c r="U119" s="5">
        <v>2025</v>
      </c>
      <c r="V119" s="5">
        <v>2030</v>
      </c>
      <c r="W119" s="5">
        <v>2035</v>
      </c>
      <c r="X119" s="5">
        <v>2040</v>
      </c>
      <c r="Y119" s="5">
        <v>2045</v>
      </c>
      <c r="Z119" s="6">
        <v>2050</v>
      </c>
    </row>
    <row r="120" spans="1:26" ht="15" customHeight="1">
      <c r="A120" s="3">
        <v>1</v>
      </c>
      <c r="B120" s="7" t="s">
        <v>1027</v>
      </c>
      <c r="C120" s="8" t="s">
        <v>973</v>
      </c>
      <c r="D120" s="143" t="s">
        <v>1019</v>
      </c>
      <c r="E120" s="9" t="s">
        <v>967</v>
      </c>
      <c r="F120" s="10" t="s">
        <v>983</v>
      </c>
      <c r="G120" s="11">
        <v>5300</v>
      </c>
      <c r="H120" s="12">
        <v>4870</v>
      </c>
      <c r="I120" s="12">
        <v>4400</v>
      </c>
      <c r="J120" s="12">
        <v>4300</v>
      </c>
      <c r="K120" s="12">
        <v>4230</v>
      </c>
      <c r="L120" s="12">
        <v>4190</v>
      </c>
      <c r="M120" s="12">
        <v>4160</v>
      </c>
      <c r="N120" s="13">
        <v>4140</v>
      </c>
      <c r="P120" s="143" t="s">
        <v>1019</v>
      </c>
      <c r="Q120" s="9" t="s">
        <v>967</v>
      </c>
      <c r="R120" s="10" t="s">
        <v>983</v>
      </c>
      <c r="S120" s="11">
        <v>106</v>
      </c>
      <c r="T120" s="12">
        <v>97.398882218817533</v>
      </c>
      <c r="U120" s="12">
        <v>88.080726341423059</v>
      </c>
      <c r="V120" s="12">
        <v>85.970565120599275</v>
      </c>
      <c r="W120" s="12">
        <v>84.572694690653165</v>
      </c>
      <c r="X120" s="12">
        <v>83.703045406187613</v>
      </c>
      <c r="Y120" s="12">
        <v>83.125686190174875</v>
      </c>
      <c r="Z120" s="13">
        <v>82.836346900612682</v>
      </c>
    </row>
    <row r="121" spans="1:26">
      <c r="A121" s="3">
        <v>2</v>
      </c>
      <c r="C121">
        <v>-1</v>
      </c>
      <c r="D121" s="143"/>
      <c r="E121" s="9" t="s">
        <v>968</v>
      </c>
      <c r="F121" s="10" t="s">
        <v>983</v>
      </c>
      <c r="G121" s="18">
        <v>5300</v>
      </c>
      <c r="H121" s="19">
        <v>4940</v>
      </c>
      <c r="I121" s="19">
        <v>4850</v>
      </c>
      <c r="J121" s="19">
        <v>4820</v>
      </c>
      <c r="K121" s="19">
        <v>4780</v>
      </c>
      <c r="L121" s="19">
        <v>4750</v>
      </c>
      <c r="M121" s="19">
        <v>4710</v>
      </c>
      <c r="N121" s="20">
        <v>4670</v>
      </c>
      <c r="P121" s="143"/>
      <c r="Q121" s="9" t="s">
        <v>968</v>
      </c>
      <c r="R121" s="10" t="s">
        <v>983</v>
      </c>
      <c r="S121" s="18">
        <v>106</v>
      </c>
      <c r="T121" s="19">
        <v>98.862714176303612</v>
      </c>
      <c r="U121" s="19">
        <v>96.96949805104029</v>
      </c>
      <c r="V121" s="19">
        <v>96.438759564843849</v>
      </c>
      <c r="W121" s="19">
        <v>95.68420523679373</v>
      </c>
      <c r="X121" s="19">
        <v>95.066902989070627</v>
      </c>
      <c r="Y121" s="19">
        <v>94.293026523526407</v>
      </c>
      <c r="Z121" s="20">
        <v>93.450783582470009</v>
      </c>
    </row>
    <row r="122" spans="1:26" ht="15.75" thickBot="1">
      <c r="A122" s="3">
        <v>3</v>
      </c>
      <c r="D122" s="144"/>
      <c r="E122" s="21" t="s">
        <v>969</v>
      </c>
      <c r="F122" s="22" t="s">
        <v>983</v>
      </c>
      <c r="G122" s="23">
        <v>5300</v>
      </c>
      <c r="H122" s="24">
        <v>4860</v>
      </c>
      <c r="I122" s="24">
        <v>4680</v>
      </c>
      <c r="J122" s="24">
        <v>4590</v>
      </c>
      <c r="K122" s="24">
        <v>4530</v>
      </c>
      <c r="L122" s="24">
        <v>4490</v>
      </c>
      <c r="M122" s="24">
        <v>4450</v>
      </c>
      <c r="N122" s="25">
        <v>4410</v>
      </c>
      <c r="P122" s="144"/>
      <c r="Q122" s="21" t="s">
        <v>969</v>
      </c>
      <c r="R122" s="22" t="s">
        <v>983</v>
      </c>
      <c r="S122" s="23">
        <v>106</v>
      </c>
      <c r="T122" s="24">
        <v>97.129234438491693</v>
      </c>
      <c r="U122" s="24">
        <v>93.656918777137761</v>
      </c>
      <c r="V122" s="24">
        <v>91.825820807846398</v>
      </c>
      <c r="W122" s="24">
        <v>90.598515693466993</v>
      </c>
      <c r="X122" s="24">
        <v>89.724167840233648</v>
      </c>
      <c r="Y122" s="24">
        <v>89.022625936692037</v>
      </c>
      <c r="Z122" s="25">
        <v>88.260852761511046</v>
      </c>
    </row>
    <row r="123" spans="1:26" ht="15.75" thickBot="1"/>
    <row r="124" spans="1:26" ht="15.75" thickBot="1">
      <c r="A124" s="3">
        <v>0</v>
      </c>
      <c r="D124" s="4"/>
      <c r="E124" s="145" t="s">
        <v>21</v>
      </c>
      <c r="F124" s="146" t="s">
        <v>21</v>
      </c>
      <c r="G124" s="5">
        <v>2015</v>
      </c>
      <c r="H124" s="5">
        <v>2020</v>
      </c>
      <c r="I124" s="5">
        <v>2025</v>
      </c>
      <c r="J124" s="5">
        <v>2030</v>
      </c>
      <c r="K124" s="5">
        <v>2035</v>
      </c>
      <c r="L124" s="5">
        <v>2040</v>
      </c>
      <c r="M124" s="5">
        <v>2045</v>
      </c>
      <c r="N124" s="6">
        <v>2050</v>
      </c>
      <c r="P124" s="4"/>
      <c r="Q124" s="145" t="s">
        <v>21</v>
      </c>
      <c r="R124" s="146" t="s">
        <v>21</v>
      </c>
      <c r="S124" s="5">
        <v>2015</v>
      </c>
      <c r="T124" s="5">
        <v>2020</v>
      </c>
      <c r="U124" s="5">
        <v>2025</v>
      </c>
      <c r="V124" s="5">
        <v>2030</v>
      </c>
      <c r="W124" s="5">
        <v>2035</v>
      </c>
      <c r="X124" s="5">
        <v>2040</v>
      </c>
      <c r="Y124" s="5">
        <v>2045</v>
      </c>
      <c r="Z124" s="6">
        <v>2050</v>
      </c>
    </row>
    <row r="125" spans="1:26" ht="15" customHeight="1">
      <c r="A125" s="3">
        <v>1</v>
      </c>
      <c r="B125" s="7" t="s">
        <v>1028</v>
      </c>
      <c r="C125" s="8" t="s">
        <v>966</v>
      </c>
      <c r="D125" s="143" t="s">
        <v>1020</v>
      </c>
      <c r="E125" s="9" t="s">
        <v>967</v>
      </c>
      <c r="F125" s="10" t="s">
        <v>979</v>
      </c>
      <c r="G125" s="11">
        <v>5500</v>
      </c>
      <c r="H125" s="12">
        <v>4540</v>
      </c>
      <c r="I125" s="12">
        <v>3850</v>
      </c>
      <c r="J125" s="12">
        <v>3620</v>
      </c>
      <c r="K125" s="12">
        <v>3480</v>
      </c>
      <c r="L125" s="12">
        <v>3390</v>
      </c>
      <c r="M125" s="12">
        <v>3330</v>
      </c>
      <c r="N125" s="13">
        <v>3300</v>
      </c>
      <c r="P125" s="143" t="s">
        <v>1020</v>
      </c>
      <c r="Q125" s="9" t="s">
        <v>967</v>
      </c>
      <c r="R125" s="10" t="s">
        <v>979</v>
      </c>
      <c r="S125" s="11">
        <v>110</v>
      </c>
      <c r="T125" s="12">
        <v>90.760241868491249</v>
      </c>
      <c r="U125" s="12">
        <v>77.072834760919307</v>
      </c>
      <c r="V125" s="12">
        <v>72.470886577307184</v>
      </c>
      <c r="W125" s="12">
        <v>69.516414309722833</v>
      </c>
      <c r="X125" s="12">
        <v>67.715849218876642</v>
      </c>
      <c r="Y125" s="12">
        <v>66.536240732738577</v>
      </c>
      <c r="Z125" s="13">
        <v>65.949809030193435</v>
      </c>
    </row>
    <row r="126" spans="1:26">
      <c r="A126" s="3">
        <v>2</v>
      </c>
      <c r="C126">
        <v>-1</v>
      </c>
      <c r="D126" s="143"/>
      <c r="E126" s="9" t="s">
        <v>968</v>
      </c>
      <c r="F126" s="10" t="s">
        <v>979</v>
      </c>
      <c r="G126" s="18">
        <v>5500</v>
      </c>
      <c r="H126" s="19">
        <v>4690</v>
      </c>
      <c r="I126" s="19">
        <v>4550</v>
      </c>
      <c r="J126" s="19">
        <v>4490</v>
      </c>
      <c r="K126" s="19">
        <v>4400</v>
      </c>
      <c r="L126" s="19">
        <v>4330</v>
      </c>
      <c r="M126" s="19">
        <v>4240</v>
      </c>
      <c r="N126" s="20">
        <v>4140</v>
      </c>
      <c r="P126" s="143"/>
      <c r="Q126" s="9" t="s">
        <v>968</v>
      </c>
      <c r="R126" s="10" t="s">
        <v>979</v>
      </c>
      <c r="S126" s="18">
        <v>110</v>
      </c>
      <c r="T126" s="19">
        <v>93.888921567671048</v>
      </c>
      <c r="U126" s="19">
        <v>90.983720679682008</v>
      </c>
      <c r="V126" s="19">
        <v>89.724710997992204</v>
      </c>
      <c r="W126" s="19">
        <v>87.953039729115588</v>
      </c>
      <c r="X126" s="19">
        <v>86.519529785235349</v>
      </c>
      <c r="Y126" s="19">
        <v>84.742549449959625</v>
      </c>
      <c r="Z126" s="20">
        <v>82.833927289412472</v>
      </c>
    </row>
    <row r="127" spans="1:26" ht="15.75" thickBot="1">
      <c r="A127" s="3">
        <v>3</v>
      </c>
      <c r="D127" s="144"/>
      <c r="E127" s="21" t="s">
        <v>969</v>
      </c>
      <c r="F127" s="22" t="s">
        <v>979</v>
      </c>
      <c r="G127" s="23">
        <v>5500</v>
      </c>
      <c r="H127" s="24">
        <v>4510</v>
      </c>
      <c r="I127" s="24">
        <v>4250</v>
      </c>
      <c r="J127" s="24">
        <v>4040</v>
      </c>
      <c r="K127" s="24">
        <v>3910</v>
      </c>
      <c r="L127" s="24">
        <v>3810</v>
      </c>
      <c r="M127" s="24">
        <v>3740</v>
      </c>
      <c r="N127" s="25">
        <v>3660</v>
      </c>
      <c r="P127" s="144"/>
      <c r="Q127" s="21" t="s">
        <v>969</v>
      </c>
      <c r="R127" s="22" t="s">
        <v>979</v>
      </c>
      <c r="S127" s="23">
        <v>110</v>
      </c>
      <c r="T127" s="24">
        <v>90.190386320438776</v>
      </c>
      <c r="U127" s="24">
        <v>85.007958447672806</v>
      </c>
      <c r="V127" s="24">
        <v>80.851508673748086</v>
      </c>
      <c r="W127" s="24">
        <v>78.136018963034346</v>
      </c>
      <c r="X127" s="24">
        <v>76.235667108367593</v>
      </c>
      <c r="Y127" s="24">
        <v>74.731360589687156</v>
      </c>
      <c r="Z127" s="25">
        <v>73.118434003841685</v>
      </c>
    </row>
    <row r="128" spans="1:26" ht="15.75" thickBot="1"/>
    <row r="129" spans="1:26" ht="15.75" thickBot="1">
      <c r="A129" s="3">
        <v>0</v>
      </c>
      <c r="D129" s="4"/>
      <c r="E129" s="145" t="s">
        <v>21</v>
      </c>
      <c r="F129" s="146" t="s">
        <v>21</v>
      </c>
      <c r="G129" s="5">
        <v>2015</v>
      </c>
      <c r="H129" s="5">
        <v>2020</v>
      </c>
      <c r="I129" s="5">
        <v>2025</v>
      </c>
      <c r="J129" s="5">
        <v>2030</v>
      </c>
      <c r="K129" s="5">
        <v>2035</v>
      </c>
      <c r="L129" s="5">
        <v>2040</v>
      </c>
      <c r="M129" s="5">
        <v>2045</v>
      </c>
      <c r="N129" s="6">
        <v>2050</v>
      </c>
      <c r="P129" s="4"/>
      <c r="Q129" s="145" t="s">
        <v>21</v>
      </c>
      <c r="R129" s="146" t="s">
        <v>21</v>
      </c>
      <c r="S129" s="5">
        <v>2015</v>
      </c>
      <c r="T129" s="5">
        <v>2020</v>
      </c>
      <c r="U129" s="5">
        <v>2025</v>
      </c>
      <c r="V129" s="5">
        <v>2030</v>
      </c>
      <c r="W129" s="5">
        <v>2035</v>
      </c>
      <c r="X129" s="5">
        <v>2040</v>
      </c>
      <c r="Y129" s="5">
        <v>2045</v>
      </c>
      <c r="Z129" s="6">
        <v>2050</v>
      </c>
    </row>
    <row r="130" spans="1:26" ht="15" customHeight="1">
      <c r="A130" s="3">
        <v>1</v>
      </c>
      <c r="B130" s="7" t="s">
        <v>1028</v>
      </c>
      <c r="C130" s="8" t="s">
        <v>970</v>
      </c>
      <c r="D130" s="143" t="s">
        <v>1020</v>
      </c>
      <c r="E130" s="9" t="s">
        <v>967</v>
      </c>
      <c r="F130" s="10" t="s">
        <v>982</v>
      </c>
      <c r="G130" s="11">
        <v>5500</v>
      </c>
      <c r="H130" s="12">
        <v>3810</v>
      </c>
      <c r="I130" s="12">
        <v>2770</v>
      </c>
      <c r="J130" s="12">
        <v>2440</v>
      </c>
      <c r="K130" s="12">
        <v>2240</v>
      </c>
      <c r="L130" s="12">
        <v>2120</v>
      </c>
      <c r="M130" s="12">
        <v>2050</v>
      </c>
      <c r="N130" s="13">
        <v>2010</v>
      </c>
      <c r="P130" s="143" t="s">
        <v>1020</v>
      </c>
      <c r="Q130" s="9" t="s">
        <v>967</v>
      </c>
      <c r="R130" s="10" t="s">
        <v>982</v>
      </c>
      <c r="S130" s="11">
        <v>110</v>
      </c>
      <c r="T130" s="12">
        <v>76.12183624048096</v>
      </c>
      <c r="U130" s="12">
        <v>55.352135769229648</v>
      </c>
      <c r="V130" s="12">
        <v>48.77675400880026</v>
      </c>
      <c r="W130" s="12">
        <v>44.779879057541685</v>
      </c>
      <c r="X130" s="12">
        <v>42.429948116215932</v>
      </c>
      <c r="Y130" s="12">
        <v>40.925653367737105</v>
      </c>
      <c r="Z130" s="13">
        <v>40.188173205660902</v>
      </c>
    </row>
    <row r="131" spans="1:26">
      <c r="A131" s="3">
        <v>2</v>
      </c>
      <c r="C131">
        <v>-1</v>
      </c>
      <c r="D131" s="143"/>
      <c r="E131" s="9" t="s">
        <v>968</v>
      </c>
      <c r="F131" s="10" t="s">
        <v>982</v>
      </c>
      <c r="G131" s="18">
        <v>5500</v>
      </c>
      <c r="H131" s="19">
        <v>4060</v>
      </c>
      <c r="I131" s="19">
        <v>3820</v>
      </c>
      <c r="J131" s="19">
        <v>3710</v>
      </c>
      <c r="K131" s="19">
        <v>3560</v>
      </c>
      <c r="L131" s="19">
        <v>3440</v>
      </c>
      <c r="M131" s="19">
        <v>3300</v>
      </c>
      <c r="N131" s="20">
        <v>3150</v>
      </c>
      <c r="P131" s="143"/>
      <c r="Q131" s="9" t="s">
        <v>968</v>
      </c>
      <c r="R131" s="10" t="s">
        <v>982</v>
      </c>
      <c r="S131" s="18">
        <v>110</v>
      </c>
      <c r="T131" s="19">
        <v>81.225653733094333</v>
      </c>
      <c r="U131" s="19">
        <v>76.398836594825667</v>
      </c>
      <c r="V131" s="19">
        <v>74.243121911022712</v>
      </c>
      <c r="W131" s="19">
        <v>71.263213213000355</v>
      </c>
      <c r="X131" s="19">
        <v>68.89790927529792</v>
      </c>
      <c r="Y131" s="19">
        <v>66.02271706221606</v>
      </c>
      <c r="Z131" s="20">
        <v>63.004536595606574</v>
      </c>
    </row>
    <row r="132" spans="1:26" ht="15.75" thickBot="1">
      <c r="A132" s="3">
        <v>3</v>
      </c>
      <c r="D132" s="144"/>
      <c r="E132" s="21" t="s">
        <v>969</v>
      </c>
      <c r="F132" s="22" t="s">
        <v>982</v>
      </c>
      <c r="G132" s="23">
        <v>5500</v>
      </c>
      <c r="H132" s="24">
        <v>3760</v>
      </c>
      <c r="I132" s="24">
        <v>3350</v>
      </c>
      <c r="J132" s="24">
        <v>3020</v>
      </c>
      <c r="K132" s="24">
        <v>2820</v>
      </c>
      <c r="L132" s="24">
        <v>2680</v>
      </c>
      <c r="M132" s="24">
        <v>2570</v>
      </c>
      <c r="N132" s="25">
        <v>2460</v>
      </c>
      <c r="P132" s="144"/>
      <c r="Q132" s="21" t="s">
        <v>969</v>
      </c>
      <c r="R132" s="22" t="s">
        <v>982</v>
      </c>
      <c r="S132" s="23">
        <v>110</v>
      </c>
      <c r="T132" s="24">
        <v>75.209276188323528</v>
      </c>
      <c r="U132" s="24">
        <v>67.015969008974778</v>
      </c>
      <c r="V132" s="24">
        <v>60.458586744581588</v>
      </c>
      <c r="W132" s="24">
        <v>56.361419476981098</v>
      </c>
      <c r="X132" s="24">
        <v>53.581824019412323</v>
      </c>
      <c r="Y132" s="24">
        <v>51.432636244184131</v>
      </c>
      <c r="Z132" s="25">
        <v>49.178390335822954</v>
      </c>
    </row>
    <row r="133" spans="1:26" ht="15.75" thickBot="1"/>
    <row r="134" spans="1:26" ht="15.75" thickBot="1">
      <c r="A134" s="3">
        <v>0</v>
      </c>
      <c r="D134" s="4"/>
      <c r="E134" s="145" t="s">
        <v>21</v>
      </c>
      <c r="F134" s="146" t="s">
        <v>21</v>
      </c>
      <c r="G134" s="5">
        <v>2015</v>
      </c>
      <c r="H134" s="5">
        <v>2020</v>
      </c>
      <c r="I134" s="5">
        <v>2025</v>
      </c>
      <c r="J134" s="5">
        <v>2030</v>
      </c>
      <c r="K134" s="5">
        <v>2035</v>
      </c>
      <c r="L134" s="5">
        <v>2040</v>
      </c>
      <c r="M134" s="5">
        <v>2045</v>
      </c>
      <c r="N134" s="6">
        <v>2050</v>
      </c>
      <c r="P134" s="4"/>
      <c r="Q134" s="145" t="s">
        <v>21</v>
      </c>
      <c r="R134" s="146" t="s">
        <v>21</v>
      </c>
      <c r="S134" s="5">
        <v>2015</v>
      </c>
      <c r="T134" s="5">
        <v>2020</v>
      </c>
      <c r="U134" s="5">
        <v>2025</v>
      </c>
      <c r="V134" s="5">
        <v>2030</v>
      </c>
      <c r="W134" s="5">
        <v>2035</v>
      </c>
      <c r="X134" s="5">
        <v>2040</v>
      </c>
      <c r="Y134" s="5">
        <v>2045</v>
      </c>
      <c r="Z134" s="6">
        <v>2050</v>
      </c>
    </row>
    <row r="135" spans="1:26" ht="15" customHeight="1">
      <c r="A135" s="3">
        <v>1</v>
      </c>
      <c r="B135" s="7" t="s">
        <v>1028</v>
      </c>
      <c r="C135" s="8" t="s">
        <v>973</v>
      </c>
      <c r="D135" s="143" t="s">
        <v>1020</v>
      </c>
      <c r="E135" s="9" t="s">
        <v>967</v>
      </c>
      <c r="F135" s="10" t="s">
        <v>983</v>
      </c>
      <c r="G135" s="11">
        <v>5500</v>
      </c>
      <c r="H135" s="12">
        <v>5050</v>
      </c>
      <c r="I135" s="12">
        <v>4570</v>
      </c>
      <c r="J135" s="12">
        <v>4460</v>
      </c>
      <c r="K135" s="12">
        <v>4390</v>
      </c>
      <c r="L135" s="12">
        <v>4340</v>
      </c>
      <c r="M135" s="12">
        <v>4310</v>
      </c>
      <c r="N135" s="13">
        <v>4300</v>
      </c>
      <c r="P135" s="143" t="s">
        <v>1020</v>
      </c>
      <c r="Q135" s="9" t="s">
        <v>967</v>
      </c>
      <c r="R135" s="10" t="s">
        <v>983</v>
      </c>
      <c r="S135" s="11">
        <v>110</v>
      </c>
      <c r="T135" s="12">
        <v>101.07431173650876</v>
      </c>
      <c r="U135" s="12">
        <v>91.404527335439013</v>
      </c>
      <c r="V135" s="12">
        <v>89.214737389301135</v>
      </c>
      <c r="W135" s="12">
        <v>87.764117131809897</v>
      </c>
      <c r="X135" s="12">
        <v>86.86165089321355</v>
      </c>
      <c r="Y135" s="12">
        <v>86.262504536973921</v>
      </c>
      <c r="Z135" s="13">
        <v>85.962246783654663</v>
      </c>
    </row>
    <row r="136" spans="1:26">
      <c r="A136" s="3">
        <v>2</v>
      </c>
      <c r="C136">
        <v>-1</v>
      </c>
      <c r="D136" s="143"/>
      <c r="E136" s="9" t="s">
        <v>968</v>
      </c>
      <c r="F136" s="10" t="s">
        <v>983</v>
      </c>
      <c r="G136" s="18">
        <v>5500</v>
      </c>
      <c r="H136" s="19">
        <v>5130</v>
      </c>
      <c r="I136" s="19">
        <v>5030</v>
      </c>
      <c r="J136" s="19">
        <v>5000</v>
      </c>
      <c r="K136" s="19">
        <v>4960</v>
      </c>
      <c r="L136" s="19">
        <v>4930</v>
      </c>
      <c r="M136" s="19">
        <v>4890</v>
      </c>
      <c r="N136" s="20">
        <v>4850</v>
      </c>
      <c r="P136" s="143"/>
      <c r="Q136" s="9" t="s">
        <v>968</v>
      </c>
      <c r="R136" s="10" t="s">
        <v>983</v>
      </c>
      <c r="S136" s="18">
        <v>110</v>
      </c>
      <c r="T136" s="19">
        <v>102.59338263578678</v>
      </c>
      <c r="U136" s="19">
        <v>100.62872439258898</v>
      </c>
      <c r="V136" s="19">
        <v>100.07795803898891</v>
      </c>
      <c r="W136" s="19">
        <v>99.294929962710484</v>
      </c>
      <c r="X136" s="19">
        <v>98.654333290544997</v>
      </c>
      <c r="Y136" s="19">
        <v>97.851253939508553</v>
      </c>
      <c r="Z136" s="20">
        <v>96.977228245959452</v>
      </c>
    </row>
    <row r="137" spans="1:26" ht="15.75" thickBot="1">
      <c r="A137" s="3">
        <v>3</v>
      </c>
      <c r="D137" s="144"/>
      <c r="E137" s="21" t="s">
        <v>969</v>
      </c>
      <c r="F137" s="22" t="s">
        <v>983</v>
      </c>
      <c r="G137" s="23">
        <v>5500</v>
      </c>
      <c r="H137" s="24">
        <v>5040</v>
      </c>
      <c r="I137" s="24">
        <v>4860</v>
      </c>
      <c r="J137" s="24">
        <v>4760</v>
      </c>
      <c r="K137" s="24">
        <v>4700</v>
      </c>
      <c r="L137" s="24">
        <v>4660</v>
      </c>
      <c r="M137" s="24">
        <v>4620</v>
      </c>
      <c r="N137" s="25">
        <v>4580</v>
      </c>
      <c r="P137" s="144"/>
      <c r="Q137" s="21" t="s">
        <v>969</v>
      </c>
      <c r="R137" s="22" t="s">
        <v>983</v>
      </c>
      <c r="S137" s="23">
        <v>110</v>
      </c>
      <c r="T137" s="24">
        <v>100.79448856824609</v>
      </c>
      <c r="U137" s="24">
        <v>97.191142127218427</v>
      </c>
      <c r="V137" s="24">
        <v>95.290946121350032</v>
      </c>
      <c r="W137" s="24">
        <v>94.017327606428012</v>
      </c>
      <c r="X137" s="24">
        <v>93.109985494582091</v>
      </c>
      <c r="Y137" s="24">
        <v>92.381970311661561</v>
      </c>
      <c r="Z137" s="25">
        <v>91.591450978926545</v>
      </c>
    </row>
  </sheetData>
  <mergeCells count="116">
    <mergeCell ref="D135:D137"/>
    <mergeCell ref="P135:P137"/>
    <mergeCell ref="E129:F129"/>
    <mergeCell ref="Q129:R129"/>
    <mergeCell ref="D130:D132"/>
    <mergeCell ref="P130:P132"/>
    <mergeCell ref="E134:F134"/>
    <mergeCell ref="Q134:R134"/>
    <mergeCell ref="D120:D122"/>
    <mergeCell ref="P120:P122"/>
    <mergeCell ref="E124:F124"/>
    <mergeCell ref="Q124:R124"/>
    <mergeCell ref="D125:D127"/>
    <mergeCell ref="P125:P127"/>
    <mergeCell ref="E114:F114"/>
    <mergeCell ref="Q114:R114"/>
    <mergeCell ref="D115:D117"/>
    <mergeCell ref="P115:P117"/>
    <mergeCell ref="E119:F119"/>
    <mergeCell ref="Q119:R119"/>
    <mergeCell ref="D105:D107"/>
    <mergeCell ref="P105:P107"/>
    <mergeCell ref="E109:F109"/>
    <mergeCell ref="Q109:R109"/>
    <mergeCell ref="D110:D112"/>
    <mergeCell ref="P110:P112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CR135"/>
  <sheetViews>
    <sheetView topLeftCell="AC4" workbookViewId="0">
      <selection activeCell="AF23" sqref="AF23"/>
    </sheetView>
  </sheetViews>
  <sheetFormatPr defaultRowHeight="15"/>
  <cols>
    <col min="2" max="2" width="19.28515625" bestFit="1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17.85546875" bestFit="1" customWidth="1"/>
    <col min="41" max="41" width="17.85546875" bestFit="1" customWidth="1"/>
    <col min="52" max="52" width="9.140625" style="1"/>
    <col min="53" max="53" width="19.28515625" bestFit="1" customWidth="1"/>
    <col min="74" max="74" width="9.140625" style="1"/>
    <col min="75" max="75" width="19.28515625" bestFit="1" customWidth="1"/>
    <col min="96" max="96" width="9.140625" style="1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965</v>
      </c>
      <c r="C5" s="8" t="s">
        <v>966</v>
      </c>
      <c r="D5" s="143" t="s">
        <v>978</v>
      </c>
      <c r="E5" s="9" t="s">
        <v>967</v>
      </c>
      <c r="F5" s="10" t="s">
        <v>979</v>
      </c>
      <c r="G5" s="11">
        <v>11790</v>
      </c>
      <c r="H5" s="12">
        <v>11050</v>
      </c>
      <c r="I5" s="12">
        <v>10350</v>
      </c>
      <c r="J5" s="12">
        <v>9800</v>
      </c>
      <c r="K5" s="12">
        <v>9440</v>
      </c>
      <c r="L5" s="12">
        <v>9210</v>
      </c>
      <c r="M5" s="12">
        <v>9040</v>
      </c>
      <c r="N5" s="13">
        <v>8920</v>
      </c>
      <c r="P5" s="143" t="s">
        <v>978</v>
      </c>
      <c r="Q5" s="9" t="s">
        <v>967</v>
      </c>
      <c r="R5" s="10" t="s">
        <v>979</v>
      </c>
      <c r="S5" s="11">
        <v>235.8</v>
      </c>
      <c r="T5" s="12">
        <v>221.08847765511118</v>
      </c>
      <c r="U5" s="12">
        <v>206.91949630264037</v>
      </c>
      <c r="V5" s="12">
        <v>195.92120665578227</v>
      </c>
      <c r="W5" s="12">
        <v>188.71548476264294</v>
      </c>
      <c r="X5" s="12">
        <v>184.12221834089735</v>
      </c>
      <c r="Y5" s="12">
        <v>180.837932669905</v>
      </c>
      <c r="Z5" s="13">
        <v>178.40304007820225</v>
      </c>
      <c r="AA5" s="14"/>
      <c r="AB5" s="8">
        <v>5</v>
      </c>
      <c r="AC5" t="s">
        <v>978</v>
      </c>
      <c r="AD5" t="s">
        <v>967</v>
      </c>
      <c r="AE5" t="s">
        <v>979</v>
      </c>
      <c r="AF5">
        <v>11790</v>
      </c>
      <c r="AG5">
        <v>11050</v>
      </c>
      <c r="AH5">
        <v>10350</v>
      </c>
      <c r="AI5">
        <v>9800</v>
      </c>
      <c r="AJ5">
        <v>9440</v>
      </c>
      <c r="AK5">
        <v>9210</v>
      </c>
      <c r="AL5">
        <v>9040</v>
      </c>
      <c r="AM5">
        <v>8920</v>
      </c>
      <c r="AO5" t="s">
        <v>978</v>
      </c>
      <c r="AP5" t="s">
        <v>967</v>
      </c>
      <c r="AQ5" t="s">
        <v>979</v>
      </c>
      <c r="AR5" s="15">
        <v>235.8</v>
      </c>
      <c r="AS5" s="15">
        <v>221.08847765511118</v>
      </c>
      <c r="AT5" s="15">
        <v>206.91949630264037</v>
      </c>
      <c r="AU5" s="15">
        <v>195.92120665578227</v>
      </c>
      <c r="AV5" s="15">
        <v>188.71548476264294</v>
      </c>
      <c r="AW5" s="15">
        <v>184.12221834089735</v>
      </c>
      <c r="AX5" s="15">
        <v>180.837932669905</v>
      </c>
      <c r="AY5" s="15">
        <v>178.40304007820225</v>
      </c>
      <c r="AZ5" s="16"/>
      <c r="BA5" s="8" t="s">
        <v>967</v>
      </c>
      <c r="BC5">
        <v>11790</v>
      </c>
      <c r="BD5">
        <v>11490</v>
      </c>
      <c r="BE5">
        <v>11200</v>
      </c>
      <c r="BF5">
        <v>10960</v>
      </c>
      <c r="BG5">
        <v>10800</v>
      </c>
      <c r="BH5">
        <v>10700</v>
      </c>
      <c r="BI5">
        <v>10620</v>
      </c>
      <c r="BJ5">
        <v>10560</v>
      </c>
      <c r="BM5" t="s">
        <v>967</v>
      </c>
      <c r="BN5" s="15">
        <v>235.8</v>
      </c>
      <c r="BO5" s="15">
        <v>229.89224796944626</v>
      </c>
      <c r="BP5" s="15">
        <v>223.97259313414838</v>
      </c>
      <c r="BQ5" s="15">
        <v>219.20597098740433</v>
      </c>
      <c r="BR5" s="15">
        <v>215.99447027498084</v>
      </c>
      <c r="BS5" s="15">
        <v>213.90834853616042</v>
      </c>
      <c r="BT5" s="15">
        <v>212.39731028131061</v>
      </c>
      <c r="BU5" s="15">
        <v>211.26629181226204</v>
      </c>
      <c r="BW5" s="2" t="s">
        <v>978</v>
      </c>
      <c r="BY5">
        <v>11790</v>
      </c>
      <c r="BZ5">
        <v>11640</v>
      </c>
      <c r="CA5">
        <v>11560</v>
      </c>
      <c r="CB5">
        <v>11410</v>
      </c>
      <c r="CC5">
        <v>11350</v>
      </c>
      <c r="CD5">
        <v>11280</v>
      </c>
      <c r="CE5">
        <v>11220</v>
      </c>
      <c r="CF5">
        <v>11140</v>
      </c>
      <c r="CG5" s="17">
        <v>5.5131467345207796E-2</v>
      </c>
      <c r="CI5" t="s">
        <v>978</v>
      </c>
      <c r="CK5" s="15">
        <v>235.8</v>
      </c>
      <c r="CL5" s="15">
        <v>232.88410935979493</v>
      </c>
      <c r="CM5" s="15">
        <v>231.20814138457456</v>
      </c>
      <c r="CN5" s="15">
        <v>228.14047753204832</v>
      </c>
      <c r="CO5" s="15">
        <v>226.91567637132891</v>
      </c>
      <c r="CP5" s="15">
        <v>225.58837247547103</v>
      </c>
      <c r="CQ5" s="15">
        <v>224.31446242187914</v>
      </c>
    </row>
    <row r="6" spans="1:95">
      <c r="A6" s="3">
        <v>2</v>
      </c>
      <c r="C6">
        <v>-1</v>
      </c>
      <c r="D6" s="143"/>
      <c r="E6" s="9" t="s">
        <v>968</v>
      </c>
      <c r="F6" s="10" t="s">
        <v>979</v>
      </c>
      <c r="G6" s="18">
        <v>11790</v>
      </c>
      <c r="H6" s="19">
        <v>11420</v>
      </c>
      <c r="I6" s="19">
        <v>11220</v>
      </c>
      <c r="J6" s="19">
        <v>10840</v>
      </c>
      <c r="K6" s="19">
        <v>10690</v>
      </c>
      <c r="L6" s="19">
        <v>10540</v>
      </c>
      <c r="M6" s="19">
        <v>10390</v>
      </c>
      <c r="N6" s="20">
        <v>10200</v>
      </c>
      <c r="P6" s="143"/>
      <c r="Q6" s="9" t="s">
        <v>968</v>
      </c>
      <c r="R6" s="10" t="s">
        <v>979</v>
      </c>
      <c r="S6" s="18">
        <v>235.8</v>
      </c>
      <c r="T6" s="19">
        <v>228.46703925167492</v>
      </c>
      <c r="U6" s="19">
        <v>224.31566424402311</v>
      </c>
      <c r="V6" s="19">
        <v>216.83621960747945</v>
      </c>
      <c r="W6" s="19">
        <v>213.89281439944645</v>
      </c>
      <c r="X6" s="19">
        <v>210.73056557170051</v>
      </c>
      <c r="Y6" s="19">
        <v>207.72233364297702</v>
      </c>
      <c r="Z6" s="20">
        <v>204.07154621837756</v>
      </c>
      <c r="AA6" s="14"/>
      <c r="AB6" s="8">
        <v>20</v>
      </c>
      <c r="AC6" t="s">
        <v>980</v>
      </c>
      <c r="AD6" t="s">
        <v>967</v>
      </c>
      <c r="AE6" t="s">
        <v>979</v>
      </c>
      <c r="AF6">
        <v>3540</v>
      </c>
      <c r="AG6">
        <v>3320</v>
      </c>
      <c r="AH6">
        <v>3110</v>
      </c>
      <c r="AI6">
        <v>2940</v>
      </c>
      <c r="AJ6">
        <v>2830</v>
      </c>
      <c r="AK6">
        <v>2760</v>
      </c>
      <c r="AL6">
        <v>2710</v>
      </c>
      <c r="AM6">
        <v>2680</v>
      </c>
      <c r="AO6" t="s">
        <v>980</v>
      </c>
      <c r="AP6" t="s">
        <v>967</v>
      </c>
      <c r="AQ6" t="s">
        <v>979</v>
      </c>
      <c r="AR6" s="15">
        <v>70.8</v>
      </c>
      <c r="AS6" s="15">
        <v>66.382799906623703</v>
      </c>
      <c r="AT6" s="15">
        <v>62.128500162115934</v>
      </c>
      <c r="AU6" s="15">
        <v>58.826214721074564</v>
      </c>
      <c r="AV6" s="15">
        <v>56.662664636111614</v>
      </c>
      <c r="AW6" s="15">
        <v>55.28351593950606</v>
      </c>
      <c r="AX6" s="15">
        <v>54.297394542108862</v>
      </c>
      <c r="AY6" s="15">
        <v>53.566307199053071</v>
      </c>
      <c r="AZ6" s="16"/>
      <c r="BA6" s="8" t="s">
        <v>968</v>
      </c>
      <c r="BC6">
        <v>11790</v>
      </c>
      <c r="BD6">
        <v>11640</v>
      </c>
      <c r="BE6">
        <v>11560</v>
      </c>
      <c r="BF6">
        <v>11410</v>
      </c>
      <c r="BG6">
        <v>11350</v>
      </c>
      <c r="BH6">
        <v>11280</v>
      </c>
      <c r="BI6">
        <v>11220</v>
      </c>
      <c r="BJ6">
        <v>11140</v>
      </c>
      <c r="BM6" t="s">
        <v>968</v>
      </c>
      <c r="BN6" s="15">
        <v>235.8</v>
      </c>
      <c r="BO6" s="15">
        <v>232.88410935979493</v>
      </c>
      <c r="BP6" s="15">
        <v>231.20814138457456</v>
      </c>
      <c r="BQ6" s="15">
        <v>228.14047753204832</v>
      </c>
      <c r="BR6" s="15">
        <v>226.91567637132891</v>
      </c>
      <c r="BS6" s="15">
        <v>225.58837247547103</v>
      </c>
      <c r="BT6" s="15">
        <v>224.31446242187914</v>
      </c>
      <c r="BU6" s="15">
        <v>222.75333397314569</v>
      </c>
      <c r="BW6" s="2" t="s">
        <v>980</v>
      </c>
      <c r="BY6">
        <v>3540</v>
      </c>
      <c r="BZ6">
        <v>3500</v>
      </c>
      <c r="CA6">
        <v>3470</v>
      </c>
      <c r="CB6">
        <v>3430</v>
      </c>
      <c r="CC6">
        <v>3410</v>
      </c>
      <c r="CD6">
        <v>3390</v>
      </c>
      <c r="CE6">
        <v>3370</v>
      </c>
      <c r="CF6">
        <v>3340</v>
      </c>
      <c r="CI6" t="s">
        <v>980</v>
      </c>
      <c r="CK6" s="15">
        <v>70.8</v>
      </c>
      <c r="CL6" s="15">
        <v>69.924490851032573</v>
      </c>
      <c r="CM6" s="15">
        <v>69.421274003510931</v>
      </c>
      <c r="CN6" s="15">
        <v>68.500194271709162</v>
      </c>
      <c r="CO6" s="15">
        <v>68.132442269253986</v>
      </c>
      <c r="CP6" s="15">
        <v>67.733913364136356</v>
      </c>
      <c r="CQ6" s="15">
        <v>67.351416197917928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>
        <v>11790</v>
      </c>
      <c r="H7" s="24">
        <v>11170</v>
      </c>
      <c r="I7" s="24">
        <v>10880</v>
      </c>
      <c r="J7" s="24">
        <v>10480</v>
      </c>
      <c r="K7" s="24">
        <v>10250</v>
      </c>
      <c r="L7" s="24">
        <v>10060</v>
      </c>
      <c r="M7" s="24">
        <v>9860</v>
      </c>
      <c r="N7" s="25">
        <v>9680</v>
      </c>
      <c r="P7" s="144"/>
      <c r="Q7" s="21" t="s">
        <v>969</v>
      </c>
      <c r="R7" s="22" t="s">
        <v>979</v>
      </c>
      <c r="S7" s="23">
        <v>235.8</v>
      </c>
      <c r="T7" s="24">
        <v>223.42691570949356</v>
      </c>
      <c r="U7" s="24">
        <v>217.63674670182874</v>
      </c>
      <c r="V7" s="24">
        <v>209.56456085350197</v>
      </c>
      <c r="W7" s="24">
        <v>204.97228009199833</v>
      </c>
      <c r="X7" s="24">
        <v>201.20257043075677</v>
      </c>
      <c r="Y7" s="24">
        <v>197.18081269456221</v>
      </c>
      <c r="Z7" s="25">
        <v>193.65364999829791</v>
      </c>
      <c r="AA7" s="14"/>
      <c r="AB7" s="8">
        <v>35</v>
      </c>
      <c r="AC7" t="s">
        <v>981</v>
      </c>
      <c r="AD7" t="s">
        <v>967</v>
      </c>
      <c r="AE7" t="s">
        <v>979</v>
      </c>
      <c r="AF7">
        <v>6970</v>
      </c>
      <c r="AG7">
        <v>6540</v>
      </c>
      <c r="AH7">
        <v>6120</v>
      </c>
      <c r="AI7">
        <v>5790</v>
      </c>
      <c r="AJ7">
        <v>5580</v>
      </c>
      <c r="AK7">
        <v>5440</v>
      </c>
      <c r="AL7">
        <v>5350</v>
      </c>
      <c r="AM7">
        <v>5270</v>
      </c>
      <c r="AO7" t="s">
        <v>981</v>
      </c>
      <c r="AP7" t="s">
        <v>967</v>
      </c>
      <c r="AQ7" t="s">
        <v>979</v>
      </c>
      <c r="AR7" s="15">
        <v>139.4</v>
      </c>
      <c r="AS7" s="15">
        <v>130.70285744326759</v>
      </c>
      <c r="AT7" s="15">
        <v>122.32645370902489</v>
      </c>
      <c r="AU7" s="15">
        <v>115.82449621635304</v>
      </c>
      <c r="AV7" s="15">
        <v>111.56462500386948</v>
      </c>
      <c r="AW7" s="15">
        <v>108.84918251366024</v>
      </c>
      <c r="AX7" s="15">
        <v>106.90758190918045</v>
      </c>
      <c r="AY7" s="15">
        <v>105.46812462638417</v>
      </c>
      <c r="AZ7" s="16"/>
      <c r="BA7" s="8" t="s">
        <v>969</v>
      </c>
      <c r="BC7">
        <v>11790</v>
      </c>
      <c r="BD7">
        <v>11540</v>
      </c>
      <c r="BE7">
        <v>11420</v>
      </c>
      <c r="BF7">
        <v>11250</v>
      </c>
      <c r="BG7">
        <v>11160</v>
      </c>
      <c r="BH7">
        <v>11080</v>
      </c>
      <c r="BI7">
        <v>10990</v>
      </c>
      <c r="BJ7">
        <v>10910</v>
      </c>
      <c r="BM7" t="s">
        <v>969</v>
      </c>
      <c r="BN7" s="15">
        <v>235.8</v>
      </c>
      <c r="BO7" s="15">
        <v>230.84690317825502</v>
      </c>
      <c r="BP7" s="15">
        <v>228.47184532751118</v>
      </c>
      <c r="BQ7" s="15">
        <v>225.09591550202313</v>
      </c>
      <c r="BR7" s="15">
        <v>223.14006344211737</v>
      </c>
      <c r="BS7" s="15">
        <v>221.51459987711743</v>
      </c>
      <c r="BT7" s="15">
        <v>219.75997195205966</v>
      </c>
      <c r="BU7" s="15">
        <v>218.2031850844879</v>
      </c>
      <c r="BW7" s="2" t="s">
        <v>981</v>
      </c>
      <c r="BY7">
        <v>6970</v>
      </c>
      <c r="BZ7">
        <v>6880</v>
      </c>
      <c r="CA7">
        <v>6830</v>
      </c>
      <c r="CB7">
        <v>6740</v>
      </c>
      <c r="CC7">
        <v>6710</v>
      </c>
      <c r="CD7">
        <v>6670</v>
      </c>
      <c r="CE7">
        <v>6630</v>
      </c>
      <c r="CF7">
        <v>6580</v>
      </c>
      <c r="CI7" t="s">
        <v>981</v>
      </c>
      <c r="CK7" s="15">
        <v>139.4</v>
      </c>
      <c r="CL7" s="15">
        <v>137.67618678861498</v>
      </c>
      <c r="CM7" s="15">
        <v>136.68538977527436</v>
      </c>
      <c r="CN7" s="15">
        <v>134.87185143328048</v>
      </c>
      <c r="CO7" s="15">
        <v>134.14777475048029</v>
      </c>
      <c r="CP7" s="15">
        <v>133.36310060678824</v>
      </c>
      <c r="CQ7" s="15">
        <v>132.60999177951635</v>
      </c>
    </row>
    <row r="8" spans="1:95" ht="15.75" thickBot="1">
      <c r="AA8" s="14"/>
      <c r="AZ8" s="16"/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14"/>
      <c r="AZ9" s="16"/>
    </row>
    <row r="10" spans="1:95" ht="15" customHeight="1">
      <c r="A10" s="3">
        <v>1</v>
      </c>
      <c r="B10" s="7" t="s">
        <v>965</v>
      </c>
      <c r="C10" s="8" t="s">
        <v>970</v>
      </c>
      <c r="D10" s="143" t="s">
        <v>978</v>
      </c>
      <c r="E10" s="9" t="s">
        <v>967</v>
      </c>
      <c r="F10" s="10" t="s">
        <v>982</v>
      </c>
      <c r="G10" s="11">
        <v>11790</v>
      </c>
      <c r="H10" s="12">
        <v>10330</v>
      </c>
      <c r="I10" s="12">
        <v>9010</v>
      </c>
      <c r="J10" s="12">
        <v>8060</v>
      </c>
      <c r="K10" s="12">
        <v>7460</v>
      </c>
      <c r="L10" s="12">
        <v>7090</v>
      </c>
      <c r="M10" s="12">
        <v>6840</v>
      </c>
      <c r="N10" s="13">
        <v>6650</v>
      </c>
      <c r="P10" s="143" t="s">
        <v>978</v>
      </c>
      <c r="Q10" s="9" t="s">
        <v>967</v>
      </c>
      <c r="R10" s="10" t="s">
        <v>982</v>
      </c>
      <c r="S10" s="11">
        <v>235.8</v>
      </c>
      <c r="T10" s="12">
        <v>206.57387304185661</v>
      </c>
      <c r="U10" s="12">
        <v>180.29779357465955</v>
      </c>
      <c r="V10" s="12">
        <v>161.16387896667274</v>
      </c>
      <c r="W10" s="12">
        <v>149.22438695821097</v>
      </c>
      <c r="X10" s="12">
        <v>141.85949238630587</v>
      </c>
      <c r="Y10" s="12">
        <v>136.71064997749249</v>
      </c>
      <c r="Z10" s="13">
        <v>132.95644665747091</v>
      </c>
      <c r="AA10" s="14"/>
      <c r="AF10">
        <v>2015</v>
      </c>
      <c r="AG10">
        <v>2020</v>
      </c>
      <c r="AH10">
        <v>2025</v>
      </c>
      <c r="AI10">
        <v>2030</v>
      </c>
      <c r="AJ10">
        <v>2035</v>
      </c>
      <c r="AK10">
        <v>2040</v>
      </c>
      <c r="AL10">
        <v>2045</v>
      </c>
      <c r="AM10">
        <v>2050</v>
      </c>
      <c r="AR10">
        <v>2015</v>
      </c>
      <c r="AS10">
        <v>2020</v>
      </c>
      <c r="AT10">
        <v>2025</v>
      </c>
      <c r="AU10">
        <v>2030</v>
      </c>
      <c r="AV10">
        <v>2035</v>
      </c>
      <c r="AW10">
        <v>2040</v>
      </c>
      <c r="AX10">
        <v>2045</v>
      </c>
      <c r="AY10">
        <v>2050</v>
      </c>
      <c r="AZ10" s="16"/>
      <c r="BA10" t="s">
        <v>971</v>
      </c>
      <c r="BM10" t="s">
        <v>971</v>
      </c>
    </row>
    <row r="11" spans="1:95">
      <c r="A11" s="3">
        <v>2</v>
      </c>
      <c r="C11">
        <v>-1</v>
      </c>
      <c r="D11" s="143"/>
      <c r="E11" s="9" t="s">
        <v>968</v>
      </c>
      <c r="F11" s="10" t="s">
        <v>982</v>
      </c>
      <c r="G11" s="18">
        <v>11790</v>
      </c>
      <c r="H11" s="19">
        <v>11050</v>
      </c>
      <c r="I11" s="19">
        <v>10640</v>
      </c>
      <c r="J11" s="19">
        <v>9920</v>
      </c>
      <c r="K11" s="19">
        <v>9650</v>
      </c>
      <c r="L11" s="19">
        <v>9360</v>
      </c>
      <c r="M11" s="19">
        <v>9090</v>
      </c>
      <c r="N11" s="20">
        <v>8760</v>
      </c>
      <c r="P11" s="143"/>
      <c r="Q11" s="9" t="s">
        <v>968</v>
      </c>
      <c r="R11" s="10" t="s">
        <v>982</v>
      </c>
      <c r="S11" s="18">
        <v>235.8</v>
      </c>
      <c r="T11" s="19">
        <v>220.98424881209434</v>
      </c>
      <c r="U11" s="19">
        <v>212.81524129994145</v>
      </c>
      <c r="V11" s="19">
        <v>198.49551761867701</v>
      </c>
      <c r="W11" s="19">
        <v>193.00050375927313</v>
      </c>
      <c r="X11" s="19">
        <v>187.18510816669479</v>
      </c>
      <c r="Y11" s="19">
        <v>181.73765632390652</v>
      </c>
      <c r="Z11" s="20">
        <v>175.23747771811651</v>
      </c>
      <c r="AA11" s="14"/>
      <c r="AB11" s="8">
        <v>6</v>
      </c>
      <c r="AC11" t="s">
        <v>978</v>
      </c>
      <c r="AD11" t="s">
        <v>968</v>
      </c>
      <c r="AE11" t="s">
        <v>979</v>
      </c>
      <c r="AF11">
        <v>11790</v>
      </c>
      <c r="AG11">
        <v>11420</v>
      </c>
      <c r="AH11">
        <v>11220</v>
      </c>
      <c r="AI11">
        <v>10840</v>
      </c>
      <c r="AJ11">
        <v>10690</v>
      </c>
      <c r="AK11">
        <v>10540</v>
      </c>
      <c r="AL11">
        <v>10390</v>
      </c>
      <c r="AM11">
        <v>10200</v>
      </c>
      <c r="AO11" t="s">
        <v>978</v>
      </c>
      <c r="AP11" t="s">
        <v>968</v>
      </c>
      <c r="AQ11" t="s">
        <v>979</v>
      </c>
      <c r="AR11" s="15">
        <v>235.8</v>
      </c>
      <c r="AS11" s="15">
        <v>228.46703925167492</v>
      </c>
      <c r="AT11" s="15">
        <v>224.31566424402311</v>
      </c>
      <c r="AU11" s="15">
        <v>216.83621960747945</v>
      </c>
      <c r="AV11" s="15">
        <v>213.89281439944645</v>
      </c>
      <c r="AW11" s="15">
        <v>210.73056557170051</v>
      </c>
      <c r="AX11" s="15">
        <v>207.72233364297702</v>
      </c>
      <c r="AY11" s="15">
        <v>204.07154621837756</v>
      </c>
      <c r="AZ11" s="16"/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>
        <v>2020</v>
      </c>
      <c r="BP11">
        <v>2025</v>
      </c>
      <c r="BQ11">
        <v>2030</v>
      </c>
      <c r="BR11">
        <v>2035</v>
      </c>
      <c r="BS11">
        <v>2040</v>
      </c>
      <c r="BT11">
        <v>2045</v>
      </c>
      <c r="BU11">
        <v>2050</v>
      </c>
      <c r="BW11" t="s">
        <v>971</v>
      </c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>
        <v>11790</v>
      </c>
      <c r="H12" s="24">
        <v>10550</v>
      </c>
      <c r="I12" s="24">
        <v>10000</v>
      </c>
      <c r="J12" s="24">
        <v>9250</v>
      </c>
      <c r="K12" s="24">
        <v>8840</v>
      </c>
      <c r="L12" s="24">
        <v>8510</v>
      </c>
      <c r="M12" s="24">
        <v>8160</v>
      </c>
      <c r="N12" s="25">
        <v>7870</v>
      </c>
      <c r="P12" s="144"/>
      <c r="Q12" s="21" t="s">
        <v>969</v>
      </c>
      <c r="R12" s="22" t="s">
        <v>982</v>
      </c>
      <c r="S12" s="23">
        <v>235.8</v>
      </c>
      <c r="T12" s="24">
        <v>211.08689183165507</v>
      </c>
      <c r="U12" s="24">
        <v>200.00370905879166</v>
      </c>
      <c r="V12" s="24">
        <v>185.06385182225935</v>
      </c>
      <c r="W12" s="24">
        <v>176.82993398834574</v>
      </c>
      <c r="X12" s="24">
        <v>170.21451838474971</v>
      </c>
      <c r="Y12" s="24">
        <v>163.29941815692465</v>
      </c>
      <c r="Z12" s="25">
        <v>157.35580816971091</v>
      </c>
      <c r="AA12" s="14"/>
      <c r="AB12" s="8">
        <v>21</v>
      </c>
      <c r="AC12" t="s">
        <v>980</v>
      </c>
      <c r="AD12" t="s">
        <v>968</v>
      </c>
      <c r="AE12" t="s">
        <v>979</v>
      </c>
      <c r="AF12">
        <v>3540</v>
      </c>
      <c r="AG12">
        <v>3430</v>
      </c>
      <c r="AH12">
        <v>3370</v>
      </c>
      <c r="AI12">
        <v>3260</v>
      </c>
      <c r="AJ12">
        <v>3210</v>
      </c>
      <c r="AK12">
        <v>3160</v>
      </c>
      <c r="AL12">
        <v>3120</v>
      </c>
      <c r="AM12">
        <v>3060</v>
      </c>
      <c r="AO12" t="s">
        <v>980</v>
      </c>
      <c r="AP12" t="s">
        <v>968</v>
      </c>
      <c r="AQ12" t="s">
        <v>979</v>
      </c>
      <c r="AR12" s="15">
        <v>70.8</v>
      </c>
      <c r="AS12" s="15">
        <v>68.598245882182283</v>
      </c>
      <c r="AT12" s="15">
        <v>67.351777050368256</v>
      </c>
      <c r="AU12" s="15">
        <v>65.106040492830971</v>
      </c>
      <c r="AV12" s="15">
        <v>64.222269972352876</v>
      </c>
      <c r="AW12" s="15">
        <v>63.272790680561478</v>
      </c>
      <c r="AX12" s="15">
        <v>62.369555648527452</v>
      </c>
      <c r="AY12" s="15">
        <v>61.27339046760445</v>
      </c>
      <c r="AZ12" s="16"/>
      <c r="BA12" s="8" t="s">
        <v>967</v>
      </c>
      <c r="BC12">
        <v>3540</v>
      </c>
      <c r="BD12">
        <v>3100</v>
      </c>
      <c r="BE12">
        <v>2710</v>
      </c>
      <c r="BF12">
        <v>2420</v>
      </c>
      <c r="BG12">
        <v>2240</v>
      </c>
      <c r="BH12">
        <v>2130</v>
      </c>
      <c r="BI12">
        <v>2050</v>
      </c>
      <c r="BJ12">
        <v>2000</v>
      </c>
      <c r="BM12" t="s">
        <v>967</v>
      </c>
      <c r="BN12" s="15">
        <v>70.8</v>
      </c>
      <c r="BO12" s="15">
        <v>62.024725239030744</v>
      </c>
      <c r="BP12" s="15">
        <v>54.135215373561898</v>
      </c>
      <c r="BQ12" s="15">
        <v>48.390172310604022</v>
      </c>
      <c r="BR12" s="15">
        <v>44.805286669386497</v>
      </c>
      <c r="BS12" s="15">
        <v>42.593944278839928</v>
      </c>
      <c r="BT12" s="15">
        <v>41.047981418178395</v>
      </c>
      <c r="BU12" s="15">
        <v>39.920765154151567</v>
      </c>
      <c r="BY12" s="2">
        <v>2015</v>
      </c>
      <c r="BZ12" s="2">
        <v>2020</v>
      </c>
      <c r="CA12" s="2">
        <v>2025</v>
      </c>
      <c r="CB12" s="2">
        <v>2030</v>
      </c>
      <c r="CC12" s="2">
        <v>2035</v>
      </c>
      <c r="CD12" s="2">
        <v>2040</v>
      </c>
      <c r="CE12" s="2">
        <v>2045</v>
      </c>
      <c r="CF12" s="2">
        <v>2050</v>
      </c>
      <c r="CG12" s="2" t="s">
        <v>964</v>
      </c>
      <c r="CJ12">
        <v>2015</v>
      </c>
      <c r="CK12">
        <v>2020</v>
      </c>
      <c r="CL12">
        <v>2025</v>
      </c>
      <c r="CM12">
        <v>2030</v>
      </c>
      <c r="CN12">
        <v>2035</v>
      </c>
      <c r="CO12">
        <v>2040</v>
      </c>
      <c r="CP12">
        <v>2045</v>
      </c>
      <c r="CQ12">
        <v>2050</v>
      </c>
    </row>
    <row r="13" spans="1:95" ht="15.75" thickBot="1">
      <c r="AA13" s="14"/>
      <c r="AB13" s="8">
        <v>36</v>
      </c>
      <c r="AC13" t="s">
        <v>981</v>
      </c>
      <c r="AD13" t="s">
        <v>968</v>
      </c>
      <c r="AE13" t="s">
        <v>979</v>
      </c>
      <c r="AF13">
        <v>6970</v>
      </c>
      <c r="AG13">
        <v>6750</v>
      </c>
      <c r="AH13">
        <v>6630</v>
      </c>
      <c r="AI13">
        <v>6410</v>
      </c>
      <c r="AJ13">
        <v>6320</v>
      </c>
      <c r="AK13">
        <v>6230</v>
      </c>
      <c r="AL13">
        <v>6140</v>
      </c>
      <c r="AM13">
        <v>6030</v>
      </c>
      <c r="AO13" t="s">
        <v>981</v>
      </c>
      <c r="AP13" t="s">
        <v>968</v>
      </c>
      <c r="AQ13" t="s">
        <v>979</v>
      </c>
      <c r="AR13" s="15">
        <v>139.4</v>
      </c>
      <c r="AS13" s="15">
        <v>135.06490785277134</v>
      </c>
      <c r="AT13" s="15">
        <v>132.61070227148778</v>
      </c>
      <c r="AU13" s="15">
        <v>128.18901193079998</v>
      </c>
      <c r="AV13" s="15">
        <v>126.44893268567783</v>
      </c>
      <c r="AW13" s="15">
        <v>124.57947769590776</v>
      </c>
      <c r="AX13" s="15">
        <v>122.8010742571289</v>
      </c>
      <c r="AY13" s="15">
        <v>120.64280552519858</v>
      </c>
      <c r="AZ13" s="26"/>
      <c r="BA13" s="8" t="s">
        <v>968</v>
      </c>
      <c r="BC13">
        <v>3540</v>
      </c>
      <c r="BD13">
        <v>3320</v>
      </c>
      <c r="BE13">
        <v>3190</v>
      </c>
      <c r="BF13">
        <v>2980</v>
      </c>
      <c r="BG13">
        <v>2900</v>
      </c>
      <c r="BH13">
        <v>2810</v>
      </c>
      <c r="BI13">
        <v>2730</v>
      </c>
      <c r="BJ13">
        <v>2630</v>
      </c>
      <c r="BM13" t="s">
        <v>968</v>
      </c>
      <c r="BN13" s="15">
        <v>70.8</v>
      </c>
      <c r="BO13" s="15">
        <v>66.351504732384555</v>
      </c>
      <c r="BP13" s="15">
        <v>63.898723850873004</v>
      </c>
      <c r="BQ13" s="15">
        <v>59.599163050900472</v>
      </c>
      <c r="BR13" s="15">
        <v>57.949260670723227</v>
      </c>
      <c r="BS13" s="15">
        <v>56.20316224852413</v>
      </c>
      <c r="BT13" s="15">
        <v>54.567540575625884</v>
      </c>
      <c r="BU13" s="15">
        <v>52.615833004421745</v>
      </c>
      <c r="BW13" s="2" t="s">
        <v>978</v>
      </c>
      <c r="BY13">
        <v>11790</v>
      </c>
      <c r="BZ13">
        <v>10330</v>
      </c>
      <c r="CA13">
        <v>9010</v>
      </c>
      <c r="CB13">
        <v>8060</v>
      </c>
      <c r="CC13">
        <v>7460</v>
      </c>
      <c r="CD13">
        <v>7090</v>
      </c>
      <c r="CE13">
        <v>6840</v>
      </c>
      <c r="CF13">
        <v>6650</v>
      </c>
      <c r="CG13" s="17">
        <v>0.43596268023748941</v>
      </c>
      <c r="CI13" t="s">
        <v>978</v>
      </c>
      <c r="CK13" s="15">
        <v>235.8</v>
      </c>
      <c r="CL13" s="15">
        <v>206.57387304185661</v>
      </c>
      <c r="CM13" s="15">
        <v>180.29779357465955</v>
      </c>
      <c r="CN13" s="15">
        <v>161.16387896667274</v>
      </c>
      <c r="CO13" s="15">
        <v>149.22438695821097</v>
      </c>
      <c r="CP13" s="15">
        <v>141.85949238630587</v>
      </c>
      <c r="CQ13" s="15">
        <v>136.71064997749249</v>
      </c>
    </row>
    <row r="14" spans="1:95" ht="15.75" thickBot="1">
      <c r="A14" s="3">
        <v>0</v>
      </c>
      <c r="C14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AA14" s="14"/>
      <c r="AZ14" s="16"/>
      <c r="BA14" s="8" t="s">
        <v>969</v>
      </c>
      <c r="BC14">
        <v>3540</v>
      </c>
      <c r="BD14">
        <v>3170</v>
      </c>
      <c r="BE14">
        <v>3000</v>
      </c>
      <c r="BF14">
        <v>2780</v>
      </c>
      <c r="BG14">
        <v>2650</v>
      </c>
      <c r="BH14">
        <v>2560</v>
      </c>
      <c r="BI14">
        <v>2450</v>
      </c>
      <c r="BJ14">
        <v>2360</v>
      </c>
      <c r="BM14" t="s">
        <v>969</v>
      </c>
      <c r="BN14" s="15">
        <v>70.8</v>
      </c>
      <c r="BO14" s="15">
        <v>63.379779226807372</v>
      </c>
      <c r="BP14" s="15">
        <v>60.05200424666009</v>
      </c>
      <c r="BQ14" s="15">
        <v>55.566245585309424</v>
      </c>
      <c r="BR14" s="15">
        <v>53.093975090648335</v>
      </c>
      <c r="BS14" s="15">
        <v>51.107667097711108</v>
      </c>
      <c r="BT14" s="15">
        <v>49.031377461875593</v>
      </c>
      <c r="BU14" s="15">
        <v>47.246782096757983</v>
      </c>
      <c r="BW14" s="2" t="s">
        <v>980</v>
      </c>
      <c r="BY14">
        <v>3540</v>
      </c>
      <c r="BZ14">
        <v>3100</v>
      </c>
      <c r="CA14">
        <v>2710</v>
      </c>
      <c r="CB14">
        <v>2420</v>
      </c>
      <c r="CC14">
        <v>2240</v>
      </c>
      <c r="CD14">
        <v>2130</v>
      </c>
      <c r="CE14">
        <v>2050</v>
      </c>
      <c r="CF14">
        <v>2000</v>
      </c>
      <c r="CI14" t="s">
        <v>980</v>
      </c>
      <c r="CK14" s="15">
        <v>70.8</v>
      </c>
      <c r="CL14" s="15">
        <v>62.024725239030744</v>
      </c>
      <c r="CM14" s="15">
        <v>54.135215373561898</v>
      </c>
      <c r="CN14" s="15">
        <v>48.390172310604022</v>
      </c>
      <c r="CO14" s="15">
        <v>44.805286669386497</v>
      </c>
      <c r="CP14" s="15">
        <v>42.593944278839928</v>
      </c>
      <c r="CQ14" s="15">
        <v>41.047981418178395</v>
      </c>
    </row>
    <row r="15" spans="1:95" ht="15" customHeight="1">
      <c r="A15" s="3">
        <v>1</v>
      </c>
      <c r="B15" s="7" t="s">
        <v>965</v>
      </c>
      <c r="C15" s="8" t="s">
        <v>973</v>
      </c>
      <c r="D15" s="143" t="s">
        <v>978</v>
      </c>
      <c r="E15" s="9" t="s">
        <v>967</v>
      </c>
      <c r="F15" s="10" t="s">
        <v>983</v>
      </c>
      <c r="G15" s="11">
        <v>11790</v>
      </c>
      <c r="H15" s="12">
        <v>11490</v>
      </c>
      <c r="I15" s="12">
        <v>11200</v>
      </c>
      <c r="J15" s="12">
        <v>10960</v>
      </c>
      <c r="K15" s="12">
        <v>10800</v>
      </c>
      <c r="L15" s="12">
        <v>10700</v>
      </c>
      <c r="M15" s="12">
        <v>10620</v>
      </c>
      <c r="N15" s="13">
        <v>10560</v>
      </c>
      <c r="P15" s="143" t="s">
        <v>978</v>
      </c>
      <c r="Q15" s="9" t="s">
        <v>967</v>
      </c>
      <c r="R15" s="10" t="s">
        <v>983</v>
      </c>
      <c r="S15" s="11">
        <v>235.8</v>
      </c>
      <c r="T15" s="12">
        <v>229.89224796944626</v>
      </c>
      <c r="U15" s="12">
        <v>223.97259313414838</v>
      </c>
      <c r="V15" s="12">
        <v>219.20597098740433</v>
      </c>
      <c r="W15" s="12">
        <v>215.99447027498084</v>
      </c>
      <c r="X15" s="12">
        <v>213.90834853616042</v>
      </c>
      <c r="Y15" s="12">
        <v>212.39731028131061</v>
      </c>
      <c r="Z15" s="13">
        <v>211.26629181226204</v>
      </c>
      <c r="AA15" s="14"/>
      <c r="BW15" s="2" t="s">
        <v>981</v>
      </c>
      <c r="BY15">
        <v>6970</v>
      </c>
      <c r="BZ15">
        <v>6110</v>
      </c>
      <c r="CA15">
        <v>5330</v>
      </c>
      <c r="CB15">
        <v>4760</v>
      </c>
      <c r="CC15">
        <v>4410</v>
      </c>
      <c r="CD15">
        <v>4190</v>
      </c>
      <c r="CE15">
        <v>4040</v>
      </c>
      <c r="CF15">
        <v>3930</v>
      </c>
      <c r="CI15" t="s">
        <v>981</v>
      </c>
      <c r="CK15" s="15">
        <v>139.4</v>
      </c>
      <c r="CL15" s="15">
        <v>122.12212850735715</v>
      </c>
      <c r="CM15" s="15">
        <v>106.58826303777583</v>
      </c>
      <c r="CN15" s="15">
        <v>95.276695199127133</v>
      </c>
      <c r="CO15" s="15">
        <v>88.21831866825535</v>
      </c>
      <c r="CP15" s="15">
        <v>83.864347916246984</v>
      </c>
      <c r="CQ15" s="15">
        <v>80.820460588899294</v>
      </c>
    </row>
    <row r="16" spans="1:95" ht="15.75" thickBot="1">
      <c r="A16" s="3">
        <v>2</v>
      </c>
      <c r="C16">
        <v>-1</v>
      </c>
      <c r="D16" s="143"/>
      <c r="E16" s="9" t="s">
        <v>968</v>
      </c>
      <c r="F16" s="10" t="s">
        <v>983</v>
      </c>
      <c r="G16" s="18">
        <v>11790</v>
      </c>
      <c r="H16" s="19">
        <v>11640</v>
      </c>
      <c r="I16" s="19">
        <v>11560</v>
      </c>
      <c r="J16" s="19">
        <v>11410</v>
      </c>
      <c r="K16" s="19">
        <v>11350</v>
      </c>
      <c r="L16" s="19">
        <v>11280</v>
      </c>
      <c r="M16" s="19">
        <v>11220</v>
      </c>
      <c r="N16" s="20">
        <v>11140</v>
      </c>
      <c r="P16" s="143"/>
      <c r="Q16" s="9" t="s">
        <v>968</v>
      </c>
      <c r="R16" s="10" t="s">
        <v>983</v>
      </c>
      <c r="S16" s="18">
        <v>235.8</v>
      </c>
      <c r="T16" s="19">
        <v>232.88410935979493</v>
      </c>
      <c r="U16" s="19">
        <v>231.20814138457456</v>
      </c>
      <c r="V16" s="19">
        <v>228.14047753204832</v>
      </c>
      <c r="W16" s="19">
        <v>226.91567637132891</v>
      </c>
      <c r="X16" s="19">
        <v>225.58837247547103</v>
      </c>
      <c r="Y16" s="19">
        <v>224.31446242187914</v>
      </c>
      <c r="Z16" s="20">
        <v>222.75333397314569</v>
      </c>
      <c r="AA16" s="14"/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73" ht="15.75" thickBot="1">
      <c r="A17" s="3">
        <v>3</v>
      </c>
      <c r="D17" s="144"/>
      <c r="E17" s="21" t="s">
        <v>969</v>
      </c>
      <c r="F17" s="22" t="s">
        <v>983</v>
      </c>
      <c r="G17" s="23">
        <v>11790</v>
      </c>
      <c r="H17" s="24">
        <v>11540</v>
      </c>
      <c r="I17" s="24">
        <v>11420</v>
      </c>
      <c r="J17" s="24">
        <v>11250</v>
      </c>
      <c r="K17" s="24">
        <v>11160</v>
      </c>
      <c r="L17" s="24">
        <v>11080</v>
      </c>
      <c r="M17" s="24">
        <v>10990</v>
      </c>
      <c r="N17" s="25">
        <v>10910</v>
      </c>
      <c r="P17" s="144"/>
      <c r="Q17" s="21" t="s">
        <v>969</v>
      </c>
      <c r="R17" s="22" t="s">
        <v>983</v>
      </c>
      <c r="S17" s="23">
        <v>235.8</v>
      </c>
      <c r="T17" s="24">
        <v>230.84690317825502</v>
      </c>
      <c r="U17" s="24">
        <v>228.47184532751118</v>
      </c>
      <c r="V17" s="24">
        <v>225.09591550202313</v>
      </c>
      <c r="W17" s="24">
        <v>223.14006344211737</v>
      </c>
      <c r="X17" s="24">
        <v>221.51459987711743</v>
      </c>
      <c r="Y17" s="24">
        <v>219.75997195205966</v>
      </c>
      <c r="Z17" s="25">
        <v>218.2031850844879</v>
      </c>
      <c r="AA17" s="14"/>
      <c r="AB17" s="8">
        <v>7</v>
      </c>
      <c r="AC17" t="s">
        <v>978</v>
      </c>
      <c r="AD17" t="s">
        <v>969</v>
      </c>
      <c r="AE17" t="s">
        <v>979</v>
      </c>
      <c r="AF17">
        <v>11790</v>
      </c>
      <c r="AG17">
        <v>11170</v>
      </c>
      <c r="AH17">
        <v>10880</v>
      </c>
      <c r="AI17">
        <v>10480</v>
      </c>
      <c r="AJ17">
        <v>10250</v>
      </c>
      <c r="AK17">
        <v>10060</v>
      </c>
      <c r="AL17">
        <v>9860</v>
      </c>
      <c r="AM17">
        <v>9680</v>
      </c>
      <c r="AO17" t="s">
        <v>978</v>
      </c>
      <c r="AP17" t="s">
        <v>969</v>
      </c>
      <c r="AQ17" t="s">
        <v>979</v>
      </c>
      <c r="AR17" s="15">
        <v>235.8</v>
      </c>
      <c r="AS17" s="15">
        <v>223.42691570949356</v>
      </c>
      <c r="AT17" s="15">
        <v>217.63674670182874</v>
      </c>
      <c r="AU17" s="15">
        <v>209.56456085350197</v>
      </c>
      <c r="AV17" s="15">
        <v>204.97228009199833</v>
      </c>
      <c r="AW17" s="15">
        <v>201.20257043075677</v>
      </c>
      <c r="AX17" s="15">
        <v>197.18081269456221</v>
      </c>
      <c r="AY17" s="15">
        <v>193.65364999829791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</row>
    <row r="18" spans="1:73" ht="15.75" thickBot="1">
      <c r="AA18" s="14"/>
      <c r="AB18" s="8">
        <v>22</v>
      </c>
      <c r="AC18" t="s">
        <v>980</v>
      </c>
      <c r="AD18" t="s">
        <v>969</v>
      </c>
      <c r="AE18" t="s">
        <v>979</v>
      </c>
      <c r="AF18">
        <v>3540</v>
      </c>
      <c r="AG18">
        <v>3350</v>
      </c>
      <c r="AH18">
        <v>3270</v>
      </c>
      <c r="AI18">
        <v>3150</v>
      </c>
      <c r="AJ18">
        <v>3080</v>
      </c>
      <c r="AK18">
        <v>3020</v>
      </c>
      <c r="AL18">
        <v>2960</v>
      </c>
      <c r="AM18">
        <v>2910</v>
      </c>
      <c r="AO18" t="s">
        <v>980</v>
      </c>
      <c r="AP18" t="s">
        <v>969</v>
      </c>
      <c r="AQ18" t="s">
        <v>979</v>
      </c>
      <c r="AR18" s="15">
        <v>70.8</v>
      </c>
      <c r="AS18" s="15">
        <v>67.084926345344115</v>
      </c>
      <c r="AT18" s="15">
        <v>65.346402317597438</v>
      </c>
      <c r="AU18" s="15">
        <v>62.922692571789383</v>
      </c>
      <c r="AV18" s="15">
        <v>61.543839824060562</v>
      </c>
      <c r="AW18" s="15">
        <v>60.411967712033828</v>
      </c>
      <c r="AX18" s="15">
        <v>59.204417043150983</v>
      </c>
      <c r="AY18" s="15">
        <v>58.145370737402416</v>
      </c>
      <c r="BB18" s="9" t="s">
        <v>974</v>
      </c>
      <c r="BC18" s="29">
        <v>11790</v>
      </c>
      <c r="BD18" s="27">
        <v>11640</v>
      </c>
      <c r="BE18" s="27">
        <v>11560</v>
      </c>
      <c r="BF18" s="27">
        <v>11410</v>
      </c>
      <c r="BG18" s="27">
        <v>11350</v>
      </c>
      <c r="BH18" s="27">
        <v>11280</v>
      </c>
      <c r="BI18" s="27">
        <v>11220</v>
      </c>
      <c r="BJ18" s="28">
        <v>11140</v>
      </c>
      <c r="BM18" s="9" t="s">
        <v>974</v>
      </c>
      <c r="BN18" s="30">
        <v>235.8</v>
      </c>
      <c r="BO18" s="31">
        <v>232.88410935979493</v>
      </c>
      <c r="BP18" s="31">
        <v>231.20814138457456</v>
      </c>
      <c r="BQ18" s="31">
        <v>228.14047753204832</v>
      </c>
      <c r="BR18" s="31">
        <v>226.91567637132891</v>
      </c>
      <c r="BS18" s="31">
        <v>225.58837247547103</v>
      </c>
      <c r="BT18" s="31">
        <v>224.31446242187914</v>
      </c>
      <c r="BU18" s="32">
        <v>222.75333397314569</v>
      </c>
    </row>
    <row r="19" spans="1:73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14"/>
      <c r="AB19" s="8">
        <v>37</v>
      </c>
      <c r="AC19" t="s">
        <v>981</v>
      </c>
      <c r="AD19" t="s">
        <v>969</v>
      </c>
      <c r="AE19" t="s">
        <v>979</v>
      </c>
      <c r="AF19">
        <v>6970</v>
      </c>
      <c r="AG19">
        <v>6600</v>
      </c>
      <c r="AH19">
        <v>6430</v>
      </c>
      <c r="AI19">
        <v>6190</v>
      </c>
      <c r="AJ19">
        <v>6060</v>
      </c>
      <c r="AK19">
        <v>5950</v>
      </c>
      <c r="AL19">
        <v>5830</v>
      </c>
      <c r="AM19">
        <v>5720</v>
      </c>
      <c r="AO19" t="s">
        <v>981</v>
      </c>
      <c r="AP19" t="s">
        <v>969</v>
      </c>
      <c r="AQ19" t="s">
        <v>979</v>
      </c>
      <c r="AR19" s="15">
        <v>139.4</v>
      </c>
      <c r="AS19" s="15">
        <v>132.08529283249959</v>
      </c>
      <c r="AT19" s="15">
        <v>128.66226671007178</v>
      </c>
      <c r="AU19" s="15">
        <v>123.89016023315595</v>
      </c>
      <c r="AV19" s="15">
        <v>121.17530044454863</v>
      </c>
      <c r="AW19" s="15">
        <v>118.94672738781803</v>
      </c>
      <c r="AX19" s="15">
        <v>116.56914881094983</v>
      </c>
      <c r="AY19" s="15">
        <v>114.48396441799292</v>
      </c>
      <c r="BB19" s="21" t="s">
        <v>975</v>
      </c>
      <c r="BC19" s="21">
        <v>3540</v>
      </c>
      <c r="BD19" s="22">
        <v>3100</v>
      </c>
      <c r="BE19" s="22">
        <v>2710</v>
      </c>
      <c r="BF19" s="22">
        <v>2420</v>
      </c>
      <c r="BG19" s="22">
        <v>2240</v>
      </c>
      <c r="BH19" s="22">
        <v>2130</v>
      </c>
      <c r="BI19" s="22">
        <v>2050</v>
      </c>
      <c r="BJ19" s="33">
        <v>2000</v>
      </c>
      <c r="BM19" s="21" t="s">
        <v>975</v>
      </c>
      <c r="BN19" s="34">
        <v>70.8</v>
      </c>
      <c r="BO19" s="35">
        <v>62.024725239030744</v>
      </c>
      <c r="BP19" s="35">
        <v>54.135215373561898</v>
      </c>
      <c r="BQ19" s="35">
        <v>48.390172310604022</v>
      </c>
      <c r="BR19" s="35">
        <v>44.805286669386497</v>
      </c>
      <c r="BS19" s="35">
        <v>42.593944278839928</v>
      </c>
      <c r="BT19" s="35">
        <v>41.047981418178395</v>
      </c>
      <c r="BU19" s="36">
        <v>39.920765154151567</v>
      </c>
    </row>
    <row r="20" spans="1:73" ht="15" customHeight="1">
      <c r="A20" s="3">
        <v>1</v>
      </c>
      <c r="B20" s="7" t="s">
        <v>976</v>
      </c>
      <c r="C20" s="8" t="s">
        <v>966</v>
      </c>
      <c r="D20" s="143" t="s">
        <v>980</v>
      </c>
      <c r="E20" s="9" t="s">
        <v>967</v>
      </c>
      <c r="F20" s="10" t="s">
        <v>979</v>
      </c>
      <c r="G20" s="11">
        <v>3540</v>
      </c>
      <c r="H20" s="12">
        <v>3320</v>
      </c>
      <c r="I20" s="12">
        <v>3110</v>
      </c>
      <c r="J20" s="12">
        <v>2940</v>
      </c>
      <c r="K20" s="12">
        <v>2830</v>
      </c>
      <c r="L20" s="12">
        <v>2760</v>
      </c>
      <c r="M20" s="12">
        <v>2710</v>
      </c>
      <c r="N20" s="13">
        <v>2680</v>
      </c>
      <c r="P20" s="143" t="s">
        <v>980</v>
      </c>
      <c r="Q20" s="9" t="s">
        <v>967</v>
      </c>
      <c r="R20" s="10" t="s">
        <v>979</v>
      </c>
      <c r="S20" s="11">
        <v>70.8</v>
      </c>
      <c r="T20" s="12">
        <v>66.382799906623703</v>
      </c>
      <c r="U20" s="12">
        <v>62.128500162115934</v>
      </c>
      <c r="V20" s="12">
        <v>58.826214721074564</v>
      </c>
      <c r="W20" s="12">
        <v>56.662664636111614</v>
      </c>
      <c r="X20" s="12">
        <v>55.28351593950606</v>
      </c>
      <c r="Y20" s="12">
        <v>54.297394542108862</v>
      </c>
      <c r="Z20" s="13">
        <v>53.566307199053071</v>
      </c>
    </row>
    <row r="21" spans="1:73">
      <c r="A21" s="3">
        <v>2</v>
      </c>
      <c r="C21">
        <v>-1</v>
      </c>
      <c r="D21" s="143"/>
      <c r="E21" s="9" t="s">
        <v>968</v>
      </c>
      <c r="F21" s="10" t="s">
        <v>979</v>
      </c>
      <c r="G21" s="18">
        <v>3540</v>
      </c>
      <c r="H21" s="19">
        <v>3430</v>
      </c>
      <c r="I21" s="19">
        <v>3370</v>
      </c>
      <c r="J21" s="19">
        <v>3260</v>
      </c>
      <c r="K21" s="19">
        <v>3210</v>
      </c>
      <c r="L21" s="19">
        <v>3160</v>
      </c>
      <c r="M21" s="19">
        <v>3120</v>
      </c>
      <c r="N21" s="20">
        <v>3060</v>
      </c>
      <c r="P21" s="143"/>
      <c r="Q21" s="9" t="s">
        <v>968</v>
      </c>
      <c r="R21" s="10" t="s">
        <v>979</v>
      </c>
      <c r="S21" s="18">
        <v>70.8</v>
      </c>
      <c r="T21" s="19">
        <v>68.598245882182283</v>
      </c>
      <c r="U21" s="19">
        <v>67.351777050368256</v>
      </c>
      <c r="V21" s="19">
        <v>65.106040492830971</v>
      </c>
      <c r="W21" s="19">
        <v>64.222269972352876</v>
      </c>
      <c r="X21" s="19">
        <v>63.272790680561478</v>
      </c>
      <c r="Y21" s="19">
        <v>62.369555648527452</v>
      </c>
      <c r="Z21" s="20">
        <v>61.27339046760445</v>
      </c>
    </row>
    <row r="22" spans="1:73" ht="15.75" thickBot="1">
      <c r="A22" s="3">
        <v>3</v>
      </c>
      <c r="D22" s="144"/>
      <c r="E22" s="21" t="s">
        <v>969</v>
      </c>
      <c r="F22" s="22" t="s">
        <v>979</v>
      </c>
      <c r="G22" s="23">
        <v>3540</v>
      </c>
      <c r="H22" s="24">
        <v>3350</v>
      </c>
      <c r="I22" s="24">
        <v>3270</v>
      </c>
      <c r="J22" s="24">
        <v>3150</v>
      </c>
      <c r="K22" s="24">
        <v>3080</v>
      </c>
      <c r="L22" s="24">
        <v>3020</v>
      </c>
      <c r="M22" s="24">
        <v>2960</v>
      </c>
      <c r="N22" s="25">
        <v>2910</v>
      </c>
      <c r="P22" s="144"/>
      <c r="Q22" s="21" t="s">
        <v>969</v>
      </c>
      <c r="R22" s="22" t="s">
        <v>979</v>
      </c>
      <c r="S22" s="23">
        <v>70.8</v>
      </c>
      <c r="T22" s="24">
        <v>67.084926345344115</v>
      </c>
      <c r="U22" s="24">
        <v>65.346402317597438</v>
      </c>
      <c r="V22" s="24">
        <v>62.922692571789383</v>
      </c>
      <c r="W22" s="24">
        <v>61.543839824060562</v>
      </c>
      <c r="X22" s="24">
        <v>60.411967712033828</v>
      </c>
      <c r="Y22" s="24">
        <v>59.204417043150983</v>
      </c>
      <c r="Z22" s="25">
        <v>58.145370737402416</v>
      </c>
      <c r="AF22">
        <v>2015</v>
      </c>
      <c r="AG22">
        <v>2020</v>
      </c>
      <c r="AH22">
        <v>2025</v>
      </c>
      <c r="AI22">
        <v>2030</v>
      </c>
      <c r="AJ22">
        <v>2035</v>
      </c>
      <c r="AK22">
        <v>2040</v>
      </c>
      <c r="AL22">
        <v>2045</v>
      </c>
      <c r="AM22">
        <v>2050</v>
      </c>
      <c r="AR22">
        <v>2015</v>
      </c>
      <c r="AS22">
        <v>2020</v>
      </c>
      <c r="AT22">
        <v>2025</v>
      </c>
      <c r="AU22">
        <v>2030</v>
      </c>
      <c r="AV22">
        <v>2035</v>
      </c>
      <c r="AW22">
        <v>2040</v>
      </c>
      <c r="AX22">
        <v>2045</v>
      </c>
      <c r="AY22">
        <v>2050</v>
      </c>
    </row>
    <row r="23" spans="1:73" ht="15.75" thickBot="1">
      <c r="AB23" s="8">
        <v>10</v>
      </c>
      <c r="AC23" t="s">
        <v>978</v>
      </c>
      <c r="AD23" t="s">
        <v>967</v>
      </c>
      <c r="AE23" t="s">
        <v>982</v>
      </c>
      <c r="AF23">
        <v>11790</v>
      </c>
      <c r="AG23">
        <v>10330</v>
      </c>
      <c r="AH23">
        <v>9010</v>
      </c>
      <c r="AI23">
        <v>8060</v>
      </c>
      <c r="AJ23">
        <v>7460</v>
      </c>
      <c r="AK23">
        <v>7090</v>
      </c>
      <c r="AL23">
        <v>6840</v>
      </c>
      <c r="AM23">
        <v>6650</v>
      </c>
      <c r="AO23" t="s">
        <v>978</v>
      </c>
      <c r="AP23" t="s">
        <v>967</v>
      </c>
      <c r="AQ23" t="s">
        <v>982</v>
      </c>
      <c r="AR23" s="15">
        <v>235.8</v>
      </c>
      <c r="AS23" s="15">
        <v>206.57387304185661</v>
      </c>
      <c r="AT23" s="15">
        <v>180.29779357465955</v>
      </c>
      <c r="AU23" s="15">
        <v>161.16387896667274</v>
      </c>
      <c r="AV23" s="15">
        <v>149.22438695821097</v>
      </c>
      <c r="AW23" s="15">
        <v>141.85949238630587</v>
      </c>
      <c r="AX23" s="15">
        <v>136.71064997749249</v>
      </c>
      <c r="AY23" s="15">
        <v>132.95644665747091</v>
      </c>
    </row>
    <row r="24" spans="1:73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B24" s="8">
        <v>25</v>
      </c>
      <c r="AC24" t="s">
        <v>980</v>
      </c>
      <c r="AD24" t="s">
        <v>967</v>
      </c>
      <c r="AE24" t="s">
        <v>982</v>
      </c>
      <c r="AF24">
        <v>3540</v>
      </c>
      <c r="AG24">
        <v>3100</v>
      </c>
      <c r="AH24">
        <v>2710</v>
      </c>
      <c r="AI24">
        <v>2420</v>
      </c>
      <c r="AJ24">
        <v>2240</v>
      </c>
      <c r="AK24">
        <v>2130</v>
      </c>
      <c r="AL24">
        <v>2050</v>
      </c>
      <c r="AM24">
        <v>2000</v>
      </c>
      <c r="AO24" t="s">
        <v>980</v>
      </c>
      <c r="AP24" t="s">
        <v>967</v>
      </c>
      <c r="AQ24" t="s">
        <v>982</v>
      </c>
      <c r="AR24" s="15">
        <v>70.8</v>
      </c>
      <c r="AS24" s="15">
        <v>62.024725239030744</v>
      </c>
      <c r="AT24" s="15">
        <v>54.135215373561898</v>
      </c>
      <c r="AU24" s="15">
        <v>48.390172310604022</v>
      </c>
      <c r="AV24" s="15">
        <v>44.805286669386497</v>
      </c>
      <c r="AW24" s="15">
        <v>42.593944278839928</v>
      </c>
      <c r="AX24" s="15">
        <v>41.047981418178395</v>
      </c>
      <c r="AY24" s="15">
        <v>39.920765154151567</v>
      </c>
    </row>
    <row r="25" spans="1:73" ht="15" customHeight="1">
      <c r="A25" s="3">
        <v>1</v>
      </c>
      <c r="B25" s="7" t="s">
        <v>976</v>
      </c>
      <c r="C25" s="8" t="s">
        <v>970</v>
      </c>
      <c r="D25" s="143" t="s">
        <v>980</v>
      </c>
      <c r="E25" s="9" t="s">
        <v>967</v>
      </c>
      <c r="F25" s="10" t="s">
        <v>982</v>
      </c>
      <c r="G25" s="11">
        <v>3540</v>
      </c>
      <c r="H25" s="12">
        <v>3100</v>
      </c>
      <c r="I25" s="12">
        <v>2710</v>
      </c>
      <c r="J25" s="12">
        <v>2420</v>
      </c>
      <c r="K25" s="12">
        <v>2240</v>
      </c>
      <c r="L25" s="12">
        <v>2130</v>
      </c>
      <c r="M25" s="12">
        <v>2050</v>
      </c>
      <c r="N25" s="13">
        <v>2000</v>
      </c>
      <c r="P25" s="143" t="s">
        <v>980</v>
      </c>
      <c r="Q25" s="9" t="s">
        <v>967</v>
      </c>
      <c r="R25" s="10" t="s">
        <v>982</v>
      </c>
      <c r="S25" s="11">
        <v>70.8</v>
      </c>
      <c r="T25" s="12">
        <v>62.024725239030744</v>
      </c>
      <c r="U25" s="12">
        <v>54.135215373561898</v>
      </c>
      <c r="V25" s="12">
        <v>48.390172310604022</v>
      </c>
      <c r="W25" s="12">
        <v>44.805286669386497</v>
      </c>
      <c r="X25" s="12">
        <v>42.593944278839928</v>
      </c>
      <c r="Y25" s="12">
        <v>41.047981418178395</v>
      </c>
      <c r="Z25" s="13">
        <v>39.920765154151567</v>
      </c>
      <c r="AB25" s="8">
        <v>40</v>
      </c>
      <c r="AC25" t="s">
        <v>981</v>
      </c>
      <c r="AD25" t="s">
        <v>967</v>
      </c>
      <c r="AE25" t="s">
        <v>982</v>
      </c>
      <c r="AF25">
        <v>6970</v>
      </c>
      <c r="AG25">
        <v>6110</v>
      </c>
      <c r="AH25">
        <v>5330</v>
      </c>
      <c r="AI25">
        <v>4760</v>
      </c>
      <c r="AJ25">
        <v>4410</v>
      </c>
      <c r="AK25">
        <v>4190</v>
      </c>
      <c r="AL25">
        <v>4040</v>
      </c>
      <c r="AM25">
        <v>3930</v>
      </c>
      <c r="AO25" t="s">
        <v>981</v>
      </c>
      <c r="AP25" t="s">
        <v>967</v>
      </c>
      <c r="AQ25" t="s">
        <v>982</v>
      </c>
      <c r="AR25" s="15">
        <v>139.4</v>
      </c>
      <c r="AS25" s="15">
        <v>122.12212850735715</v>
      </c>
      <c r="AT25" s="15">
        <v>106.58826303777583</v>
      </c>
      <c r="AU25" s="15">
        <v>95.276695199127133</v>
      </c>
      <c r="AV25" s="15">
        <v>88.21831866825535</v>
      </c>
      <c r="AW25" s="15">
        <v>83.864347916246984</v>
      </c>
      <c r="AX25" s="15">
        <v>80.820460588899294</v>
      </c>
      <c r="AY25" s="15">
        <v>78.601054554925554</v>
      </c>
    </row>
    <row r="26" spans="1:73">
      <c r="A26" s="3">
        <v>2</v>
      </c>
      <c r="C26">
        <v>-1</v>
      </c>
      <c r="D26" s="143"/>
      <c r="E26" s="9" t="s">
        <v>968</v>
      </c>
      <c r="F26" s="10" t="s">
        <v>982</v>
      </c>
      <c r="G26" s="18">
        <v>3540</v>
      </c>
      <c r="H26" s="19">
        <v>3320</v>
      </c>
      <c r="I26" s="19">
        <v>3190</v>
      </c>
      <c r="J26" s="19">
        <v>2980</v>
      </c>
      <c r="K26" s="19">
        <v>2900</v>
      </c>
      <c r="L26" s="19">
        <v>2810</v>
      </c>
      <c r="M26" s="19">
        <v>2730</v>
      </c>
      <c r="N26" s="20">
        <v>2630</v>
      </c>
      <c r="P26" s="143"/>
      <c r="Q26" s="9" t="s">
        <v>968</v>
      </c>
      <c r="R26" s="10" t="s">
        <v>982</v>
      </c>
      <c r="S26" s="18">
        <v>70.8</v>
      </c>
      <c r="T26" s="19">
        <v>66.351504732384555</v>
      </c>
      <c r="U26" s="19">
        <v>63.898723850873004</v>
      </c>
      <c r="V26" s="19">
        <v>59.599163050900472</v>
      </c>
      <c r="W26" s="19">
        <v>57.949260670723227</v>
      </c>
      <c r="X26" s="19">
        <v>56.20316224852413</v>
      </c>
      <c r="Y26" s="19">
        <v>54.567540575625884</v>
      </c>
      <c r="Z26" s="20">
        <v>52.615833004421745</v>
      </c>
    </row>
    <row r="27" spans="1:73" ht="15.75" thickBot="1">
      <c r="A27" s="3">
        <v>3</v>
      </c>
      <c r="D27" s="144"/>
      <c r="E27" s="21" t="s">
        <v>969</v>
      </c>
      <c r="F27" s="22" t="s">
        <v>982</v>
      </c>
      <c r="G27" s="23">
        <v>3540</v>
      </c>
      <c r="H27" s="24">
        <v>3170</v>
      </c>
      <c r="I27" s="24">
        <v>3000</v>
      </c>
      <c r="J27" s="24">
        <v>2780</v>
      </c>
      <c r="K27" s="24">
        <v>2650</v>
      </c>
      <c r="L27" s="24">
        <v>2560</v>
      </c>
      <c r="M27" s="24">
        <v>2450</v>
      </c>
      <c r="N27" s="25">
        <v>2360</v>
      </c>
      <c r="P27" s="144"/>
      <c r="Q27" s="21" t="s">
        <v>969</v>
      </c>
      <c r="R27" s="22" t="s">
        <v>982</v>
      </c>
      <c r="S27" s="23">
        <v>70.8</v>
      </c>
      <c r="T27" s="24">
        <v>63.379779226807372</v>
      </c>
      <c r="U27" s="24">
        <v>60.05200424666009</v>
      </c>
      <c r="V27" s="24">
        <v>55.566245585309424</v>
      </c>
      <c r="W27" s="24">
        <v>53.093975090648335</v>
      </c>
      <c r="X27" s="24">
        <v>51.107667097711108</v>
      </c>
      <c r="Y27" s="24">
        <v>49.031377461875593</v>
      </c>
      <c r="Z27" s="25">
        <v>47.246782096757983</v>
      </c>
    </row>
    <row r="28" spans="1:73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73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B29" s="8">
        <v>11</v>
      </c>
      <c r="AC29" t="s">
        <v>978</v>
      </c>
      <c r="AD29" t="s">
        <v>968</v>
      </c>
      <c r="AE29" t="s">
        <v>982</v>
      </c>
      <c r="AF29">
        <v>11790</v>
      </c>
      <c r="AG29">
        <v>11050</v>
      </c>
      <c r="AH29">
        <v>10640</v>
      </c>
      <c r="AI29">
        <v>9920</v>
      </c>
      <c r="AJ29">
        <v>9650</v>
      </c>
      <c r="AK29">
        <v>9360</v>
      </c>
      <c r="AL29">
        <v>9090</v>
      </c>
      <c r="AM29">
        <v>8760</v>
      </c>
      <c r="AO29" t="s">
        <v>978</v>
      </c>
      <c r="AP29" t="s">
        <v>968</v>
      </c>
      <c r="AQ29" t="s">
        <v>982</v>
      </c>
      <c r="AR29" s="15">
        <v>235.8</v>
      </c>
      <c r="AS29" s="15">
        <v>220.98424881209434</v>
      </c>
      <c r="AT29" s="15">
        <v>212.81524129994145</v>
      </c>
      <c r="AU29" s="15">
        <v>198.49551761867701</v>
      </c>
      <c r="AV29" s="15">
        <v>193.00050375927313</v>
      </c>
      <c r="AW29" s="15">
        <v>187.18510816669479</v>
      </c>
      <c r="AX29" s="15">
        <v>181.73765632390652</v>
      </c>
      <c r="AY29" s="15">
        <v>175.23747771811651</v>
      </c>
    </row>
    <row r="30" spans="1:73" ht="15" customHeight="1">
      <c r="A30" s="3">
        <v>1</v>
      </c>
      <c r="B30" s="7" t="s">
        <v>976</v>
      </c>
      <c r="C30" s="8" t="s">
        <v>973</v>
      </c>
      <c r="D30" s="143" t="s">
        <v>980</v>
      </c>
      <c r="E30" s="9" t="s">
        <v>967</v>
      </c>
      <c r="F30" s="10" t="s">
        <v>983</v>
      </c>
      <c r="G30" s="11">
        <v>3540</v>
      </c>
      <c r="H30" s="12">
        <v>3450</v>
      </c>
      <c r="I30" s="12">
        <v>3360</v>
      </c>
      <c r="J30" s="12">
        <v>3290</v>
      </c>
      <c r="K30" s="12">
        <v>3240</v>
      </c>
      <c r="L30" s="12">
        <v>3210</v>
      </c>
      <c r="M30" s="12">
        <v>3190</v>
      </c>
      <c r="N30" s="13">
        <v>3170</v>
      </c>
      <c r="P30" s="143" t="s">
        <v>980</v>
      </c>
      <c r="Q30" s="9" t="s">
        <v>967</v>
      </c>
      <c r="R30" s="10" t="s">
        <v>983</v>
      </c>
      <c r="S30" s="11">
        <v>70.8</v>
      </c>
      <c r="T30" s="12">
        <v>69.026171146042387</v>
      </c>
      <c r="U30" s="12">
        <v>67.248768421958033</v>
      </c>
      <c r="V30" s="12">
        <v>65.817568896981442</v>
      </c>
      <c r="W30" s="12">
        <v>64.853301507500618</v>
      </c>
      <c r="X30" s="12">
        <v>64.226934166073605</v>
      </c>
      <c r="Y30" s="12">
        <v>63.773238201513102</v>
      </c>
      <c r="Z30" s="13">
        <v>63.43364486983949</v>
      </c>
      <c r="AB30" s="8">
        <v>26</v>
      </c>
      <c r="AC30" t="s">
        <v>980</v>
      </c>
      <c r="AD30" t="s">
        <v>968</v>
      </c>
      <c r="AE30" t="s">
        <v>982</v>
      </c>
      <c r="AF30">
        <v>3540</v>
      </c>
      <c r="AG30">
        <v>3320</v>
      </c>
      <c r="AH30">
        <v>3190</v>
      </c>
      <c r="AI30">
        <v>2980</v>
      </c>
      <c r="AJ30">
        <v>2900</v>
      </c>
      <c r="AK30">
        <v>2810</v>
      </c>
      <c r="AL30">
        <v>2730</v>
      </c>
      <c r="AM30">
        <v>2630</v>
      </c>
      <c r="AO30" t="s">
        <v>980</v>
      </c>
      <c r="AP30" t="s">
        <v>968</v>
      </c>
      <c r="AQ30" t="s">
        <v>982</v>
      </c>
      <c r="AR30" s="15">
        <v>70.8</v>
      </c>
      <c r="AS30" s="15">
        <v>66.351504732384555</v>
      </c>
      <c r="AT30" s="15">
        <v>63.898723850873004</v>
      </c>
      <c r="AU30" s="15">
        <v>59.599163050900472</v>
      </c>
      <c r="AV30" s="15">
        <v>57.949260670723227</v>
      </c>
      <c r="AW30" s="15">
        <v>56.20316224852413</v>
      </c>
      <c r="AX30" s="15">
        <v>54.567540575625884</v>
      </c>
      <c r="AY30" s="15">
        <v>52.615833004421745</v>
      </c>
    </row>
    <row r="31" spans="1:73">
      <c r="A31" s="3">
        <v>2</v>
      </c>
      <c r="C31">
        <v>-1</v>
      </c>
      <c r="D31" s="143"/>
      <c r="E31" s="9" t="s">
        <v>968</v>
      </c>
      <c r="F31" s="10" t="s">
        <v>983</v>
      </c>
      <c r="G31" s="18">
        <v>3540</v>
      </c>
      <c r="H31" s="19">
        <v>3500</v>
      </c>
      <c r="I31" s="19">
        <v>3470</v>
      </c>
      <c r="J31" s="19">
        <v>3430</v>
      </c>
      <c r="K31" s="19">
        <v>3410</v>
      </c>
      <c r="L31" s="19">
        <v>3390</v>
      </c>
      <c r="M31" s="19">
        <v>3370</v>
      </c>
      <c r="N31" s="20">
        <v>3340</v>
      </c>
      <c r="P31" s="143"/>
      <c r="Q31" s="9" t="s">
        <v>968</v>
      </c>
      <c r="R31" s="10" t="s">
        <v>983</v>
      </c>
      <c r="S31" s="18">
        <v>70.8</v>
      </c>
      <c r="T31" s="19">
        <v>69.924490851032573</v>
      </c>
      <c r="U31" s="19">
        <v>69.421274003510931</v>
      </c>
      <c r="V31" s="19">
        <v>68.500194271709162</v>
      </c>
      <c r="W31" s="19">
        <v>68.132442269253986</v>
      </c>
      <c r="X31" s="19">
        <v>67.733913364136356</v>
      </c>
      <c r="Y31" s="19">
        <v>67.351416197917928</v>
      </c>
      <c r="Z31" s="20">
        <v>66.882680429595908</v>
      </c>
      <c r="AB31" s="8">
        <v>41</v>
      </c>
      <c r="AC31" t="s">
        <v>981</v>
      </c>
      <c r="AD31" t="s">
        <v>968</v>
      </c>
      <c r="AE31" t="s">
        <v>982</v>
      </c>
      <c r="AF31">
        <v>6970</v>
      </c>
      <c r="AG31">
        <v>6530</v>
      </c>
      <c r="AH31">
        <v>6290</v>
      </c>
      <c r="AI31">
        <v>5870</v>
      </c>
      <c r="AJ31">
        <v>5700</v>
      </c>
      <c r="AK31">
        <v>5530</v>
      </c>
      <c r="AL31">
        <v>5370</v>
      </c>
      <c r="AM31">
        <v>5180</v>
      </c>
      <c r="AO31" t="s">
        <v>981</v>
      </c>
      <c r="AP31" t="s">
        <v>968</v>
      </c>
      <c r="AQ31" t="s">
        <v>982</v>
      </c>
      <c r="AR31" s="15">
        <v>139.4</v>
      </c>
      <c r="AS31" s="15">
        <v>130.64123954370632</v>
      </c>
      <c r="AT31" s="15">
        <v>125.81189413575844</v>
      </c>
      <c r="AU31" s="15">
        <v>117.34637470756392</v>
      </c>
      <c r="AV31" s="15">
        <v>114.09783810026579</v>
      </c>
      <c r="AW31" s="15">
        <v>110.65989855147265</v>
      </c>
      <c r="AX31" s="15">
        <v>107.43947960794137</v>
      </c>
      <c r="AY31" s="15">
        <v>103.59671074599424</v>
      </c>
    </row>
    <row r="32" spans="1:73" ht="15.75" thickBot="1">
      <c r="A32" s="3">
        <v>3</v>
      </c>
      <c r="D32" s="144"/>
      <c r="E32" s="21" t="s">
        <v>969</v>
      </c>
      <c r="F32" s="22" t="s">
        <v>983</v>
      </c>
      <c r="G32" s="23">
        <v>3540</v>
      </c>
      <c r="H32" s="24">
        <v>3470</v>
      </c>
      <c r="I32" s="24">
        <v>3430</v>
      </c>
      <c r="J32" s="24">
        <v>3380</v>
      </c>
      <c r="K32" s="24">
        <v>3350</v>
      </c>
      <c r="L32" s="24">
        <v>3330</v>
      </c>
      <c r="M32" s="24">
        <v>3300</v>
      </c>
      <c r="N32" s="25">
        <v>3280</v>
      </c>
      <c r="P32" s="144"/>
      <c r="Q32" s="21" t="s">
        <v>969</v>
      </c>
      <c r="R32" s="22" t="s">
        <v>983</v>
      </c>
      <c r="S32" s="23">
        <v>70.8</v>
      </c>
      <c r="T32" s="24">
        <v>69.312810623496418</v>
      </c>
      <c r="U32" s="24">
        <v>68.599688927853236</v>
      </c>
      <c r="V32" s="24">
        <v>67.58605096498404</v>
      </c>
      <c r="W32" s="24">
        <v>66.99879767473243</v>
      </c>
      <c r="X32" s="24">
        <v>66.510745001271886</v>
      </c>
      <c r="Y32" s="24">
        <v>65.983910153544613</v>
      </c>
      <c r="Z32" s="25">
        <v>65.516477964299142</v>
      </c>
    </row>
    <row r="33" spans="1:51" ht="15.75" thickBot="1"/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F34">
        <v>2015</v>
      </c>
      <c r="AG34">
        <v>2020</v>
      </c>
      <c r="AH34">
        <v>2025</v>
      </c>
      <c r="AI34">
        <v>2030</v>
      </c>
      <c r="AJ34">
        <v>2035</v>
      </c>
      <c r="AK34">
        <v>2040</v>
      </c>
      <c r="AL34">
        <v>2045</v>
      </c>
      <c r="AM34">
        <v>2050</v>
      </c>
      <c r="AR34">
        <v>2015</v>
      </c>
      <c r="AS34">
        <v>2020</v>
      </c>
      <c r="AT34">
        <v>2025</v>
      </c>
      <c r="AU34">
        <v>2030</v>
      </c>
      <c r="AV34">
        <v>2035</v>
      </c>
      <c r="AW34">
        <v>2040</v>
      </c>
      <c r="AX34">
        <v>2045</v>
      </c>
      <c r="AY34">
        <v>2050</v>
      </c>
    </row>
    <row r="35" spans="1:51" ht="15" customHeight="1">
      <c r="A35" s="3">
        <v>1</v>
      </c>
      <c r="B35" s="7" t="s">
        <v>977</v>
      </c>
      <c r="C35" s="8" t="s">
        <v>966</v>
      </c>
      <c r="D35" s="143" t="s">
        <v>981</v>
      </c>
      <c r="E35" s="9" t="s">
        <v>967</v>
      </c>
      <c r="F35" s="10" t="s">
        <v>979</v>
      </c>
      <c r="G35" s="11">
        <v>6970</v>
      </c>
      <c r="H35" s="12">
        <v>6540</v>
      </c>
      <c r="I35" s="12">
        <v>6120</v>
      </c>
      <c r="J35" s="12">
        <v>5790</v>
      </c>
      <c r="K35" s="12">
        <v>5580</v>
      </c>
      <c r="L35" s="12">
        <v>5440</v>
      </c>
      <c r="M35" s="12">
        <v>5350</v>
      </c>
      <c r="N35" s="13">
        <v>5270</v>
      </c>
      <c r="P35" s="143" t="s">
        <v>981</v>
      </c>
      <c r="Q35" s="9" t="s">
        <v>967</v>
      </c>
      <c r="R35" s="10" t="s">
        <v>979</v>
      </c>
      <c r="S35" s="11">
        <v>139.4</v>
      </c>
      <c r="T35" s="12">
        <v>130.70285744326759</v>
      </c>
      <c r="U35" s="12">
        <v>122.32645370902489</v>
      </c>
      <c r="V35" s="12">
        <v>115.82449621635304</v>
      </c>
      <c r="W35" s="12">
        <v>111.56462500386948</v>
      </c>
      <c r="X35" s="12">
        <v>108.84918251366024</v>
      </c>
      <c r="Y35" s="12">
        <v>106.90758190918045</v>
      </c>
      <c r="Z35" s="13">
        <v>105.46812462638417</v>
      </c>
      <c r="AB35" s="8">
        <v>12</v>
      </c>
      <c r="AC35" t="s">
        <v>978</v>
      </c>
      <c r="AD35" t="s">
        <v>969</v>
      </c>
      <c r="AE35" t="s">
        <v>982</v>
      </c>
      <c r="AF35">
        <v>11790</v>
      </c>
      <c r="AG35">
        <v>10550</v>
      </c>
      <c r="AH35">
        <v>10000</v>
      </c>
      <c r="AI35">
        <v>9250</v>
      </c>
      <c r="AJ35">
        <v>8840</v>
      </c>
      <c r="AK35">
        <v>8510</v>
      </c>
      <c r="AL35">
        <v>8160</v>
      </c>
      <c r="AM35">
        <v>7870</v>
      </c>
      <c r="AO35" t="s">
        <v>978</v>
      </c>
      <c r="AP35" t="s">
        <v>969</v>
      </c>
      <c r="AQ35" t="s">
        <v>982</v>
      </c>
      <c r="AR35" s="15">
        <v>235.8</v>
      </c>
      <c r="AS35" s="15">
        <v>211.08689183165507</v>
      </c>
      <c r="AT35" s="15">
        <v>200.00370905879166</v>
      </c>
      <c r="AU35" s="15">
        <v>185.06385182225935</v>
      </c>
      <c r="AV35" s="15">
        <v>176.82993398834574</v>
      </c>
      <c r="AW35" s="15">
        <v>170.21451838474971</v>
      </c>
      <c r="AX35" s="15">
        <v>163.29941815692465</v>
      </c>
      <c r="AY35" s="15">
        <v>157.35580816971091</v>
      </c>
    </row>
    <row r="36" spans="1:51">
      <c r="A36" s="3">
        <v>2</v>
      </c>
      <c r="C36">
        <v>-1</v>
      </c>
      <c r="D36" s="143"/>
      <c r="E36" s="9" t="s">
        <v>968</v>
      </c>
      <c r="F36" s="10" t="s">
        <v>979</v>
      </c>
      <c r="G36" s="18">
        <v>6970</v>
      </c>
      <c r="H36" s="19">
        <v>6750</v>
      </c>
      <c r="I36" s="19">
        <v>6630</v>
      </c>
      <c r="J36" s="19">
        <v>6410</v>
      </c>
      <c r="K36" s="19">
        <v>6320</v>
      </c>
      <c r="L36" s="19">
        <v>6230</v>
      </c>
      <c r="M36" s="19">
        <v>6140</v>
      </c>
      <c r="N36" s="20">
        <v>6030</v>
      </c>
      <c r="P36" s="143"/>
      <c r="Q36" s="9" t="s">
        <v>968</v>
      </c>
      <c r="R36" s="10" t="s">
        <v>979</v>
      </c>
      <c r="S36" s="18">
        <v>139.4</v>
      </c>
      <c r="T36" s="19">
        <v>135.06490785277134</v>
      </c>
      <c r="U36" s="19">
        <v>132.61070227148778</v>
      </c>
      <c r="V36" s="19">
        <v>128.18901193079998</v>
      </c>
      <c r="W36" s="19">
        <v>126.44893268567783</v>
      </c>
      <c r="X36" s="19">
        <v>124.57947769590776</v>
      </c>
      <c r="Y36" s="19">
        <v>122.8010742571289</v>
      </c>
      <c r="Z36" s="20">
        <v>120.64280552519858</v>
      </c>
      <c r="AB36" s="8">
        <v>27</v>
      </c>
      <c r="AC36" t="s">
        <v>980</v>
      </c>
      <c r="AD36" t="s">
        <v>969</v>
      </c>
      <c r="AE36" t="s">
        <v>982</v>
      </c>
      <c r="AF36">
        <v>3540</v>
      </c>
      <c r="AG36">
        <v>3170</v>
      </c>
      <c r="AH36">
        <v>3000</v>
      </c>
      <c r="AI36">
        <v>2780</v>
      </c>
      <c r="AJ36">
        <v>2650</v>
      </c>
      <c r="AK36">
        <v>2560</v>
      </c>
      <c r="AL36">
        <v>2450</v>
      </c>
      <c r="AM36">
        <v>2360</v>
      </c>
      <c r="AO36" t="s">
        <v>980</v>
      </c>
      <c r="AP36" t="s">
        <v>969</v>
      </c>
      <c r="AQ36" t="s">
        <v>982</v>
      </c>
      <c r="AR36" s="15">
        <v>70.8</v>
      </c>
      <c r="AS36" s="15">
        <v>63.379779226807372</v>
      </c>
      <c r="AT36" s="15">
        <v>60.05200424666009</v>
      </c>
      <c r="AU36" s="15">
        <v>55.566245585309424</v>
      </c>
      <c r="AV36" s="15">
        <v>53.093975090648335</v>
      </c>
      <c r="AW36" s="15">
        <v>51.107667097711108</v>
      </c>
      <c r="AX36" s="15">
        <v>49.031377461875593</v>
      </c>
      <c r="AY36" s="15">
        <v>47.246782096757983</v>
      </c>
    </row>
    <row r="37" spans="1:51" ht="15.75" thickBot="1">
      <c r="A37" s="3">
        <v>3</v>
      </c>
      <c r="D37" s="144"/>
      <c r="E37" s="21" t="s">
        <v>969</v>
      </c>
      <c r="F37" s="22" t="s">
        <v>979</v>
      </c>
      <c r="G37" s="23">
        <v>6970</v>
      </c>
      <c r="H37" s="24">
        <v>6600</v>
      </c>
      <c r="I37" s="24">
        <v>6430</v>
      </c>
      <c r="J37" s="24">
        <v>6190</v>
      </c>
      <c r="K37" s="24">
        <v>6060</v>
      </c>
      <c r="L37" s="24">
        <v>5950</v>
      </c>
      <c r="M37" s="24">
        <v>5830</v>
      </c>
      <c r="N37" s="25">
        <v>5720</v>
      </c>
      <c r="P37" s="144"/>
      <c r="Q37" s="21" t="s">
        <v>969</v>
      </c>
      <c r="R37" s="22" t="s">
        <v>979</v>
      </c>
      <c r="S37" s="23">
        <v>139.4</v>
      </c>
      <c r="T37" s="24">
        <v>132.08529283249959</v>
      </c>
      <c r="U37" s="24">
        <v>128.66226671007178</v>
      </c>
      <c r="V37" s="24">
        <v>123.89016023315595</v>
      </c>
      <c r="W37" s="24">
        <v>121.17530044454863</v>
      </c>
      <c r="X37" s="24">
        <v>118.94672738781803</v>
      </c>
      <c r="Y37" s="24">
        <v>116.56914881094983</v>
      </c>
      <c r="Z37" s="25">
        <v>114.48396441799292</v>
      </c>
      <c r="AB37" s="8">
        <v>42</v>
      </c>
      <c r="AC37" t="s">
        <v>981</v>
      </c>
      <c r="AD37" t="s">
        <v>969</v>
      </c>
      <c r="AE37" t="s">
        <v>982</v>
      </c>
      <c r="AF37">
        <v>6970</v>
      </c>
      <c r="AG37">
        <v>6240</v>
      </c>
      <c r="AH37">
        <v>5910</v>
      </c>
      <c r="AI37">
        <v>5470</v>
      </c>
      <c r="AJ37">
        <v>5230</v>
      </c>
      <c r="AK37">
        <v>5030</v>
      </c>
      <c r="AL37">
        <v>4830</v>
      </c>
      <c r="AM37">
        <v>4650</v>
      </c>
      <c r="AO37" t="s">
        <v>981</v>
      </c>
      <c r="AP37" t="s">
        <v>969</v>
      </c>
      <c r="AQ37" t="s">
        <v>982</v>
      </c>
      <c r="AR37" s="15">
        <v>139.4</v>
      </c>
      <c r="AS37" s="15">
        <v>124.79013028555009</v>
      </c>
      <c r="AT37" s="15">
        <v>118.23798576249176</v>
      </c>
      <c r="AU37" s="15">
        <v>109.40585642079284</v>
      </c>
      <c r="AV37" s="15">
        <v>104.53813739599404</v>
      </c>
      <c r="AW37" s="15">
        <v>100.62724284492838</v>
      </c>
      <c r="AX37" s="15">
        <v>96.539181047817181</v>
      </c>
      <c r="AY37" s="15">
        <v>93.02544384587658</v>
      </c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977</v>
      </c>
      <c r="C40" s="8" t="s">
        <v>970</v>
      </c>
      <c r="D40" s="143" t="s">
        <v>981</v>
      </c>
      <c r="E40" s="9" t="s">
        <v>967</v>
      </c>
      <c r="F40" s="10" t="s">
        <v>982</v>
      </c>
      <c r="G40" s="11">
        <v>6970</v>
      </c>
      <c r="H40" s="12">
        <v>6110</v>
      </c>
      <c r="I40" s="12">
        <v>5330</v>
      </c>
      <c r="J40" s="12">
        <v>4760</v>
      </c>
      <c r="K40" s="12">
        <v>4410</v>
      </c>
      <c r="L40" s="12">
        <v>4190</v>
      </c>
      <c r="M40" s="12">
        <v>4040</v>
      </c>
      <c r="N40" s="13">
        <v>3930</v>
      </c>
      <c r="P40" s="143" t="s">
        <v>981</v>
      </c>
      <c r="Q40" s="9" t="s">
        <v>967</v>
      </c>
      <c r="R40" s="10" t="s">
        <v>982</v>
      </c>
      <c r="S40" s="11">
        <v>139.4</v>
      </c>
      <c r="T40" s="12">
        <v>122.12212850735715</v>
      </c>
      <c r="U40" s="12">
        <v>106.58826303777583</v>
      </c>
      <c r="V40" s="12">
        <v>95.276695199127133</v>
      </c>
      <c r="W40" s="12">
        <v>88.21831866825535</v>
      </c>
      <c r="X40" s="12">
        <v>83.864347916246984</v>
      </c>
      <c r="Y40" s="12">
        <v>80.820460588899294</v>
      </c>
      <c r="Z40" s="13">
        <v>78.601054554925554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3"/>
      <c r="E41" s="9" t="s">
        <v>968</v>
      </c>
      <c r="F41" s="10" t="s">
        <v>982</v>
      </c>
      <c r="G41" s="18">
        <v>6970</v>
      </c>
      <c r="H41" s="19">
        <v>6530</v>
      </c>
      <c r="I41" s="19">
        <v>6290</v>
      </c>
      <c r="J41" s="19">
        <v>5870</v>
      </c>
      <c r="K41" s="19">
        <v>5700</v>
      </c>
      <c r="L41" s="19">
        <v>5530</v>
      </c>
      <c r="M41" s="19">
        <v>5370</v>
      </c>
      <c r="N41" s="20">
        <v>5180</v>
      </c>
      <c r="P41" s="143"/>
      <c r="Q41" s="9" t="s">
        <v>968</v>
      </c>
      <c r="R41" s="10" t="s">
        <v>982</v>
      </c>
      <c r="S41" s="18">
        <v>139.4</v>
      </c>
      <c r="T41" s="19">
        <v>130.64123954370632</v>
      </c>
      <c r="U41" s="19">
        <v>125.81189413575844</v>
      </c>
      <c r="V41" s="19">
        <v>117.34637470756392</v>
      </c>
      <c r="W41" s="19">
        <v>114.09783810026579</v>
      </c>
      <c r="X41" s="19">
        <v>110.65989855147265</v>
      </c>
      <c r="Y41" s="19">
        <v>107.43947960794137</v>
      </c>
      <c r="Z41" s="20">
        <v>103.59671074599424</v>
      </c>
      <c r="AB41" s="8">
        <v>15</v>
      </c>
      <c r="AC41" t="s">
        <v>978</v>
      </c>
      <c r="AD41" t="s">
        <v>967</v>
      </c>
      <c r="AE41" t="s">
        <v>983</v>
      </c>
      <c r="AF41">
        <v>11790</v>
      </c>
      <c r="AG41">
        <v>11490</v>
      </c>
      <c r="AH41">
        <v>11200</v>
      </c>
      <c r="AI41">
        <v>10960</v>
      </c>
      <c r="AJ41">
        <v>10800</v>
      </c>
      <c r="AK41">
        <v>10700</v>
      </c>
      <c r="AL41">
        <v>10620</v>
      </c>
      <c r="AM41">
        <v>10560</v>
      </c>
      <c r="AO41" t="s">
        <v>978</v>
      </c>
      <c r="AP41" t="s">
        <v>967</v>
      </c>
      <c r="AQ41" t="s">
        <v>983</v>
      </c>
      <c r="AR41" s="15">
        <v>235.8</v>
      </c>
      <c r="AS41" s="15">
        <v>229.89224796944626</v>
      </c>
      <c r="AT41" s="15">
        <v>223.97259313414838</v>
      </c>
      <c r="AU41" s="15">
        <v>219.20597098740433</v>
      </c>
      <c r="AV41" s="15">
        <v>215.99447027498084</v>
      </c>
      <c r="AW41" s="15">
        <v>213.90834853616042</v>
      </c>
      <c r="AX41" s="15">
        <v>212.39731028131061</v>
      </c>
      <c r="AY41" s="15">
        <v>211.26629181226204</v>
      </c>
    </row>
    <row r="42" spans="1:51" ht="15.75" thickBot="1">
      <c r="A42" s="3">
        <v>3</v>
      </c>
      <c r="D42" s="144"/>
      <c r="E42" s="21" t="s">
        <v>969</v>
      </c>
      <c r="F42" s="22" t="s">
        <v>982</v>
      </c>
      <c r="G42" s="23">
        <v>6970</v>
      </c>
      <c r="H42" s="24">
        <v>6240</v>
      </c>
      <c r="I42" s="24">
        <v>5910</v>
      </c>
      <c r="J42" s="24">
        <v>5470</v>
      </c>
      <c r="K42" s="24">
        <v>5230</v>
      </c>
      <c r="L42" s="24">
        <v>5030</v>
      </c>
      <c r="M42" s="24">
        <v>4830</v>
      </c>
      <c r="N42" s="25">
        <v>4650</v>
      </c>
      <c r="P42" s="144"/>
      <c r="Q42" s="21" t="s">
        <v>969</v>
      </c>
      <c r="R42" s="22" t="s">
        <v>982</v>
      </c>
      <c r="S42" s="23">
        <v>139.4</v>
      </c>
      <c r="T42" s="24">
        <v>124.79013028555009</v>
      </c>
      <c r="U42" s="24">
        <v>118.23798576249176</v>
      </c>
      <c r="V42" s="24">
        <v>109.40585642079284</v>
      </c>
      <c r="W42" s="24">
        <v>104.53813739599404</v>
      </c>
      <c r="X42" s="24">
        <v>100.62724284492838</v>
      </c>
      <c r="Y42" s="24">
        <v>96.539181047817181</v>
      </c>
      <c r="Z42" s="25">
        <v>93.02544384587658</v>
      </c>
      <c r="AB42" s="8">
        <v>30</v>
      </c>
      <c r="AC42" t="s">
        <v>980</v>
      </c>
      <c r="AD42" t="s">
        <v>967</v>
      </c>
      <c r="AE42" t="s">
        <v>983</v>
      </c>
      <c r="AF42">
        <v>3540</v>
      </c>
      <c r="AG42">
        <v>3450</v>
      </c>
      <c r="AH42">
        <v>3360</v>
      </c>
      <c r="AI42">
        <v>3290</v>
      </c>
      <c r="AJ42">
        <v>3240</v>
      </c>
      <c r="AK42">
        <v>3210</v>
      </c>
      <c r="AL42">
        <v>3190</v>
      </c>
      <c r="AM42">
        <v>3170</v>
      </c>
      <c r="AO42" t="s">
        <v>980</v>
      </c>
      <c r="AP42" t="s">
        <v>967</v>
      </c>
      <c r="AQ42" t="s">
        <v>983</v>
      </c>
      <c r="AR42" s="15">
        <v>70.8</v>
      </c>
      <c r="AS42" s="15">
        <v>69.026171146042387</v>
      </c>
      <c r="AT42" s="15">
        <v>67.248768421958033</v>
      </c>
      <c r="AU42" s="15">
        <v>65.817568896981442</v>
      </c>
      <c r="AV42" s="15">
        <v>64.853301507500618</v>
      </c>
      <c r="AW42" s="15">
        <v>64.226934166073605</v>
      </c>
      <c r="AX42" s="15">
        <v>63.773238201513102</v>
      </c>
      <c r="AY42" s="15">
        <v>63.43364486983949</v>
      </c>
    </row>
    <row r="43" spans="1:51" ht="15.75" thickBot="1">
      <c r="AB43" s="8">
        <v>45</v>
      </c>
      <c r="AC43" t="s">
        <v>981</v>
      </c>
      <c r="AD43" t="s">
        <v>967</v>
      </c>
      <c r="AE43" t="s">
        <v>983</v>
      </c>
      <c r="AF43">
        <v>6970</v>
      </c>
      <c r="AG43">
        <v>6800</v>
      </c>
      <c r="AH43">
        <v>6620</v>
      </c>
      <c r="AI43">
        <v>6480</v>
      </c>
      <c r="AJ43">
        <v>6380</v>
      </c>
      <c r="AK43">
        <v>6320</v>
      </c>
      <c r="AL43">
        <v>6280</v>
      </c>
      <c r="AM43">
        <v>6240</v>
      </c>
      <c r="AO43" t="s">
        <v>981</v>
      </c>
      <c r="AP43" t="s">
        <v>967</v>
      </c>
      <c r="AQ43" t="s">
        <v>983</v>
      </c>
      <c r="AR43" s="15">
        <v>139.4</v>
      </c>
      <c r="AS43" s="15">
        <v>135.90746126777273</v>
      </c>
      <c r="AT43" s="15">
        <v>132.40788584775353</v>
      </c>
      <c r="AU43" s="15">
        <v>129.58995909942394</v>
      </c>
      <c r="AV43" s="15">
        <v>127.69138743143483</v>
      </c>
      <c r="AW43" s="15">
        <v>126.45811614054608</v>
      </c>
      <c r="AX43" s="15">
        <v>125.56482210862895</v>
      </c>
      <c r="AY43" s="15">
        <v>124.89618778044671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</row>
    <row r="45" spans="1:51" ht="15" customHeight="1">
      <c r="A45" s="3">
        <v>1</v>
      </c>
      <c r="B45" s="7" t="s">
        <v>977</v>
      </c>
      <c r="C45" s="8" t="s">
        <v>973</v>
      </c>
      <c r="D45" s="143" t="s">
        <v>981</v>
      </c>
      <c r="E45" s="9" t="s">
        <v>967</v>
      </c>
      <c r="F45" s="10" t="s">
        <v>983</v>
      </c>
      <c r="G45" s="11">
        <v>6970</v>
      </c>
      <c r="H45" s="12">
        <v>6800</v>
      </c>
      <c r="I45" s="12">
        <v>6620</v>
      </c>
      <c r="J45" s="12">
        <v>6480</v>
      </c>
      <c r="K45" s="12">
        <v>6380</v>
      </c>
      <c r="L45" s="12">
        <v>6320</v>
      </c>
      <c r="M45" s="12">
        <v>6280</v>
      </c>
      <c r="N45" s="13">
        <v>6240</v>
      </c>
      <c r="P45" s="143" t="s">
        <v>981</v>
      </c>
      <c r="Q45" s="9" t="s">
        <v>967</v>
      </c>
      <c r="R45" s="10" t="s">
        <v>983</v>
      </c>
      <c r="S45" s="11">
        <v>139.4</v>
      </c>
      <c r="T45" s="12">
        <v>135.90746126777273</v>
      </c>
      <c r="U45" s="12">
        <v>132.40788584775353</v>
      </c>
      <c r="V45" s="12">
        <v>129.58995909942394</v>
      </c>
      <c r="W45" s="12">
        <v>127.69138743143483</v>
      </c>
      <c r="X45" s="12">
        <v>126.45811614054608</v>
      </c>
      <c r="Y45" s="12">
        <v>125.56482210862895</v>
      </c>
      <c r="Z45" s="13">
        <v>124.89618778044671</v>
      </c>
    </row>
    <row r="46" spans="1:51">
      <c r="A46" s="3">
        <v>2</v>
      </c>
      <c r="C46">
        <v>-1</v>
      </c>
      <c r="D46" s="143"/>
      <c r="E46" s="9" t="s">
        <v>968</v>
      </c>
      <c r="F46" s="10" t="s">
        <v>983</v>
      </c>
      <c r="G46" s="18">
        <v>6970</v>
      </c>
      <c r="H46" s="19">
        <v>6880</v>
      </c>
      <c r="I46" s="19">
        <v>6830</v>
      </c>
      <c r="J46" s="19">
        <v>6740</v>
      </c>
      <c r="K46" s="19">
        <v>6710</v>
      </c>
      <c r="L46" s="19">
        <v>6670</v>
      </c>
      <c r="M46" s="19">
        <v>6630</v>
      </c>
      <c r="N46" s="20">
        <v>6580</v>
      </c>
      <c r="P46" s="143"/>
      <c r="Q46" s="9" t="s">
        <v>968</v>
      </c>
      <c r="R46" s="10" t="s">
        <v>983</v>
      </c>
      <c r="S46" s="18">
        <v>139.4</v>
      </c>
      <c r="T46" s="19">
        <v>137.67618678861498</v>
      </c>
      <c r="U46" s="19">
        <v>136.68538977527436</v>
      </c>
      <c r="V46" s="19">
        <v>134.87185143328048</v>
      </c>
      <c r="W46" s="19">
        <v>134.14777475048029</v>
      </c>
      <c r="X46" s="19">
        <v>133.36310060678824</v>
      </c>
      <c r="Y46" s="19">
        <v>132.60999177951635</v>
      </c>
      <c r="Z46" s="20">
        <v>131.68708547861115</v>
      </c>
      <c r="AF46">
        <v>2015</v>
      </c>
      <c r="AG46">
        <v>2020</v>
      </c>
      <c r="AH46">
        <v>2025</v>
      </c>
      <c r="AI46">
        <v>2030</v>
      </c>
      <c r="AJ46">
        <v>2035</v>
      </c>
      <c r="AK46">
        <v>2040</v>
      </c>
      <c r="AL46">
        <v>2045</v>
      </c>
      <c r="AM46">
        <v>2050</v>
      </c>
      <c r="AR46">
        <v>2015</v>
      </c>
      <c r="AS46">
        <v>2020</v>
      </c>
      <c r="AT46">
        <v>2025</v>
      </c>
      <c r="AU46">
        <v>2030</v>
      </c>
      <c r="AV46">
        <v>2035</v>
      </c>
      <c r="AW46">
        <v>2040</v>
      </c>
      <c r="AX46">
        <v>2045</v>
      </c>
      <c r="AY46">
        <v>2050</v>
      </c>
    </row>
    <row r="47" spans="1:51" ht="15.75" thickBot="1">
      <c r="A47" s="3">
        <v>3</v>
      </c>
      <c r="D47" s="144"/>
      <c r="E47" s="21" t="s">
        <v>969</v>
      </c>
      <c r="F47" s="22" t="s">
        <v>983</v>
      </c>
      <c r="G47" s="23">
        <v>6970</v>
      </c>
      <c r="H47" s="24">
        <v>6820</v>
      </c>
      <c r="I47" s="24">
        <v>6750</v>
      </c>
      <c r="J47" s="24">
        <v>6650</v>
      </c>
      <c r="K47" s="24">
        <v>6600</v>
      </c>
      <c r="L47" s="24">
        <v>6550</v>
      </c>
      <c r="M47" s="24">
        <v>6500</v>
      </c>
      <c r="N47" s="25">
        <v>6450</v>
      </c>
      <c r="P47" s="144"/>
      <c r="Q47" s="21" t="s">
        <v>969</v>
      </c>
      <c r="R47" s="22" t="s">
        <v>983</v>
      </c>
      <c r="S47" s="23">
        <v>139.4</v>
      </c>
      <c r="T47" s="24">
        <v>136.47183334626271</v>
      </c>
      <c r="U47" s="24">
        <v>135.06774910371104</v>
      </c>
      <c r="V47" s="24">
        <v>133.07197040280758</v>
      </c>
      <c r="W47" s="24">
        <v>131.91571180589975</v>
      </c>
      <c r="X47" s="24">
        <v>130.95477193753254</v>
      </c>
      <c r="Y47" s="24">
        <v>129.9174728164424</v>
      </c>
      <c r="Z47" s="25">
        <v>128.99713316699581</v>
      </c>
      <c r="AB47" s="8">
        <v>16</v>
      </c>
      <c r="AC47" t="s">
        <v>978</v>
      </c>
      <c r="AD47" t="s">
        <v>968</v>
      </c>
      <c r="AE47" t="s">
        <v>983</v>
      </c>
      <c r="AF47">
        <v>11790</v>
      </c>
      <c r="AG47">
        <v>11640</v>
      </c>
      <c r="AH47">
        <v>11560</v>
      </c>
      <c r="AI47">
        <v>11410</v>
      </c>
      <c r="AJ47">
        <v>11350</v>
      </c>
      <c r="AK47">
        <v>11280</v>
      </c>
      <c r="AL47">
        <v>11220</v>
      </c>
      <c r="AM47">
        <v>11140</v>
      </c>
      <c r="AO47" t="s">
        <v>978</v>
      </c>
      <c r="AP47" t="s">
        <v>968</v>
      </c>
      <c r="AQ47" t="s">
        <v>983</v>
      </c>
      <c r="AR47" s="15">
        <v>235.8</v>
      </c>
      <c r="AS47" s="15">
        <v>232.88410935979493</v>
      </c>
      <c r="AT47" s="15">
        <v>231.20814138457456</v>
      </c>
      <c r="AU47" s="15">
        <v>228.14047753204832</v>
      </c>
      <c r="AV47" s="15">
        <v>226.91567637132891</v>
      </c>
      <c r="AW47" s="15">
        <v>225.58837247547103</v>
      </c>
      <c r="AX47" s="15">
        <v>224.31446242187914</v>
      </c>
      <c r="AY47" s="15">
        <v>222.75333397314569</v>
      </c>
    </row>
    <row r="48" spans="1:51">
      <c r="AB48" s="8">
        <v>31</v>
      </c>
      <c r="AC48" t="s">
        <v>980</v>
      </c>
      <c r="AD48" t="s">
        <v>968</v>
      </c>
      <c r="AE48" t="s">
        <v>983</v>
      </c>
      <c r="AF48">
        <v>3540</v>
      </c>
      <c r="AG48">
        <v>3500</v>
      </c>
      <c r="AH48">
        <v>3470</v>
      </c>
      <c r="AI48">
        <v>3430</v>
      </c>
      <c r="AJ48">
        <v>3410</v>
      </c>
      <c r="AK48">
        <v>3390</v>
      </c>
      <c r="AL48">
        <v>3370</v>
      </c>
      <c r="AM48">
        <v>3340</v>
      </c>
      <c r="AO48" t="s">
        <v>980</v>
      </c>
      <c r="AP48" t="s">
        <v>968</v>
      </c>
      <c r="AQ48" t="s">
        <v>983</v>
      </c>
      <c r="AR48" s="15">
        <v>70.8</v>
      </c>
      <c r="AS48" s="15">
        <v>69.924490851032573</v>
      </c>
      <c r="AT48" s="15">
        <v>69.421274003510931</v>
      </c>
      <c r="AU48" s="15">
        <v>68.500194271709162</v>
      </c>
      <c r="AV48" s="15">
        <v>68.132442269253986</v>
      </c>
      <c r="AW48" s="15">
        <v>67.733913364136356</v>
      </c>
      <c r="AX48" s="15">
        <v>67.351416197917928</v>
      </c>
      <c r="AY48" s="15">
        <v>66.882680429595908</v>
      </c>
    </row>
    <row r="49" spans="28:51">
      <c r="AB49" s="8">
        <v>46</v>
      </c>
      <c r="AC49" t="s">
        <v>981</v>
      </c>
      <c r="AD49" t="s">
        <v>968</v>
      </c>
      <c r="AE49" t="s">
        <v>983</v>
      </c>
      <c r="AF49">
        <v>6970</v>
      </c>
      <c r="AG49">
        <v>6880</v>
      </c>
      <c r="AH49">
        <v>6830</v>
      </c>
      <c r="AI49">
        <v>6740</v>
      </c>
      <c r="AJ49">
        <v>6710</v>
      </c>
      <c r="AK49">
        <v>6670</v>
      </c>
      <c r="AL49">
        <v>6630</v>
      </c>
      <c r="AM49">
        <v>6580</v>
      </c>
      <c r="AO49" t="s">
        <v>981</v>
      </c>
      <c r="AP49" t="s">
        <v>968</v>
      </c>
      <c r="AQ49" t="s">
        <v>983</v>
      </c>
      <c r="AR49" s="15">
        <v>139.4</v>
      </c>
      <c r="AS49" s="15">
        <v>137.67618678861498</v>
      </c>
      <c r="AT49" s="15">
        <v>136.68538977527436</v>
      </c>
      <c r="AU49" s="15">
        <v>134.87185143328048</v>
      </c>
      <c r="AV49" s="15">
        <v>134.14777475048029</v>
      </c>
      <c r="AW49" s="15">
        <v>133.36310060678824</v>
      </c>
      <c r="AX49" s="15">
        <v>132.60999177951635</v>
      </c>
      <c r="AY49" s="15">
        <v>131.68708547861115</v>
      </c>
    </row>
    <row r="50" spans="28:51" ht="15" customHeight="1"/>
    <row r="52" spans="28:51"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28:51">
      <c r="AB53" s="8">
        <v>17</v>
      </c>
      <c r="AC53" t="s">
        <v>978</v>
      </c>
      <c r="AD53" t="s">
        <v>969</v>
      </c>
      <c r="AE53" t="s">
        <v>983</v>
      </c>
      <c r="AF53">
        <v>11790</v>
      </c>
      <c r="AG53">
        <v>11540</v>
      </c>
      <c r="AH53">
        <v>11420</v>
      </c>
      <c r="AI53">
        <v>11250</v>
      </c>
      <c r="AJ53">
        <v>11160</v>
      </c>
      <c r="AK53">
        <v>11080</v>
      </c>
      <c r="AL53">
        <v>10990</v>
      </c>
      <c r="AM53">
        <v>10910</v>
      </c>
      <c r="AO53" t="s">
        <v>978</v>
      </c>
      <c r="AP53" t="s">
        <v>969</v>
      </c>
      <c r="AQ53" t="s">
        <v>983</v>
      </c>
      <c r="AR53" s="15">
        <v>235.8</v>
      </c>
      <c r="AS53" s="15">
        <v>230.84690317825502</v>
      </c>
      <c r="AT53" s="15">
        <v>228.47184532751118</v>
      </c>
      <c r="AU53" s="15">
        <v>225.09591550202313</v>
      </c>
      <c r="AV53" s="15">
        <v>223.14006344211737</v>
      </c>
      <c r="AW53" s="15">
        <v>221.51459987711743</v>
      </c>
      <c r="AX53" s="15">
        <v>219.75997195205966</v>
      </c>
      <c r="AY53" s="15">
        <v>218.2031850844879</v>
      </c>
    </row>
    <row r="54" spans="28:51">
      <c r="AB54" s="8">
        <v>32</v>
      </c>
      <c r="AC54" t="s">
        <v>980</v>
      </c>
      <c r="AD54" t="s">
        <v>969</v>
      </c>
      <c r="AE54" t="s">
        <v>983</v>
      </c>
      <c r="AF54">
        <v>3540</v>
      </c>
      <c r="AG54">
        <v>3470</v>
      </c>
      <c r="AH54">
        <v>3430</v>
      </c>
      <c r="AI54">
        <v>3380</v>
      </c>
      <c r="AJ54">
        <v>3350</v>
      </c>
      <c r="AK54">
        <v>3330</v>
      </c>
      <c r="AL54">
        <v>3300</v>
      </c>
      <c r="AM54">
        <v>3280</v>
      </c>
      <c r="AO54" t="s">
        <v>980</v>
      </c>
      <c r="AP54" t="s">
        <v>969</v>
      </c>
      <c r="AQ54" t="s">
        <v>983</v>
      </c>
      <c r="AR54" s="15">
        <v>70.8</v>
      </c>
      <c r="AS54" s="15">
        <v>69.312810623496418</v>
      </c>
      <c r="AT54" s="15">
        <v>68.599688927853236</v>
      </c>
      <c r="AU54" s="15">
        <v>67.58605096498404</v>
      </c>
      <c r="AV54" s="15">
        <v>66.99879767473243</v>
      </c>
      <c r="AW54" s="15">
        <v>66.510745001271886</v>
      </c>
      <c r="AX54" s="15">
        <v>65.983910153544613</v>
      </c>
      <c r="AY54" s="15">
        <v>65.516477964299142</v>
      </c>
    </row>
    <row r="55" spans="28:51" ht="15" customHeight="1">
      <c r="AB55" s="8">
        <v>47</v>
      </c>
      <c r="AC55" t="s">
        <v>981</v>
      </c>
      <c r="AD55" t="s">
        <v>969</v>
      </c>
      <c r="AE55" t="s">
        <v>983</v>
      </c>
      <c r="AF55">
        <v>6970</v>
      </c>
      <c r="AG55">
        <v>6820</v>
      </c>
      <c r="AH55">
        <v>6750</v>
      </c>
      <c r="AI55">
        <v>6650</v>
      </c>
      <c r="AJ55">
        <v>6600</v>
      </c>
      <c r="AK55">
        <v>6550</v>
      </c>
      <c r="AL55">
        <v>6500</v>
      </c>
      <c r="AM55">
        <v>6450</v>
      </c>
      <c r="AO55" t="s">
        <v>981</v>
      </c>
      <c r="AP55" t="s">
        <v>969</v>
      </c>
      <c r="AQ55" t="s">
        <v>983</v>
      </c>
      <c r="AR55" s="15">
        <v>139.4</v>
      </c>
      <c r="AS55" s="15">
        <v>136.47183334626271</v>
      </c>
      <c r="AT55" s="15">
        <v>135.06774910371104</v>
      </c>
      <c r="AU55" s="15">
        <v>133.07197040280758</v>
      </c>
      <c r="AV55" s="15">
        <v>131.91571180589975</v>
      </c>
      <c r="AW55" s="15">
        <v>130.95477193753254</v>
      </c>
      <c r="AX55" s="15">
        <v>129.9174728164424</v>
      </c>
      <c r="AY55" s="15">
        <v>128.99713316699581</v>
      </c>
    </row>
    <row r="60" spans="28:51" ht="15" customHeight="1"/>
    <row r="65" ht="15" customHeight="1"/>
    <row r="70" ht="15" customHeight="1"/>
    <row r="75" ht="15" customHeight="1"/>
    <row r="80" ht="15" customHeight="1"/>
    <row r="85" ht="15" customHeight="1"/>
    <row r="90" ht="15" customHeight="1"/>
    <row r="95" ht="15" customHeight="1"/>
    <row r="100" ht="15" customHeight="1"/>
    <row r="105" ht="15" customHeight="1"/>
    <row r="110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44">
    <mergeCell ref="D45:D47"/>
    <mergeCell ref="P45:P47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W23"/>
  <sheetViews>
    <sheetView workbookViewId="0">
      <selection activeCell="J20" sqref="J20"/>
    </sheetView>
  </sheetViews>
  <sheetFormatPr defaultRowHeight="15"/>
  <cols>
    <col min="3" max="3" width="17.85546875" bestFit="1" customWidth="1"/>
    <col min="6" max="6" width="8.7109375" customWidth="1"/>
    <col min="15" max="15" width="17.85546875" bestFit="1" customWidth="1"/>
    <col min="16" max="16" width="10.5703125" bestFit="1" customWidth="1"/>
    <col min="17" max="17" width="8" customWidth="1"/>
    <col min="18" max="19" width="10.5703125" bestFit="1" customWidth="1"/>
    <col min="20" max="23" width="9.5703125" bestFit="1" customWidth="1"/>
  </cols>
  <sheetData>
    <row r="1" spans="2:23" ht="18.75">
      <c r="E1" s="81" t="s">
        <v>1054</v>
      </c>
      <c r="P1" s="81" t="s">
        <v>1055</v>
      </c>
    </row>
    <row r="3" spans="2:23">
      <c r="E3" s="2">
        <v>2015</v>
      </c>
      <c r="F3" s="2">
        <v>2020</v>
      </c>
      <c r="G3" s="2">
        <v>2025</v>
      </c>
      <c r="H3" s="2">
        <v>2030</v>
      </c>
      <c r="I3" s="2">
        <v>2035</v>
      </c>
      <c r="J3" s="2">
        <v>2040</v>
      </c>
      <c r="K3" s="2">
        <v>2045</v>
      </c>
      <c r="L3" s="2">
        <v>2050</v>
      </c>
      <c r="P3" s="2">
        <v>2015</v>
      </c>
      <c r="Q3" s="2">
        <v>2020</v>
      </c>
      <c r="R3" s="2">
        <v>2025</v>
      </c>
      <c r="S3" s="2">
        <v>2030</v>
      </c>
      <c r="T3" s="2">
        <v>2035</v>
      </c>
      <c r="U3" s="2">
        <v>2040</v>
      </c>
      <c r="V3" s="2">
        <v>2045</v>
      </c>
      <c r="W3" s="2">
        <v>2050</v>
      </c>
    </row>
    <row r="4" spans="2:23">
      <c r="C4" s="2" t="s">
        <v>978</v>
      </c>
      <c r="D4" t="s">
        <v>1056</v>
      </c>
      <c r="E4" s="82">
        <v>11790</v>
      </c>
      <c r="F4" s="15">
        <v>10828.291091631874</v>
      </c>
      <c r="G4" s="15">
        <v>9379.1315112690427</v>
      </c>
      <c r="H4" s="15">
        <v>6781.9466725864031</v>
      </c>
      <c r="I4" s="15">
        <v>4534.4354138798562</v>
      </c>
      <c r="J4" s="15">
        <v>2784.6813319832477</v>
      </c>
      <c r="K4" s="15">
        <v>1558.4008921678592</v>
      </c>
      <c r="L4" s="15">
        <v>787.22357103884849</v>
      </c>
      <c r="O4" s="2" t="s">
        <v>978</v>
      </c>
      <c r="P4" s="15">
        <v>235.8</v>
      </c>
      <c r="Q4" s="15">
        <v>216.56582183263748</v>
      </c>
      <c r="R4" s="15">
        <v>187.58263022538085</v>
      </c>
      <c r="S4" s="15">
        <v>135.63893345172806</v>
      </c>
      <c r="T4" s="15">
        <v>90.688708277597129</v>
      </c>
      <c r="U4" s="15">
        <v>55.693626639664956</v>
      </c>
      <c r="V4" s="15">
        <v>31.168017843357184</v>
      </c>
      <c r="W4" s="15">
        <v>15.74447142077697</v>
      </c>
    </row>
    <row r="5" spans="2:23">
      <c r="C5" s="2" t="s">
        <v>980</v>
      </c>
      <c r="D5" t="s">
        <v>1056</v>
      </c>
      <c r="E5" s="82">
        <v>3540</v>
      </c>
      <c r="F5" s="15">
        <v>3270.4448757738332</v>
      </c>
      <c r="G5" s="15">
        <v>3091.8218127651235</v>
      </c>
      <c r="H5" s="15">
        <v>2594.2751504729149</v>
      </c>
      <c r="I5" s="15">
        <v>2407.1543422184009</v>
      </c>
      <c r="J5" s="15">
        <v>2220.0335339638864</v>
      </c>
      <c r="K5" s="15">
        <v>2032.9127257093719</v>
      </c>
      <c r="L5" s="15">
        <v>1845.7919174548579</v>
      </c>
      <c r="O5" s="2" t="s">
        <v>980</v>
      </c>
      <c r="P5" s="15">
        <v>70.8</v>
      </c>
      <c r="Q5" s="15">
        <v>65.408897515476667</v>
      </c>
      <c r="R5" s="15">
        <v>61.836436255302473</v>
      </c>
      <c r="S5" s="15">
        <v>51.885503009458297</v>
      </c>
      <c r="T5" s="15">
        <v>48.143086844368021</v>
      </c>
      <c r="U5" s="15">
        <v>44.400670679277731</v>
      </c>
      <c r="V5" s="15">
        <v>40.658254514187441</v>
      </c>
      <c r="W5" s="15">
        <v>36.915838349097157</v>
      </c>
    </row>
    <row r="6" spans="2:23">
      <c r="C6" s="2" t="s">
        <v>981</v>
      </c>
      <c r="D6" t="s">
        <v>1056</v>
      </c>
      <c r="E6" s="82">
        <v>6970</v>
      </c>
      <c r="F6" s="15">
        <v>6439.2657582326601</v>
      </c>
      <c r="G6" s="15">
        <v>6087.5700663765283</v>
      </c>
      <c r="H6" s="15">
        <v>5107.937231298366</v>
      </c>
      <c r="I6" s="15">
        <v>4739.5101031814274</v>
      </c>
      <c r="J6" s="15">
        <v>4371.082975064488</v>
      </c>
      <c r="K6" s="15">
        <v>4002.6558469475485</v>
      </c>
      <c r="L6" s="15">
        <v>3634.22871883061</v>
      </c>
      <c r="O6" s="2" t="s">
        <v>981</v>
      </c>
      <c r="P6" s="15">
        <v>139.4</v>
      </c>
      <c r="Q6" s="15">
        <v>128.78531516465321</v>
      </c>
      <c r="R6" s="15">
        <v>121.75140132753057</v>
      </c>
      <c r="S6" s="15">
        <v>102.15874462596732</v>
      </c>
      <c r="T6" s="15">
        <v>94.790202063628556</v>
      </c>
      <c r="U6" s="15">
        <v>87.421659501289767</v>
      </c>
      <c r="V6" s="15">
        <v>80.053116938950978</v>
      </c>
      <c r="W6" s="15">
        <v>72.684574376612204</v>
      </c>
    </row>
    <row r="12" spans="2:23">
      <c r="C12" s="147" t="s">
        <v>1057</v>
      </c>
      <c r="D12" s="147"/>
      <c r="E12" s="147"/>
      <c r="F12" s="147"/>
      <c r="G12" s="147"/>
      <c r="H12" s="147"/>
      <c r="I12" s="147"/>
      <c r="N12" s="147" t="s">
        <v>1058</v>
      </c>
      <c r="O12" s="147"/>
      <c r="P12" s="147"/>
      <c r="Q12" s="147"/>
      <c r="R12" s="147"/>
      <c r="S12" s="147"/>
      <c r="T12" s="147"/>
    </row>
    <row r="13" spans="2:23">
      <c r="C13">
        <v>2020</v>
      </c>
      <c r="D13">
        <v>2025</v>
      </c>
      <c r="E13">
        <v>2030</v>
      </c>
      <c r="F13">
        <v>2035</v>
      </c>
      <c r="G13">
        <v>2040</v>
      </c>
      <c r="H13">
        <v>2040</v>
      </c>
      <c r="I13">
        <v>2050</v>
      </c>
      <c r="N13">
        <v>2020</v>
      </c>
      <c r="O13">
        <v>2025</v>
      </c>
      <c r="P13">
        <v>2030</v>
      </c>
      <c r="Q13">
        <v>2035</v>
      </c>
      <c r="R13">
        <v>2040</v>
      </c>
      <c r="S13">
        <v>2045</v>
      </c>
      <c r="T13">
        <v>2050</v>
      </c>
    </row>
    <row r="14" spans="2:23">
      <c r="B14" s="83">
        <v>1</v>
      </c>
    </row>
    <row r="15" spans="2:23">
      <c r="B15" s="84">
        <v>2</v>
      </c>
      <c r="C15" s="17"/>
      <c r="D15" s="17"/>
      <c r="E15" s="85">
        <v>-0.1</v>
      </c>
      <c r="F15" s="86">
        <v>-0.125</v>
      </c>
      <c r="G15" s="86">
        <v>-0.15000000000000002</v>
      </c>
      <c r="H15" s="86">
        <v>-0.17500000000000002</v>
      </c>
      <c r="I15" s="85">
        <v>-0.2</v>
      </c>
      <c r="N15" s="87"/>
      <c r="O15" s="87"/>
      <c r="P15" s="85">
        <v>-0.1</v>
      </c>
      <c r="Q15" s="86">
        <v>-0.125</v>
      </c>
      <c r="R15" s="86">
        <v>-0.15000000000000002</v>
      </c>
      <c r="S15" s="86">
        <v>-0.17500000000000002</v>
      </c>
      <c r="T15" s="85">
        <v>-0.2</v>
      </c>
    </row>
    <row r="16" spans="2:23">
      <c r="B16" s="84">
        <v>3</v>
      </c>
      <c r="C16" s="17"/>
      <c r="D16" s="17"/>
      <c r="E16" s="17"/>
      <c r="I16" s="17"/>
      <c r="N16" s="87"/>
      <c r="O16" s="87"/>
      <c r="P16" s="87"/>
      <c r="T16" s="87"/>
    </row>
    <row r="17" spans="2:20">
      <c r="B17" s="84">
        <v>4</v>
      </c>
      <c r="C17" s="17"/>
      <c r="D17" s="85">
        <v>-1.1476043631407841E-2</v>
      </c>
      <c r="E17" s="86">
        <v>-1.3771252357689409E-2</v>
      </c>
      <c r="F17" s="86">
        <v>-1.6066461083970977E-2</v>
      </c>
      <c r="G17" s="86">
        <v>-1.8361669810252546E-2</v>
      </c>
      <c r="H17" s="86">
        <v>-2.0656878536534112E-2</v>
      </c>
      <c r="I17" s="85">
        <v>-2.2952087262815682E-2</v>
      </c>
      <c r="N17" s="87"/>
      <c r="O17" s="85">
        <v>-1.23857347162786E-2</v>
      </c>
      <c r="P17" s="86">
        <v>-1.4862881659534319E-2</v>
      </c>
      <c r="Q17" s="86">
        <v>-1.734002860279004E-2</v>
      </c>
      <c r="R17" s="86">
        <v>-1.981717554604576E-2</v>
      </c>
      <c r="S17" s="86">
        <v>-2.229432248930148E-2</v>
      </c>
      <c r="T17" s="85">
        <v>-2.4771469432557199E-2</v>
      </c>
    </row>
    <row r="18" spans="2:20">
      <c r="B18" s="83">
        <v>5</v>
      </c>
      <c r="C18" s="85">
        <v>-8.1569881965065899E-2</v>
      </c>
      <c r="D18" s="17">
        <v>-0.12235482294759885</v>
      </c>
      <c r="E18" s="85">
        <v>-0.1631397639301318</v>
      </c>
      <c r="F18" s="86">
        <v>-0.19032972458515376</v>
      </c>
      <c r="G18" s="86">
        <v>-0.21751968524017573</v>
      </c>
      <c r="H18" s="86">
        <v>-0.2447096458951977</v>
      </c>
      <c r="I18" s="85">
        <v>-0.27189960655021966</v>
      </c>
      <c r="N18" s="85">
        <v>-7.6145515318126231E-2</v>
      </c>
      <c r="O18" s="17">
        <v>-0.11421827297718934</v>
      </c>
      <c r="P18" s="85">
        <v>-0.15229103063625246</v>
      </c>
      <c r="Q18" s="86">
        <v>-0.17767286907562788</v>
      </c>
      <c r="R18" s="86">
        <v>-0.20305470751500326</v>
      </c>
      <c r="S18" s="86">
        <v>-0.22843654595437868</v>
      </c>
      <c r="T18" s="85">
        <v>-0.25381838439375409</v>
      </c>
    </row>
    <row r="19" spans="2:20">
      <c r="B19" s="83">
        <v>6</v>
      </c>
      <c r="N19" s="87"/>
      <c r="O19" s="87"/>
      <c r="P19" s="87"/>
      <c r="T19" s="87"/>
    </row>
    <row r="20" spans="2:20">
      <c r="N20" s="87"/>
      <c r="O20" s="87"/>
      <c r="P20" s="87"/>
      <c r="T20" s="87"/>
    </row>
    <row r="21" spans="2:20">
      <c r="C21" s="87">
        <v>-8.1569881965065899E-2</v>
      </c>
      <c r="D21" s="87">
        <v>-0.1338308665790067</v>
      </c>
      <c r="E21" s="87">
        <v>-0.27691101628782122</v>
      </c>
      <c r="F21" s="87">
        <v>-0.33139618566912477</v>
      </c>
      <c r="G21" s="87">
        <v>-0.38588135505042831</v>
      </c>
      <c r="H21" s="87">
        <v>-0.44036652443173185</v>
      </c>
      <c r="I21" s="87">
        <v>-0.49485169381303534</v>
      </c>
      <c r="N21" s="87">
        <v>-7.6145515318126231E-2</v>
      </c>
      <c r="O21" s="87">
        <v>-0.12660400769346794</v>
      </c>
      <c r="P21" s="87">
        <v>-0.26715391229578678</v>
      </c>
      <c r="Q21" s="87">
        <v>-0.3200128976784179</v>
      </c>
      <c r="R21" s="87">
        <v>-0.37287188306104901</v>
      </c>
      <c r="S21" s="87">
        <v>-0.42573086844368019</v>
      </c>
      <c r="T21" s="87">
        <v>-0.47858985382631131</v>
      </c>
    </row>
    <row r="23" spans="2:20">
      <c r="C23">
        <v>2020</v>
      </c>
      <c r="D23">
        <v>2025</v>
      </c>
      <c r="E23">
        <v>2030</v>
      </c>
      <c r="F23">
        <v>2035</v>
      </c>
      <c r="G23">
        <v>2040</v>
      </c>
      <c r="H23">
        <v>2045</v>
      </c>
      <c r="I23">
        <v>2050</v>
      </c>
      <c r="N23">
        <v>2020</v>
      </c>
      <c r="O23">
        <v>2025</v>
      </c>
      <c r="P23">
        <v>2030</v>
      </c>
      <c r="Q23">
        <v>2035</v>
      </c>
      <c r="R23">
        <v>2040</v>
      </c>
      <c r="S23">
        <v>2045</v>
      </c>
      <c r="T23">
        <v>2050</v>
      </c>
    </row>
  </sheetData>
  <mergeCells count="2">
    <mergeCell ref="C12:I12"/>
    <mergeCell ref="N12:T1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/>
  </sheetPr>
  <dimension ref="A1:CR135"/>
  <sheetViews>
    <sheetView topLeftCell="AI82" zoomScale="85" zoomScaleNormal="85" workbookViewId="0">
      <selection activeCell="AI5" sqref="AI5:AM5"/>
    </sheetView>
  </sheetViews>
  <sheetFormatPr defaultRowHeight="15"/>
  <cols>
    <col min="2" max="2" width="25.5703125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36.5703125" customWidth="1"/>
    <col min="41" max="41" width="17.85546875" bestFit="1" customWidth="1"/>
    <col min="52" max="52" width="9.140625" style="1"/>
    <col min="53" max="53" width="21.140625" bestFit="1" customWidth="1"/>
    <col min="74" max="74" width="9.140625" style="1"/>
    <col min="75" max="75" width="32.5703125" bestFit="1" customWidth="1"/>
    <col min="85" max="85" width="14.140625" bestFit="1" customWidth="1"/>
    <col min="95" max="95" width="6.85546875" bestFit="1" customWidth="1"/>
    <col min="96" max="96" width="9.140625" style="1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1048</v>
      </c>
      <c r="C5" s="8" t="s">
        <v>966</v>
      </c>
      <c r="D5" s="143" t="s">
        <v>1051</v>
      </c>
      <c r="E5" s="9" t="s">
        <v>967</v>
      </c>
      <c r="F5" s="10" t="s">
        <v>979</v>
      </c>
      <c r="G5" s="11">
        <v>6000</v>
      </c>
      <c r="H5" s="12">
        <v>4920</v>
      </c>
      <c r="I5" s="12">
        <v>4250</v>
      </c>
      <c r="J5" s="12">
        <v>3760</v>
      </c>
      <c r="K5" s="12">
        <v>3550</v>
      </c>
      <c r="L5" s="12">
        <v>3430</v>
      </c>
      <c r="M5" s="12">
        <v>3340</v>
      </c>
      <c r="N5" s="13">
        <v>3280</v>
      </c>
      <c r="P5" s="143" t="s">
        <v>1051</v>
      </c>
      <c r="Q5" s="9" t="s">
        <v>967</v>
      </c>
      <c r="R5" s="10" t="s">
        <v>979</v>
      </c>
      <c r="S5" s="11">
        <v>102.00000000000001</v>
      </c>
      <c r="T5" s="12">
        <v>83.581519458869053</v>
      </c>
      <c r="U5" s="12">
        <v>72.201286233798484</v>
      </c>
      <c r="V5" s="12">
        <v>63.908335479417829</v>
      </c>
      <c r="W5" s="12">
        <v>60.352499324646168</v>
      </c>
      <c r="X5" s="12">
        <v>58.23005930223232</v>
      </c>
      <c r="Y5" s="12">
        <v>56.77866085887495</v>
      </c>
      <c r="Z5" s="13">
        <v>55.706398988240778</v>
      </c>
      <c r="AA5" s="37"/>
      <c r="AB5" s="8">
        <v>5</v>
      </c>
      <c r="AC5" t="s">
        <v>1051</v>
      </c>
      <c r="AD5" t="s">
        <v>967</v>
      </c>
      <c r="AE5" t="s">
        <v>979</v>
      </c>
      <c r="AF5">
        <v>6000</v>
      </c>
      <c r="AG5">
        <v>4920</v>
      </c>
      <c r="AH5">
        <v>4250</v>
      </c>
      <c r="AI5">
        <v>3760</v>
      </c>
      <c r="AJ5">
        <v>3550</v>
      </c>
      <c r="AK5">
        <v>3430</v>
      </c>
      <c r="AL5">
        <v>3340</v>
      </c>
      <c r="AM5">
        <v>3280</v>
      </c>
      <c r="AO5" t="s">
        <v>1051</v>
      </c>
      <c r="AP5" t="s">
        <v>967</v>
      </c>
      <c r="AQ5" t="s">
        <v>979</v>
      </c>
      <c r="AR5" s="15">
        <v>102.00000000000001</v>
      </c>
      <c r="AS5" s="15">
        <v>83.581519458869053</v>
      </c>
      <c r="AT5" s="15">
        <v>72.201286233798484</v>
      </c>
      <c r="AU5" s="15">
        <v>63.908335479417829</v>
      </c>
      <c r="AV5" s="15">
        <v>60.352499324646168</v>
      </c>
      <c r="AW5" s="15">
        <v>58.23005930223232</v>
      </c>
      <c r="AX5" s="15">
        <v>56.77866085887495</v>
      </c>
      <c r="AY5" s="15">
        <v>55.706398988240778</v>
      </c>
      <c r="BA5" s="8" t="s">
        <v>967</v>
      </c>
      <c r="BC5">
        <v>6000</v>
      </c>
      <c r="BD5">
        <v>5360</v>
      </c>
      <c r="BE5">
        <v>4940</v>
      </c>
      <c r="BF5">
        <v>4610</v>
      </c>
      <c r="BG5">
        <v>4470</v>
      </c>
      <c r="BH5">
        <v>4380</v>
      </c>
      <c r="BI5">
        <v>4320</v>
      </c>
      <c r="BJ5">
        <v>4270</v>
      </c>
      <c r="BM5" t="s">
        <v>967</v>
      </c>
      <c r="BN5" s="15">
        <v>102.00000000000001</v>
      </c>
      <c r="BO5" s="15">
        <v>91.190254933925644</v>
      </c>
      <c r="BP5" s="15">
        <v>83.983133540378958</v>
      </c>
      <c r="BQ5" s="15">
        <v>78.412613847177823</v>
      </c>
      <c r="BR5" s="15">
        <v>75.927758980345075</v>
      </c>
      <c r="BS5" s="15">
        <v>74.413992545620701</v>
      </c>
      <c r="BT5" s="15">
        <v>73.364892322546211</v>
      </c>
      <c r="BU5" s="15">
        <v>72.582285438776793</v>
      </c>
      <c r="BW5" s="2" t="s">
        <v>1051</v>
      </c>
      <c r="BY5">
        <v>6000</v>
      </c>
      <c r="BZ5">
        <v>5800</v>
      </c>
      <c r="CA5">
        <v>5630</v>
      </c>
      <c r="CB5">
        <v>5470</v>
      </c>
      <c r="CC5">
        <v>5290</v>
      </c>
      <c r="CD5">
        <v>5120</v>
      </c>
      <c r="CE5">
        <v>5010</v>
      </c>
      <c r="CF5">
        <v>4910</v>
      </c>
      <c r="CG5" s="17">
        <v>0.18166666666666664</v>
      </c>
      <c r="CI5" t="s">
        <v>1051</v>
      </c>
      <c r="CK5" s="15">
        <v>102.00000000000001</v>
      </c>
      <c r="CL5" s="15">
        <v>98.62372119846826</v>
      </c>
      <c r="CM5" s="15">
        <v>95.652620014185388</v>
      </c>
      <c r="CN5" s="15">
        <v>93.039729375665033</v>
      </c>
      <c r="CO5" s="15">
        <v>89.974318558108138</v>
      </c>
      <c r="CP5" s="15">
        <v>87.105388936524278</v>
      </c>
      <c r="CQ5" s="15">
        <v>85.212495425627267</v>
      </c>
    </row>
    <row r="6" spans="1:95">
      <c r="A6" s="3">
        <v>2</v>
      </c>
      <c r="C6">
        <v>-1</v>
      </c>
      <c r="D6" s="143"/>
      <c r="E6" s="9" t="s">
        <v>968</v>
      </c>
      <c r="F6" s="10" t="s">
        <v>979</v>
      </c>
      <c r="G6" s="18">
        <v>6000</v>
      </c>
      <c r="H6" s="19">
        <v>3600</v>
      </c>
      <c r="I6" s="19">
        <v>3410</v>
      </c>
      <c r="J6" s="19">
        <v>3250</v>
      </c>
      <c r="K6" s="19">
        <v>3060</v>
      </c>
      <c r="L6" s="19">
        <v>2890</v>
      </c>
      <c r="M6" s="19">
        <v>2780</v>
      </c>
      <c r="N6" s="20">
        <v>2670</v>
      </c>
      <c r="P6" s="143"/>
      <c r="Q6" s="9" t="s">
        <v>968</v>
      </c>
      <c r="R6" s="10" t="s">
        <v>979</v>
      </c>
      <c r="S6" s="18">
        <v>102.00000000000001</v>
      </c>
      <c r="T6" s="19">
        <v>61.2</v>
      </c>
      <c r="U6" s="19">
        <v>57.960893789453934</v>
      </c>
      <c r="V6" s="19">
        <v>55.176189998874449</v>
      </c>
      <c r="W6" s="19">
        <v>51.985938600206204</v>
      </c>
      <c r="X6" s="19">
        <v>49.075740358926026</v>
      </c>
      <c r="Y6" s="19">
        <v>47.195889200697806</v>
      </c>
      <c r="Z6" s="20">
        <v>45.432760328222244</v>
      </c>
      <c r="AA6" s="37"/>
      <c r="AB6" s="8">
        <v>20</v>
      </c>
      <c r="AC6" t="s">
        <v>1052</v>
      </c>
      <c r="AD6" t="s">
        <v>967</v>
      </c>
      <c r="AE6" t="s">
        <v>979</v>
      </c>
      <c r="AF6">
        <v>5280</v>
      </c>
      <c r="AG6">
        <v>4330</v>
      </c>
      <c r="AH6">
        <v>3740</v>
      </c>
      <c r="AI6">
        <v>3310</v>
      </c>
      <c r="AJ6">
        <v>3120</v>
      </c>
      <c r="AK6">
        <v>3010</v>
      </c>
      <c r="AL6">
        <v>2940</v>
      </c>
      <c r="AM6">
        <v>2880</v>
      </c>
      <c r="AO6" t="s">
        <v>1052</v>
      </c>
      <c r="AP6" t="s">
        <v>967</v>
      </c>
      <c r="AQ6" t="s">
        <v>979</v>
      </c>
      <c r="AR6" s="15">
        <v>89.76</v>
      </c>
      <c r="AS6" s="15">
        <v>73.55173712380477</v>
      </c>
      <c r="AT6" s="15">
        <v>63.537131885742674</v>
      </c>
      <c r="AU6" s="15">
        <v>56.2393352218877</v>
      </c>
      <c r="AV6" s="15">
        <v>53.11019940568864</v>
      </c>
      <c r="AW6" s="15">
        <v>51.242452185964453</v>
      </c>
      <c r="AX6" s="15">
        <v>49.965221555809968</v>
      </c>
      <c r="AY6" s="15">
        <v>49.021631109651899</v>
      </c>
      <c r="BA6" s="8" t="s">
        <v>968</v>
      </c>
      <c r="BC6">
        <v>6000</v>
      </c>
      <c r="BD6">
        <v>5800</v>
      </c>
      <c r="BE6">
        <v>5630</v>
      </c>
      <c r="BF6">
        <v>5470</v>
      </c>
      <c r="BG6">
        <v>5290</v>
      </c>
      <c r="BH6">
        <v>5120</v>
      </c>
      <c r="BI6">
        <v>5010</v>
      </c>
      <c r="BJ6">
        <v>4910</v>
      </c>
      <c r="BM6" t="s">
        <v>968</v>
      </c>
      <c r="BN6" s="15">
        <v>102.00000000000001</v>
      </c>
      <c r="BO6" s="15">
        <v>98.62372119846826</v>
      </c>
      <c r="BP6" s="15">
        <v>95.652620014185388</v>
      </c>
      <c r="BQ6" s="15">
        <v>93.039729375665033</v>
      </c>
      <c r="BR6" s="15">
        <v>89.974318558108138</v>
      </c>
      <c r="BS6" s="15">
        <v>87.105388936524278</v>
      </c>
      <c r="BT6" s="15">
        <v>85.212495425627267</v>
      </c>
      <c r="BU6" s="15">
        <v>83.406922147894178</v>
      </c>
      <c r="BW6" s="2" t="s">
        <v>1052</v>
      </c>
      <c r="BY6">
        <v>5280</v>
      </c>
      <c r="BZ6">
        <v>5110</v>
      </c>
      <c r="CA6">
        <v>4950</v>
      </c>
      <c r="CB6">
        <v>4820</v>
      </c>
      <c r="CC6">
        <v>4660</v>
      </c>
      <c r="CD6">
        <v>4510</v>
      </c>
      <c r="CE6">
        <v>4410</v>
      </c>
      <c r="CF6">
        <v>4320</v>
      </c>
      <c r="CI6" t="s">
        <v>1052</v>
      </c>
      <c r="CK6" s="15">
        <v>89.76</v>
      </c>
      <c r="CL6" s="15">
        <v>86.788874654652076</v>
      </c>
      <c r="CM6" s="15">
        <v>84.174305612483138</v>
      </c>
      <c r="CN6" s="15">
        <v>81.874961850585223</v>
      </c>
      <c r="CO6" s="15">
        <v>79.177400331135146</v>
      </c>
      <c r="CP6" s="15">
        <v>76.652742264141352</v>
      </c>
      <c r="CQ6" s="15">
        <v>74.986995974551988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>
        <v>6000</v>
      </c>
      <c r="H7" s="24">
        <v>4630</v>
      </c>
      <c r="I7" s="24">
        <v>4370</v>
      </c>
      <c r="J7" s="24">
        <v>4040</v>
      </c>
      <c r="K7" s="24">
        <v>3790</v>
      </c>
      <c r="L7" s="24">
        <v>3630</v>
      </c>
      <c r="M7" s="24">
        <v>3520</v>
      </c>
      <c r="N7" s="25">
        <v>3420</v>
      </c>
      <c r="P7" s="144"/>
      <c r="Q7" s="21" t="s">
        <v>969</v>
      </c>
      <c r="R7" s="22" t="s">
        <v>979</v>
      </c>
      <c r="S7" s="23">
        <v>102.00000000000001</v>
      </c>
      <c r="T7" s="24">
        <v>78.688005870101875</v>
      </c>
      <c r="U7" s="24">
        <v>74.307057652300642</v>
      </c>
      <c r="V7" s="24">
        <v>68.688831141167611</v>
      </c>
      <c r="W7" s="24">
        <v>64.456459255712389</v>
      </c>
      <c r="X7" s="24">
        <v>61.707093089500667</v>
      </c>
      <c r="Y7" s="24">
        <v>59.91248785434675</v>
      </c>
      <c r="Z7" s="25">
        <v>58.173504176090518</v>
      </c>
      <c r="AA7" s="37"/>
      <c r="AB7" s="8">
        <v>35</v>
      </c>
      <c r="AC7" t="s">
        <v>1053</v>
      </c>
      <c r="AD7" t="s">
        <v>967</v>
      </c>
      <c r="AE7" t="s">
        <v>979</v>
      </c>
      <c r="AF7">
        <v>3800</v>
      </c>
      <c r="AG7">
        <v>3110</v>
      </c>
      <c r="AH7">
        <v>2690</v>
      </c>
      <c r="AI7">
        <v>2380</v>
      </c>
      <c r="AJ7">
        <v>2250</v>
      </c>
      <c r="AK7">
        <v>2170</v>
      </c>
      <c r="AL7">
        <v>2120</v>
      </c>
      <c r="AM7">
        <v>2080</v>
      </c>
      <c r="AO7" t="s">
        <v>1053</v>
      </c>
      <c r="AP7" t="s">
        <v>967</v>
      </c>
      <c r="AQ7" t="s">
        <v>979</v>
      </c>
      <c r="AR7" s="15">
        <v>64.600000000000009</v>
      </c>
      <c r="AS7" s="15">
        <v>52.934962323950401</v>
      </c>
      <c r="AT7" s="15">
        <v>45.727481281405716</v>
      </c>
      <c r="AU7" s="15">
        <v>40.47527913696463</v>
      </c>
      <c r="AV7" s="15">
        <v>38.223249572275911</v>
      </c>
      <c r="AW7" s="15">
        <v>36.879037558080476</v>
      </c>
      <c r="AX7" s="15">
        <v>35.959818543954142</v>
      </c>
      <c r="AY7" s="15">
        <v>35.280719359219162</v>
      </c>
      <c r="BA7" s="8" t="s">
        <v>969</v>
      </c>
      <c r="BC7">
        <v>6000</v>
      </c>
      <c r="BD7">
        <v>5190</v>
      </c>
      <c r="BE7">
        <v>5020</v>
      </c>
      <c r="BF7">
        <v>4800</v>
      </c>
      <c r="BG7">
        <v>4630</v>
      </c>
      <c r="BH7">
        <v>4520</v>
      </c>
      <c r="BI7">
        <v>4450</v>
      </c>
      <c r="BJ7">
        <v>4370</v>
      </c>
      <c r="BM7" t="s">
        <v>969</v>
      </c>
      <c r="BN7" s="15">
        <v>102.00000000000001</v>
      </c>
      <c r="BO7" s="15">
        <v>88.147420347565316</v>
      </c>
      <c r="BP7" s="15">
        <v>85.352280470454971</v>
      </c>
      <c r="BQ7" s="15">
        <v>81.65987348700439</v>
      </c>
      <c r="BR7" s="15">
        <v>78.790210215969879</v>
      </c>
      <c r="BS7" s="15">
        <v>76.881724336253669</v>
      </c>
      <c r="BT7" s="15">
        <v>75.615872353243319</v>
      </c>
      <c r="BU7" s="15">
        <v>74.373329060308905</v>
      </c>
      <c r="BW7" s="2" t="s">
        <v>1053</v>
      </c>
      <c r="BY7">
        <v>3800</v>
      </c>
      <c r="BZ7">
        <v>3670</v>
      </c>
      <c r="CA7">
        <v>3560</v>
      </c>
      <c r="CB7">
        <v>3470</v>
      </c>
      <c r="CC7">
        <v>3350</v>
      </c>
      <c r="CD7">
        <v>3250</v>
      </c>
      <c r="CE7">
        <v>3170</v>
      </c>
      <c r="CF7">
        <v>3110</v>
      </c>
      <c r="CI7" t="s">
        <v>1053</v>
      </c>
      <c r="CK7" s="15">
        <v>64.600000000000009</v>
      </c>
      <c r="CL7" s="15">
        <v>62.461690092363234</v>
      </c>
      <c r="CM7" s="15">
        <v>60.579992675650743</v>
      </c>
      <c r="CN7" s="15">
        <v>58.925161937921175</v>
      </c>
      <c r="CO7" s="15">
        <v>56.983735086801808</v>
      </c>
      <c r="CP7" s="15">
        <v>55.166746326465365</v>
      </c>
      <c r="CQ7" s="15">
        <v>53.967913769563921</v>
      </c>
    </row>
    <row r="8" spans="1:95" ht="15.75" thickBot="1">
      <c r="AA8" s="37"/>
      <c r="AB8" s="8">
        <v>50</v>
      </c>
      <c r="AR8" s="15"/>
      <c r="AS8" s="15"/>
      <c r="AT8" s="15"/>
      <c r="AU8" s="15"/>
      <c r="AV8" s="15"/>
      <c r="AW8" s="15"/>
      <c r="AX8" s="15"/>
      <c r="AY8" s="15"/>
      <c r="BW8" s="2"/>
      <c r="CK8" s="15"/>
      <c r="CL8" s="15"/>
      <c r="CM8" s="15"/>
      <c r="CN8" s="15"/>
      <c r="CO8" s="15"/>
      <c r="CP8" s="15"/>
      <c r="CQ8" s="15"/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R9" s="15"/>
      <c r="AS9" s="15"/>
      <c r="AT9" s="15"/>
      <c r="AU9" s="15"/>
      <c r="AV9" s="15"/>
      <c r="AW9" s="15"/>
      <c r="AX9" s="15"/>
      <c r="AY9" s="15"/>
      <c r="BW9" s="2"/>
      <c r="CK9" s="15"/>
      <c r="CL9" s="15"/>
      <c r="CM9" s="15"/>
      <c r="CN9" s="15"/>
      <c r="CO9" s="15"/>
      <c r="CP9" s="15"/>
      <c r="CQ9" s="15"/>
    </row>
    <row r="10" spans="1:95" ht="15" customHeight="1">
      <c r="A10" s="3">
        <v>1</v>
      </c>
      <c r="B10" s="7" t="s">
        <v>1048</v>
      </c>
      <c r="C10" s="8" t="s">
        <v>970</v>
      </c>
      <c r="D10" s="143" t="s">
        <v>1051</v>
      </c>
      <c r="E10" s="9" t="s">
        <v>967</v>
      </c>
      <c r="F10" s="10" t="s">
        <v>982</v>
      </c>
      <c r="G10" s="11">
        <v>6000</v>
      </c>
      <c r="H10" s="12">
        <v>4490</v>
      </c>
      <c r="I10" s="12">
        <v>3630</v>
      </c>
      <c r="J10" s="12">
        <v>3040</v>
      </c>
      <c r="K10" s="12">
        <v>2800</v>
      </c>
      <c r="L10" s="12">
        <v>2660</v>
      </c>
      <c r="M10" s="12">
        <v>2560</v>
      </c>
      <c r="N10" s="13">
        <v>2490</v>
      </c>
      <c r="P10" s="143" t="s">
        <v>1051</v>
      </c>
      <c r="Q10" s="9" t="s">
        <v>967</v>
      </c>
      <c r="R10" s="10" t="s">
        <v>982</v>
      </c>
      <c r="S10" s="11">
        <v>102.00000000000001</v>
      </c>
      <c r="T10" s="12">
        <v>76.389080048444342</v>
      </c>
      <c r="U10" s="12">
        <v>61.765370253919102</v>
      </c>
      <c r="V10" s="12">
        <v>51.738777220834713</v>
      </c>
      <c r="W10" s="12">
        <v>47.612428605332475</v>
      </c>
      <c r="X10" s="12">
        <v>45.200911997977656</v>
      </c>
      <c r="Y10" s="12">
        <v>43.574466583165027</v>
      </c>
      <c r="Z10" s="13">
        <v>42.384866186499217</v>
      </c>
      <c r="AA10" s="37"/>
      <c r="AB10" s="8">
        <v>80</v>
      </c>
      <c r="AR10" s="15"/>
      <c r="AS10" s="15"/>
      <c r="AT10" s="15"/>
      <c r="AU10" s="15"/>
      <c r="AV10" s="15"/>
      <c r="AW10" s="15"/>
      <c r="AX10" s="15"/>
      <c r="AY10" s="15"/>
      <c r="BA10" t="s">
        <v>971</v>
      </c>
      <c r="BM10" t="s">
        <v>971</v>
      </c>
      <c r="BW10" s="2"/>
      <c r="CK10" s="15"/>
      <c r="CL10" s="15"/>
      <c r="CM10" s="15"/>
      <c r="CN10" s="15"/>
      <c r="CO10" s="15"/>
      <c r="CP10" s="15"/>
      <c r="CQ10" s="15"/>
    </row>
    <row r="11" spans="1:95">
      <c r="A11" s="3">
        <v>2</v>
      </c>
      <c r="C11">
        <v>-1</v>
      </c>
      <c r="D11" s="143"/>
      <c r="E11" s="9" t="s">
        <v>968</v>
      </c>
      <c r="F11" s="10" t="s">
        <v>982</v>
      </c>
      <c r="G11" s="18">
        <v>6000</v>
      </c>
      <c r="H11" s="19">
        <v>5500</v>
      </c>
      <c r="I11" s="19">
        <v>5080</v>
      </c>
      <c r="J11" s="19">
        <v>4730</v>
      </c>
      <c r="K11" s="19">
        <v>4340</v>
      </c>
      <c r="L11" s="19">
        <v>3990</v>
      </c>
      <c r="M11" s="19">
        <v>3770</v>
      </c>
      <c r="N11" s="20">
        <v>3570</v>
      </c>
      <c r="P11" s="143"/>
      <c r="Q11" s="9" t="s">
        <v>968</v>
      </c>
      <c r="R11" s="10" t="s">
        <v>982</v>
      </c>
      <c r="S11" s="18">
        <v>102.00000000000001</v>
      </c>
      <c r="T11" s="19">
        <v>93.512455245532081</v>
      </c>
      <c r="U11" s="19">
        <v>86.413673923680818</v>
      </c>
      <c r="V11" s="19">
        <v>80.452102351397428</v>
      </c>
      <c r="W11" s="19">
        <v>73.787798282479557</v>
      </c>
      <c r="X11" s="19">
        <v>67.867383034130853</v>
      </c>
      <c r="Y11" s="19">
        <v>64.125994970133064</v>
      </c>
      <c r="Z11" s="20">
        <v>60.677543343753612</v>
      </c>
      <c r="AA11" s="37"/>
      <c r="AB11" s="8"/>
      <c r="AR11" s="15"/>
      <c r="AS11" s="15"/>
      <c r="AT11" s="15"/>
      <c r="AU11" s="15"/>
      <c r="AV11" s="15"/>
      <c r="AW11" s="15"/>
      <c r="AX11" s="15"/>
      <c r="AY11" s="15"/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>
        <v>2020</v>
      </c>
      <c r="BP11">
        <v>2025</v>
      </c>
      <c r="BQ11">
        <v>2030</v>
      </c>
      <c r="BR11">
        <v>2035</v>
      </c>
      <c r="BS11">
        <v>2040</v>
      </c>
      <c r="BT11">
        <v>2045</v>
      </c>
      <c r="BU11">
        <v>2050</v>
      </c>
      <c r="BW11" s="2"/>
      <c r="CK11" s="15"/>
      <c r="CL11" s="15"/>
      <c r="CM11" s="15"/>
      <c r="CN11" s="15"/>
      <c r="CO11" s="15"/>
      <c r="CP11" s="15"/>
      <c r="CQ11" s="15"/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>
        <v>6000</v>
      </c>
      <c r="H12" s="24">
        <v>4120</v>
      </c>
      <c r="I12" s="24">
        <v>3790</v>
      </c>
      <c r="J12" s="24">
        <v>3380</v>
      </c>
      <c r="K12" s="24">
        <v>3080</v>
      </c>
      <c r="L12" s="24">
        <v>2890</v>
      </c>
      <c r="M12" s="24">
        <v>2770</v>
      </c>
      <c r="N12" s="25">
        <v>2660</v>
      </c>
      <c r="P12" s="144"/>
      <c r="Q12" s="21" t="s">
        <v>969</v>
      </c>
      <c r="R12" s="22" t="s">
        <v>982</v>
      </c>
      <c r="S12" s="23">
        <v>102.00000000000001</v>
      </c>
      <c r="T12" s="24">
        <v>69.982710364590474</v>
      </c>
      <c r="U12" s="24">
        <v>64.397850511813687</v>
      </c>
      <c r="V12" s="24">
        <v>57.451329053180665</v>
      </c>
      <c r="W12" s="24">
        <v>52.384272820094672</v>
      </c>
      <c r="X12" s="24">
        <v>49.171760051216665</v>
      </c>
      <c r="Y12" s="24">
        <v>47.109288631429663</v>
      </c>
      <c r="Z12" s="25">
        <v>45.137189434419618</v>
      </c>
      <c r="AA12" s="37"/>
      <c r="AB12" s="8"/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>
        <v>3800</v>
      </c>
      <c r="BD12">
        <v>2850</v>
      </c>
      <c r="BE12">
        <v>2300</v>
      </c>
      <c r="BF12">
        <v>1930</v>
      </c>
      <c r="BG12">
        <v>1770</v>
      </c>
      <c r="BH12">
        <v>1680</v>
      </c>
      <c r="BI12">
        <v>1620</v>
      </c>
      <c r="BJ12">
        <v>1580</v>
      </c>
      <c r="BM12" t="s">
        <v>967</v>
      </c>
      <c r="BN12" s="15">
        <v>64.600000000000009</v>
      </c>
      <c r="BO12" s="15">
        <v>48.379750697348079</v>
      </c>
      <c r="BP12" s="15">
        <v>39.118067827482101</v>
      </c>
      <c r="BQ12" s="15">
        <v>32.767892239861986</v>
      </c>
      <c r="BR12" s="15">
        <v>30.154538116710565</v>
      </c>
      <c r="BS12" s="15">
        <v>28.627244265385848</v>
      </c>
      <c r="BT12" s="15">
        <v>27.597162169337849</v>
      </c>
      <c r="BU12" s="15">
        <v>26.843748584782833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>
        <v>3800</v>
      </c>
      <c r="BD13">
        <v>3170</v>
      </c>
      <c r="BE13">
        <v>3000</v>
      </c>
      <c r="BF13">
        <v>2860</v>
      </c>
      <c r="BG13">
        <v>2690</v>
      </c>
      <c r="BH13">
        <v>2530</v>
      </c>
      <c r="BI13">
        <v>2390</v>
      </c>
      <c r="BJ13">
        <v>2260</v>
      </c>
      <c r="BM13" t="s">
        <v>968</v>
      </c>
      <c r="BN13" s="15">
        <v>64.600000000000009</v>
      </c>
      <c r="BO13" s="15">
        <v>53.856000000000002</v>
      </c>
      <c r="BP13" s="15">
        <v>51.005586534719463</v>
      </c>
      <c r="BQ13" s="15">
        <v>48.555047199009515</v>
      </c>
      <c r="BR13" s="15">
        <v>45.747625968181467</v>
      </c>
      <c r="BS13" s="15">
        <v>42.982675921616213</v>
      </c>
      <c r="BT13" s="15">
        <v>40.613130147750944</v>
      </c>
      <c r="BU13" s="15">
        <v>38.429110784377286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3800</v>
      </c>
      <c r="BD14">
        <v>2610</v>
      </c>
      <c r="BE14">
        <v>2400</v>
      </c>
      <c r="BF14">
        <v>2140</v>
      </c>
      <c r="BG14">
        <v>1950</v>
      </c>
      <c r="BH14">
        <v>1830</v>
      </c>
      <c r="BI14">
        <v>1760</v>
      </c>
      <c r="BJ14">
        <v>1680</v>
      </c>
      <c r="BM14" t="s">
        <v>969</v>
      </c>
      <c r="BN14" s="15">
        <v>64.600000000000009</v>
      </c>
      <c r="BO14" s="15">
        <v>44.322383230907299</v>
      </c>
      <c r="BP14" s="15">
        <v>40.785305324148673</v>
      </c>
      <c r="BQ14" s="15">
        <v>36.38584173368109</v>
      </c>
      <c r="BR14" s="15">
        <v>33.176706119393295</v>
      </c>
      <c r="BS14" s="15">
        <v>31.142114699103892</v>
      </c>
      <c r="BT14" s="15">
        <v>29.835882799905455</v>
      </c>
      <c r="BU14" s="15">
        <v>28.586886641799094</v>
      </c>
    </row>
    <row r="15" spans="1:95" ht="15" customHeight="1">
      <c r="A15" s="3">
        <v>1</v>
      </c>
      <c r="B15" s="7" t="s">
        <v>1048</v>
      </c>
      <c r="C15" s="8" t="s">
        <v>973</v>
      </c>
      <c r="D15" s="143" t="s">
        <v>1051</v>
      </c>
      <c r="E15" s="9" t="s">
        <v>967</v>
      </c>
      <c r="F15" s="10" t="s">
        <v>983</v>
      </c>
      <c r="G15" s="11">
        <v>6000</v>
      </c>
      <c r="H15" s="12">
        <v>5360</v>
      </c>
      <c r="I15" s="12">
        <v>4940</v>
      </c>
      <c r="J15" s="12">
        <v>4610</v>
      </c>
      <c r="K15" s="12">
        <v>4470</v>
      </c>
      <c r="L15" s="12">
        <v>4380</v>
      </c>
      <c r="M15" s="12">
        <v>4320</v>
      </c>
      <c r="N15" s="13">
        <v>4270</v>
      </c>
      <c r="P15" s="143" t="s">
        <v>1051</v>
      </c>
      <c r="Q15" s="9" t="s">
        <v>967</v>
      </c>
      <c r="R15" s="10" t="s">
        <v>983</v>
      </c>
      <c r="S15" s="11">
        <v>102.00000000000001</v>
      </c>
      <c r="T15" s="12">
        <v>91.190254933925644</v>
      </c>
      <c r="U15" s="12">
        <v>83.983133540378958</v>
      </c>
      <c r="V15" s="12">
        <v>78.412613847177823</v>
      </c>
      <c r="W15" s="12">
        <v>75.927758980345075</v>
      </c>
      <c r="X15" s="12">
        <v>74.413992545620701</v>
      </c>
      <c r="Y15" s="12">
        <v>73.364892322546211</v>
      </c>
      <c r="Z15" s="13">
        <v>72.582285438776793</v>
      </c>
    </row>
    <row r="16" spans="1:95" ht="15.75" thickBot="1">
      <c r="A16" s="3">
        <v>2</v>
      </c>
      <c r="C16">
        <v>-1</v>
      </c>
      <c r="D16" s="143"/>
      <c r="E16" s="9" t="s">
        <v>968</v>
      </c>
      <c r="F16" s="10" t="s">
        <v>983</v>
      </c>
      <c r="G16" s="18">
        <v>6000</v>
      </c>
      <c r="H16" s="19">
        <v>5800</v>
      </c>
      <c r="I16" s="19">
        <v>5630</v>
      </c>
      <c r="J16" s="19">
        <v>5470</v>
      </c>
      <c r="K16" s="19">
        <v>5290</v>
      </c>
      <c r="L16" s="19">
        <v>5120</v>
      </c>
      <c r="M16" s="19">
        <v>5010</v>
      </c>
      <c r="N16" s="20">
        <v>4910</v>
      </c>
      <c r="P16" s="143"/>
      <c r="Q16" s="9" t="s">
        <v>968</v>
      </c>
      <c r="R16" s="10" t="s">
        <v>983</v>
      </c>
      <c r="S16" s="18">
        <v>102.00000000000001</v>
      </c>
      <c r="T16" s="19">
        <v>98.62372119846826</v>
      </c>
      <c r="U16" s="19">
        <v>95.652620014185388</v>
      </c>
      <c r="V16" s="19">
        <v>93.039729375665033</v>
      </c>
      <c r="W16" s="19">
        <v>89.974318558108138</v>
      </c>
      <c r="X16" s="19">
        <v>87.105388936524278</v>
      </c>
      <c r="Y16" s="19">
        <v>85.212495425627267</v>
      </c>
      <c r="Z16" s="20">
        <v>83.406922147894178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4"/>
      <c r="E17" s="21" t="s">
        <v>969</v>
      </c>
      <c r="F17" s="22" t="s">
        <v>983</v>
      </c>
      <c r="G17" s="23">
        <v>6000</v>
      </c>
      <c r="H17" s="24">
        <v>5190</v>
      </c>
      <c r="I17" s="24">
        <v>5020</v>
      </c>
      <c r="J17" s="24">
        <v>4800</v>
      </c>
      <c r="K17" s="24">
        <v>4630</v>
      </c>
      <c r="L17" s="24">
        <v>4520</v>
      </c>
      <c r="M17" s="24">
        <v>4450</v>
      </c>
      <c r="N17" s="25">
        <v>4370</v>
      </c>
      <c r="P17" s="144"/>
      <c r="Q17" s="21" t="s">
        <v>969</v>
      </c>
      <c r="R17" s="22" t="s">
        <v>983</v>
      </c>
      <c r="S17" s="23">
        <v>102.00000000000001</v>
      </c>
      <c r="T17" s="24">
        <v>88.147420347565316</v>
      </c>
      <c r="U17" s="24">
        <v>85.352280470454971</v>
      </c>
      <c r="V17" s="24">
        <v>81.65987348700439</v>
      </c>
      <c r="W17" s="24">
        <v>78.790210215969879</v>
      </c>
      <c r="X17" s="24">
        <v>76.881724336253669</v>
      </c>
      <c r="Y17" s="24">
        <v>75.615872353243319</v>
      </c>
      <c r="Z17" s="25">
        <v>74.373329060308905</v>
      </c>
      <c r="AA17" s="39"/>
      <c r="AB17" s="8">
        <v>6</v>
      </c>
      <c r="AC17" t="s">
        <v>1051</v>
      </c>
      <c r="AD17" t="s">
        <v>968</v>
      </c>
      <c r="AE17" t="s">
        <v>979</v>
      </c>
      <c r="AF17">
        <v>6000</v>
      </c>
      <c r="AG17">
        <v>3600</v>
      </c>
      <c r="AH17">
        <v>3410</v>
      </c>
      <c r="AI17">
        <v>3250</v>
      </c>
      <c r="AJ17">
        <v>3060</v>
      </c>
      <c r="AK17">
        <v>2890</v>
      </c>
      <c r="AL17">
        <v>2780</v>
      </c>
      <c r="AM17">
        <v>2670</v>
      </c>
      <c r="AO17" t="s">
        <v>1051</v>
      </c>
      <c r="AP17" t="s">
        <v>968</v>
      </c>
      <c r="AQ17" t="s">
        <v>979</v>
      </c>
      <c r="AR17" s="15">
        <v>102.00000000000001</v>
      </c>
      <c r="AS17" s="15">
        <v>61.2</v>
      </c>
      <c r="AT17" s="15">
        <v>57.960893789453934</v>
      </c>
      <c r="AU17" s="15">
        <v>55.176189998874449</v>
      </c>
      <c r="AV17" s="15">
        <v>51.985938600206204</v>
      </c>
      <c r="AW17" s="15">
        <v>49.075740358926026</v>
      </c>
      <c r="AX17" s="15">
        <v>47.195889200697806</v>
      </c>
      <c r="AY17" s="15">
        <v>45.432760328222244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A18" s="39"/>
      <c r="AB18" s="8">
        <v>21</v>
      </c>
      <c r="AC18" t="s">
        <v>1052</v>
      </c>
      <c r="AD18" t="s">
        <v>968</v>
      </c>
      <c r="AE18" t="s">
        <v>979</v>
      </c>
      <c r="AF18">
        <v>5280</v>
      </c>
      <c r="AG18">
        <v>3170</v>
      </c>
      <c r="AH18">
        <v>3000</v>
      </c>
      <c r="AI18">
        <v>2860</v>
      </c>
      <c r="AJ18">
        <v>2690</v>
      </c>
      <c r="AK18">
        <v>2540</v>
      </c>
      <c r="AL18">
        <v>2440</v>
      </c>
      <c r="AM18">
        <v>2350</v>
      </c>
      <c r="AO18" t="s">
        <v>1052</v>
      </c>
      <c r="AP18" t="s">
        <v>968</v>
      </c>
      <c r="AQ18" t="s">
        <v>979</v>
      </c>
      <c r="AR18" s="15">
        <v>89.76</v>
      </c>
      <c r="AS18" s="15">
        <v>53.856000000000002</v>
      </c>
      <c r="AT18" s="15">
        <v>51.005586534719463</v>
      </c>
      <c r="AU18" s="15">
        <v>48.555047199009515</v>
      </c>
      <c r="AV18" s="15">
        <v>45.747625968181467</v>
      </c>
      <c r="AW18" s="15">
        <v>43.186651515854905</v>
      </c>
      <c r="AX18" s="15">
        <v>41.532382496614069</v>
      </c>
      <c r="AY18" s="15">
        <v>39.980829088835577</v>
      </c>
      <c r="BB18" s="9" t="s">
        <v>974</v>
      </c>
      <c r="BC18" s="29">
        <v>6000</v>
      </c>
      <c r="BD18" s="27">
        <v>5800</v>
      </c>
      <c r="BE18" s="27">
        <v>5630</v>
      </c>
      <c r="BF18" s="27">
        <v>5470</v>
      </c>
      <c r="BG18" s="27">
        <v>5290</v>
      </c>
      <c r="BH18" s="27">
        <v>5120</v>
      </c>
      <c r="BI18" s="27">
        <v>5010</v>
      </c>
      <c r="BJ18" s="28">
        <v>4910</v>
      </c>
      <c r="BM18" s="9" t="s">
        <v>974</v>
      </c>
      <c r="BN18" s="30">
        <v>102.00000000000001</v>
      </c>
      <c r="BO18" s="31">
        <v>98.62372119846826</v>
      </c>
      <c r="BP18" s="31">
        <v>95.652620014185388</v>
      </c>
      <c r="BQ18" s="31">
        <v>93.039729375665033</v>
      </c>
      <c r="BR18" s="31">
        <v>89.974318558108138</v>
      </c>
      <c r="BS18" s="31">
        <v>87.105388936524278</v>
      </c>
      <c r="BT18" s="31">
        <v>85.212495425627267</v>
      </c>
      <c r="BU18" s="32">
        <v>83.406922147894178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t="s">
        <v>1053</v>
      </c>
      <c r="AD19" t="s">
        <v>968</v>
      </c>
      <c r="AE19" t="s">
        <v>979</v>
      </c>
      <c r="AF19">
        <v>3800</v>
      </c>
      <c r="AG19">
        <v>3580</v>
      </c>
      <c r="AH19">
        <v>3390</v>
      </c>
      <c r="AI19">
        <v>3230</v>
      </c>
      <c r="AJ19">
        <v>3040</v>
      </c>
      <c r="AK19">
        <v>2870</v>
      </c>
      <c r="AL19">
        <v>2760</v>
      </c>
      <c r="AM19">
        <v>2660</v>
      </c>
      <c r="AO19" t="s">
        <v>1053</v>
      </c>
      <c r="AP19" t="s">
        <v>968</v>
      </c>
      <c r="AQ19" t="s">
        <v>979</v>
      </c>
      <c r="AR19" s="15">
        <v>64.600000000000009</v>
      </c>
      <c r="AS19" s="15">
        <v>60.847702894410872</v>
      </c>
      <c r="AT19" s="15">
        <v>57.627242562013024</v>
      </c>
      <c r="AU19" s="15">
        <v>54.858568887207134</v>
      </c>
      <c r="AV19" s="15">
        <v>51.686682134516886</v>
      </c>
      <c r="AW19" s="15">
        <v>48.793236416391821</v>
      </c>
      <c r="AX19" s="15">
        <v>46.924206600026054</v>
      </c>
      <c r="AY19" s="15">
        <v>45.171227158899413</v>
      </c>
      <c r="BB19" s="21" t="s">
        <v>975</v>
      </c>
      <c r="BC19" s="21">
        <v>3800</v>
      </c>
      <c r="BD19" s="22">
        <v>2610</v>
      </c>
      <c r="BE19" s="22">
        <v>2300</v>
      </c>
      <c r="BF19" s="22">
        <v>1930</v>
      </c>
      <c r="BG19" s="22">
        <v>1770</v>
      </c>
      <c r="BH19" s="22">
        <v>1680</v>
      </c>
      <c r="BI19" s="22">
        <v>1620</v>
      </c>
      <c r="BJ19" s="33">
        <v>1580</v>
      </c>
      <c r="BM19" s="21" t="s">
        <v>975</v>
      </c>
      <c r="BN19" s="34">
        <v>64.600000000000009</v>
      </c>
      <c r="BO19" s="35">
        <v>44.322383230907299</v>
      </c>
      <c r="BP19" s="35">
        <v>39.118067827482101</v>
      </c>
      <c r="BQ19" s="35">
        <v>32.767892239861986</v>
      </c>
      <c r="BR19" s="35">
        <v>30.154538116710565</v>
      </c>
      <c r="BS19" s="35">
        <v>28.627244265385848</v>
      </c>
      <c r="BT19" s="35">
        <v>27.597162169337849</v>
      </c>
      <c r="BU19" s="36">
        <v>26.843748584782833</v>
      </c>
      <c r="BW19" s="2" t="s">
        <v>1051</v>
      </c>
      <c r="BY19">
        <v>6000</v>
      </c>
      <c r="BZ19">
        <v>3600</v>
      </c>
      <c r="CA19">
        <v>3410</v>
      </c>
      <c r="CB19">
        <v>3040</v>
      </c>
      <c r="CC19">
        <v>2800</v>
      </c>
      <c r="CD19">
        <v>2660</v>
      </c>
      <c r="CE19">
        <v>2560</v>
      </c>
      <c r="CF19">
        <v>2490</v>
      </c>
      <c r="CG19" s="17">
        <v>0.58499999999999996</v>
      </c>
      <c r="CI19" t="s">
        <v>1051</v>
      </c>
      <c r="CK19" s="15">
        <v>102.00000000000001</v>
      </c>
      <c r="CL19" s="15">
        <v>61.2</v>
      </c>
      <c r="CM19" s="15">
        <v>57.960893789453934</v>
      </c>
      <c r="CN19" s="15">
        <v>51.738777220834713</v>
      </c>
      <c r="CO19" s="15">
        <v>47.612428605332475</v>
      </c>
      <c r="CP19" s="15">
        <v>45.200911997977656</v>
      </c>
      <c r="CQ19" s="15">
        <v>43.574466583165027</v>
      </c>
    </row>
    <row r="20" spans="1:95" ht="15" customHeight="1">
      <c r="A20" s="3">
        <v>1</v>
      </c>
      <c r="B20" s="7" t="s">
        <v>1049</v>
      </c>
      <c r="C20" s="8" t="s">
        <v>966</v>
      </c>
      <c r="D20" s="143" t="s">
        <v>1052</v>
      </c>
      <c r="E20" s="9" t="s">
        <v>967</v>
      </c>
      <c r="F20" s="10" t="s">
        <v>979</v>
      </c>
      <c r="G20" s="11">
        <v>5280</v>
      </c>
      <c r="H20" s="12">
        <v>4330</v>
      </c>
      <c r="I20" s="12">
        <v>3740</v>
      </c>
      <c r="J20" s="12">
        <v>3310</v>
      </c>
      <c r="K20" s="12">
        <v>3120</v>
      </c>
      <c r="L20" s="12">
        <v>3010</v>
      </c>
      <c r="M20" s="12">
        <v>2940</v>
      </c>
      <c r="N20" s="13">
        <v>2880</v>
      </c>
      <c r="P20" s="143" t="s">
        <v>1052</v>
      </c>
      <c r="Q20" s="9" t="s">
        <v>967</v>
      </c>
      <c r="R20" s="10" t="s">
        <v>979</v>
      </c>
      <c r="S20" s="11">
        <v>89.76</v>
      </c>
      <c r="T20" s="12">
        <v>73.55173712380477</v>
      </c>
      <c r="U20" s="12">
        <v>63.537131885742674</v>
      </c>
      <c r="V20" s="12">
        <v>56.2393352218877</v>
      </c>
      <c r="W20" s="12">
        <v>53.11019940568864</v>
      </c>
      <c r="X20" s="12">
        <v>51.242452185964453</v>
      </c>
      <c r="Y20" s="12">
        <v>49.965221555809968</v>
      </c>
      <c r="Z20" s="13">
        <v>49.021631109651899</v>
      </c>
      <c r="AA20" s="39"/>
      <c r="AB20" s="8">
        <v>51</v>
      </c>
      <c r="AR20" s="15"/>
      <c r="AS20" s="15"/>
      <c r="AT20" s="15"/>
      <c r="AU20" s="15"/>
      <c r="AV20" s="15"/>
      <c r="AW20" s="15"/>
      <c r="AX20" s="15"/>
      <c r="AY20" s="15"/>
      <c r="BW20" s="2" t="s">
        <v>1052</v>
      </c>
      <c r="BY20">
        <v>5280</v>
      </c>
      <c r="BZ20">
        <v>3170</v>
      </c>
      <c r="CA20">
        <v>3000</v>
      </c>
      <c r="CB20">
        <v>2680</v>
      </c>
      <c r="CC20">
        <v>2460</v>
      </c>
      <c r="CD20">
        <v>2340</v>
      </c>
      <c r="CE20">
        <v>2260</v>
      </c>
      <c r="CF20">
        <v>2190</v>
      </c>
      <c r="CI20" t="s">
        <v>1052</v>
      </c>
      <c r="CK20" s="15">
        <v>89.76</v>
      </c>
      <c r="CL20" s="15">
        <v>53.856000000000002</v>
      </c>
      <c r="CM20" s="15">
        <v>51.005586534719463</v>
      </c>
      <c r="CN20" s="15">
        <v>45.530123954334549</v>
      </c>
      <c r="CO20" s="15">
        <v>41.898937172692577</v>
      </c>
      <c r="CP20" s="15">
        <v>39.776802558220332</v>
      </c>
      <c r="CQ20" s="15">
        <v>38.345530593185224</v>
      </c>
    </row>
    <row r="21" spans="1:95">
      <c r="A21" s="3">
        <v>2</v>
      </c>
      <c r="C21">
        <v>-1</v>
      </c>
      <c r="D21" s="143"/>
      <c r="E21" s="9" t="s">
        <v>968</v>
      </c>
      <c r="F21" s="10" t="s">
        <v>979</v>
      </c>
      <c r="G21" s="18">
        <v>5280</v>
      </c>
      <c r="H21" s="19">
        <v>3170</v>
      </c>
      <c r="I21" s="19">
        <v>3000</v>
      </c>
      <c r="J21" s="19">
        <v>2860</v>
      </c>
      <c r="K21" s="19">
        <v>2690</v>
      </c>
      <c r="L21" s="19">
        <v>2540</v>
      </c>
      <c r="M21" s="19">
        <v>2440</v>
      </c>
      <c r="N21" s="20">
        <v>2350</v>
      </c>
      <c r="P21" s="143"/>
      <c r="Q21" s="9" t="s">
        <v>968</v>
      </c>
      <c r="R21" s="10" t="s">
        <v>979</v>
      </c>
      <c r="S21" s="18">
        <v>89.76</v>
      </c>
      <c r="T21" s="19">
        <v>53.856000000000002</v>
      </c>
      <c r="U21" s="19">
        <v>51.005586534719463</v>
      </c>
      <c r="V21" s="19">
        <v>48.555047199009515</v>
      </c>
      <c r="W21" s="19">
        <v>45.747625968181467</v>
      </c>
      <c r="X21" s="19">
        <v>43.186651515854905</v>
      </c>
      <c r="Y21" s="19">
        <v>41.532382496614069</v>
      </c>
      <c r="Z21" s="20">
        <v>39.980829088835577</v>
      </c>
      <c r="AA21" s="39"/>
      <c r="AB21" s="8">
        <v>66</v>
      </c>
      <c r="AR21" s="15"/>
      <c r="AS21" s="15"/>
      <c r="AT21" s="15"/>
      <c r="AU21" s="15"/>
      <c r="AV21" s="15"/>
      <c r="AW21" s="15"/>
      <c r="AX21" s="15"/>
      <c r="AY21" s="15"/>
      <c r="BW21" s="2" t="s">
        <v>1053</v>
      </c>
      <c r="BY21">
        <v>3800</v>
      </c>
      <c r="BZ21">
        <v>2610</v>
      </c>
      <c r="CA21">
        <v>2300</v>
      </c>
      <c r="CB21">
        <v>1930</v>
      </c>
      <c r="CC21">
        <v>1770</v>
      </c>
      <c r="CD21">
        <v>1680</v>
      </c>
      <c r="CE21">
        <v>1620</v>
      </c>
      <c r="CF21">
        <v>1580</v>
      </c>
      <c r="CI21" t="s">
        <v>1053</v>
      </c>
      <c r="CK21" s="15">
        <v>64.600000000000009</v>
      </c>
      <c r="CL21" s="15">
        <v>44.322383230907299</v>
      </c>
      <c r="CM21" s="15">
        <v>39.118067827482101</v>
      </c>
      <c r="CN21" s="15">
        <v>32.767892239861986</v>
      </c>
      <c r="CO21" s="15">
        <v>30.154538116710565</v>
      </c>
      <c r="CP21" s="15">
        <v>28.627244265385848</v>
      </c>
      <c r="CQ21" s="15">
        <v>27.597162169337849</v>
      </c>
    </row>
    <row r="22" spans="1:95" ht="15.75" thickBot="1">
      <c r="A22" s="3">
        <v>3</v>
      </c>
      <c r="D22" s="144"/>
      <c r="E22" s="21" t="s">
        <v>969</v>
      </c>
      <c r="F22" s="22" t="s">
        <v>979</v>
      </c>
      <c r="G22" s="23">
        <v>5280</v>
      </c>
      <c r="H22" s="24">
        <v>4070</v>
      </c>
      <c r="I22" s="24">
        <v>3850</v>
      </c>
      <c r="J22" s="24">
        <v>3560</v>
      </c>
      <c r="K22" s="24">
        <v>3340</v>
      </c>
      <c r="L22" s="24">
        <v>3190</v>
      </c>
      <c r="M22" s="24">
        <v>3100</v>
      </c>
      <c r="N22" s="25">
        <v>3010</v>
      </c>
      <c r="P22" s="144"/>
      <c r="Q22" s="21" t="s">
        <v>969</v>
      </c>
      <c r="R22" s="22" t="s">
        <v>979</v>
      </c>
      <c r="S22" s="23">
        <v>89.76</v>
      </c>
      <c r="T22" s="24">
        <v>69.245445165689645</v>
      </c>
      <c r="U22" s="24">
        <v>65.390210734024564</v>
      </c>
      <c r="V22" s="24">
        <v>60.446171404227492</v>
      </c>
      <c r="W22" s="24">
        <v>56.721684145026906</v>
      </c>
      <c r="X22" s="24">
        <v>54.302241918760586</v>
      </c>
      <c r="Y22" s="24">
        <v>52.722989311825138</v>
      </c>
      <c r="Z22" s="25">
        <v>51.192683674959653</v>
      </c>
      <c r="AA22" s="39"/>
      <c r="AB22" s="8">
        <v>81</v>
      </c>
      <c r="AR22" s="15"/>
      <c r="AS22" s="15"/>
      <c r="AT22" s="15"/>
      <c r="AU22" s="15"/>
      <c r="AV22" s="15"/>
      <c r="AW22" s="15"/>
      <c r="AX22" s="15"/>
      <c r="AY22" s="15"/>
      <c r="BW22" s="2"/>
      <c r="CK22" s="15"/>
      <c r="CL22" s="15"/>
      <c r="CM22" s="15"/>
      <c r="CN22" s="15"/>
      <c r="CO22" s="15"/>
      <c r="CP22" s="15"/>
      <c r="CQ22" s="15"/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/>
      <c r="CK23" s="15"/>
      <c r="CL23" s="15"/>
      <c r="CM23" s="15"/>
      <c r="CN23" s="15"/>
      <c r="CO23" s="15"/>
      <c r="CP23" s="15"/>
      <c r="CQ23" s="15"/>
    </row>
    <row r="24" spans="1:95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/>
      <c r="CK24" s="15"/>
      <c r="CL24" s="15"/>
      <c r="CM24" s="15"/>
      <c r="CN24" s="15"/>
      <c r="CO24" s="15"/>
      <c r="CP24" s="15"/>
      <c r="CQ24" s="15"/>
    </row>
    <row r="25" spans="1:95" ht="15" customHeight="1">
      <c r="A25" s="3">
        <v>1</v>
      </c>
      <c r="B25" s="7" t="s">
        <v>1049</v>
      </c>
      <c r="C25" s="8" t="s">
        <v>970</v>
      </c>
      <c r="D25" s="143" t="s">
        <v>1052</v>
      </c>
      <c r="E25" s="9" t="s">
        <v>967</v>
      </c>
      <c r="F25" s="10" t="s">
        <v>982</v>
      </c>
      <c r="G25" s="11">
        <v>5280</v>
      </c>
      <c r="H25" s="12">
        <v>3950</v>
      </c>
      <c r="I25" s="12">
        <v>3200</v>
      </c>
      <c r="J25" s="12">
        <v>2680</v>
      </c>
      <c r="K25" s="12">
        <v>2460</v>
      </c>
      <c r="L25" s="12">
        <v>2340</v>
      </c>
      <c r="M25" s="12">
        <v>2260</v>
      </c>
      <c r="N25" s="13">
        <v>2190</v>
      </c>
      <c r="P25" s="143" t="s">
        <v>1052</v>
      </c>
      <c r="Q25" s="9" t="s">
        <v>967</v>
      </c>
      <c r="R25" s="10" t="s">
        <v>982</v>
      </c>
      <c r="S25" s="11">
        <v>89.76</v>
      </c>
      <c r="T25" s="12">
        <v>67.222390442631024</v>
      </c>
      <c r="U25" s="12">
        <v>54.353525823448813</v>
      </c>
      <c r="V25" s="12">
        <v>45.530123954334549</v>
      </c>
      <c r="W25" s="12">
        <v>41.898937172692577</v>
      </c>
      <c r="X25" s="12">
        <v>39.776802558220332</v>
      </c>
      <c r="Y25" s="12">
        <v>38.345530593185224</v>
      </c>
      <c r="Z25" s="13">
        <v>37.298682244119306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/>
      <c r="CK25" s="15"/>
      <c r="CL25" s="15"/>
      <c r="CM25" s="15"/>
      <c r="CN25" s="15"/>
      <c r="CO25" s="15"/>
      <c r="CP25" s="15"/>
      <c r="CQ25" s="15"/>
    </row>
    <row r="26" spans="1:95">
      <c r="A26" s="3">
        <v>2</v>
      </c>
      <c r="C26">
        <v>-1</v>
      </c>
      <c r="D26" s="143"/>
      <c r="E26" s="9" t="s">
        <v>968</v>
      </c>
      <c r="F26" s="10" t="s">
        <v>982</v>
      </c>
      <c r="G26" s="18">
        <v>5280</v>
      </c>
      <c r="H26" s="19">
        <v>4840</v>
      </c>
      <c r="I26" s="19">
        <v>4470</v>
      </c>
      <c r="J26" s="19">
        <v>4160</v>
      </c>
      <c r="K26" s="19">
        <v>3820</v>
      </c>
      <c r="L26" s="19">
        <v>3510</v>
      </c>
      <c r="M26" s="19">
        <v>3320</v>
      </c>
      <c r="N26" s="20">
        <v>3140</v>
      </c>
      <c r="P26" s="143"/>
      <c r="Q26" s="9" t="s">
        <v>968</v>
      </c>
      <c r="R26" s="10" t="s">
        <v>982</v>
      </c>
      <c r="S26" s="18">
        <v>89.76</v>
      </c>
      <c r="T26" s="19">
        <v>82.290960616068233</v>
      </c>
      <c r="U26" s="19">
        <v>76.044033052839126</v>
      </c>
      <c r="V26" s="19">
        <v>70.797850069229753</v>
      </c>
      <c r="W26" s="19">
        <v>64.933262488582017</v>
      </c>
      <c r="X26" s="19">
        <v>59.723297070035159</v>
      </c>
      <c r="Y26" s="19">
        <v>56.430875573717103</v>
      </c>
      <c r="Z26" s="20">
        <v>53.396238142503186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4"/>
      <c r="E27" s="21" t="s">
        <v>969</v>
      </c>
      <c r="F27" s="22" t="s">
        <v>982</v>
      </c>
      <c r="G27" s="23">
        <v>5280</v>
      </c>
      <c r="H27" s="24">
        <v>3620</v>
      </c>
      <c r="I27" s="24">
        <v>3330</v>
      </c>
      <c r="J27" s="24">
        <v>2970</v>
      </c>
      <c r="K27" s="24">
        <v>2710</v>
      </c>
      <c r="L27" s="24">
        <v>2550</v>
      </c>
      <c r="M27" s="24">
        <v>2440</v>
      </c>
      <c r="N27" s="25">
        <v>2340</v>
      </c>
      <c r="P27" s="144"/>
      <c r="Q27" s="21" t="s">
        <v>969</v>
      </c>
      <c r="R27" s="22" t="s">
        <v>982</v>
      </c>
      <c r="S27" s="23">
        <v>89.76</v>
      </c>
      <c r="T27" s="24">
        <v>61.584785120839619</v>
      </c>
      <c r="U27" s="24">
        <v>56.670108450396043</v>
      </c>
      <c r="V27" s="24">
        <v>50.557169566798983</v>
      </c>
      <c r="W27" s="24">
        <v>46.098160081683311</v>
      </c>
      <c r="X27" s="24">
        <v>43.27114884507067</v>
      </c>
      <c r="Y27" s="24">
        <v>41.456173995658105</v>
      </c>
      <c r="Z27" s="25">
        <v>39.720726702289262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t="s">
        <v>1051</v>
      </c>
      <c r="AD29" t="s">
        <v>969</v>
      </c>
      <c r="AE29" t="s">
        <v>979</v>
      </c>
      <c r="AF29">
        <v>6000</v>
      </c>
      <c r="AG29">
        <v>4630</v>
      </c>
      <c r="AH29">
        <v>4370</v>
      </c>
      <c r="AI29">
        <v>4040</v>
      </c>
      <c r="AJ29">
        <v>3790</v>
      </c>
      <c r="AK29">
        <v>3630</v>
      </c>
      <c r="AL29">
        <v>3520</v>
      </c>
      <c r="AM29">
        <v>3420</v>
      </c>
      <c r="AO29" t="s">
        <v>1051</v>
      </c>
      <c r="AP29" t="s">
        <v>969</v>
      </c>
      <c r="AQ29" t="s">
        <v>979</v>
      </c>
      <c r="AR29" s="15">
        <v>102.00000000000001</v>
      </c>
      <c r="AS29" s="15">
        <v>78.688005870101875</v>
      </c>
      <c r="AT29" s="15">
        <v>74.307057652300642</v>
      </c>
      <c r="AU29" s="15">
        <v>68.688831141167611</v>
      </c>
      <c r="AV29" s="15">
        <v>64.456459255712389</v>
      </c>
      <c r="AW29" s="15">
        <v>61.707093089500667</v>
      </c>
      <c r="AX29" s="15">
        <v>59.91248785434675</v>
      </c>
      <c r="AY29" s="15">
        <v>58.173504176090518</v>
      </c>
    </row>
    <row r="30" spans="1:95" ht="15" customHeight="1">
      <c r="A30" s="3">
        <v>1</v>
      </c>
      <c r="B30" s="7" t="s">
        <v>1049</v>
      </c>
      <c r="C30" s="8" t="s">
        <v>973</v>
      </c>
      <c r="D30" s="143" t="s">
        <v>1052</v>
      </c>
      <c r="E30" s="9" t="s">
        <v>967</v>
      </c>
      <c r="F30" s="10" t="s">
        <v>983</v>
      </c>
      <c r="G30" s="11">
        <v>5280</v>
      </c>
      <c r="H30" s="12">
        <v>4720</v>
      </c>
      <c r="I30" s="12">
        <v>4350</v>
      </c>
      <c r="J30" s="12">
        <v>4060</v>
      </c>
      <c r="K30" s="12">
        <v>3930</v>
      </c>
      <c r="L30" s="12">
        <v>3850</v>
      </c>
      <c r="M30" s="12">
        <v>3800</v>
      </c>
      <c r="N30" s="13">
        <v>3760</v>
      </c>
      <c r="P30" s="143" t="s">
        <v>1052</v>
      </c>
      <c r="Q30" s="9" t="s">
        <v>967</v>
      </c>
      <c r="R30" s="10" t="s">
        <v>983</v>
      </c>
      <c r="S30" s="11">
        <v>89.76</v>
      </c>
      <c r="T30" s="12">
        <v>80.247424341854554</v>
      </c>
      <c r="U30" s="12">
        <v>73.905157515533489</v>
      </c>
      <c r="V30" s="12">
        <v>69.003100185516473</v>
      </c>
      <c r="W30" s="12">
        <v>66.816427902703651</v>
      </c>
      <c r="X30" s="12">
        <v>65.484313440146209</v>
      </c>
      <c r="Y30" s="12">
        <v>64.561105243840657</v>
      </c>
      <c r="Z30" s="13">
        <v>63.872411186123578</v>
      </c>
      <c r="AA30" s="40"/>
      <c r="AB30" s="8">
        <v>22</v>
      </c>
      <c r="AC30" t="s">
        <v>1052</v>
      </c>
      <c r="AD30" t="s">
        <v>969</v>
      </c>
      <c r="AE30" t="s">
        <v>979</v>
      </c>
      <c r="AF30">
        <v>5280</v>
      </c>
      <c r="AG30">
        <v>4070</v>
      </c>
      <c r="AH30">
        <v>3850</v>
      </c>
      <c r="AI30">
        <v>3560</v>
      </c>
      <c r="AJ30">
        <v>3340</v>
      </c>
      <c r="AK30">
        <v>3190</v>
      </c>
      <c r="AL30">
        <v>3100</v>
      </c>
      <c r="AM30">
        <v>3010</v>
      </c>
      <c r="AO30" t="s">
        <v>1052</v>
      </c>
      <c r="AP30" t="s">
        <v>969</v>
      </c>
      <c r="AQ30" t="s">
        <v>979</v>
      </c>
      <c r="AR30" s="15">
        <v>89.76</v>
      </c>
      <c r="AS30" s="15">
        <v>69.245445165689645</v>
      </c>
      <c r="AT30" s="15">
        <v>65.390210734024564</v>
      </c>
      <c r="AU30" s="15">
        <v>60.446171404227492</v>
      </c>
      <c r="AV30" s="15">
        <v>56.721684145026906</v>
      </c>
      <c r="AW30" s="15">
        <v>54.302241918760586</v>
      </c>
      <c r="AX30" s="15">
        <v>52.722989311825138</v>
      </c>
      <c r="AY30" s="15">
        <v>51.192683674959653</v>
      </c>
    </row>
    <row r="31" spans="1:95">
      <c r="A31" s="3">
        <v>2</v>
      </c>
      <c r="C31">
        <v>-1</v>
      </c>
      <c r="D31" s="143"/>
      <c r="E31" s="9" t="s">
        <v>968</v>
      </c>
      <c r="F31" s="10" t="s">
        <v>983</v>
      </c>
      <c r="G31" s="18">
        <v>5280</v>
      </c>
      <c r="H31" s="19">
        <v>5110</v>
      </c>
      <c r="I31" s="19">
        <v>4950</v>
      </c>
      <c r="J31" s="19">
        <v>4820</v>
      </c>
      <c r="K31" s="19">
        <v>4660</v>
      </c>
      <c r="L31" s="19">
        <v>4510</v>
      </c>
      <c r="M31" s="19">
        <v>4410</v>
      </c>
      <c r="N31" s="20">
        <v>4320</v>
      </c>
      <c r="P31" s="143"/>
      <c r="Q31" s="9" t="s">
        <v>968</v>
      </c>
      <c r="R31" s="10" t="s">
        <v>983</v>
      </c>
      <c r="S31" s="18">
        <v>89.76</v>
      </c>
      <c r="T31" s="19">
        <v>86.788874654652076</v>
      </c>
      <c r="U31" s="19">
        <v>84.174305612483138</v>
      </c>
      <c r="V31" s="19">
        <v>81.874961850585223</v>
      </c>
      <c r="W31" s="19">
        <v>79.177400331135146</v>
      </c>
      <c r="X31" s="19">
        <v>76.652742264141352</v>
      </c>
      <c r="Y31" s="19">
        <v>74.986995974551988</v>
      </c>
      <c r="Z31" s="20">
        <v>73.398091490146882</v>
      </c>
      <c r="AA31" s="40"/>
      <c r="AB31" s="8">
        <v>37</v>
      </c>
      <c r="AC31" t="s">
        <v>1053</v>
      </c>
      <c r="AD31" t="s">
        <v>969</v>
      </c>
      <c r="AE31" t="s">
        <v>979</v>
      </c>
      <c r="AF31">
        <v>3800</v>
      </c>
      <c r="AG31">
        <v>2930</v>
      </c>
      <c r="AH31">
        <v>2770</v>
      </c>
      <c r="AI31">
        <v>2560</v>
      </c>
      <c r="AJ31">
        <v>2400</v>
      </c>
      <c r="AK31">
        <v>2300</v>
      </c>
      <c r="AL31">
        <v>2230</v>
      </c>
      <c r="AM31">
        <v>2170</v>
      </c>
      <c r="AO31" t="s">
        <v>1053</v>
      </c>
      <c r="AP31" t="s">
        <v>969</v>
      </c>
      <c r="AQ31" t="s">
        <v>979</v>
      </c>
      <c r="AR31" s="15">
        <v>64.600000000000009</v>
      </c>
      <c r="AS31" s="15">
        <v>49.83573705106452</v>
      </c>
      <c r="AT31" s="15">
        <v>47.061136513123735</v>
      </c>
      <c r="AU31" s="15">
        <v>43.502926389406142</v>
      </c>
      <c r="AV31" s="15">
        <v>40.822424195284512</v>
      </c>
      <c r="AW31" s="15">
        <v>39.081158956683751</v>
      </c>
      <c r="AX31" s="15">
        <v>37.944575641086274</v>
      </c>
      <c r="AY31" s="15">
        <v>36.843219311523995</v>
      </c>
    </row>
    <row r="32" spans="1:95" ht="15.75" thickBot="1">
      <c r="A32" s="3">
        <v>3</v>
      </c>
      <c r="D32" s="144"/>
      <c r="E32" s="21" t="s">
        <v>969</v>
      </c>
      <c r="F32" s="22" t="s">
        <v>983</v>
      </c>
      <c r="G32" s="23">
        <v>5280</v>
      </c>
      <c r="H32" s="24">
        <v>4560</v>
      </c>
      <c r="I32" s="24">
        <v>4420</v>
      </c>
      <c r="J32" s="24">
        <v>4230</v>
      </c>
      <c r="K32" s="24">
        <v>4080</v>
      </c>
      <c r="L32" s="24">
        <v>3980</v>
      </c>
      <c r="M32" s="24">
        <v>3910</v>
      </c>
      <c r="N32" s="25">
        <v>3850</v>
      </c>
      <c r="P32" s="144"/>
      <c r="Q32" s="21" t="s">
        <v>969</v>
      </c>
      <c r="R32" s="22" t="s">
        <v>983</v>
      </c>
      <c r="S32" s="23">
        <v>89.76</v>
      </c>
      <c r="T32" s="24">
        <v>77.569729905857486</v>
      </c>
      <c r="U32" s="24">
        <v>75.110006814000371</v>
      </c>
      <c r="V32" s="24">
        <v>71.860688668563853</v>
      </c>
      <c r="W32" s="24">
        <v>69.335384990053484</v>
      </c>
      <c r="X32" s="24">
        <v>67.655917415903232</v>
      </c>
      <c r="Y32" s="24">
        <v>66.54196767085412</v>
      </c>
      <c r="Z32" s="25">
        <v>65.448529573071838</v>
      </c>
      <c r="AA32" s="40"/>
      <c r="AB32" s="8">
        <v>52</v>
      </c>
      <c r="AR32" s="15"/>
      <c r="AS32" s="15"/>
      <c r="AT32" s="15"/>
      <c r="AU32" s="15"/>
      <c r="AV32" s="15"/>
      <c r="AW32" s="15"/>
      <c r="AX32" s="15"/>
      <c r="AY32" s="15"/>
    </row>
    <row r="33" spans="1:51" ht="15.75" thickBot="1">
      <c r="AA33" s="40"/>
      <c r="AB33" s="8">
        <v>67</v>
      </c>
      <c r="AR33" s="15"/>
      <c r="AS33" s="15"/>
      <c r="AT33" s="15"/>
      <c r="AU33" s="15"/>
      <c r="AV33" s="15"/>
      <c r="AW33" s="15"/>
      <c r="AX33" s="15"/>
      <c r="AY33" s="15"/>
    </row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R34" s="15"/>
      <c r="AS34" s="15"/>
      <c r="AT34" s="15"/>
      <c r="AU34" s="15"/>
      <c r="AV34" s="15"/>
      <c r="AW34" s="15"/>
      <c r="AX34" s="15"/>
      <c r="AY34" s="15"/>
    </row>
    <row r="35" spans="1:51" ht="15" customHeight="1">
      <c r="A35" s="3">
        <v>1</v>
      </c>
      <c r="B35" s="7" t="s">
        <v>1050</v>
      </c>
      <c r="C35" s="8" t="s">
        <v>966</v>
      </c>
      <c r="D35" s="143" t="s">
        <v>1053</v>
      </c>
      <c r="E35" s="9" t="s">
        <v>967</v>
      </c>
      <c r="F35" s="10" t="s">
        <v>979</v>
      </c>
      <c r="G35" s="11">
        <v>3800</v>
      </c>
      <c r="H35" s="12">
        <v>3110</v>
      </c>
      <c r="I35" s="12">
        <v>2690</v>
      </c>
      <c r="J35" s="12">
        <v>2380</v>
      </c>
      <c r="K35" s="12">
        <v>2250</v>
      </c>
      <c r="L35" s="12">
        <v>2170</v>
      </c>
      <c r="M35" s="12">
        <v>2120</v>
      </c>
      <c r="N35" s="13">
        <v>2080</v>
      </c>
      <c r="P35" s="143" t="s">
        <v>1053</v>
      </c>
      <c r="Q35" s="9" t="s">
        <v>967</v>
      </c>
      <c r="R35" s="10" t="s">
        <v>979</v>
      </c>
      <c r="S35" s="11">
        <v>64.600000000000009</v>
      </c>
      <c r="T35" s="12">
        <v>52.934962323950401</v>
      </c>
      <c r="U35" s="12">
        <v>45.727481281405716</v>
      </c>
      <c r="V35" s="12">
        <v>40.47527913696463</v>
      </c>
      <c r="W35" s="12">
        <v>38.223249572275911</v>
      </c>
      <c r="X35" s="12">
        <v>36.879037558080476</v>
      </c>
      <c r="Y35" s="12">
        <v>35.959818543954142</v>
      </c>
      <c r="Z35" s="13">
        <v>35.280719359219162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>
        <v>-1</v>
      </c>
      <c r="D36" s="143"/>
      <c r="E36" s="9" t="s">
        <v>968</v>
      </c>
      <c r="F36" s="10" t="s">
        <v>979</v>
      </c>
      <c r="G36" s="18">
        <v>3800</v>
      </c>
      <c r="H36" s="19">
        <v>3580</v>
      </c>
      <c r="I36" s="19">
        <v>3390</v>
      </c>
      <c r="J36" s="19">
        <v>3230</v>
      </c>
      <c r="K36" s="19">
        <v>3040</v>
      </c>
      <c r="L36" s="19">
        <v>2870</v>
      </c>
      <c r="M36" s="19">
        <v>2760</v>
      </c>
      <c r="N36" s="20">
        <v>2660</v>
      </c>
      <c r="P36" s="143"/>
      <c r="Q36" s="9" t="s">
        <v>968</v>
      </c>
      <c r="R36" s="10" t="s">
        <v>979</v>
      </c>
      <c r="S36" s="18">
        <v>64.600000000000009</v>
      </c>
      <c r="T36" s="19">
        <v>60.847702894410872</v>
      </c>
      <c r="U36" s="19">
        <v>57.627242562013024</v>
      </c>
      <c r="V36" s="19">
        <v>54.858568887207134</v>
      </c>
      <c r="W36" s="19">
        <v>51.686682134516886</v>
      </c>
      <c r="X36" s="19">
        <v>48.793236416391821</v>
      </c>
      <c r="Y36" s="19">
        <v>46.924206600026054</v>
      </c>
      <c r="Z36" s="20">
        <v>45.171227158899413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4"/>
      <c r="E37" s="21" t="s">
        <v>969</v>
      </c>
      <c r="F37" s="22" t="s">
        <v>979</v>
      </c>
      <c r="G37" s="23">
        <v>3800</v>
      </c>
      <c r="H37" s="24">
        <v>2930</v>
      </c>
      <c r="I37" s="24">
        <v>2770</v>
      </c>
      <c r="J37" s="24">
        <v>2560</v>
      </c>
      <c r="K37" s="24">
        <v>2400</v>
      </c>
      <c r="L37" s="24">
        <v>2300</v>
      </c>
      <c r="M37" s="24">
        <v>2230</v>
      </c>
      <c r="N37" s="25">
        <v>2170</v>
      </c>
      <c r="P37" s="144"/>
      <c r="Q37" s="21" t="s">
        <v>969</v>
      </c>
      <c r="R37" s="22" t="s">
        <v>979</v>
      </c>
      <c r="S37" s="23">
        <v>64.600000000000009</v>
      </c>
      <c r="T37" s="24">
        <v>49.83573705106452</v>
      </c>
      <c r="U37" s="24">
        <v>47.061136513123735</v>
      </c>
      <c r="V37" s="24">
        <v>43.502926389406142</v>
      </c>
      <c r="W37" s="24">
        <v>40.822424195284512</v>
      </c>
      <c r="X37" s="24">
        <v>39.081158956683751</v>
      </c>
      <c r="Y37" s="24">
        <v>37.944575641086274</v>
      </c>
      <c r="Z37" s="25">
        <v>36.843219311523995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1050</v>
      </c>
      <c r="C40" s="8" t="s">
        <v>970</v>
      </c>
      <c r="D40" s="143" t="s">
        <v>1053</v>
      </c>
      <c r="E40" s="9" t="s">
        <v>967</v>
      </c>
      <c r="F40" s="10" t="s">
        <v>982</v>
      </c>
      <c r="G40" s="11">
        <v>3800</v>
      </c>
      <c r="H40" s="12">
        <v>2850</v>
      </c>
      <c r="I40" s="12">
        <v>2300</v>
      </c>
      <c r="J40" s="12">
        <v>1930</v>
      </c>
      <c r="K40" s="12">
        <v>1770</v>
      </c>
      <c r="L40" s="12">
        <v>1680</v>
      </c>
      <c r="M40" s="12">
        <v>1620</v>
      </c>
      <c r="N40" s="13">
        <v>1580</v>
      </c>
      <c r="P40" s="143" t="s">
        <v>1053</v>
      </c>
      <c r="Q40" s="9" t="s">
        <v>967</v>
      </c>
      <c r="R40" s="10" t="s">
        <v>982</v>
      </c>
      <c r="S40" s="11">
        <v>64.600000000000009</v>
      </c>
      <c r="T40" s="12">
        <v>48.379750697348079</v>
      </c>
      <c r="U40" s="12">
        <v>39.118067827482101</v>
      </c>
      <c r="V40" s="12">
        <v>32.767892239861986</v>
      </c>
      <c r="W40" s="12">
        <v>30.154538116710565</v>
      </c>
      <c r="X40" s="12">
        <v>28.627244265385848</v>
      </c>
      <c r="Y40" s="12">
        <v>27.597162169337849</v>
      </c>
      <c r="Z40" s="13">
        <v>26.843748584782833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3"/>
      <c r="E41" s="9" t="s">
        <v>968</v>
      </c>
      <c r="F41" s="10" t="s">
        <v>982</v>
      </c>
      <c r="G41" s="18">
        <v>3800</v>
      </c>
      <c r="H41" s="19">
        <v>3480</v>
      </c>
      <c r="I41" s="19">
        <v>3220</v>
      </c>
      <c r="J41" s="19">
        <v>3000</v>
      </c>
      <c r="K41" s="19">
        <v>2750</v>
      </c>
      <c r="L41" s="19">
        <v>2530</v>
      </c>
      <c r="M41" s="19">
        <v>2390</v>
      </c>
      <c r="N41" s="20">
        <v>2260</v>
      </c>
      <c r="P41" s="143"/>
      <c r="Q41" s="9" t="s">
        <v>968</v>
      </c>
      <c r="R41" s="10" t="s">
        <v>982</v>
      </c>
      <c r="S41" s="18">
        <v>64.600000000000009</v>
      </c>
      <c r="T41" s="19">
        <v>59.224554988836985</v>
      </c>
      <c r="U41" s="19">
        <v>54.728660151664521</v>
      </c>
      <c r="V41" s="19">
        <v>50.952998155885034</v>
      </c>
      <c r="W41" s="19">
        <v>46.732272245570385</v>
      </c>
      <c r="X41" s="19">
        <v>42.982675921616213</v>
      </c>
      <c r="Y41" s="19">
        <v>40.613130147750944</v>
      </c>
      <c r="Z41" s="20">
        <v>38.429110784377286</v>
      </c>
      <c r="AB41" s="8">
        <v>10</v>
      </c>
      <c r="AC41" t="s">
        <v>1051</v>
      </c>
      <c r="AD41" t="s">
        <v>967</v>
      </c>
      <c r="AE41" t="s">
        <v>982</v>
      </c>
      <c r="AF41">
        <v>6000</v>
      </c>
      <c r="AG41">
        <v>4490</v>
      </c>
      <c r="AH41">
        <v>3630</v>
      </c>
      <c r="AI41">
        <v>3040</v>
      </c>
      <c r="AJ41">
        <v>2800</v>
      </c>
      <c r="AK41">
        <v>2660</v>
      </c>
      <c r="AL41">
        <v>2560</v>
      </c>
      <c r="AM41">
        <v>2490</v>
      </c>
      <c r="AO41" t="s">
        <v>1051</v>
      </c>
      <c r="AP41" t="s">
        <v>967</v>
      </c>
      <c r="AQ41" t="s">
        <v>982</v>
      </c>
      <c r="AR41" s="15">
        <v>102.00000000000001</v>
      </c>
      <c r="AS41" s="15">
        <v>76.389080048444342</v>
      </c>
      <c r="AT41" s="15">
        <v>61.765370253919102</v>
      </c>
      <c r="AU41" s="15">
        <v>51.738777220834713</v>
      </c>
      <c r="AV41" s="15">
        <v>47.612428605332475</v>
      </c>
      <c r="AW41" s="15">
        <v>45.200911997977656</v>
      </c>
      <c r="AX41" s="15">
        <v>43.574466583165027</v>
      </c>
      <c r="AY41" s="15">
        <v>42.384866186499217</v>
      </c>
    </row>
    <row r="42" spans="1:51" ht="15.75" thickBot="1">
      <c r="A42" s="3">
        <v>3</v>
      </c>
      <c r="D42" s="144"/>
      <c r="E42" s="21" t="s">
        <v>969</v>
      </c>
      <c r="F42" s="22" t="s">
        <v>982</v>
      </c>
      <c r="G42" s="23">
        <v>3800</v>
      </c>
      <c r="H42" s="24">
        <v>2610</v>
      </c>
      <c r="I42" s="24">
        <v>2400</v>
      </c>
      <c r="J42" s="24">
        <v>2140</v>
      </c>
      <c r="K42" s="24">
        <v>1950</v>
      </c>
      <c r="L42" s="24">
        <v>1830</v>
      </c>
      <c r="M42" s="24">
        <v>1760</v>
      </c>
      <c r="N42" s="25">
        <v>1680</v>
      </c>
      <c r="P42" s="144"/>
      <c r="Q42" s="21" t="s">
        <v>969</v>
      </c>
      <c r="R42" s="22" t="s">
        <v>982</v>
      </c>
      <c r="S42" s="23">
        <v>64.600000000000009</v>
      </c>
      <c r="T42" s="24">
        <v>44.322383230907299</v>
      </c>
      <c r="U42" s="24">
        <v>40.785305324148673</v>
      </c>
      <c r="V42" s="24">
        <v>36.38584173368109</v>
      </c>
      <c r="W42" s="24">
        <v>33.176706119393295</v>
      </c>
      <c r="X42" s="24">
        <v>31.142114699103892</v>
      </c>
      <c r="Y42" s="24">
        <v>29.835882799905455</v>
      </c>
      <c r="Z42" s="25">
        <v>28.586886641799094</v>
      </c>
      <c r="AB42" s="8">
        <v>25</v>
      </c>
      <c r="AC42" t="s">
        <v>1052</v>
      </c>
      <c r="AD42" t="s">
        <v>967</v>
      </c>
      <c r="AE42" t="s">
        <v>982</v>
      </c>
      <c r="AF42">
        <v>5280</v>
      </c>
      <c r="AG42">
        <v>3950</v>
      </c>
      <c r="AH42">
        <v>3200</v>
      </c>
      <c r="AI42">
        <v>2680</v>
      </c>
      <c r="AJ42">
        <v>2460</v>
      </c>
      <c r="AK42">
        <v>2340</v>
      </c>
      <c r="AL42">
        <v>2260</v>
      </c>
      <c r="AM42">
        <v>2190</v>
      </c>
      <c r="AO42" t="s">
        <v>1052</v>
      </c>
      <c r="AP42" t="s">
        <v>967</v>
      </c>
      <c r="AQ42" t="s">
        <v>982</v>
      </c>
      <c r="AR42" s="15">
        <v>89.76</v>
      </c>
      <c r="AS42" s="15">
        <v>67.222390442631024</v>
      </c>
      <c r="AT42" s="15">
        <v>54.353525823448813</v>
      </c>
      <c r="AU42" s="15">
        <v>45.530123954334549</v>
      </c>
      <c r="AV42" s="15">
        <v>41.898937172692577</v>
      </c>
      <c r="AW42" s="15">
        <v>39.776802558220332</v>
      </c>
      <c r="AX42" s="15">
        <v>38.345530593185224</v>
      </c>
      <c r="AY42" s="15">
        <v>37.298682244119306</v>
      </c>
    </row>
    <row r="43" spans="1:51" ht="15.75" thickBot="1">
      <c r="AB43" s="8">
        <v>40</v>
      </c>
      <c r="AC43" t="s">
        <v>1053</v>
      </c>
      <c r="AD43" t="s">
        <v>967</v>
      </c>
      <c r="AE43" t="s">
        <v>982</v>
      </c>
      <c r="AF43">
        <v>3800</v>
      </c>
      <c r="AG43">
        <v>2850</v>
      </c>
      <c r="AH43">
        <v>2300</v>
      </c>
      <c r="AI43">
        <v>1930</v>
      </c>
      <c r="AJ43">
        <v>1770</v>
      </c>
      <c r="AK43">
        <v>1680</v>
      </c>
      <c r="AL43">
        <v>1620</v>
      </c>
      <c r="AM43">
        <v>1580</v>
      </c>
      <c r="AO43" t="s">
        <v>1053</v>
      </c>
      <c r="AP43" t="s">
        <v>967</v>
      </c>
      <c r="AQ43" t="s">
        <v>982</v>
      </c>
      <c r="AR43" s="15">
        <v>64.600000000000009</v>
      </c>
      <c r="AS43" s="15">
        <v>48.379750697348079</v>
      </c>
      <c r="AT43" s="15">
        <v>39.118067827482101</v>
      </c>
      <c r="AU43" s="15">
        <v>32.767892239861986</v>
      </c>
      <c r="AV43" s="15">
        <v>30.154538116710565</v>
      </c>
      <c r="AW43" s="15">
        <v>28.627244265385848</v>
      </c>
      <c r="AX43" s="15">
        <v>27.597162169337849</v>
      </c>
      <c r="AY43" s="15">
        <v>26.843748584782833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R44" s="15"/>
      <c r="AS44" s="15"/>
      <c r="AT44" s="15"/>
      <c r="AU44" s="15"/>
      <c r="AV44" s="15"/>
      <c r="AW44" s="15"/>
      <c r="AX44" s="15"/>
      <c r="AY44" s="15"/>
    </row>
    <row r="45" spans="1:51" ht="15" customHeight="1">
      <c r="A45" s="3">
        <v>1</v>
      </c>
      <c r="B45" s="7" t="s">
        <v>1050</v>
      </c>
      <c r="C45" s="8" t="s">
        <v>973</v>
      </c>
      <c r="D45" s="143" t="s">
        <v>1053</v>
      </c>
      <c r="E45" s="9" t="s">
        <v>967</v>
      </c>
      <c r="F45" s="10" t="s">
        <v>983</v>
      </c>
      <c r="G45" s="11">
        <v>3800</v>
      </c>
      <c r="H45" s="12">
        <v>3400</v>
      </c>
      <c r="I45" s="12">
        <v>3130</v>
      </c>
      <c r="J45" s="12">
        <v>2920</v>
      </c>
      <c r="K45" s="12">
        <v>2830</v>
      </c>
      <c r="L45" s="12">
        <v>2770</v>
      </c>
      <c r="M45" s="12">
        <v>2730</v>
      </c>
      <c r="N45" s="13">
        <v>2700</v>
      </c>
      <c r="P45" s="143" t="s">
        <v>1053</v>
      </c>
      <c r="Q45" s="9" t="s">
        <v>967</v>
      </c>
      <c r="R45" s="10" t="s">
        <v>983</v>
      </c>
      <c r="S45" s="11">
        <v>64.600000000000009</v>
      </c>
      <c r="T45" s="12">
        <v>57.753828124819577</v>
      </c>
      <c r="U45" s="12">
        <v>53.189317908906673</v>
      </c>
      <c r="V45" s="12">
        <v>49.661322103212619</v>
      </c>
      <c r="W45" s="12">
        <v>48.087580687551878</v>
      </c>
      <c r="X45" s="12">
        <v>47.128861945559777</v>
      </c>
      <c r="Y45" s="12">
        <v>46.464431804279258</v>
      </c>
      <c r="Z45" s="13">
        <v>45.968780777891965</v>
      </c>
      <c r="AB45" s="8">
        <v>70</v>
      </c>
      <c r="AR45" s="15"/>
      <c r="AS45" s="15"/>
      <c r="AT45" s="15"/>
      <c r="AU45" s="15"/>
      <c r="AV45" s="15"/>
      <c r="AW45" s="15"/>
      <c r="AX45" s="15"/>
      <c r="AY45" s="15"/>
    </row>
    <row r="46" spans="1:51">
      <c r="A46" s="3">
        <v>2</v>
      </c>
      <c r="C46">
        <v>-1</v>
      </c>
      <c r="D46" s="143"/>
      <c r="E46" s="9" t="s">
        <v>968</v>
      </c>
      <c r="F46" s="10" t="s">
        <v>983</v>
      </c>
      <c r="G46" s="18">
        <v>3800</v>
      </c>
      <c r="H46" s="19">
        <v>3670</v>
      </c>
      <c r="I46" s="19">
        <v>3560</v>
      </c>
      <c r="J46" s="19">
        <v>3470</v>
      </c>
      <c r="K46" s="19">
        <v>3350</v>
      </c>
      <c r="L46" s="19">
        <v>3250</v>
      </c>
      <c r="M46" s="19">
        <v>3170</v>
      </c>
      <c r="N46" s="20">
        <v>3110</v>
      </c>
      <c r="P46" s="143"/>
      <c r="Q46" s="9" t="s">
        <v>968</v>
      </c>
      <c r="R46" s="10" t="s">
        <v>983</v>
      </c>
      <c r="S46" s="18">
        <v>64.600000000000009</v>
      </c>
      <c r="T46" s="19">
        <v>62.461690092363234</v>
      </c>
      <c r="U46" s="19">
        <v>60.579992675650743</v>
      </c>
      <c r="V46" s="19">
        <v>58.925161937921175</v>
      </c>
      <c r="W46" s="19">
        <v>56.983735086801808</v>
      </c>
      <c r="X46" s="19">
        <v>55.166746326465365</v>
      </c>
      <c r="Y46" s="19">
        <v>53.967913769563921</v>
      </c>
      <c r="Z46" s="20">
        <v>52.824384026999638</v>
      </c>
      <c r="AB46" s="8">
        <v>85</v>
      </c>
      <c r="AR46" s="15"/>
      <c r="AS46" s="15"/>
      <c r="AT46" s="15"/>
      <c r="AU46" s="15"/>
      <c r="AV46" s="15"/>
      <c r="AW46" s="15"/>
      <c r="AX46" s="15"/>
      <c r="AY46" s="15"/>
    </row>
    <row r="47" spans="1:51" ht="15.75" thickBot="1">
      <c r="A47" s="3">
        <v>3</v>
      </c>
      <c r="D47" s="144"/>
      <c r="E47" s="21" t="s">
        <v>969</v>
      </c>
      <c r="F47" s="22" t="s">
        <v>983</v>
      </c>
      <c r="G47" s="23">
        <v>3800</v>
      </c>
      <c r="H47" s="24">
        <v>3280</v>
      </c>
      <c r="I47" s="24">
        <v>3180</v>
      </c>
      <c r="J47" s="24">
        <v>3040</v>
      </c>
      <c r="K47" s="24">
        <v>2940</v>
      </c>
      <c r="L47" s="24">
        <v>2860</v>
      </c>
      <c r="M47" s="24">
        <v>2820</v>
      </c>
      <c r="N47" s="25">
        <v>2770</v>
      </c>
      <c r="P47" s="144"/>
      <c r="Q47" s="21" t="s">
        <v>969</v>
      </c>
      <c r="R47" s="22" t="s">
        <v>983</v>
      </c>
      <c r="S47" s="23">
        <v>64.600000000000009</v>
      </c>
      <c r="T47" s="24">
        <v>55.826699553458035</v>
      </c>
      <c r="U47" s="24">
        <v>54.056444297954819</v>
      </c>
      <c r="V47" s="24">
        <v>51.71791987510278</v>
      </c>
      <c r="W47" s="24">
        <v>49.90046647011426</v>
      </c>
      <c r="X47" s="24">
        <v>48.691758746293999</v>
      </c>
      <c r="Y47" s="24">
        <v>47.890052490387447</v>
      </c>
      <c r="Z47" s="25">
        <v>47.103108404862311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>
      <c r="O48"/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5:51">
      <c r="O49"/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5:51" ht="15" customHeight="1">
      <c r="O50"/>
    </row>
    <row r="51" spans="15:51">
      <c r="O51"/>
    </row>
    <row r="52" spans="15:51">
      <c r="O52"/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5:51">
      <c r="O53"/>
      <c r="AB53" s="8">
        <v>11</v>
      </c>
      <c r="AC53" t="s">
        <v>1051</v>
      </c>
      <c r="AD53" t="s">
        <v>968</v>
      </c>
      <c r="AE53" t="s">
        <v>982</v>
      </c>
      <c r="AF53">
        <v>6000</v>
      </c>
      <c r="AG53">
        <v>5500</v>
      </c>
      <c r="AH53">
        <v>5080</v>
      </c>
      <c r="AI53">
        <v>4730</v>
      </c>
      <c r="AJ53">
        <v>4340</v>
      </c>
      <c r="AK53">
        <v>3990</v>
      </c>
      <c r="AL53">
        <v>3770</v>
      </c>
      <c r="AM53">
        <v>3570</v>
      </c>
      <c r="AO53" t="s">
        <v>1051</v>
      </c>
      <c r="AP53" t="s">
        <v>968</v>
      </c>
      <c r="AQ53" t="s">
        <v>982</v>
      </c>
      <c r="AR53" s="15">
        <v>102.00000000000001</v>
      </c>
      <c r="AS53" s="15">
        <v>93.512455245532081</v>
      </c>
      <c r="AT53" s="15">
        <v>86.413673923680818</v>
      </c>
      <c r="AU53" s="15">
        <v>80.452102351397428</v>
      </c>
      <c r="AV53" s="15">
        <v>73.787798282479557</v>
      </c>
      <c r="AW53" s="15">
        <v>67.867383034130853</v>
      </c>
      <c r="AX53" s="15">
        <v>64.125994970133064</v>
      </c>
      <c r="AY53" s="15">
        <v>60.677543343753612</v>
      </c>
    </row>
    <row r="54" spans="15:51">
      <c r="O54"/>
      <c r="AB54" s="8">
        <v>26</v>
      </c>
      <c r="AC54" t="s">
        <v>1052</v>
      </c>
      <c r="AD54" t="s">
        <v>968</v>
      </c>
      <c r="AE54" t="s">
        <v>982</v>
      </c>
      <c r="AF54">
        <v>5280</v>
      </c>
      <c r="AG54">
        <v>4840</v>
      </c>
      <c r="AH54">
        <v>4470</v>
      </c>
      <c r="AI54">
        <v>4160</v>
      </c>
      <c r="AJ54">
        <v>3820</v>
      </c>
      <c r="AK54">
        <v>3510</v>
      </c>
      <c r="AL54">
        <v>3320</v>
      </c>
      <c r="AM54">
        <v>3140</v>
      </c>
      <c r="AO54" t="s">
        <v>1052</v>
      </c>
      <c r="AP54" t="s">
        <v>968</v>
      </c>
      <c r="AQ54" t="s">
        <v>982</v>
      </c>
      <c r="AR54" s="15">
        <v>89.76</v>
      </c>
      <c r="AS54" s="15">
        <v>82.290960616068233</v>
      </c>
      <c r="AT54" s="15">
        <v>76.044033052839126</v>
      </c>
      <c r="AU54" s="15">
        <v>70.797850069229753</v>
      </c>
      <c r="AV54" s="15">
        <v>64.933262488582017</v>
      </c>
      <c r="AW54" s="15">
        <v>59.723297070035159</v>
      </c>
      <c r="AX54" s="15">
        <v>56.430875573717103</v>
      </c>
      <c r="AY54" s="15">
        <v>53.396238142503186</v>
      </c>
    </row>
    <row r="55" spans="15:51" ht="15" customHeight="1">
      <c r="O55"/>
      <c r="AB55" s="8">
        <v>41</v>
      </c>
      <c r="AC55" t="s">
        <v>1053</v>
      </c>
      <c r="AD55" t="s">
        <v>968</v>
      </c>
      <c r="AE55" t="s">
        <v>982</v>
      </c>
      <c r="AF55">
        <v>3800</v>
      </c>
      <c r="AG55">
        <v>3480</v>
      </c>
      <c r="AH55">
        <v>3220</v>
      </c>
      <c r="AI55">
        <v>3000</v>
      </c>
      <c r="AJ55">
        <v>2750</v>
      </c>
      <c r="AK55">
        <v>2530</v>
      </c>
      <c r="AL55">
        <v>2390</v>
      </c>
      <c r="AM55">
        <v>2260</v>
      </c>
      <c r="AO55" t="s">
        <v>1053</v>
      </c>
      <c r="AP55" t="s">
        <v>968</v>
      </c>
      <c r="AQ55" t="s">
        <v>982</v>
      </c>
      <c r="AR55" s="15">
        <v>64.600000000000009</v>
      </c>
      <c r="AS55" s="15">
        <v>59.224554988836985</v>
      </c>
      <c r="AT55" s="15">
        <v>54.728660151664521</v>
      </c>
      <c r="AU55" s="15">
        <v>50.952998155885034</v>
      </c>
      <c r="AV55" s="15">
        <v>46.732272245570385</v>
      </c>
      <c r="AW55" s="15">
        <v>42.982675921616213</v>
      </c>
      <c r="AX55" s="15">
        <v>40.613130147750944</v>
      </c>
      <c r="AY55" s="15">
        <v>38.429110784377286</v>
      </c>
    </row>
    <row r="56" spans="15:51">
      <c r="O56"/>
      <c r="AB56" s="8">
        <v>56</v>
      </c>
      <c r="AR56" s="15"/>
      <c r="AS56" s="15"/>
      <c r="AT56" s="15"/>
      <c r="AU56" s="15"/>
      <c r="AV56" s="15"/>
      <c r="AW56" s="15"/>
      <c r="AX56" s="15"/>
      <c r="AY56" s="15"/>
    </row>
    <row r="57" spans="15:51">
      <c r="O57"/>
      <c r="AB57" s="8">
        <v>71</v>
      </c>
      <c r="AR57" s="15"/>
      <c r="AS57" s="15"/>
      <c r="AT57" s="15"/>
      <c r="AU57" s="15"/>
      <c r="AV57" s="15"/>
      <c r="AW57" s="15"/>
      <c r="AX57" s="15"/>
      <c r="AY57" s="15"/>
    </row>
    <row r="58" spans="15:51">
      <c r="O58"/>
      <c r="AB58" s="8">
        <v>86</v>
      </c>
      <c r="AR58" s="15"/>
      <c r="AS58" s="15"/>
      <c r="AT58" s="15"/>
      <c r="AU58" s="15"/>
      <c r="AV58" s="15"/>
      <c r="AW58" s="15"/>
      <c r="AX58" s="15"/>
      <c r="AY58" s="15"/>
    </row>
    <row r="59" spans="15:51">
      <c r="O59"/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5:51" ht="15" customHeight="1">
      <c r="O60"/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5:51">
      <c r="O61"/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5:51">
      <c r="O62"/>
    </row>
    <row r="63" spans="15:51">
      <c r="O63"/>
    </row>
    <row r="64" spans="15:51">
      <c r="O64"/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5:51" ht="15" customHeight="1">
      <c r="O65"/>
      <c r="AB65" s="8">
        <v>12</v>
      </c>
      <c r="AC65" t="s">
        <v>1051</v>
      </c>
      <c r="AD65" t="s">
        <v>969</v>
      </c>
      <c r="AE65" t="s">
        <v>982</v>
      </c>
      <c r="AF65">
        <v>6000</v>
      </c>
      <c r="AG65">
        <v>4120</v>
      </c>
      <c r="AH65">
        <v>3790</v>
      </c>
      <c r="AI65">
        <v>3380</v>
      </c>
      <c r="AJ65">
        <v>3080</v>
      </c>
      <c r="AK65">
        <v>2890</v>
      </c>
      <c r="AL65">
        <v>2770</v>
      </c>
      <c r="AM65">
        <v>2660</v>
      </c>
      <c r="AO65" t="s">
        <v>1051</v>
      </c>
      <c r="AP65" t="s">
        <v>969</v>
      </c>
      <c r="AQ65" t="s">
        <v>982</v>
      </c>
      <c r="AR65" s="15">
        <v>102.00000000000001</v>
      </c>
      <c r="AS65" s="15">
        <v>69.982710364590474</v>
      </c>
      <c r="AT65" s="15">
        <v>64.397850511813687</v>
      </c>
      <c r="AU65" s="15">
        <v>57.451329053180665</v>
      </c>
      <c r="AV65" s="15">
        <v>52.384272820094672</v>
      </c>
      <c r="AW65" s="15">
        <v>49.171760051216665</v>
      </c>
      <c r="AX65" s="15">
        <v>47.109288631429663</v>
      </c>
      <c r="AY65" s="15">
        <v>45.137189434419618</v>
      </c>
    </row>
    <row r="66" spans="15:51">
      <c r="O66"/>
      <c r="AB66" s="8">
        <v>27</v>
      </c>
      <c r="AC66" t="s">
        <v>1052</v>
      </c>
      <c r="AD66" t="s">
        <v>969</v>
      </c>
      <c r="AE66" t="s">
        <v>982</v>
      </c>
      <c r="AF66">
        <v>5280</v>
      </c>
      <c r="AG66">
        <v>3620</v>
      </c>
      <c r="AH66">
        <v>3330</v>
      </c>
      <c r="AI66">
        <v>2970</v>
      </c>
      <c r="AJ66">
        <v>2710</v>
      </c>
      <c r="AK66">
        <v>2550</v>
      </c>
      <c r="AL66">
        <v>2440</v>
      </c>
      <c r="AM66">
        <v>2340</v>
      </c>
      <c r="AO66" t="s">
        <v>1052</v>
      </c>
      <c r="AP66" t="s">
        <v>969</v>
      </c>
      <c r="AQ66" t="s">
        <v>982</v>
      </c>
      <c r="AR66" s="15">
        <v>89.76</v>
      </c>
      <c r="AS66" s="15">
        <v>61.584785120839619</v>
      </c>
      <c r="AT66" s="15">
        <v>56.670108450396043</v>
      </c>
      <c r="AU66" s="15">
        <v>50.557169566798983</v>
      </c>
      <c r="AV66" s="15">
        <v>46.098160081683311</v>
      </c>
      <c r="AW66" s="15">
        <v>43.27114884507067</v>
      </c>
      <c r="AX66" s="15">
        <v>41.456173995658105</v>
      </c>
      <c r="AY66" s="15">
        <v>39.720726702289262</v>
      </c>
    </row>
    <row r="67" spans="15:51">
      <c r="O67"/>
      <c r="AB67" s="8">
        <v>42</v>
      </c>
      <c r="AC67" t="s">
        <v>1053</v>
      </c>
      <c r="AD67" t="s">
        <v>969</v>
      </c>
      <c r="AE67" t="s">
        <v>982</v>
      </c>
      <c r="AF67">
        <v>3800</v>
      </c>
      <c r="AG67">
        <v>2610</v>
      </c>
      <c r="AH67">
        <v>2400</v>
      </c>
      <c r="AI67">
        <v>2140</v>
      </c>
      <c r="AJ67">
        <v>1950</v>
      </c>
      <c r="AK67">
        <v>1830</v>
      </c>
      <c r="AL67">
        <v>1760</v>
      </c>
      <c r="AM67">
        <v>1680</v>
      </c>
      <c r="AO67" t="s">
        <v>1053</v>
      </c>
      <c r="AP67" t="s">
        <v>969</v>
      </c>
      <c r="AQ67" t="s">
        <v>982</v>
      </c>
      <c r="AR67" s="15">
        <v>64.600000000000009</v>
      </c>
      <c r="AS67" s="15">
        <v>44.322383230907299</v>
      </c>
      <c r="AT67" s="15">
        <v>40.785305324148673</v>
      </c>
      <c r="AU67" s="15">
        <v>36.38584173368109</v>
      </c>
      <c r="AV67" s="15">
        <v>33.176706119393295</v>
      </c>
      <c r="AW67" s="15">
        <v>31.142114699103892</v>
      </c>
      <c r="AX67" s="15">
        <v>29.835882799905455</v>
      </c>
      <c r="AY67" s="15">
        <v>28.586886641799094</v>
      </c>
    </row>
    <row r="68" spans="15:51">
      <c r="O68"/>
      <c r="AB68" s="8">
        <v>57</v>
      </c>
      <c r="AR68" s="15"/>
      <c r="AS68" s="15"/>
      <c r="AT68" s="15"/>
      <c r="AU68" s="15"/>
      <c r="AV68" s="15"/>
      <c r="AW68" s="15"/>
      <c r="AX68" s="15"/>
      <c r="AY68" s="15"/>
    </row>
    <row r="69" spans="15:51">
      <c r="O69"/>
      <c r="AB69" s="8">
        <v>72</v>
      </c>
      <c r="AR69" s="15"/>
      <c r="AS69" s="15"/>
      <c r="AT69" s="15"/>
      <c r="AU69" s="15"/>
      <c r="AV69" s="15"/>
      <c r="AW69" s="15"/>
      <c r="AX69" s="15"/>
      <c r="AY69" s="15"/>
    </row>
    <row r="70" spans="15:51" ht="15" customHeight="1">
      <c r="O70"/>
      <c r="AB70" s="8">
        <v>87</v>
      </c>
      <c r="AR70" s="15"/>
      <c r="AS70" s="15"/>
      <c r="AT70" s="15"/>
      <c r="AU70" s="15"/>
      <c r="AV70" s="15"/>
      <c r="AW70" s="15"/>
      <c r="AX70" s="15"/>
      <c r="AY70" s="15"/>
    </row>
    <row r="71" spans="15:51">
      <c r="O71"/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15:51">
      <c r="O72"/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5:51">
      <c r="O73"/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5:51">
      <c r="O74"/>
    </row>
    <row r="75" spans="15:51" ht="15" customHeight="1">
      <c r="O75"/>
    </row>
    <row r="76" spans="15:51">
      <c r="O76"/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5:51">
      <c r="O77"/>
      <c r="AB77" s="8">
        <v>15</v>
      </c>
      <c r="AC77" t="s">
        <v>1051</v>
      </c>
      <c r="AD77" t="s">
        <v>967</v>
      </c>
      <c r="AE77" t="s">
        <v>983</v>
      </c>
      <c r="AF77">
        <v>6000</v>
      </c>
      <c r="AG77">
        <v>5360</v>
      </c>
      <c r="AH77">
        <v>4940</v>
      </c>
      <c r="AI77">
        <v>4610</v>
      </c>
      <c r="AJ77">
        <v>4470</v>
      </c>
      <c r="AK77">
        <v>4380</v>
      </c>
      <c r="AL77">
        <v>4320</v>
      </c>
      <c r="AM77">
        <v>4270</v>
      </c>
      <c r="AO77" t="s">
        <v>1051</v>
      </c>
      <c r="AP77" t="s">
        <v>967</v>
      </c>
      <c r="AQ77" t="s">
        <v>983</v>
      </c>
      <c r="AR77" s="15">
        <v>102.00000000000001</v>
      </c>
      <c r="AS77" s="15">
        <v>91.190254933925644</v>
      </c>
      <c r="AT77" s="15">
        <v>83.983133540378958</v>
      </c>
      <c r="AU77" s="15">
        <v>78.412613847177823</v>
      </c>
      <c r="AV77" s="15">
        <v>75.927758980345075</v>
      </c>
      <c r="AW77" s="15">
        <v>74.413992545620701</v>
      </c>
      <c r="AX77" s="15">
        <v>73.364892322546211</v>
      </c>
      <c r="AY77" s="15">
        <v>72.582285438776793</v>
      </c>
    </row>
    <row r="78" spans="15:51">
      <c r="O78"/>
      <c r="AB78" s="8">
        <v>30</v>
      </c>
      <c r="AC78" t="s">
        <v>1052</v>
      </c>
      <c r="AD78" t="s">
        <v>967</v>
      </c>
      <c r="AE78" t="s">
        <v>983</v>
      </c>
      <c r="AF78">
        <v>5280</v>
      </c>
      <c r="AG78">
        <v>4720</v>
      </c>
      <c r="AH78">
        <v>4350</v>
      </c>
      <c r="AI78">
        <v>4060</v>
      </c>
      <c r="AJ78">
        <v>3930</v>
      </c>
      <c r="AK78">
        <v>3850</v>
      </c>
      <c r="AL78">
        <v>3800</v>
      </c>
      <c r="AM78">
        <v>3760</v>
      </c>
      <c r="AO78" t="s">
        <v>1052</v>
      </c>
      <c r="AP78" t="s">
        <v>967</v>
      </c>
      <c r="AQ78" t="s">
        <v>983</v>
      </c>
      <c r="AR78" s="15">
        <v>89.76</v>
      </c>
      <c r="AS78" s="15">
        <v>80.247424341854554</v>
      </c>
      <c r="AT78" s="15">
        <v>73.905157515533489</v>
      </c>
      <c r="AU78" s="15">
        <v>69.003100185516473</v>
      </c>
      <c r="AV78" s="15">
        <v>66.816427902703651</v>
      </c>
      <c r="AW78" s="15">
        <v>65.484313440146209</v>
      </c>
      <c r="AX78" s="15">
        <v>64.561105243840657</v>
      </c>
      <c r="AY78" s="15">
        <v>63.872411186123578</v>
      </c>
    </row>
    <row r="79" spans="15:51">
      <c r="O79"/>
      <c r="AB79" s="8">
        <v>45</v>
      </c>
      <c r="AC79" t="s">
        <v>1053</v>
      </c>
      <c r="AD79" t="s">
        <v>967</v>
      </c>
      <c r="AE79" t="s">
        <v>983</v>
      </c>
      <c r="AF79">
        <v>3800</v>
      </c>
      <c r="AG79">
        <v>3400</v>
      </c>
      <c r="AH79">
        <v>3130</v>
      </c>
      <c r="AI79">
        <v>2920</v>
      </c>
      <c r="AJ79">
        <v>2830</v>
      </c>
      <c r="AK79">
        <v>2770</v>
      </c>
      <c r="AL79">
        <v>2730</v>
      </c>
      <c r="AM79">
        <v>2700</v>
      </c>
      <c r="AO79" t="s">
        <v>1053</v>
      </c>
      <c r="AP79" t="s">
        <v>967</v>
      </c>
      <c r="AQ79" t="s">
        <v>983</v>
      </c>
      <c r="AR79" s="15">
        <v>64.600000000000009</v>
      </c>
      <c r="AS79" s="15">
        <v>57.753828124819577</v>
      </c>
      <c r="AT79" s="15">
        <v>53.189317908906673</v>
      </c>
      <c r="AU79" s="15">
        <v>49.661322103212619</v>
      </c>
      <c r="AV79" s="15">
        <v>48.087580687551878</v>
      </c>
      <c r="AW79" s="15">
        <v>47.128861945559777</v>
      </c>
      <c r="AX79" s="15">
        <v>46.464431804279258</v>
      </c>
      <c r="AY79" s="15">
        <v>45.968780777891965</v>
      </c>
    </row>
    <row r="80" spans="15:51" ht="15" customHeight="1">
      <c r="O80"/>
      <c r="AB80" s="8">
        <v>60</v>
      </c>
      <c r="AR80" s="15"/>
      <c r="AS80" s="15"/>
      <c r="AT80" s="15"/>
      <c r="AU80" s="15"/>
      <c r="AV80" s="15"/>
      <c r="AW80" s="15"/>
      <c r="AX80" s="15"/>
      <c r="AY80" s="15"/>
    </row>
    <row r="81" spans="15:51">
      <c r="O81"/>
      <c r="AB81" s="8">
        <v>75</v>
      </c>
      <c r="AR81" s="15"/>
      <c r="AS81" s="15"/>
      <c r="AT81" s="15"/>
      <c r="AU81" s="15"/>
      <c r="AV81" s="15"/>
      <c r="AW81" s="15"/>
      <c r="AX81" s="15"/>
      <c r="AY81" s="15"/>
    </row>
    <row r="82" spans="15:51">
      <c r="O82"/>
      <c r="AB82" s="8">
        <v>90</v>
      </c>
      <c r="AR82" s="15"/>
      <c r="AS82" s="15"/>
      <c r="AT82" s="15"/>
      <c r="AU82" s="15"/>
      <c r="AV82" s="15"/>
      <c r="AW82" s="15"/>
      <c r="AX82" s="15"/>
      <c r="AY82" s="15"/>
    </row>
    <row r="83" spans="15:51">
      <c r="O83"/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15:51">
      <c r="O84"/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5:51" ht="15" customHeight="1">
      <c r="O85"/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5:51">
      <c r="O86"/>
    </row>
    <row r="87" spans="15:51">
      <c r="O87"/>
    </row>
    <row r="88" spans="15:51">
      <c r="O88"/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5:51">
      <c r="O89"/>
      <c r="AB89" s="8">
        <v>16</v>
      </c>
      <c r="AC89" t="s">
        <v>1051</v>
      </c>
      <c r="AD89" t="s">
        <v>968</v>
      </c>
      <c r="AE89" t="s">
        <v>983</v>
      </c>
      <c r="AF89">
        <v>6000</v>
      </c>
      <c r="AG89">
        <v>5800</v>
      </c>
      <c r="AH89">
        <v>5630</v>
      </c>
      <c r="AI89">
        <v>5470</v>
      </c>
      <c r="AJ89">
        <v>5290</v>
      </c>
      <c r="AK89">
        <v>5120</v>
      </c>
      <c r="AL89">
        <v>5010</v>
      </c>
      <c r="AM89">
        <v>4910</v>
      </c>
      <c r="AO89" t="s">
        <v>1051</v>
      </c>
      <c r="AP89" t="s">
        <v>968</v>
      </c>
      <c r="AQ89" t="s">
        <v>983</v>
      </c>
      <c r="AR89" s="15">
        <v>102.00000000000001</v>
      </c>
      <c r="AS89" s="15">
        <v>98.62372119846826</v>
      </c>
      <c r="AT89" s="15">
        <v>95.652620014185388</v>
      </c>
      <c r="AU89" s="15">
        <v>93.039729375665033</v>
      </c>
      <c r="AV89" s="15">
        <v>89.974318558108138</v>
      </c>
      <c r="AW89" s="15">
        <v>87.105388936524278</v>
      </c>
      <c r="AX89" s="15">
        <v>85.212495425627267</v>
      </c>
      <c r="AY89" s="15">
        <v>83.406922147894178</v>
      </c>
    </row>
    <row r="90" spans="15:51" ht="15" customHeight="1">
      <c r="O90"/>
      <c r="AB90" s="8">
        <v>31</v>
      </c>
      <c r="AC90" t="s">
        <v>1052</v>
      </c>
      <c r="AD90" t="s">
        <v>968</v>
      </c>
      <c r="AE90" t="s">
        <v>983</v>
      </c>
      <c r="AF90">
        <v>5280</v>
      </c>
      <c r="AG90">
        <v>5110</v>
      </c>
      <c r="AH90">
        <v>4950</v>
      </c>
      <c r="AI90">
        <v>4820</v>
      </c>
      <c r="AJ90">
        <v>4660</v>
      </c>
      <c r="AK90">
        <v>4510</v>
      </c>
      <c r="AL90">
        <v>4410</v>
      </c>
      <c r="AM90">
        <v>4320</v>
      </c>
      <c r="AO90" t="s">
        <v>1052</v>
      </c>
      <c r="AP90" t="s">
        <v>968</v>
      </c>
      <c r="AQ90" t="s">
        <v>983</v>
      </c>
      <c r="AR90" s="15">
        <v>89.76</v>
      </c>
      <c r="AS90" s="15">
        <v>86.788874654652076</v>
      </c>
      <c r="AT90" s="15">
        <v>84.174305612483138</v>
      </c>
      <c r="AU90" s="15">
        <v>81.874961850585223</v>
      </c>
      <c r="AV90" s="15">
        <v>79.177400331135146</v>
      </c>
      <c r="AW90" s="15">
        <v>76.652742264141352</v>
      </c>
      <c r="AX90" s="15">
        <v>74.986995974551988</v>
      </c>
      <c r="AY90" s="15">
        <v>73.398091490146882</v>
      </c>
    </row>
    <row r="91" spans="15:51">
      <c r="O91"/>
      <c r="AB91" s="8">
        <v>46</v>
      </c>
      <c r="AC91" t="s">
        <v>1053</v>
      </c>
      <c r="AD91" t="s">
        <v>968</v>
      </c>
      <c r="AE91" t="s">
        <v>983</v>
      </c>
      <c r="AF91">
        <v>3800</v>
      </c>
      <c r="AG91">
        <v>3670</v>
      </c>
      <c r="AH91">
        <v>3560</v>
      </c>
      <c r="AI91">
        <v>3470</v>
      </c>
      <c r="AJ91">
        <v>3350</v>
      </c>
      <c r="AK91">
        <v>3250</v>
      </c>
      <c r="AL91">
        <v>3170</v>
      </c>
      <c r="AM91">
        <v>3110</v>
      </c>
      <c r="AO91" t="s">
        <v>1053</v>
      </c>
      <c r="AP91" t="s">
        <v>968</v>
      </c>
      <c r="AQ91" t="s">
        <v>983</v>
      </c>
      <c r="AR91" s="15">
        <v>64.600000000000009</v>
      </c>
      <c r="AS91" s="15">
        <v>62.461690092363234</v>
      </c>
      <c r="AT91" s="15">
        <v>60.579992675650743</v>
      </c>
      <c r="AU91" s="15">
        <v>58.925161937921175</v>
      </c>
      <c r="AV91" s="15">
        <v>56.983735086801808</v>
      </c>
      <c r="AW91" s="15">
        <v>55.166746326465365</v>
      </c>
      <c r="AX91" s="15">
        <v>53.967913769563921</v>
      </c>
      <c r="AY91" s="15">
        <v>52.824384026999638</v>
      </c>
    </row>
    <row r="92" spans="15:51">
      <c r="O92"/>
      <c r="AB92" s="8">
        <v>61</v>
      </c>
      <c r="AR92" s="15"/>
      <c r="AS92" s="15"/>
      <c r="AT92" s="15"/>
      <c r="AU92" s="15"/>
      <c r="AV92" s="15"/>
      <c r="AW92" s="15"/>
      <c r="AX92" s="15"/>
      <c r="AY92" s="15"/>
    </row>
    <row r="93" spans="15:51">
      <c r="AB93" s="8">
        <v>76</v>
      </c>
      <c r="AR93" s="15"/>
      <c r="AS93" s="15"/>
      <c r="AT93" s="15"/>
      <c r="AU93" s="15"/>
      <c r="AV93" s="15"/>
      <c r="AW93" s="15"/>
      <c r="AX93" s="15"/>
      <c r="AY93" s="15"/>
    </row>
    <row r="94" spans="15:51">
      <c r="AB94" s="8">
        <v>91</v>
      </c>
      <c r="AR94" s="15"/>
      <c r="AS94" s="15"/>
      <c r="AT94" s="15"/>
      <c r="AU94" s="15"/>
      <c r="AV94" s="15"/>
      <c r="AW94" s="15"/>
      <c r="AX94" s="15"/>
      <c r="AY94" s="15"/>
    </row>
    <row r="95" spans="15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15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28:51">
      <c r="AB101" s="8">
        <v>17</v>
      </c>
      <c r="AC101" t="s">
        <v>1051</v>
      </c>
      <c r="AD101" t="s">
        <v>969</v>
      </c>
      <c r="AE101" t="s">
        <v>983</v>
      </c>
      <c r="AF101">
        <v>6000</v>
      </c>
      <c r="AG101">
        <v>5190</v>
      </c>
      <c r="AH101">
        <v>5020</v>
      </c>
      <c r="AI101">
        <v>4800</v>
      </c>
      <c r="AJ101">
        <v>4630</v>
      </c>
      <c r="AK101">
        <v>4520</v>
      </c>
      <c r="AL101">
        <v>4450</v>
      </c>
      <c r="AM101">
        <v>4370</v>
      </c>
      <c r="AO101" t="s">
        <v>1051</v>
      </c>
      <c r="AP101" t="s">
        <v>969</v>
      </c>
      <c r="AQ101" t="s">
        <v>983</v>
      </c>
      <c r="AR101" s="15">
        <v>102.00000000000001</v>
      </c>
      <c r="AS101" s="15">
        <v>88.147420347565316</v>
      </c>
      <c r="AT101" s="15">
        <v>85.352280470454971</v>
      </c>
      <c r="AU101" s="15">
        <v>81.65987348700439</v>
      </c>
      <c r="AV101" s="15">
        <v>78.790210215969879</v>
      </c>
      <c r="AW101" s="15">
        <v>76.881724336253669</v>
      </c>
      <c r="AX101" s="15">
        <v>75.615872353243319</v>
      </c>
      <c r="AY101" s="15">
        <v>74.373329060308905</v>
      </c>
    </row>
    <row r="102" spans="28:51">
      <c r="AB102" s="8">
        <v>32</v>
      </c>
      <c r="AC102" t="s">
        <v>1052</v>
      </c>
      <c r="AD102" t="s">
        <v>969</v>
      </c>
      <c r="AE102" t="s">
        <v>983</v>
      </c>
      <c r="AF102">
        <v>5280</v>
      </c>
      <c r="AG102">
        <v>4560</v>
      </c>
      <c r="AH102">
        <v>4420</v>
      </c>
      <c r="AI102">
        <v>4230</v>
      </c>
      <c r="AJ102">
        <v>4080</v>
      </c>
      <c r="AK102">
        <v>3980</v>
      </c>
      <c r="AL102">
        <v>3910</v>
      </c>
      <c r="AM102">
        <v>3850</v>
      </c>
      <c r="AO102" t="s">
        <v>1052</v>
      </c>
      <c r="AP102" t="s">
        <v>969</v>
      </c>
      <c r="AQ102" t="s">
        <v>983</v>
      </c>
      <c r="AR102" s="15">
        <v>89.76</v>
      </c>
      <c r="AS102" s="15">
        <v>77.569729905857486</v>
      </c>
      <c r="AT102" s="15">
        <v>75.110006814000371</v>
      </c>
      <c r="AU102" s="15">
        <v>71.860688668563853</v>
      </c>
      <c r="AV102" s="15">
        <v>69.335384990053484</v>
      </c>
      <c r="AW102" s="15">
        <v>67.655917415903232</v>
      </c>
      <c r="AX102" s="15">
        <v>66.54196767085412</v>
      </c>
      <c r="AY102" s="15">
        <v>65.448529573071838</v>
      </c>
    </row>
    <row r="103" spans="28:51">
      <c r="AB103" s="8">
        <v>47</v>
      </c>
      <c r="AC103" t="s">
        <v>1053</v>
      </c>
      <c r="AD103" t="s">
        <v>969</v>
      </c>
      <c r="AE103" t="s">
        <v>983</v>
      </c>
      <c r="AF103">
        <v>3800</v>
      </c>
      <c r="AG103">
        <v>3280</v>
      </c>
      <c r="AH103">
        <v>3180</v>
      </c>
      <c r="AI103">
        <v>3040</v>
      </c>
      <c r="AJ103">
        <v>2940</v>
      </c>
      <c r="AK103">
        <v>2860</v>
      </c>
      <c r="AL103">
        <v>2820</v>
      </c>
      <c r="AM103">
        <v>2770</v>
      </c>
      <c r="AO103" t="s">
        <v>1053</v>
      </c>
      <c r="AP103" t="s">
        <v>969</v>
      </c>
      <c r="AQ103" t="s">
        <v>983</v>
      </c>
      <c r="AR103" s="15">
        <v>64.600000000000009</v>
      </c>
      <c r="AS103" s="15">
        <v>55.826699553458035</v>
      </c>
      <c r="AT103" s="15">
        <v>54.056444297954819</v>
      </c>
      <c r="AU103" s="15">
        <v>51.71791987510278</v>
      </c>
      <c r="AV103" s="15">
        <v>49.90046647011426</v>
      </c>
      <c r="AW103" s="15">
        <v>48.691758746293999</v>
      </c>
      <c r="AX103" s="15">
        <v>47.890052490387447</v>
      </c>
      <c r="AY103" s="15">
        <v>47.103108404862311</v>
      </c>
    </row>
    <row r="104" spans="28:51">
      <c r="AB104" s="8">
        <v>62</v>
      </c>
      <c r="AR104" s="15"/>
      <c r="AS104" s="15"/>
      <c r="AT104" s="15"/>
      <c r="AU104" s="15"/>
      <c r="AV104" s="15"/>
      <c r="AW104" s="15"/>
      <c r="AX104" s="15"/>
      <c r="AY104" s="15"/>
    </row>
    <row r="105" spans="28:51" ht="15" customHeight="1">
      <c r="AB105" s="8">
        <v>77</v>
      </c>
      <c r="AR105" s="15"/>
      <c r="AS105" s="15"/>
      <c r="AT105" s="15"/>
      <c r="AU105" s="15"/>
      <c r="AV105" s="15"/>
      <c r="AW105" s="15"/>
      <c r="AX105" s="15"/>
      <c r="AY105" s="15"/>
    </row>
    <row r="106" spans="28:51">
      <c r="AB106" s="8">
        <v>92</v>
      </c>
      <c r="AR106" s="15"/>
      <c r="AS106" s="15"/>
      <c r="AT106" s="15"/>
      <c r="AU106" s="15"/>
      <c r="AV106" s="15"/>
      <c r="AW106" s="15"/>
      <c r="AX106" s="15"/>
      <c r="AY106" s="15"/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44"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9:F9"/>
    <mergeCell ref="Q9:R9"/>
    <mergeCell ref="D10:D12"/>
    <mergeCell ref="P10:P12"/>
    <mergeCell ref="E14:F14"/>
    <mergeCell ref="Q14:R14"/>
    <mergeCell ref="D15:D17"/>
    <mergeCell ref="P15:P17"/>
    <mergeCell ref="E19:F19"/>
    <mergeCell ref="Q19:R19"/>
    <mergeCell ref="D20:D22"/>
    <mergeCell ref="P20:P22"/>
    <mergeCell ref="E24:F24"/>
    <mergeCell ref="Q24:R24"/>
    <mergeCell ref="D25:D27"/>
    <mergeCell ref="P25:P27"/>
    <mergeCell ref="E29:F29"/>
    <mergeCell ref="Q29:R29"/>
    <mergeCell ref="D30:D32"/>
    <mergeCell ref="P30:P32"/>
    <mergeCell ref="E34:F34"/>
    <mergeCell ref="Q34:R34"/>
    <mergeCell ref="D35:D37"/>
    <mergeCell ref="P35:P37"/>
    <mergeCell ref="D45:D47"/>
    <mergeCell ref="P45:P47"/>
    <mergeCell ref="E39:F39"/>
    <mergeCell ref="Q39:R39"/>
    <mergeCell ref="D40:D42"/>
    <mergeCell ref="P40:P42"/>
    <mergeCell ref="E44:F44"/>
    <mergeCell ref="Q44:R44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-0.249977111117893"/>
  </sheetPr>
  <dimension ref="L1:X5"/>
  <sheetViews>
    <sheetView topLeftCell="G1" zoomScale="85" zoomScaleNormal="85" workbookViewId="0">
      <selection activeCell="X5" sqref="X5"/>
    </sheetView>
  </sheetViews>
  <sheetFormatPr defaultRowHeight="15"/>
  <cols>
    <col min="1" max="10" width="9.140625" style="88"/>
    <col min="11" max="11" width="9.140625" style="88" customWidth="1"/>
    <col min="12" max="12" width="9.140625" style="88"/>
    <col min="13" max="13" width="12.28515625" style="88" customWidth="1"/>
    <col min="14" max="14" width="18.42578125" style="88" customWidth="1"/>
    <col min="15" max="15" width="26.140625" style="88" bestFit="1" customWidth="1"/>
    <col min="16" max="16384" width="9.140625" style="88"/>
  </cols>
  <sheetData>
    <row r="1" spans="12:24">
      <c r="P1" s="88">
        <v>2015</v>
      </c>
      <c r="Q1" s="88">
        <v>2020</v>
      </c>
      <c r="R1" s="88">
        <v>2025</v>
      </c>
      <c r="S1" s="88">
        <v>2030</v>
      </c>
      <c r="T1" s="88">
        <v>2035</v>
      </c>
      <c r="U1" s="88">
        <v>2040</v>
      </c>
      <c r="V1" s="88">
        <v>2045</v>
      </c>
      <c r="W1" s="88">
        <v>2050</v>
      </c>
    </row>
    <row r="2" spans="12:24">
      <c r="L2" s="92">
        <v>1</v>
      </c>
      <c r="M2" s="92" t="s">
        <v>1064</v>
      </c>
      <c r="N2" s="92" t="s">
        <v>1068</v>
      </c>
      <c r="O2" s="92" t="s">
        <v>1051</v>
      </c>
      <c r="P2" s="92">
        <v>6000</v>
      </c>
      <c r="Q2" s="92">
        <v>5650</v>
      </c>
      <c r="R2" s="92">
        <v>5350</v>
      </c>
      <c r="S2" s="92">
        <v>5100</v>
      </c>
      <c r="T2" s="92">
        <v>4800</v>
      </c>
      <c r="U2" s="92">
        <v>4530</v>
      </c>
      <c r="V2" s="92">
        <v>4360</v>
      </c>
      <c r="W2" s="92">
        <v>4200</v>
      </c>
    </row>
    <row r="3" spans="12:24">
      <c r="L3" s="92"/>
      <c r="M3" s="110"/>
      <c r="N3" s="110"/>
      <c r="O3" s="110" t="s">
        <v>1052</v>
      </c>
      <c r="P3" s="110">
        <v>5280</v>
      </c>
      <c r="Q3" s="110">
        <v>4970</v>
      </c>
      <c r="R3" s="110">
        <v>4710</v>
      </c>
      <c r="S3" s="110">
        <v>4480</v>
      </c>
      <c r="T3" s="110">
        <v>4220</v>
      </c>
      <c r="U3" s="110">
        <v>3990</v>
      </c>
      <c r="V3" s="110">
        <v>3840</v>
      </c>
      <c r="W3" s="110">
        <v>3690</v>
      </c>
      <c r="X3" s="88" t="s">
        <v>1074</v>
      </c>
    </row>
    <row r="4" spans="12:24" ht="15" customHeight="1">
      <c r="L4" s="114"/>
      <c r="M4" s="114" t="s">
        <v>1066</v>
      </c>
      <c r="N4" s="148" t="s">
        <v>1073</v>
      </c>
      <c r="O4" s="45" t="s">
        <v>1051</v>
      </c>
      <c r="P4" s="45">
        <f>P2</f>
        <v>6000</v>
      </c>
      <c r="Q4" s="45">
        <v>3600</v>
      </c>
      <c r="R4" s="45">
        <v>3410</v>
      </c>
      <c r="S4" s="45">
        <v>3250</v>
      </c>
      <c r="T4" s="45">
        <v>3060</v>
      </c>
      <c r="U4" s="45">
        <v>2890</v>
      </c>
      <c r="V4" s="45">
        <v>2780</v>
      </c>
      <c r="W4" s="45">
        <v>2670</v>
      </c>
      <c r="X4" s="73">
        <f>STE_Summary!AS5/STE_Summary!AG5</f>
        <v>1.6988113711152247E-2</v>
      </c>
    </row>
    <row r="5" spans="12:24">
      <c r="L5" s="115"/>
      <c r="M5" s="115"/>
      <c r="N5" s="149"/>
      <c r="O5" s="115" t="s">
        <v>1052</v>
      </c>
      <c r="P5" s="115">
        <f>P3</f>
        <v>5280</v>
      </c>
      <c r="Q5" s="115">
        <v>3170</v>
      </c>
      <c r="R5" s="115">
        <v>3000</v>
      </c>
      <c r="S5" s="115">
        <v>2860</v>
      </c>
      <c r="T5" s="115">
        <v>2690</v>
      </c>
      <c r="U5" s="115">
        <v>2540</v>
      </c>
      <c r="V5" s="115">
        <v>2440</v>
      </c>
      <c r="W5" s="115">
        <v>2350</v>
      </c>
      <c r="X5" s="73">
        <f>STE_Summary!AS6/STE_Summary!AG6</f>
        <v>1.6986544370393711E-2</v>
      </c>
    </row>
  </sheetData>
  <mergeCells count="1">
    <mergeCell ref="N4:N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CR135"/>
  <sheetViews>
    <sheetView topLeftCell="AA79" zoomScale="85" zoomScaleNormal="85" workbookViewId="0">
      <selection activeCell="AF17" sqref="AF17"/>
    </sheetView>
  </sheetViews>
  <sheetFormatPr defaultRowHeight="15"/>
  <cols>
    <col min="2" max="2" width="25.5703125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24.7109375" bestFit="1" customWidth="1"/>
    <col min="30" max="30" width="20.140625" bestFit="1" customWidth="1"/>
    <col min="41" max="41" width="24.7109375" bestFit="1" customWidth="1"/>
    <col min="42" max="42" width="20.140625" bestFit="1" customWidth="1"/>
    <col min="52" max="52" width="9.140625" style="1"/>
    <col min="53" max="53" width="21.140625" bestFit="1" customWidth="1"/>
    <col min="74" max="74" width="9.140625" style="1"/>
    <col min="75" max="75" width="32.5703125" bestFit="1" customWidth="1"/>
    <col min="85" max="85" width="14.140625" bestFit="1" customWidth="1"/>
    <col min="95" max="95" width="6.85546875" bestFit="1" customWidth="1"/>
    <col min="96" max="96" width="9.140625" style="1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985</v>
      </c>
      <c r="C5" s="8" t="s">
        <v>966</v>
      </c>
      <c r="D5" s="143" t="s">
        <v>702</v>
      </c>
      <c r="E5" s="9" t="s">
        <v>967</v>
      </c>
      <c r="F5" s="10" t="s">
        <v>979</v>
      </c>
      <c r="G5" s="11">
        <v>1120</v>
      </c>
      <c r="H5" s="12">
        <v>760</v>
      </c>
      <c r="I5" s="12">
        <v>590</v>
      </c>
      <c r="J5" s="12">
        <v>490</v>
      </c>
      <c r="K5" s="12">
        <v>440</v>
      </c>
      <c r="L5" s="12">
        <v>400</v>
      </c>
      <c r="M5" s="12">
        <v>370</v>
      </c>
      <c r="N5" s="13">
        <v>350</v>
      </c>
      <c r="P5" s="143" t="s">
        <v>702</v>
      </c>
      <c r="Q5" s="9" t="s">
        <v>967</v>
      </c>
      <c r="R5" s="10" t="s">
        <v>979</v>
      </c>
      <c r="S5" s="11">
        <v>25.759999999999998</v>
      </c>
      <c r="T5" s="12">
        <v>17.49609750092133</v>
      </c>
      <c r="U5" s="12">
        <v>13.59106082105308</v>
      </c>
      <c r="V5" s="12">
        <v>11.304466928480348</v>
      </c>
      <c r="W5" s="12">
        <v>10.122573680801132</v>
      </c>
      <c r="X5" s="12">
        <v>9.3031666717259629</v>
      </c>
      <c r="Y5" s="12">
        <v>8.6096427135246714</v>
      </c>
      <c r="Z5" s="13">
        <v>7.9916273508383124</v>
      </c>
      <c r="AA5" s="37"/>
      <c r="AB5" s="8">
        <v>5</v>
      </c>
      <c r="AC5" t="s">
        <v>702</v>
      </c>
      <c r="AD5" t="s">
        <v>967</v>
      </c>
      <c r="AE5" t="s">
        <v>979</v>
      </c>
      <c r="AF5">
        <v>1120</v>
      </c>
      <c r="AG5">
        <v>760</v>
      </c>
      <c r="AH5">
        <v>590</v>
      </c>
      <c r="AI5">
        <v>490</v>
      </c>
      <c r="AJ5">
        <v>440</v>
      </c>
      <c r="AK5">
        <v>400</v>
      </c>
      <c r="AL5">
        <v>370</v>
      </c>
      <c r="AM5">
        <v>350</v>
      </c>
      <c r="AO5" t="s">
        <v>702</v>
      </c>
      <c r="AP5" t="s">
        <v>967</v>
      </c>
      <c r="AQ5" t="s">
        <v>979</v>
      </c>
      <c r="AR5" s="15">
        <v>25.759999999999998</v>
      </c>
      <c r="AS5" s="15">
        <v>17.49609750092133</v>
      </c>
      <c r="AT5" s="15">
        <v>13.59106082105308</v>
      </c>
      <c r="AU5" s="15">
        <v>11.304466928480348</v>
      </c>
      <c r="AV5" s="15">
        <v>10.122573680801132</v>
      </c>
      <c r="AW5" s="15">
        <v>9.3031666717259629</v>
      </c>
      <c r="AX5" s="15">
        <v>8.6096427135246714</v>
      </c>
      <c r="AY5" s="15">
        <v>7.9916273508383124</v>
      </c>
      <c r="BA5" s="8" t="s">
        <v>967</v>
      </c>
      <c r="BC5">
        <v>3290</v>
      </c>
      <c r="BD5">
        <v>2740</v>
      </c>
      <c r="BE5">
        <v>2430</v>
      </c>
      <c r="BF5">
        <v>2230</v>
      </c>
      <c r="BG5">
        <v>2120</v>
      </c>
      <c r="BH5">
        <v>2030</v>
      </c>
      <c r="BI5">
        <v>1960</v>
      </c>
      <c r="BJ5">
        <v>1890</v>
      </c>
      <c r="BM5" t="s">
        <v>967</v>
      </c>
      <c r="BN5" s="15">
        <v>49.35</v>
      </c>
      <c r="BO5" s="15">
        <v>41.111306371317674</v>
      </c>
      <c r="BP5" s="15">
        <v>36.489721624219335</v>
      </c>
      <c r="BQ5" s="15">
        <v>33.449977366706165</v>
      </c>
      <c r="BR5" s="15">
        <v>31.750547103711469</v>
      </c>
      <c r="BS5" s="15">
        <v>30.509956296915341</v>
      </c>
      <c r="BT5" s="15">
        <v>29.414081104993166</v>
      </c>
      <c r="BU5" s="15">
        <v>28.397545326259618</v>
      </c>
      <c r="BW5" s="2" t="s">
        <v>702</v>
      </c>
      <c r="BY5">
        <v>1120</v>
      </c>
      <c r="BZ5">
        <v>1010</v>
      </c>
      <c r="CA5">
        <v>980</v>
      </c>
      <c r="CB5">
        <v>950</v>
      </c>
      <c r="CC5">
        <v>920</v>
      </c>
      <c r="CD5">
        <v>860</v>
      </c>
      <c r="CE5">
        <v>820</v>
      </c>
      <c r="CF5">
        <v>800</v>
      </c>
      <c r="CG5" s="17">
        <v>0.2857142857142857</v>
      </c>
      <c r="CI5" t="s">
        <v>702</v>
      </c>
      <c r="CK5" s="15">
        <v>25.759999999999998</v>
      </c>
      <c r="CL5" s="15">
        <v>23.314768207090626</v>
      </c>
      <c r="CM5" s="15">
        <v>22.466329971522015</v>
      </c>
      <c r="CN5" s="15">
        <v>21.864073107522628</v>
      </c>
      <c r="CO5" s="15">
        <v>21.273113592374987</v>
      </c>
      <c r="CP5" s="15">
        <v>19.796255068447252</v>
      </c>
      <c r="CQ5" s="15">
        <v>18.875728317911246</v>
      </c>
    </row>
    <row r="6" spans="1:95">
      <c r="A6" s="3">
        <v>2</v>
      </c>
      <c r="C6">
        <v>-1</v>
      </c>
      <c r="D6" s="143"/>
      <c r="E6" s="9" t="s">
        <v>968</v>
      </c>
      <c r="F6" s="10" t="s">
        <v>979</v>
      </c>
      <c r="G6" s="18">
        <v>1120</v>
      </c>
      <c r="H6" s="19">
        <v>910</v>
      </c>
      <c r="I6" s="19">
        <v>840</v>
      </c>
      <c r="J6" s="19">
        <v>790</v>
      </c>
      <c r="K6" s="19">
        <v>750</v>
      </c>
      <c r="L6" s="19">
        <v>640</v>
      </c>
      <c r="M6" s="19">
        <v>580</v>
      </c>
      <c r="N6" s="20">
        <v>550</v>
      </c>
      <c r="P6" s="143"/>
      <c r="Q6" s="9" t="s">
        <v>968</v>
      </c>
      <c r="R6" s="10" t="s">
        <v>979</v>
      </c>
      <c r="S6" s="18">
        <v>25.759999999999998</v>
      </c>
      <c r="T6" s="19">
        <v>20.854958209335862</v>
      </c>
      <c r="U6" s="19">
        <v>19.280275664351812</v>
      </c>
      <c r="V6" s="19">
        <v>18.202025199867009</v>
      </c>
      <c r="W6" s="19">
        <v>17.17578591396623</v>
      </c>
      <c r="X6" s="19">
        <v>14.748107268013868</v>
      </c>
      <c r="Y6" s="19">
        <v>13.333355180683238</v>
      </c>
      <c r="Z6" s="20">
        <v>12.647987760576285</v>
      </c>
      <c r="AA6" s="37"/>
      <c r="AB6" s="8">
        <v>20</v>
      </c>
      <c r="AC6" t="s">
        <v>700</v>
      </c>
      <c r="AD6" t="s">
        <v>967</v>
      </c>
      <c r="AE6" t="s">
        <v>979</v>
      </c>
      <c r="AF6">
        <v>1020</v>
      </c>
      <c r="AG6">
        <v>690</v>
      </c>
      <c r="AH6">
        <v>540</v>
      </c>
      <c r="AI6">
        <v>450</v>
      </c>
      <c r="AJ6">
        <v>400</v>
      </c>
      <c r="AK6">
        <v>370</v>
      </c>
      <c r="AL6">
        <v>340</v>
      </c>
      <c r="AM6">
        <v>320</v>
      </c>
      <c r="AO6" t="s">
        <v>700</v>
      </c>
      <c r="AP6" t="s">
        <v>967</v>
      </c>
      <c r="AQ6" t="s">
        <v>979</v>
      </c>
      <c r="AR6" s="15">
        <v>17.34</v>
      </c>
      <c r="AS6" s="15">
        <v>11.77726438920714</v>
      </c>
      <c r="AT6" s="15">
        <v>9.148641096159178</v>
      </c>
      <c r="AU6" s="15">
        <v>7.6094509526338996</v>
      </c>
      <c r="AV6" s="15">
        <v>6.8138752960051105</v>
      </c>
      <c r="AW6" s="15">
        <v>6.262302410237897</v>
      </c>
      <c r="AX6" s="15">
        <v>5.7954660191194796</v>
      </c>
      <c r="AY6" s="15">
        <v>5.3794572307273434</v>
      </c>
      <c r="BA6" s="8" t="s">
        <v>968</v>
      </c>
      <c r="BC6">
        <v>3290</v>
      </c>
      <c r="BD6">
        <v>2980</v>
      </c>
      <c r="BE6">
        <v>2870</v>
      </c>
      <c r="BF6">
        <v>2790</v>
      </c>
      <c r="BG6">
        <v>2720</v>
      </c>
      <c r="BH6">
        <v>2530</v>
      </c>
      <c r="BI6">
        <v>2410</v>
      </c>
      <c r="BJ6">
        <v>2350</v>
      </c>
      <c r="BM6" t="s">
        <v>968</v>
      </c>
      <c r="BN6" s="15">
        <v>49.35</v>
      </c>
      <c r="BO6" s="15">
        <v>44.665520614127431</v>
      </c>
      <c r="BP6" s="15">
        <v>43.040115842182125</v>
      </c>
      <c r="BQ6" s="15">
        <v>41.88633570870504</v>
      </c>
      <c r="BR6" s="15">
        <v>40.75419859408796</v>
      </c>
      <c r="BS6" s="15">
        <v>37.924890824063361</v>
      </c>
      <c r="BT6" s="15">
        <v>36.16138169599845</v>
      </c>
      <c r="BU6" s="15">
        <v>35.271500803351181</v>
      </c>
      <c r="BW6" s="2" t="s">
        <v>700</v>
      </c>
      <c r="BY6">
        <v>1020</v>
      </c>
      <c r="BZ6">
        <v>920</v>
      </c>
      <c r="CA6">
        <v>890</v>
      </c>
      <c r="CB6">
        <v>870</v>
      </c>
      <c r="CC6">
        <v>840</v>
      </c>
      <c r="CD6">
        <v>780</v>
      </c>
      <c r="CE6">
        <v>750</v>
      </c>
      <c r="CF6">
        <v>730</v>
      </c>
      <c r="CI6" t="s">
        <v>700</v>
      </c>
      <c r="CK6" s="15">
        <v>17.34</v>
      </c>
      <c r="CL6" s="15">
        <v>15.694024872319547</v>
      </c>
      <c r="CM6" s="15">
        <v>15.122910004122353</v>
      </c>
      <c r="CN6" s="15">
        <v>14.717508838681772</v>
      </c>
      <c r="CO6" s="15">
        <v>14.319712332755525</v>
      </c>
      <c r="CP6" s="15">
        <v>13.325584739397337</v>
      </c>
      <c r="CQ6" s="15">
        <v>12.705944450022557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>
        <v>1120</v>
      </c>
      <c r="H7" s="24">
        <v>860</v>
      </c>
      <c r="I7" s="24">
        <v>750</v>
      </c>
      <c r="J7" s="24">
        <v>650</v>
      </c>
      <c r="K7" s="24">
        <v>570</v>
      </c>
      <c r="L7" s="24">
        <v>500</v>
      </c>
      <c r="M7" s="24">
        <v>440</v>
      </c>
      <c r="N7" s="25">
        <v>410</v>
      </c>
      <c r="P7" s="144"/>
      <c r="Q7" s="21" t="s">
        <v>969</v>
      </c>
      <c r="R7" s="22" t="s">
        <v>979</v>
      </c>
      <c r="S7" s="23">
        <v>25.759999999999998</v>
      </c>
      <c r="T7" s="24">
        <v>19.888691088958442</v>
      </c>
      <c r="U7" s="24">
        <v>17.332093835478204</v>
      </c>
      <c r="V7" s="24">
        <v>15.059268139961237</v>
      </c>
      <c r="W7" s="24">
        <v>13.073480968336275</v>
      </c>
      <c r="X7" s="24">
        <v>11.412741592296717</v>
      </c>
      <c r="Y7" s="24">
        <v>10.150266403074408</v>
      </c>
      <c r="Z7" s="25">
        <v>9.3203905350610334</v>
      </c>
      <c r="AA7" s="37"/>
      <c r="AB7" s="8">
        <v>35</v>
      </c>
      <c r="AC7" t="s">
        <v>706</v>
      </c>
      <c r="AD7" t="s">
        <v>967</v>
      </c>
      <c r="AE7" t="s">
        <v>979</v>
      </c>
      <c r="AF7">
        <v>1140</v>
      </c>
      <c r="AG7">
        <v>770</v>
      </c>
      <c r="AH7">
        <v>600</v>
      </c>
      <c r="AI7">
        <v>500</v>
      </c>
      <c r="AJ7">
        <v>450</v>
      </c>
      <c r="AK7">
        <v>410</v>
      </c>
      <c r="AL7">
        <v>380</v>
      </c>
      <c r="AM7">
        <v>350</v>
      </c>
      <c r="AO7" t="s">
        <v>706</v>
      </c>
      <c r="AP7" t="s">
        <v>967</v>
      </c>
      <c r="AQ7" t="s">
        <v>979</v>
      </c>
      <c r="AR7" s="15">
        <v>28.5</v>
      </c>
      <c r="AS7" s="15">
        <v>19.357095449388897</v>
      </c>
      <c r="AT7" s="15">
        <v>15.036693843168198</v>
      </c>
      <c r="AU7" s="15">
        <v>12.506883053637031</v>
      </c>
      <c r="AV7" s="15">
        <v>11.199276005544732</v>
      </c>
      <c r="AW7" s="15">
        <v>10.292711573920419</v>
      </c>
      <c r="AX7" s="15">
        <v>9.5254199276185219</v>
      </c>
      <c r="AY7" s="15">
        <v>8.8416684588079164</v>
      </c>
      <c r="BA7" s="8" t="s">
        <v>969</v>
      </c>
      <c r="BC7">
        <v>3290</v>
      </c>
      <c r="BD7">
        <v>2910</v>
      </c>
      <c r="BE7">
        <v>2730</v>
      </c>
      <c r="BF7">
        <v>2550</v>
      </c>
      <c r="BG7">
        <v>2390</v>
      </c>
      <c r="BH7">
        <v>2240</v>
      </c>
      <c r="BI7">
        <v>2120</v>
      </c>
      <c r="BJ7">
        <v>2040</v>
      </c>
      <c r="BM7" t="s">
        <v>969</v>
      </c>
      <c r="BN7" s="15">
        <v>49.35</v>
      </c>
      <c r="BO7" s="15">
        <v>43.676148406180488</v>
      </c>
      <c r="BP7" s="15">
        <v>40.928897730905746</v>
      </c>
      <c r="BQ7" s="15">
        <v>38.30061345494952</v>
      </c>
      <c r="BR7" s="15">
        <v>35.82686879134301</v>
      </c>
      <c r="BS7" s="15">
        <v>33.600871467755191</v>
      </c>
      <c r="BT7" s="15">
        <v>31.791530337358196</v>
      </c>
      <c r="BU7" s="15">
        <v>30.536614007355841</v>
      </c>
      <c r="BW7" s="2" t="s">
        <v>706</v>
      </c>
      <c r="BY7">
        <v>1140</v>
      </c>
      <c r="BZ7">
        <v>1030</v>
      </c>
      <c r="CA7">
        <v>990</v>
      </c>
      <c r="CB7">
        <v>970</v>
      </c>
      <c r="CC7">
        <v>940</v>
      </c>
      <c r="CD7">
        <v>880</v>
      </c>
      <c r="CE7">
        <v>840</v>
      </c>
      <c r="CF7">
        <v>810</v>
      </c>
      <c r="CI7" t="s">
        <v>706</v>
      </c>
      <c r="CK7" s="15">
        <v>28.5</v>
      </c>
      <c r="CL7" s="15">
        <v>25.794677558310674</v>
      </c>
      <c r="CM7" s="15">
        <v>24.855993951412174</v>
      </c>
      <c r="CN7" s="15">
        <v>24.189677157002912</v>
      </c>
      <c r="CO7" s="15">
        <v>23.535859370445934</v>
      </c>
      <c r="CP7" s="15">
        <v>21.901912633957561</v>
      </c>
      <c r="CQ7" s="15">
        <v>20.88347271197479</v>
      </c>
    </row>
    <row r="8" spans="1:95" ht="15.75" thickBot="1">
      <c r="AA8" s="37"/>
      <c r="AB8" s="8">
        <v>50</v>
      </c>
      <c r="AC8" t="s">
        <v>986</v>
      </c>
      <c r="AD8" t="s">
        <v>967</v>
      </c>
      <c r="AE8" t="s">
        <v>979</v>
      </c>
      <c r="AF8">
        <v>2760</v>
      </c>
      <c r="AG8">
        <v>1870</v>
      </c>
      <c r="AH8">
        <v>1460</v>
      </c>
      <c r="AI8">
        <v>1210</v>
      </c>
      <c r="AJ8">
        <v>1080</v>
      </c>
      <c r="AK8">
        <v>1000</v>
      </c>
      <c r="AL8">
        <v>920</v>
      </c>
      <c r="AM8">
        <v>860</v>
      </c>
      <c r="AO8" t="s">
        <v>986</v>
      </c>
      <c r="AP8" t="s">
        <v>967</v>
      </c>
      <c r="AQ8" t="s">
        <v>979</v>
      </c>
      <c r="AR8" s="15">
        <v>41.4</v>
      </c>
      <c r="AS8" s="15">
        <v>28.118728126480711</v>
      </c>
      <c r="AT8" s="15">
        <v>21.842776319549593</v>
      </c>
      <c r="AU8" s="15">
        <v>18.167893277914846</v>
      </c>
      <c r="AV8" s="15">
        <v>16.268421987001819</v>
      </c>
      <c r="AW8" s="15">
        <v>14.951517865273869</v>
      </c>
      <c r="AX8" s="15">
        <v>13.83692578959322</v>
      </c>
      <c r="AY8" s="15">
        <v>12.84368681384729</v>
      </c>
      <c r="BW8" s="2" t="s">
        <v>986</v>
      </c>
      <c r="BY8">
        <v>2760</v>
      </c>
      <c r="BZ8">
        <v>2500</v>
      </c>
      <c r="CA8">
        <v>2410</v>
      </c>
      <c r="CB8">
        <v>2340</v>
      </c>
      <c r="CC8">
        <v>2280</v>
      </c>
      <c r="CD8">
        <v>2120</v>
      </c>
      <c r="CE8">
        <v>2020</v>
      </c>
      <c r="CF8">
        <v>1970</v>
      </c>
      <c r="CI8" t="s">
        <v>986</v>
      </c>
      <c r="CK8" s="15">
        <v>41.4</v>
      </c>
      <c r="CL8" s="15">
        <v>37.470163189967082</v>
      </c>
      <c r="CM8" s="15">
        <v>36.1066017399461</v>
      </c>
      <c r="CN8" s="15">
        <v>35.138688922804228</v>
      </c>
      <c r="CO8" s="15">
        <v>34.188932559174091</v>
      </c>
      <c r="CP8" s="15">
        <v>31.815409931433084</v>
      </c>
      <c r="CQ8" s="15">
        <v>30.335991939500218</v>
      </c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C9" t="s">
        <v>704</v>
      </c>
      <c r="AD9" t="s">
        <v>967</v>
      </c>
      <c r="AE9" t="s">
        <v>979</v>
      </c>
      <c r="AF9">
        <v>1360</v>
      </c>
      <c r="AG9">
        <v>920</v>
      </c>
      <c r="AH9">
        <v>720</v>
      </c>
      <c r="AI9">
        <v>600</v>
      </c>
      <c r="AJ9">
        <v>530</v>
      </c>
      <c r="AK9">
        <v>490</v>
      </c>
      <c r="AL9">
        <v>450</v>
      </c>
      <c r="AM9">
        <v>420</v>
      </c>
      <c r="AO9" t="s">
        <v>704</v>
      </c>
      <c r="AP9" t="s">
        <v>967</v>
      </c>
      <c r="AQ9" t="s">
        <v>979</v>
      </c>
      <c r="AR9" s="15">
        <v>27.2</v>
      </c>
      <c r="AS9" s="15">
        <v>18.474140218364138</v>
      </c>
      <c r="AT9" s="15">
        <v>14.350809562602631</v>
      </c>
      <c r="AU9" s="15">
        <v>11.936393651190428</v>
      </c>
      <c r="AV9" s="15">
        <v>10.688431836870759</v>
      </c>
      <c r="AW9" s="15">
        <v>9.8232194670398361</v>
      </c>
      <c r="AX9" s="15">
        <v>9.090927088814869</v>
      </c>
      <c r="AY9" s="15">
        <v>8.4383642834938701</v>
      </c>
      <c r="BW9" s="2" t="s">
        <v>704</v>
      </c>
      <c r="BY9">
        <v>1360</v>
      </c>
      <c r="BZ9">
        <v>1230</v>
      </c>
      <c r="CA9">
        <v>1190</v>
      </c>
      <c r="CB9">
        <v>1150</v>
      </c>
      <c r="CC9">
        <v>1120</v>
      </c>
      <c r="CD9">
        <v>1050</v>
      </c>
      <c r="CE9">
        <v>1000</v>
      </c>
      <c r="CF9">
        <v>970</v>
      </c>
      <c r="CI9" t="s">
        <v>704</v>
      </c>
      <c r="CK9" s="15">
        <v>27.2</v>
      </c>
      <c r="CL9" s="15">
        <v>24.618078231089484</v>
      </c>
      <c r="CM9" s="15">
        <v>23.722211771172319</v>
      </c>
      <c r="CN9" s="15">
        <v>23.08628837440278</v>
      </c>
      <c r="CO9" s="15">
        <v>22.462293855302786</v>
      </c>
      <c r="CP9" s="15">
        <v>20.902878022584058</v>
      </c>
      <c r="CQ9" s="15">
        <v>19.930893254937345</v>
      </c>
    </row>
    <row r="10" spans="1:95" ht="15" customHeight="1">
      <c r="A10" s="3">
        <v>1</v>
      </c>
      <c r="B10" s="7" t="s">
        <v>985</v>
      </c>
      <c r="C10" s="8" t="s">
        <v>970</v>
      </c>
      <c r="D10" s="143" t="s">
        <v>702</v>
      </c>
      <c r="E10" s="9" t="s">
        <v>967</v>
      </c>
      <c r="F10" s="10" t="s">
        <v>982</v>
      </c>
      <c r="G10" s="11">
        <v>1120</v>
      </c>
      <c r="H10" s="12">
        <v>710</v>
      </c>
      <c r="I10" s="12">
        <v>530</v>
      </c>
      <c r="J10" s="12">
        <v>430</v>
      </c>
      <c r="K10" s="12">
        <v>380</v>
      </c>
      <c r="L10" s="12">
        <v>340</v>
      </c>
      <c r="M10" s="12">
        <v>310</v>
      </c>
      <c r="N10" s="13">
        <v>280</v>
      </c>
      <c r="P10" s="143" t="s">
        <v>702</v>
      </c>
      <c r="Q10" s="9" t="s">
        <v>967</v>
      </c>
      <c r="R10" s="10" t="s">
        <v>982</v>
      </c>
      <c r="S10" s="11">
        <v>25.759999999999998</v>
      </c>
      <c r="T10" s="12">
        <v>16.374364667588921</v>
      </c>
      <c r="U10" s="12">
        <v>12.181161719052133</v>
      </c>
      <c r="V10" s="12">
        <v>9.8170738013905083</v>
      </c>
      <c r="W10" s="12">
        <v>8.6259754626045897</v>
      </c>
      <c r="X10" s="12">
        <v>7.8139158358103291</v>
      </c>
      <c r="Y10" s="12">
        <v>7.1360855394385698</v>
      </c>
      <c r="Z10" s="13">
        <v>6.5398694503590766</v>
      </c>
      <c r="AA10" s="37"/>
      <c r="AB10" s="8">
        <v>80</v>
      </c>
      <c r="AC10" t="s">
        <v>987</v>
      </c>
      <c r="AD10" t="s">
        <v>967</v>
      </c>
      <c r="AE10" t="s">
        <v>979</v>
      </c>
      <c r="AF10">
        <v>3290</v>
      </c>
      <c r="AG10">
        <v>2230</v>
      </c>
      <c r="AH10">
        <v>1740</v>
      </c>
      <c r="AI10">
        <v>1440</v>
      </c>
      <c r="AJ10">
        <v>1290</v>
      </c>
      <c r="AK10">
        <v>1190</v>
      </c>
      <c r="AL10">
        <v>1100</v>
      </c>
      <c r="AM10">
        <v>1020</v>
      </c>
      <c r="AO10" t="s">
        <v>987</v>
      </c>
      <c r="AP10" t="s">
        <v>967</v>
      </c>
      <c r="AQ10" t="s">
        <v>979</v>
      </c>
      <c r="AR10" s="15">
        <v>49.35</v>
      </c>
      <c r="AS10" s="15">
        <v>33.518338962362876</v>
      </c>
      <c r="AT10" s="15">
        <v>26.037222496854405</v>
      </c>
      <c r="AU10" s="15">
        <v>21.65665539287675</v>
      </c>
      <c r="AV10" s="15">
        <v>19.392430556969561</v>
      </c>
      <c r="AW10" s="15">
        <v>17.822642672735885</v>
      </c>
      <c r="AX10" s="15">
        <v>16.494016611507863</v>
      </c>
      <c r="AY10" s="15">
        <v>15.310046962883185</v>
      </c>
      <c r="BA10" t="s">
        <v>971</v>
      </c>
      <c r="BM10" t="s">
        <v>971</v>
      </c>
      <c r="BW10" s="2" t="s">
        <v>987</v>
      </c>
      <c r="BY10">
        <v>3290</v>
      </c>
      <c r="BZ10">
        <v>2980</v>
      </c>
      <c r="CA10">
        <v>2870</v>
      </c>
      <c r="CB10">
        <v>2790</v>
      </c>
      <c r="CC10">
        <v>2720</v>
      </c>
      <c r="CD10">
        <v>2530</v>
      </c>
      <c r="CE10">
        <v>2410</v>
      </c>
      <c r="CF10">
        <v>2350</v>
      </c>
      <c r="CI10" t="s">
        <v>987</v>
      </c>
      <c r="CK10" s="15">
        <v>49.35</v>
      </c>
      <c r="CL10" s="15">
        <v>44.665520614127431</v>
      </c>
      <c r="CM10" s="15">
        <v>43.040115842182125</v>
      </c>
      <c r="CN10" s="15">
        <v>41.88633570870504</v>
      </c>
      <c r="CO10" s="15">
        <v>40.75419859408796</v>
      </c>
      <c r="CP10" s="15">
        <v>37.924890824063361</v>
      </c>
      <c r="CQ10" s="15">
        <v>36.16138169599845</v>
      </c>
    </row>
    <row r="11" spans="1:95">
      <c r="A11" s="3">
        <v>2</v>
      </c>
      <c r="C11">
        <v>-1</v>
      </c>
      <c r="D11" s="143"/>
      <c r="E11" s="9" t="s">
        <v>968</v>
      </c>
      <c r="F11" s="10" t="s">
        <v>982</v>
      </c>
      <c r="G11" s="18">
        <v>1120</v>
      </c>
      <c r="H11" s="19">
        <v>870</v>
      </c>
      <c r="I11" s="19">
        <v>800</v>
      </c>
      <c r="J11" s="19">
        <v>750</v>
      </c>
      <c r="K11" s="19">
        <v>700</v>
      </c>
      <c r="L11" s="19">
        <v>580</v>
      </c>
      <c r="M11" s="19">
        <v>520</v>
      </c>
      <c r="N11" s="20">
        <v>490</v>
      </c>
      <c r="P11" s="143"/>
      <c r="Q11" s="9" t="s">
        <v>968</v>
      </c>
      <c r="R11" s="10" t="s">
        <v>982</v>
      </c>
      <c r="S11" s="18">
        <v>25.759999999999998</v>
      </c>
      <c r="T11" s="19">
        <v>20.113896123727823</v>
      </c>
      <c r="U11" s="19">
        <v>18.346784488083628</v>
      </c>
      <c r="V11" s="19">
        <v>17.150840479635796</v>
      </c>
      <c r="W11" s="19">
        <v>16.023795541265578</v>
      </c>
      <c r="X11" s="19">
        <v>13.404460700502055</v>
      </c>
      <c r="Y11" s="19">
        <v>11.911069287026949</v>
      </c>
      <c r="Z11" s="20">
        <v>11.19714289586503</v>
      </c>
      <c r="AA11" s="37"/>
      <c r="AB11" s="8"/>
      <c r="AR11" s="15"/>
      <c r="AS11" s="15"/>
      <c r="AT11" s="15"/>
      <c r="AU11" s="15"/>
      <c r="AV11" s="15"/>
      <c r="AW11" s="15"/>
      <c r="AX11" s="15"/>
      <c r="AY11" s="15"/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>
        <v>2020</v>
      </c>
      <c r="BP11">
        <v>2025</v>
      </c>
      <c r="BQ11">
        <v>2030</v>
      </c>
      <c r="BR11">
        <v>2035</v>
      </c>
      <c r="BS11">
        <v>2040</v>
      </c>
      <c r="BT11">
        <v>2045</v>
      </c>
      <c r="BU11">
        <v>2050</v>
      </c>
      <c r="BW11" s="2"/>
      <c r="CK11" s="15"/>
      <c r="CL11" s="15"/>
      <c r="CM11" s="15"/>
      <c r="CN11" s="15"/>
      <c r="CO11" s="15"/>
      <c r="CP11" s="15"/>
      <c r="CQ11" s="15"/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>
        <v>1120</v>
      </c>
      <c r="H12" s="24">
        <v>830</v>
      </c>
      <c r="I12" s="24">
        <v>700</v>
      </c>
      <c r="J12" s="24">
        <v>600</v>
      </c>
      <c r="K12" s="24">
        <v>510</v>
      </c>
      <c r="L12" s="24">
        <v>430</v>
      </c>
      <c r="M12" s="24">
        <v>380</v>
      </c>
      <c r="N12" s="25">
        <v>340</v>
      </c>
      <c r="P12" s="144"/>
      <c r="Q12" s="21" t="s">
        <v>969</v>
      </c>
      <c r="R12" s="22" t="s">
        <v>982</v>
      </c>
      <c r="S12" s="23">
        <v>25.759999999999998</v>
      </c>
      <c r="T12" s="24">
        <v>19.026726228835447</v>
      </c>
      <c r="U12" s="24">
        <v>16.194730136515155</v>
      </c>
      <c r="V12" s="24">
        <v>13.736309491975728</v>
      </c>
      <c r="W12" s="24">
        <v>11.639608126154549</v>
      </c>
      <c r="X12" s="24">
        <v>9.9272979296357562</v>
      </c>
      <c r="Y12" s="24">
        <v>8.6536224162290019</v>
      </c>
      <c r="Z12" s="25">
        <v>7.8308631162473699</v>
      </c>
      <c r="AA12" s="37"/>
      <c r="AB12" s="8"/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>
        <v>1020</v>
      </c>
      <c r="BD12">
        <v>650</v>
      </c>
      <c r="BE12">
        <v>480</v>
      </c>
      <c r="BF12">
        <v>390</v>
      </c>
      <c r="BG12">
        <v>340</v>
      </c>
      <c r="BH12">
        <v>310</v>
      </c>
      <c r="BI12">
        <v>280</v>
      </c>
      <c r="BJ12">
        <v>260</v>
      </c>
      <c r="BM12" t="s">
        <v>967</v>
      </c>
      <c r="BN12" s="15">
        <v>17.34</v>
      </c>
      <c r="BO12" s="15">
        <v>11.02218491211149</v>
      </c>
      <c r="BP12" s="15">
        <v>8.1995863434923919</v>
      </c>
      <c r="BQ12" s="15">
        <v>6.6082321318366244</v>
      </c>
      <c r="BR12" s="15">
        <v>5.8064601910544882</v>
      </c>
      <c r="BS12" s="15">
        <v>5.259833097552451</v>
      </c>
      <c r="BT12" s="15">
        <v>4.8035606853208392</v>
      </c>
      <c r="BU12" s="15">
        <v>4.4022257868488515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>
        <v>1020</v>
      </c>
      <c r="BD13">
        <v>800</v>
      </c>
      <c r="BE13">
        <v>730</v>
      </c>
      <c r="BF13">
        <v>680</v>
      </c>
      <c r="BG13">
        <v>630</v>
      </c>
      <c r="BH13">
        <v>530</v>
      </c>
      <c r="BI13">
        <v>470</v>
      </c>
      <c r="BJ13">
        <v>440</v>
      </c>
      <c r="BM13" t="s">
        <v>968</v>
      </c>
      <c r="BN13" s="15">
        <v>17.34</v>
      </c>
      <c r="BO13" s="15">
        <v>13.539400573968965</v>
      </c>
      <c r="BP13" s="15">
        <v>12.349892974509711</v>
      </c>
      <c r="BQ13" s="15">
        <v>11.544859235903914</v>
      </c>
      <c r="BR13" s="15">
        <v>10.786203986240109</v>
      </c>
      <c r="BS13" s="15">
        <v>9.0230337168752222</v>
      </c>
      <c r="BT13" s="15">
        <v>8.0177772296990426</v>
      </c>
      <c r="BU13" s="15">
        <v>7.5372072132880303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1020</v>
      </c>
      <c r="BD14">
        <v>750</v>
      </c>
      <c r="BE14">
        <v>640</v>
      </c>
      <c r="BF14">
        <v>540</v>
      </c>
      <c r="BG14">
        <v>460</v>
      </c>
      <c r="BH14">
        <v>390</v>
      </c>
      <c r="BI14">
        <v>340</v>
      </c>
      <c r="BJ14">
        <v>310</v>
      </c>
      <c r="BM14" t="s">
        <v>969</v>
      </c>
      <c r="BN14" s="15">
        <v>17.34</v>
      </c>
      <c r="BO14" s="15">
        <v>12.807586677329452</v>
      </c>
      <c r="BP14" s="15">
        <v>10.901266326365405</v>
      </c>
      <c r="BQ14" s="15">
        <v>9.2464132993345949</v>
      </c>
      <c r="BR14" s="15">
        <v>7.8350467743602454</v>
      </c>
      <c r="BS14" s="15">
        <v>6.6824280318277962</v>
      </c>
      <c r="BT14" s="15">
        <v>5.8250703686883121</v>
      </c>
      <c r="BU14" s="15">
        <v>5.2712409330640302</v>
      </c>
    </row>
    <row r="15" spans="1:95" ht="15" customHeight="1">
      <c r="A15" s="3">
        <v>1</v>
      </c>
      <c r="B15" s="7" t="s">
        <v>985</v>
      </c>
      <c r="C15" s="8" t="s">
        <v>973</v>
      </c>
      <c r="D15" s="143" t="s">
        <v>702</v>
      </c>
      <c r="E15" s="9" t="s">
        <v>967</v>
      </c>
      <c r="F15" s="10" t="s">
        <v>983</v>
      </c>
      <c r="G15" s="11">
        <v>1120</v>
      </c>
      <c r="H15" s="12">
        <v>930</v>
      </c>
      <c r="I15" s="12">
        <v>830</v>
      </c>
      <c r="J15" s="12">
        <v>760</v>
      </c>
      <c r="K15" s="12">
        <v>720</v>
      </c>
      <c r="L15" s="12">
        <v>690</v>
      </c>
      <c r="M15" s="12">
        <v>670</v>
      </c>
      <c r="N15" s="13">
        <v>640</v>
      </c>
      <c r="P15" s="143" t="s">
        <v>702</v>
      </c>
      <c r="Q15" s="9" t="s">
        <v>967</v>
      </c>
      <c r="R15" s="10" t="s">
        <v>983</v>
      </c>
      <c r="S15" s="11">
        <v>25.759999999999998</v>
      </c>
      <c r="T15" s="12">
        <v>21.45951878673036</v>
      </c>
      <c r="U15" s="12">
        <v>19.047117103138604</v>
      </c>
      <c r="V15" s="12">
        <v>17.46041371765655</v>
      </c>
      <c r="W15" s="12">
        <v>16.573335225767121</v>
      </c>
      <c r="X15" s="12">
        <v>15.925764421652261</v>
      </c>
      <c r="Y15" s="12">
        <v>15.353733115797851</v>
      </c>
      <c r="Z15" s="13">
        <v>14.823115858246156</v>
      </c>
    </row>
    <row r="16" spans="1:95" ht="15.75" thickBot="1">
      <c r="A16" s="3">
        <v>2</v>
      </c>
      <c r="C16">
        <v>-1</v>
      </c>
      <c r="D16" s="143"/>
      <c r="E16" s="9" t="s">
        <v>968</v>
      </c>
      <c r="F16" s="10" t="s">
        <v>983</v>
      </c>
      <c r="G16" s="18">
        <v>1120</v>
      </c>
      <c r="H16" s="19">
        <v>1010</v>
      </c>
      <c r="I16" s="19">
        <v>980</v>
      </c>
      <c r="J16" s="19">
        <v>950</v>
      </c>
      <c r="K16" s="19">
        <v>920</v>
      </c>
      <c r="L16" s="19">
        <v>860</v>
      </c>
      <c r="M16" s="19">
        <v>820</v>
      </c>
      <c r="N16" s="20">
        <v>800</v>
      </c>
      <c r="P16" s="143"/>
      <c r="Q16" s="9" t="s">
        <v>968</v>
      </c>
      <c r="R16" s="10" t="s">
        <v>983</v>
      </c>
      <c r="S16" s="18">
        <v>25.759999999999998</v>
      </c>
      <c r="T16" s="19">
        <v>23.314768207090626</v>
      </c>
      <c r="U16" s="19">
        <v>22.466329971522015</v>
      </c>
      <c r="V16" s="19">
        <v>21.864073107522628</v>
      </c>
      <c r="W16" s="19">
        <v>21.273113592374987</v>
      </c>
      <c r="X16" s="19">
        <v>19.796255068447252</v>
      </c>
      <c r="Y16" s="19">
        <v>18.875728317911246</v>
      </c>
      <c r="Z16" s="20">
        <v>18.411223114373382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4"/>
      <c r="E17" s="21" t="s">
        <v>969</v>
      </c>
      <c r="F17" s="22" t="s">
        <v>983</v>
      </c>
      <c r="G17" s="23">
        <v>1120</v>
      </c>
      <c r="H17" s="24">
        <v>990</v>
      </c>
      <c r="I17" s="24">
        <v>930</v>
      </c>
      <c r="J17" s="24">
        <v>870</v>
      </c>
      <c r="K17" s="24">
        <v>810</v>
      </c>
      <c r="L17" s="24">
        <v>760</v>
      </c>
      <c r="M17" s="24">
        <v>720</v>
      </c>
      <c r="N17" s="25">
        <v>690</v>
      </c>
      <c r="P17" s="144"/>
      <c r="Q17" s="21" t="s">
        <v>969</v>
      </c>
      <c r="R17" s="22" t="s">
        <v>983</v>
      </c>
      <c r="S17" s="23">
        <v>25.759999999999998</v>
      </c>
      <c r="T17" s="24">
        <v>22.79832994819067</v>
      </c>
      <c r="U17" s="24">
        <v>21.364304063791938</v>
      </c>
      <c r="V17" s="24">
        <v>19.992376952370815</v>
      </c>
      <c r="W17" s="24">
        <v>18.701117326545003</v>
      </c>
      <c r="X17" s="24">
        <v>17.539178298062282</v>
      </c>
      <c r="Y17" s="24">
        <v>16.594727892408248</v>
      </c>
      <c r="Z17" s="25">
        <v>15.939679368378652</v>
      </c>
      <c r="AA17" s="39"/>
      <c r="AB17" s="8">
        <v>6</v>
      </c>
      <c r="AC17" t="s">
        <v>702</v>
      </c>
      <c r="AD17" t="s">
        <v>968</v>
      </c>
      <c r="AE17" t="s">
        <v>979</v>
      </c>
      <c r="AF17">
        <v>1120</v>
      </c>
      <c r="AG17">
        <v>910</v>
      </c>
      <c r="AH17">
        <v>840</v>
      </c>
      <c r="AI17">
        <v>790</v>
      </c>
      <c r="AJ17">
        <v>750</v>
      </c>
      <c r="AK17">
        <v>640</v>
      </c>
      <c r="AL17">
        <v>580</v>
      </c>
      <c r="AM17">
        <v>550</v>
      </c>
      <c r="AO17" t="s">
        <v>702</v>
      </c>
      <c r="AP17" t="s">
        <v>968</v>
      </c>
      <c r="AQ17" t="s">
        <v>979</v>
      </c>
      <c r="AR17" s="15">
        <v>25.759999999999998</v>
      </c>
      <c r="AS17" s="15">
        <v>20.854958209335862</v>
      </c>
      <c r="AT17" s="15">
        <v>19.280275664351812</v>
      </c>
      <c r="AU17" s="15">
        <v>18.202025199867009</v>
      </c>
      <c r="AV17" s="15">
        <v>17.17578591396623</v>
      </c>
      <c r="AW17" s="15">
        <v>14.748107268013868</v>
      </c>
      <c r="AX17" s="15">
        <v>13.333355180683238</v>
      </c>
      <c r="AY17" s="15">
        <v>12.647987760576285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A18" s="39"/>
      <c r="AB18" s="8">
        <v>21</v>
      </c>
      <c r="AC18" t="s">
        <v>700</v>
      </c>
      <c r="AD18" t="s">
        <v>968</v>
      </c>
      <c r="AE18" t="s">
        <v>979</v>
      </c>
      <c r="AF18">
        <v>1020</v>
      </c>
      <c r="AG18">
        <v>830</v>
      </c>
      <c r="AH18">
        <v>760</v>
      </c>
      <c r="AI18">
        <v>720</v>
      </c>
      <c r="AJ18">
        <v>680</v>
      </c>
      <c r="AK18">
        <v>580</v>
      </c>
      <c r="AL18">
        <v>530</v>
      </c>
      <c r="AM18">
        <v>500</v>
      </c>
      <c r="AO18" t="s">
        <v>700</v>
      </c>
      <c r="AP18" t="s">
        <v>968</v>
      </c>
      <c r="AQ18" t="s">
        <v>979</v>
      </c>
      <c r="AR18" s="15">
        <v>17.34</v>
      </c>
      <c r="AS18" s="15">
        <v>14.038236620725307</v>
      </c>
      <c r="AT18" s="15">
        <v>12.978260093938681</v>
      </c>
      <c r="AU18" s="15">
        <v>12.252450192767624</v>
      </c>
      <c r="AV18" s="15">
        <v>11.561650921901183</v>
      </c>
      <c r="AW18" s="15">
        <v>9.9274914606894615</v>
      </c>
      <c r="AX18" s="15">
        <v>8.9751699857549436</v>
      </c>
      <c r="AY18" s="15">
        <v>8.5138240593320198</v>
      </c>
      <c r="BB18" s="9" t="s">
        <v>974</v>
      </c>
      <c r="BC18" s="29">
        <v>3290</v>
      </c>
      <c r="BD18" s="27">
        <v>2980</v>
      </c>
      <c r="BE18" s="27">
        <v>2870</v>
      </c>
      <c r="BF18" s="27">
        <v>2790</v>
      </c>
      <c r="BG18" s="27">
        <v>2720</v>
      </c>
      <c r="BH18" s="27">
        <v>2530</v>
      </c>
      <c r="BI18" s="27">
        <v>2410</v>
      </c>
      <c r="BJ18" s="28">
        <v>2350</v>
      </c>
      <c r="BM18" s="9" t="s">
        <v>974</v>
      </c>
      <c r="BN18" s="30">
        <v>49.35</v>
      </c>
      <c r="BO18" s="31">
        <v>44.665520614127431</v>
      </c>
      <c r="BP18" s="31">
        <v>43.040115842182125</v>
      </c>
      <c r="BQ18" s="31">
        <v>41.88633570870504</v>
      </c>
      <c r="BR18" s="31">
        <v>40.75419859408796</v>
      </c>
      <c r="BS18" s="31">
        <v>37.924890824063361</v>
      </c>
      <c r="BT18" s="31">
        <v>36.16138169599845</v>
      </c>
      <c r="BU18" s="32">
        <v>35.271500803351181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t="s">
        <v>706</v>
      </c>
      <c r="AD19" t="s">
        <v>968</v>
      </c>
      <c r="AE19" t="s">
        <v>979</v>
      </c>
      <c r="AF19">
        <v>1140</v>
      </c>
      <c r="AG19">
        <v>920</v>
      </c>
      <c r="AH19">
        <v>850</v>
      </c>
      <c r="AI19">
        <v>810</v>
      </c>
      <c r="AJ19">
        <v>760</v>
      </c>
      <c r="AK19">
        <v>650</v>
      </c>
      <c r="AL19">
        <v>590</v>
      </c>
      <c r="AM19">
        <v>560</v>
      </c>
      <c r="AO19" t="s">
        <v>706</v>
      </c>
      <c r="AP19" t="s">
        <v>968</v>
      </c>
      <c r="AQ19" t="s">
        <v>979</v>
      </c>
      <c r="AR19" s="15">
        <v>28.5</v>
      </c>
      <c r="AS19" s="15">
        <v>23.073226279738826</v>
      </c>
      <c r="AT19" s="15">
        <v>21.331050327407866</v>
      </c>
      <c r="AU19" s="15">
        <v>20.138110178424299</v>
      </c>
      <c r="AV19" s="15">
        <v>19.00271345295177</v>
      </c>
      <c r="AW19" s="15">
        <v>16.316811224316588</v>
      </c>
      <c r="AX19" s="15">
        <v>14.751576966206224</v>
      </c>
      <c r="AY19" s="15">
        <v>13.99330944007858</v>
      </c>
      <c r="BB19" s="21" t="s">
        <v>975</v>
      </c>
      <c r="BC19" s="21">
        <v>1020</v>
      </c>
      <c r="BD19" s="22">
        <v>650</v>
      </c>
      <c r="BE19" s="22">
        <v>480</v>
      </c>
      <c r="BF19" s="22">
        <v>390</v>
      </c>
      <c r="BG19" s="22">
        <v>340</v>
      </c>
      <c r="BH19" s="22">
        <v>310</v>
      </c>
      <c r="BI19" s="22">
        <v>280</v>
      </c>
      <c r="BJ19" s="33">
        <v>260</v>
      </c>
      <c r="BM19" s="21" t="s">
        <v>975</v>
      </c>
      <c r="BN19" s="34">
        <v>17.34</v>
      </c>
      <c r="BO19" s="35">
        <v>11.02218491211149</v>
      </c>
      <c r="BP19" s="35">
        <v>8.1995863434923919</v>
      </c>
      <c r="BQ19" s="35">
        <v>6.6082321318366244</v>
      </c>
      <c r="BR19" s="35">
        <v>5.8064601910544882</v>
      </c>
      <c r="BS19" s="35">
        <v>5.259833097552451</v>
      </c>
      <c r="BT19" s="35">
        <v>4.8035606853208392</v>
      </c>
      <c r="BU19" s="36">
        <v>4.4022257868488515</v>
      </c>
      <c r="BW19" s="2" t="s">
        <v>702</v>
      </c>
      <c r="BY19">
        <v>1120</v>
      </c>
      <c r="BZ19">
        <v>710</v>
      </c>
      <c r="CA19">
        <v>530</v>
      </c>
      <c r="CB19">
        <v>430</v>
      </c>
      <c r="CC19">
        <v>380</v>
      </c>
      <c r="CD19">
        <v>340</v>
      </c>
      <c r="CE19">
        <v>310</v>
      </c>
      <c r="CF19">
        <v>280</v>
      </c>
      <c r="CG19" s="17">
        <v>0.75</v>
      </c>
      <c r="CI19" t="s">
        <v>702</v>
      </c>
      <c r="CK19" s="15">
        <v>25.759999999999998</v>
      </c>
      <c r="CL19" s="15">
        <v>16.374364667588921</v>
      </c>
      <c r="CM19" s="15">
        <v>12.181161719052133</v>
      </c>
      <c r="CN19" s="15">
        <v>9.8170738013905083</v>
      </c>
      <c r="CO19" s="15">
        <v>8.6259754626045897</v>
      </c>
      <c r="CP19" s="15">
        <v>7.8139158358103291</v>
      </c>
      <c r="CQ19" s="15">
        <v>7.1360855394385698</v>
      </c>
    </row>
    <row r="20" spans="1:95" ht="15" customHeight="1">
      <c r="A20" s="3">
        <v>1</v>
      </c>
      <c r="B20" s="7" t="s">
        <v>988</v>
      </c>
      <c r="C20" s="8" t="s">
        <v>966</v>
      </c>
      <c r="D20" s="143" t="s">
        <v>700</v>
      </c>
      <c r="E20" s="9" t="s">
        <v>967</v>
      </c>
      <c r="F20" s="10" t="s">
        <v>979</v>
      </c>
      <c r="G20" s="11">
        <v>1020</v>
      </c>
      <c r="H20" s="12">
        <v>690</v>
      </c>
      <c r="I20" s="12">
        <v>540</v>
      </c>
      <c r="J20" s="12">
        <v>450</v>
      </c>
      <c r="K20" s="12">
        <v>400</v>
      </c>
      <c r="L20" s="12">
        <v>370</v>
      </c>
      <c r="M20" s="12">
        <v>340</v>
      </c>
      <c r="N20" s="13">
        <v>320</v>
      </c>
      <c r="P20" s="143" t="s">
        <v>700</v>
      </c>
      <c r="Q20" s="9" t="s">
        <v>967</v>
      </c>
      <c r="R20" s="10" t="s">
        <v>979</v>
      </c>
      <c r="S20" s="11">
        <v>17.34</v>
      </c>
      <c r="T20" s="12">
        <v>11.77726438920714</v>
      </c>
      <c r="U20" s="12">
        <v>9.148641096159178</v>
      </c>
      <c r="V20" s="12">
        <v>7.6094509526338996</v>
      </c>
      <c r="W20" s="12">
        <v>6.8138752960051105</v>
      </c>
      <c r="X20" s="12">
        <v>6.262302410237897</v>
      </c>
      <c r="Y20" s="12">
        <v>5.7954660191194796</v>
      </c>
      <c r="Z20" s="13">
        <v>5.3794572307273434</v>
      </c>
      <c r="AA20" s="39"/>
      <c r="AB20" s="8">
        <v>51</v>
      </c>
      <c r="AC20" t="s">
        <v>986</v>
      </c>
      <c r="AD20" t="s">
        <v>968</v>
      </c>
      <c r="AE20" t="s">
        <v>979</v>
      </c>
      <c r="AF20">
        <v>2760</v>
      </c>
      <c r="AG20">
        <v>2230</v>
      </c>
      <c r="AH20">
        <v>2070</v>
      </c>
      <c r="AI20">
        <v>1950</v>
      </c>
      <c r="AJ20">
        <v>1840</v>
      </c>
      <c r="AK20">
        <v>1580</v>
      </c>
      <c r="AL20">
        <v>1430</v>
      </c>
      <c r="AM20">
        <v>1360</v>
      </c>
      <c r="AO20" t="s">
        <v>986</v>
      </c>
      <c r="AP20" t="s">
        <v>968</v>
      </c>
      <c r="AQ20" t="s">
        <v>979</v>
      </c>
      <c r="AR20" s="15">
        <v>41.4</v>
      </c>
      <c r="AS20" s="15">
        <v>33.516897122146922</v>
      </c>
      <c r="AT20" s="15">
        <v>30.986157317708265</v>
      </c>
      <c r="AU20" s="15">
        <v>29.253254785500552</v>
      </c>
      <c r="AV20" s="15">
        <v>27.603941647445726</v>
      </c>
      <c r="AW20" s="15">
        <v>23.702315252165146</v>
      </c>
      <c r="AX20" s="15">
        <v>21.428606540383775</v>
      </c>
      <c r="AY20" s="15">
        <v>20.327123186640463</v>
      </c>
      <c r="BW20" s="2" t="s">
        <v>700</v>
      </c>
      <c r="BY20">
        <v>1020</v>
      </c>
      <c r="BZ20">
        <v>650</v>
      </c>
      <c r="CA20">
        <v>480</v>
      </c>
      <c r="CB20">
        <v>390</v>
      </c>
      <c r="CC20">
        <v>340</v>
      </c>
      <c r="CD20">
        <v>310</v>
      </c>
      <c r="CE20">
        <v>280</v>
      </c>
      <c r="CF20">
        <v>260</v>
      </c>
      <c r="CI20" t="s">
        <v>700</v>
      </c>
      <c r="CK20" s="15">
        <v>17.34</v>
      </c>
      <c r="CL20" s="15">
        <v>11.02218491211149</v>
      </c>
      <c r="CM20" s="15">
        <v>8.1995863434923919</v>
      </c>
      <c r="CN20" s="15">
        <v>6.6082321318366244</v>
      </c>
      <c r="CO20" s="15">
        <v>5.8064601910544882</v>
      </c>
      <c r="CP20" s="15">
        <v>5.259833097552451</v>
      </c>
      <c r="CQ20" s="15">
        <v>4.8035606853208392</v>
      </c>
    </row>
    <row r="21" spans="1:95">
      <c r="A21" s="3">
        <v>2</v>
      </c>
      <c r="C21">
        <v>-1</v>
      </c>
      <c r="D21" s="143"/>
      <c r="E21" s="9" t="s">
        <v>968</v>
      </c>
      <c r="F21" s="10" t="s">
        <v>979</v>
      </c>
      <c r="G21" s="18">
        <v>1020</v>
      </c>
      <c r="H21" s="19">
        <v>830</v>
      </c>
      <c r="I21" s="19">
        <v>760</v>
      </c>
      <c r="J21" s="19">
        <v>720</v>
      </c>
      <c r="K21" s="19">
        <v>680</v>
      </c>
      <c r="L21" s="19">
        <v>580</v>
      </c>
      <c r="M21" s="19">
        <v>530</v>
      </c>
      <c r="N21" s="20">
        <v>500</v>
      </c>
      <c r="P21" s="143"/>
      <c r="Q21" s="9" t="s">
        <v>968</v>
      </c>
      <c r="R21" s="10" t="s">
        <v>979</v>
      </c>
      <c r="S21" s="18">
        <v>17.34</v>
      </c>
      <c r="T21" s="19">
        <v>14.038236620725307</v>
      </c>
      <c r="U21" s="19">
        <v>12.978260093938681</v>
      </c>
      <c r="V21" s="19">
        <v>12.252450192767624</v>
      </c>
      <c r="W21" s="19">
        <v>11.561650921901183</v>
      </c>
      <c r="X21" s="19">
        <v>9.9274914606894615</v>
      </c>
      <c r="Y21" s="19">
        <v>8.9751699857549436</v>
      </c>
      <c r="Z21" s="20">
        <v>8.5138240593320198</v>
      </c>
      <c r="AA21" s="39"/>
      <c r="AB21" s="8">
        <v>66</v>
      </c>
      <c r="AC21" t="s">
        <v>704</v>
      </c>
      <c r="AD21" t="s">
        <v>968</v>
      </c>
      <c r="AE21" t="s">
        <v>979</v>
      </c>
      <c r="AF21">
        <v>1360</v>
      </c>
      <c r="AG21">
        <v>1100</v>
      </c>
      <c r="AH21">
        <v>1020</v>
      </c>
      <c r="AI21">
        <v>960</v>
      </c>
      <c r="AJ21">
        <v>910</v>
      </c>
      <c r="AK21">
        <v>780</v>
      </c>
      <c r="AL21">
        <v>700</v>
      </c>
      <c r="AM21">
        <v>670</v>
      </c>
      <c r="AO21" t="s">
        <v>704</v>
      </c>
      <c r="AP21" t="s">
        <v>968</v>
      </c>
      <c r="AQ21" t="s">
        <v>979</v>
      </c>
      <c r="AR21" s="15">
        <v>27.2</v>
      </c>
      <c r="AS21" s="15">
        <v>22.020763326627929</v>
      </c>
      <c r="AT21" s="15">
        <v>20.358055049315578</v>
      </c>
      <c r="AU21" s="15">
        <v>19.219529714145292</v>
      </c>
      <c r="AV21" s="15">
        <v>18.13592301474695</v>
      </c>
      <c r="AW21" s="15">
        <v>15.572535624610916</v>
      </c>
      <c r="AX21" s="15">
        <v>14.078698016870499</v>
      </c>
      <c r="AY21" s="15">
        <v>13.355018132285519</v>
      </c>
      <c r="BW21" s="2" t="s">
        <v>706</v>
      </c>
      <c r="BY21">
        <v>1140</v>
      </c>
      <c r="BZ21">
        <v>720</v>
      </c>
      <c r="CA21">
        <v>540</v>
      </c>
      <c r="CB21">
        <v>430</v>
      </c>
      <c r="CC21">
        <v>380</v>
      </c>
      <c r="CD21">
        <v>350</v>
      </c>
      <c r="CE21">
        <v>320</v>
      </c>
      <c r="CF21">
        <v>290</v>
      </c>
      <c r="CI21" t="s">
        <v>706</v>
      </c>
      <c r="CK21" s="15">
        <v>28.5</v>
      </c>
      <c r="CL21" s="15">
        <v>18.116047865927186</v>
      </c>
      <c r="CM21" s="15">
        <v>13.476828765255661</v>
      </c>
      <c r="CN21" s="15">
        <v>10.861281185544625</v>
      </c>
      <c r="CO21" s="15">
        <v>9.5434899333940546</v>
      </c>
      <c r="CP21" s="15">
        <v>8.6450543990913982</v>
      </c>
      <c r="CQ21" s="15">
        <v>7.8951256938664303</v>
      </c>
    </row>
    <row r="22" spans="1:95" ht="15.75" thickBot="1">
      <c r="A22" s="3">
        <v>3</v>
      </c>
      <c r="D22" s="144"/>
      <c r="E22" s="21" t="s">
        <v>969</v>
      </c>
      <c r="F22" s="22" t="s">
        <v>979</v>
      </c>
      <c r="G22" s="23">
        <v>1020</v>
      </c>
      <c r="H22" s="24">
        <v>790</v>
      </c>
      <c r="I22" s="24">
        <v>690</v>
      </c>
      <c r="J22" s="24">
        <v>600</v>
      </c>
      <c r="K22" s="24">
        <v>520</v>
      </c>
      <c r="L22" s="24">
        <v>450</v>
      </c>
      <c r="M22" s="24">
        <v>400</v>
      </c>
      <c r="N22" s="25">
        <v>370</v>
      </c>
      <c r="P22" s="144"/>
      <c r="Q22" s="21" t="s">
        <v>969</v>
      </c>
      <c r="R22" s="22" t="s">
        <v>979</v>
      </c>
      <c r="S22" s="23">
        <v>17.34</v>
      </c>
      <c r="T22" s="24">
        <v>13.38780681221038</v>
      </c>
      <c r="U22" s="24">
        <v>11.666867511925158</v>
      </c>
      <c r="V22" s="24">
        <v>10.136945246386952</v>
      </c>
      <c r="W22" s="24">
        <v>8.8002391300835026</v>
      </c>
      <c r="X22" s="24">
        <v>7.6823345966779941</v>
      </c>
      <c r="Y22" s="24">
        <v>6.8325162821937218</v>
      </c>
      <c r="Z22" s="25">
        <v>6.2738964238337864</v>
      </c>
      <c r="AA22" s="39"/>
      <c r="AB22" s="8">
        <v>81</v>
      </c>
      <c r="AC22" t="s">
        <v>987</v>
      </c>
      <c r="AD22" t="s">
        <v>968</v>
      </c>
      <c r="AE22" t="s">
        <v>979</v>
      </c>
      <c r="AF22">
        <v>3290</v>
      </c>
      <c r="AG22">
        <v>2660</v>
      </c>
      <c r="AH22">
        <v>2460</v>
      </c>
      <c r="AI22">
        <v>2320</v>
      </c>
      <c r="AJ22">
        <v>2190</v>
      </c>
      <c r="AK22">
        <v>1880</v>
      </c>
      <c r="AL22">
        <v>1700</v>
      </c>
      <c r="AM22">
        <v>1620</v>
      </c>
      <c r="AO22" t="s">
        <v>987</v>
      </c>
      <c r="AP22" t="s">
        <v>968</v>
      </c>
      <c r="AQ22" t="s">
        <v>979</v>
      </c>
      <c r="AR22" s="15">
        <v>49.35</v>
      </c>
      <c r="AS22" s="15">
        <v>39.953112873863546</v>
      </c>
      <c r="AT22" s="15">
        <v>36.936397672195731</v>
      </c>
      <c r="AU22" s="15">
        <v>34.870727624745228</v>
      </c>
      <c r="AV22" s="15">
        <v>32.904698558005961</v>
      </c>
      <c r="AW22" s="15">
        <v>28.253846804211356</v>
      </c>
      <c r="AX22" s="15">
        <v>25.54352011516762</v>
      </c>
      <c r="AY22" s="15">
        <v>24.230520030451856</v>
      </c>
      <c r="BW22" s="2" t="s">
        <v>986</v>
      </c>
      <c r="BY22">
        <v>2760</v>
      </c>
      <c r="BZ22">
        <v>1750</v>
      </c>
      <c r="CA22">
        <v>1310</v>
      </c>
      <c r="CB22">
        <v>1050</v>
      </c>
      <c r="CC22">
        <v>920</v>
      </c>
      <c r="CD22">
        <v>840</v>
      </c>
      <c r="CE22">
        <v>760</v>
      </c>
      <c r="CF22">
        <v>700</v>
      </c>
      <c r="CI22" t="s">
        <v>986</v>
      </c>
      <c r="CK22" s="15">
        <v>41.4</v>
      </c>
      <c r="CL22" s="15">
        <v>26.315943215767909</v>
      </c>
      <c r="CM22" s="15">
        <v>19.576867048476643</v>
      </c>
      <c r="CN22" s="15">
        <v>15.777440037949033</v>
      </c>
      <c r="CO22" s="15">
        <v>13.86317485061452</v>
      </c>
      <c r="CP22" s="15">
        <v>12.558079021838029</v>
      </c>
      <c r="CQ22" s="15">
        <v>11.46870890266913</v>
      </c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 t="s">
        <v>704</v>
      </c>
      <c r="BY23">
        <v>1360</v>
      </c>
      <c r="BZ23">
        <v>860</v>
      </c>
      <c r="CA23">
        <v>640</v>
      </c>
      <c r="CB23">
        <v>520</v>
      </c>
      <c r="CC23">
        <v>460</v>
      </c>
      <c r="CD23">
        <v>410</v>
      </c>
      <c r="CE23">
        <v>380</v>
      </c>
      <c r="CF23">
        <v>350</v>
      </c>
      <c r="CI23" t="s">
        <v>704</v>
      </c>
      <c r="CK23" s="15">
        <v>27.2</v>
      </c>
      <c r="CL23" s="15">
        <v>17.28970182291998</v>
      </c>
      <c r="CM23" s="15">
        <v>12.862096225086106</v>
      </c>
      <c r="CN23" s="15">
        <v>10.365854324449606</v>
      </c>
      <c r="CO23" s="15">
        <v>9.1081728487129219</v>
      </c>
      <c r="CP23" s="15">
        <v>8.2507185843960009</v>
      </c>
      <c r="CQ23" s="15">
        <v>7.5349971534444524</v>
      </c>
    </row>
    <row r="24" spans="1:95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 t="s">
        <v>987</v>
      </c>
      <c r="BY24">
        <v>3290</v>
      </c>
      <c r="BZ24">
        <v>2090</v>
      </c>
      <c r="CA24">
        <v>1560</v>
      </c>
      <c r="CB24">
        <v>1250</v>
      </c>
      <c r="CC24">
        <v>1100</v>
      </c>
      <c r="CD24">
        <v>1000</v>
      </c>
      <c r="CE24">
        <v>910</v>
      </c>
      <c r="CF24">
        <v>840</v>
      </c>
      <c r="CI24" t="s">
        <v>987</v>
      </c>
      <c r="CK24" s="15">
        <v>49.35</v>
      </c>
      <c r="CL24" s="15">
        <v>31.369367094158129</v>
      </c>
      <c r="CM24" s="15">
        <v>23.336192967205854</v>
      </c>
      <c r="CN24" s="15">
        <v>18.807165842337799</v>
      </c>
      <c r="CO24" s="15">
        <v>16.525306253087599</v>
      </c>
      <c r="CP24" s="15">
        <v>14.96959419632142</v>
      </c>
      <c r="CQ24" s="15">
        <v>13.671033438326608</v>
      </c>
    </row>
    <row r="25" spans="1:95" ht="15" customHeight="1">
      <c r="A25" s="3">
        <v>1</v>
      </c>
      <c r="B25" s="7" t="s">
        <v>988</v>
      </c>
      <c r="C25" s="8" t="s">
        <v>970</v>
      </c>
      <c r="D25" s="143" t="s">
        <v>700</v>
      </c>
      <c r="E25" s="9" t="s">
        <v>967</v>
      </c>
      <c r="F25" s="10" t="s">
        <v>982</v>
      </c>
      <c r="G25" s="11">
        <v>1020</v>
      </c>
      <c r="H25" s="12">
        <v>650</v>
      </c>
      <c r="I25" s="12">
        <v>480</v>
      </c>
      <c r="J25" s="12">
        <v>390</v>
      </c>
      <c r="K25" s="12">
        <v>340</v>
      </c>
      <c r="L25" s="12">
        <v>310</v>
      </c>
      <c r="M25" s="12">
        <v>280</v>
      </c>
      <c r="N25" s="13">
        <v>260</v>
      </c>
      <c r="P25" s="143" t="s">
        <v>700</v>
      </c>
      <c r="Q25" s="9" t="s">
        <v>967</v>
      </c>
      <c r="R25" s="10" t="s">
        <v>982</v>
      </c>
      <c r="S25" s="11">
        <v>17.34</v>
      </c>
      <c r="T25" s="12">
        <v>11.02218491211149</v>
      </c>
      <c r="U25" s="12">
        <v>8.1995863434923919</v>
      </c>
      <c r="V25" s="12">
        <v>6.6082321318366244</v>
      </c>
      <c r="W25" s="12">
        <v>5.8064601910544882</v>
      </c>
      <c r="X25" s="12">
        <v>5.259833097552451</v>
      </c>
      <c r="Y25" s="12">
        <v>4.8035606853208392</v>
      </c>
      <c r="Z25" s="13">
        <v>4.4022257868488515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/>
      <c r="CK25" s="15"/>
      <c r="CL25" s="15"/>
      <c r="CM25" s="15"/>
      <c r="CN25" s="15"/>
      <c r="CO25" s="15"/>
      <c r="CP25" s="15"/>
      <c r="CQ25" s="15"/>
    </row>
    <row r="26" spans="1:95">
      <c r="A26" s="3">
        <v>2</v>
      </c>
      <c r="C26">
        <v>-1</v>
      </c>
      <c r="D26" s="143"/>
      <c r="E26" s="9" t="s">
        <v>968</v>
      </c>
      <c r="F26" s="10" t="s">
        <v>982</v>
      </c>
      <c r="G26" s="18">
        <v>1020</v>
      </c>
      <c r="H26" s="19">
        <v>800</v>
      </c>
      <c r="I26" s="19">
        <v>730</v>
      </c>
      <c r="J26" s="19">
        <v>680</v>
      </c>
      <c r="K26" s="19">
        <v>630</v>
      </c>
      <c r="L26" s="19">
        <v>530</v>
      </c>
      <c r="M26" s="19">
        <v>470</v>
      </c>
      <c r="N26" s="20">
        <v>440</v>
      </c>
      <c r="P26" s="143"/>
      <c r="Q26" s="9" t="s">
        <v>968</v>
      </c>
      <c r="R26" s="10" t="s">
        <v>982</v>
      </c>
      <c r="S26" s="18">
        <v>17.34</v>
      </c>
      <c r="T26" s="19">
        <v>13.539400573968965</v>
      </c>
      <c r="U26" s="19">
        <v>12.349892974509711</v>
      </c>
      <c r="V26" s="19">
        <v>11.544859235903914</v>
      </c>
      <c r="W26" s="19">
        <v>10.786203986240109</v>
      </c>
      <c r="X26" s="19">
        <v>9.0230337168752222</v>
      </c>
      <c r="Y26" s="19">
        <v>8.0177772296990426</v>
      </c>
      <c r="Z26" s="20">
        <v>7.5372072132880303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4"/>
      <c r="E27" s="21" t="s">
        <v>969</v>
      </c>
      <c r="F27" s="22" t="s">
        <v>982</v>
      </c>
      <c r="G27" s="23">
        <v>1020</v>
      </c>
      <c r="H27" s="24">
        <v>750</v>
      </c>
      <c r="I27" s="24">
        <v>640</v>
      </c>
      <c r="J27" s="24">
        <v>540</v>
      </c>
      <c r="K27" s="24">
        <v>460</v>
      </c>
      <c r="L27" s="24">
        <v>390</v>
      </c>
      <c r="M27" s="24">
        <v>340</v>
      </c>
      <c r="N27" s="25">
        <v>310</v>
      </c>
      <c r="P27" s="144"/>
      <c r="Q27" s="21" t="s">
        <v>969</v>
      </c>
      <c r="R27" s="22" t="s">
        <v>982</v>
      </c>
      <c r="S27" s="23">
        <v>17.34</v>
      </c>
      <c r="T27" s="24">
        <v>12.807586677329452</v>
      </c>
      <c r="U27" s="24">
        <v>10.901266326365405</v>
      </c>
      <c r="V27" s="24">
        <v>9.2464132993345949</v>
      </c>
      <c r="W27" s="24">
        <v>7.8350467743602454</v>
      </c>
      <c r="X27" s="24">
        <v>6.6824280318277962</v>
      </c>
      <c r="Y27" s="24">
        <v>5.8250703686883121</v>
      </c>
      <c r="Z27" s="25">
        <v>5.2712409330640302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t="s">
        <v>702</v>
      </c>
      <c r="AD29" t="s">
        <v>969</v>
      </c>
      <c r="AE29" t="s">
        <v>979</v>
      </c>
      <c r="AF29">
        <v>1120</v>
      </c>
      <c r="AG29">
        <v>860</v>
      </c>
      <c r="AH29">
        <v>750</v>
      </c>
      <c r="AI29">
        <v>650</v>
      </c>
      <c r="AJ29">
        <v>570</v>
      </c>
      <c r="AK29">
        <v>500</v>
      </c>
      <c r="AL29">
        <v>440</v>
      </c>
      <c r="AM29">
        <v>410</v>
      </c>
      <c r="AO29" t="s">
        <v>702</v>
      </c>
      <c r="AP29" t="s">
        <v>969</v>
      </c>
      <c r="AQ29" t="s">
        <v>979</v>
      </c>
      <c r="AR29" s="15">
        <v>25.759999999999998</v>
      </c>
      <c r="AS29" s="15">
        <v>19.888691088958442</v>
      </c>
      <c r="AT29" s="15">
        <v>17.332093835478204</v>
      </c>
      <c r="AU29" s="15">
        <v>15.059268139961237</v>
      </c>
      <c r="AV29" s="15">
        <v>13.073480968336275</v>
      </c>
      <c r="AW29" s="15">
        <v>11.412741592296717</v>
      </c>
      <c r="AX29" s="15">
        <v>10.150266403074408</v>
      </c>
      <c r="AY29" s="15">
        <v>9.3203905350610334</v>
      </c>
    </row>
    <row r="30" spans="1:95" ht="15" customHeight="1">
      <c r="A30" s="3">
        <v>1</v>
      </c>
      <c r="B30" s="7" t="s">
        <v>988</v>
      </c>
      <c r="C30" s="8" t="s">
        <v>973</v>
      </c>
      <c r="D30" s="143" t="s">
        <v>700</v>
      </c>
      <c r="E30" s="9" t="s">
        <v>967</v>
      </c>
      <c r="F30" s="10" t="s">
        <v>983</v>
      </c>
      <c r="G30" s="11">
        <v>1020</v>
      </c>
      <c r="H30" s="12">
        <v>850</v>
      </c>
      <c r="I30" s="12">
        <v>750</v>
      </c>
      <c r="J30" s="12">
        <v>690</v>
      </c>
      <c r="K30" s="12">
        <v>660</v>
      </c>
      <c r="L30" s="12">
        <v>630</v>
      </c>
      <c r="M30" s="12">
        <v>610</v>
      </c>
      <c r="N30" s="13">
        <v>590</v>
      </c>
      <c r="P30" s="143" t="s">
        <v>700</v>
      </c>
      <c r="Q30" s="9" t="s">
        <v>967</v>
      </c>
      <c r="R30" s="10" t="s">
        <v>983</v>
      </c>
      <c r="S30" s="11">
        <v>17.34</v>
      </c>
      <c r="T30" s="12">
        <v>14.445188500073932</v>
      </c>
      <c r="U30" s="12">
        <v>12.821312522066126</v>
      </c>
      <c r="V30" s="12">
        <v>11.753244327025024</v>
      </c>
      <c r="W30" s="12">
        <v>11.156119286288893</v>
      </c>
      <c r="X30" s="12">
        <v>10.720215647183627</v>
      </c>
      <c r="Y30" s="12">
        <v>10.335160412575105</v>
      </c>
      <c r="Z30" s="13">
        <v>9.9779824915368138</v>
      </c>
      <c r="AA30" s="40"/>
      <c r="AB30" s="8">
        <v>22</v>
      </c>
      <c r="AC30" t="s">
        <v>700</v>
      </c>
      <c r="AD30" t="s">
        <v>969</v>
      </c>
      <c r="AE30" t="s">
        <v>979</v>
      </c>
      <c r="AF30">
        <v>1020</v>
      </c>
      <c r="AG30">
        <v>790</v>
      </c>
      <c r="AH30">
        <v>690</v>
      </c>
      <c r="AI30">
        <v>600</v>
      </c>
      <c r="AJ30">
        <v>520</v>
      </c>
      <c r="AK30">
        <v>450</v>
      </c>
      <c r="AL30">
        <v>400</v>
      </c>
      <c r="AM30">
        <v>370</v>
      </c>
      <c r="AO30" t="s">
        <v>700</v>
      </c>
      <c r="AP30" t="s">
        <v>969</v>
      </c>
      <c r="AQ30" t="s">
        <v>979</v>
      </c>
      <c r="AR30" s="15">
        <v>17.34</v>
      </c>
      <c r="AS30" s="15">
        <v>13.38780681221038</v>
      </c>
      <c r="AT30" s="15">
        <v>11.666867511925158</v>
      </c>
      <c r="AU30" s="15">
        <v>10.136945246386952</v>
      </c>
      <c r="AV30" s="15">
        <v>8.8002391300835026</v>
      </c>
      <c r="AW30" s="15">
        <v>7.6823345966779941</v>
      </c>
      <c r="AX30" s="15">
        <v>6.8325162821937218</v>
      </c>
      <c r="AY30" s="15">
        <v>6.2738964238337864</v>
      </c>
    </row>
    <row r="31" spans="1:95">
      <c r="A31" s="3">
        <v>2</v>
      </c>
      <c r="C31">
        <v>-1</v>
      </c>
      <c r="D31" s="143"/>
      <c r="E31" s="9" t="s">
        <v>968</v>
      </c>
      <c r="F31" s="10" t="s">
        <v>983</v>
      </c>
      <c r="G31" s="18">
        <v>1020</v>
      </c>
      <c r="H31" s="19">
        <v>920</v>
      </c>
      <c r="I31" s="19">
        <v>890</v>
      </c>
      <c r="J31" s="19">
        <v>870</v>
      </c>
      <c r="K31" s="19">
        <v>840</v>
      </c>
      <c r="L31" s="19">
        <v>780</v>
      </c>
      <c r="M31" s="19">
        <v>750</v>
      </c>
      <c r="N31" s="20">
        <v>730</v>
      </c>
      <c r="P31" s="143"/>
      <c r="Q31" s="9" t="s">
        <v>968</v>
      </c>
      <c r="R31" s="10" t="s">
        <v>983</v>
      </c>
      <c r="S31" s="18">
        <v>17.34</v>
      </c>
      <c r="T31" s="19">
        <v>15.694024872319547</v>
      </c>
      <c r="U31" s="19">
        <v>15.122910004122353</v>
      </c>
      <c r="V31" s="19">
        <v>14.717508838681772</v>
      </c>
      <c r="W31" s="19">
        <v>14.319712332755525</v>
      </c>
      <c r="X31" s="19">
        <v>13.325584739397337</v>
      </c>
      <c r="Y31" s="19">
        <v>12.705944450022557</v>
      </c>
      <c r="Z31" s="20">
        <v>12.39326897528084</v>
      </c>
      <c r="AA31" s="40"/>
      <c r="AB31" s="8">
        <v>37</v>
      </c>
      <c r="AC31" t="s">
        <v>706</v>
      </c>
      <c r="AD31" t="s">
        <v>969</v>
      </c>
      <c r="AE31" t="s">
        <v>979</v>
      </c>
      <c r="AF31">
        <v>1140</v>
      </c>
      <c r="AG31">
        <v>880</v>
      </c>
      <c r="AH31">
        <v>770</v>
      </c>
      <c r="AI31">
        <v>670</v>
      </c>
      <c r="AJ31">
        <v>580</v>
      </c>
      <c r="AK31">
        <v>510</v>
      </c>
      <c r="AL31">
        <v>450</v>
      </c>
      <c r="AM31">
        <v>410</v>
      </c>
      <c r="AO31" t="s">
        <v>706</v>
      </c>
      <c r="AP31" t="s">
        <v>969</v>
      </c>
      <c r="AQ31" t="s">
        <v>979</v>
      </c>
      <c r="AR31" s="15">
        <v>28.5</v>
      </c>
      <c r="AS31" s="15">
        <v>22.004180746712564</v>
      </c>
      <c r="AT31" s="15">
        <v>19.175647294686677</v>
      </c>
      <c r="AU31" s="15">
        <v>16.661069176587546</v>
      </c>
      <c r="AV31" s="15">
        <v>14.464060853943472</v>
      </c>
      <c r="AW31" s="15">
        <v>12.626674510110888</v>
      </c>
      <c r="AX31" s="15">
        <v>11.229914304643659</v>
      </c>
      <c r="AY31" s="15">
        <v>10.311767478619544</v>
      </c>
    </row>
    <row r="32" spans="1:95" ht="15.75" thickBot="1">
      <c r="A32" s="3">
        <v>3</v>
      </c>
      <c r="D32" s="144"/>
      <c r="E32" s="21" t="s">
        <v>969</v>
      </c>
      <c r="F32" s="22" t="s">
        <v>983</v>
      </c>
      <c r="G32" s="23">
        <v>1020</v>
      </c>
      <c r="H32" s="24">
        <v>900</v>
      </c>
      <c r="I32" s="24">
        <v>850</v>
      </c>
      <c r="J32" s="24">
        <v>790</v>
      </c>
      <c r="K32" s="24">
        <v>740</v>
      </c>
      <c r="L32" s="24">
        <v>690</v>
      </c>
      <c r="M32" s="24">
        <v>660</v>
      </c>
      <c r="N32" s="25">
        <v>630</v>
      </c>
      <c r="P32" s="144"/>
      <c r="Q32" s="21" t="s">
        <v>969</v>
      </c>
      <c r="R32" s="22" t="s">
        <v>983</v>
      </c>
      <c r="S32" s="23">
        <v>17.34</v>
      </c>
      <c r="T32" s="24">
        <v>15.346391354876793</v>
      </c>
      <c r="U32" s="24">
        <v>14.381095980828892</v>
      </c>
      <c r="V32" s="24">
        <v>13.457601566541536</v>
      </c>
      <c r="W32" s="24">
        <v>12.588407392946054</v>
      </c>
      <c r="X32" s="24">
        <v>11.8062636525</v>
      </c>
      <c r="Y32" s="24">
        <v>11.170519474159899</v>
      </c>
      <c r="Z32" s="25">
        <v>10.729582307751777</v>
      </c>
      <c r="AA32" s="40"/>
      <c r="AB32" s="8">
        <v>52</v>
      </c>
      <c r="AC32" t="s">
        <v>986</v>
      </c>
      <c r="AD32" t="s">
        <v>969</v>
      </c>
      <c r="AE32" t="s">
        <v>979</v>
      </c>
      <c r="AF32">
        <v>2760</v>
      </c>
      <c r="AG32">
        <v>2130</v>
      </c>
      <c r="AH32">
        <v>1860</v>
      </c>
      <c r="AI32">
        <v>1610</v>
      </c>
      <c r="AJ32">
        <v>1400</v>
      </c>
      <c r="AK32">
        <v>1220</v>
      </c>
      <c r="AL32">
        <v>1090</v>
      </c>
      <c r="AM32">
        <v>1000</v>
      </c>
      <c r="AO32" t="s">
        <v>986</v>
      </c>
      <c r="AP32" t="s">
        <v>969</v>
      </c>
      <c r="AQ32" t="s">
        <v>979</v>
      </c>
      <c r="AR32" s="15">
        <v>41.4</v>
      </c>
      <c r="AS32" s="15">
        <v>31.963967821540351</v>
      </c>
      <c r="AT32" s="15">
        <v>27.855150807018543</v>
      </c>
      <c r="AU32" s="15">
        <v>24.2023952249377</v>
      </c>
      <c r="AV32" s="15">
        <v>21.010951556254728</v>
      </c>
      <c r="AW32" s="15">
        <v>18.341906130476872</v>
      </c>
      <c r="AX32" s="15">
        <v>16.312928147798161</v>
      </c>
      <c r="AY32" s="15">
        <v>14.979199074205235</v>
      </c>
    </row>
    <row r="33" spans="1:51" ht="15.75" thickBot="1">
      <c r="AA33" s="40"/>
      <c r="AB33" s="8">
        <v>67</v>
      </c>
      <c r="AC33" t="s">
        <v>704</v>
      </c>
      <c r="AD33" t="s">
        <v>969</v>
      </c>
      <c r="AE33" t="s">
        <v>979</v>
      </c>
      <c r="AF33">
        <v>1360</v>
      </c>
      <c r="AG33">
        <v>1050</v>
      </c>
      <c r="AH33">
        <v>920</v>
      </c>
      <c r="AI33">
        <v>800</v>
      </c>
      <c r="AJ33">
        <v>690</v>
      </c>
      <c r="AK33">
        <v>600</v>
      </c>
      <c r="AL33">
        <v>540</v>
      </c>
      <c r="AM33">
        <v>490</v>
      </c>
      <c r="AO33" t="s">
        <v>704</v>
      </c>
      <c r="AP33" t="s">
        <v>969</v>
      </c>
      <c r="AQ33" t="s">
        <v>979</v>
      </c>
      <c r="AR33" s="15">
        <v>27.2</v>
      </c>
      <c r="AS33" s="15">
        <v>21.000481274055495</v>
      </c>
      <c r="AT33" s="15">
        <v>18.300968646157109</v>
      </c>
      <c r="AU33" s="15">
        <v>15.901090582567763</v>
      </c>
      <c r="AV33" s="15">
        <v>13.804296674640787</v>
      </c>
      <c r="AW33" s="15">
        <v>12.050720935965478</v>
      </c>
      <c r="AX33" s="15">
        <v>10.717672599519563</v>
      </c>
      <c r="AY33" s="15">
        <v>9.8414061550333898</v>
      </c>
    </row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C34" t="s">
        <v>987</v>
      </c>
      <c r="AD34" t="s">
        <v>969</v>
      </c>
      <c r="AE34" t="s">
        <v>979</v>
      </c>
      <c r="AF34">
        <v>3290</v>
      </c>
      <c r="AG34">
        <v>2540</v>
      </c>
      <c r="AH34">
        <v>2210</v>
      </c>
      <c r="AI34">
        <v>1920</v>
      </c>
      <c r="AJ34">
        <v>1670</v>
      </c>
      <c r="AK34">
        <v>1460</v>
      </c>
      <c r="AL34">
        <v>1300</v>
      </c>
      <c r="AM34">
        <v>1190</v>
      </c>
      <c r="AO34" t="s">
        <v>987</v>
      </c>
      <c r="AP34" t="s">
        <v>969</v>
      </c>
      <c r="AQ34" t="s">
        <v>979</v>
      </c>
      <c r="AR34" s="15">
        <v>49.35</v>
      </c>
      <c r="AS34" s="15">
        <v>38.101976135097011</v>
      </c>
      <c r="AT34" s="15">
        <v>33.204147157641664</v>
      </c>
      <c r="AU34" s="15">
        <v>28.849956626827911</v>
      </c>
      <c r="AV34" s="15">
        <v>25.045663268144221</v>
      </c>
      <c r="AW34" s="15">
        <v>21.864083756981486</v>
      </c>
      <c r="AX34" s="15">
        <v>19.445483190672441</v>
      </c>
      <c r="AY34" s="15">
        <v>17.855639476135948</v>
      </c>
    </row>
    <row r="35" spans="1:51" ht="15" customHeight="1">
      <c r="A35" s="3">
        <v>1</v>
      </c>
      <c r="B35" s="7" t="s">
        <v>989</v>
      </c>
      <c r="C35" s="8" t="s">
        <v>966</v>
      </c>
      <c r="D35" s="143" t="s">
        <v>706</v>
      </c>
      <c r="E35" s="9" t="s">
        <v>967</v>
      </c>
      <c r="F35" s="10" t="s">
        <v>979</v>
      </c>
      <c r="G35" s="11">
        <v>1140</v>
      </c>
      <c r="H35" s="12">
        <v>770</v>
      </c>
      <c r="I35" s="12">
        <v>600</v>
      </c>
      <c r="J35" s="12">
        <v>500</v>
      </c>
      <c r="K35" s="12">
        <v>450</v>
      </c>
      <c r="L35" s="12">
        <v>410</v>
      </c>
      <c r="M35" s="12">
        <v>380</v>
      </c>
      <c r="N35" s="13">
        <v>350</v>
      </c>
      <c r="P35" s="143" t="s">
        <v>706</v>
      </c>
      <c r="Q35" s="9" t="s">
        <v>967</v>
      </c>
      <c r="R35" s="10" t="s">
        <v>979</v>
      </c>
      <c r="S35" s="11">
        <v>28.5</v>
      </c>
      <c r="T35" s="12">
        <v>19.357095449388897</v>
      </c>
      <c r="U35" s="12">
        <v>15.036693843168198</v>
      </c>
      <c r="V35" s="12">
        <v>12.506883053637031</v>
      </c>
      <c r="W35" s="12">
        <v>11.199276005544732</v>
      </c>
      <c r="X35" s="12">
        <v>10.292711573920419</v>
      </c>
      <c r="Y35" s="12">
        <v>9.5254199276185219</v>
      </c>
      <c r="Z35" s="13">
        <v>8.8416684588079164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>
        <v>-1</v>
      </c>
      <c r="D36" s="143"/>
      <c r="E36" s="9" t="s">
        <v>968</v>
      </c>
      <c r="F36" s="10" t="s">
        <v>979</v>
      </c>
      <c r="G36" s="18">
        <v>1140</v>
      </c>
      <c r="H36" s="19">
        <v>920</v>
      </c>
      <c r="I36" s="19">
        <v>850</v>
      </c>
      <c r="J36" s="19">
        <v>810</v>
      </c>
      <c r="K36" s="19">
        <v>760</v>
      </c>
      <c r="L36" s="19">
        <v>650</v>
      </c>
      <c r="M36" s="19">
        <v>590</v>
      </c>
      <c r="N36" s="20">
        <v>560</v>
      </c>
      <c r="P36" s="143"/>
      <c r="Q36" s="9" t="s">
        <v>968</v>
      </c>
      <c r="R36" s="10" t="s">
        <v>979</v>
      </c>
      <c r="S36" s="18">
        <v>28.5</v>
      </c>
      <c r="T36" s="19">
        <v>23.073226279738826</v>
      </c>
      <c r="U36" s="19">
        <v>21.331050327407866</v>
      </c>
      <c r="V36" s="19">
        <v>20.138110178424299</v>
      </c>
      <c r="W36" s="19">
        <v>19.00271345295177</v>
      </c>
      <c r="X36" s="19">
        <v>16.316811224316588</v>
      </c>
      <c r="Y36" s="19">
        <v>14.751576966206224</v>
      </c>
      <c r="Z36" s="20">
        <v>13.99330944007858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4"/>
      <c r="E37" s="21" t="s">
        <v>969</v>
      </c>
      <c r="F37" s="22" t="s">
        <v>979</v>
      </c>
      <c r="G37" s="23">
        <v>1140</v>
      </c>
      <c r="H37" s="24">
        <v>880</v>
      </c>
      <c r="I37" s="24">
        <v>770</v>
      </c>
      <c r="J37" s="24">
        <v>670</v>
      </c>
      <c r="K37" s="24">
        <v>580</v>
      </c>
      <c r="L37" s="24">
        <v>510</v>
      </c>
      <c r="M37" s="24">
        <v>450</v>
      </c>
      <c r="N37" s="25">
        <v>410</v>
      </c>
      <c r="P37" s="144"/>
      <c r="Q37" s="21" t="s">
        <v>969</v>
      </c>
      <c r="R37" s="22" t="s">
        <v>979</v>
      </c>
      <c r="S37" s="23">
        <v>28.5</v>
      </c>
      <c r="T37" s="24">
        <v>22.004180746712564</v>
      </c>
      <c r="U37" s="24">
        <v>19.175647294686677</v>
      </c>
      <c r="V37" s="24">
        <v>16.661069176587546</v>
      </c>
      <c r="W37" s="24">
        <v>14.464060853943472</v>
      </c>
      <c r="X37" s="24">
        <v>12.626674510110888</v>
      </c>
      <c r="Y37" s="24">
        <v>11.229914304643659</v>
      </c>
      <c r="Z37" s="25">
        <v>10.311767478619544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989</v>
      </c>
      <c r="C40" s="8" t="s">
        <v>970</v>
      </c>
      <c r="D40" s="143" t="s">
        <v>706</v>
      </c>
      <c r="E40" s="9" t="s">
        <v>967</v>
      </c>
      <c r="F40" s="10" t="s">
        <v>982</v>
      </c>
      <c r="G40" s="11">
        <v>1140</v>
      </c>
      <c r="H40" s="12">
        <v>720</v>
      </c>
      <c r="I40" s="12">
        <v>540</v>
      </c>
      <c r="J40" s="12">
        <v>430</v>
      </c>
      <c r="K40" s="12">
        <v>380</v>
      </c>
      <c r="L40" s="12">
        <v>350</v>
      </c>
      <c r="M40" s="12">
        <v>320</v>
      </c>
      <c r="N40" s="13">
        <v>290</v>
      </c>
      <c r="P40" s="143" t="s">
        <v>706</v>
      </c>
      <c r="Q40" s="9" t="s">
        <v>967</v>
      </c>
      <c r="R40" s="10" t="s">
        <v>982</v>
      </c>
      <c r="S40" s="11">
        <v>28.5</v>
      </c>
      <c r="T40" s="12">
        <v>18.116047865927186</v>
      </c>
      <c r="U40" s="12">
        <v>13.476828765255661</v>
      </c>
      <c r="V40" s="12">
        <v>10.861281185544625</v>
      </c>
      <c r="W40" s="12">
        <v>9.5434899333940546</v>
      </c>
      <c r="X40" s="12">
        <v>8.6450543990913982</v>
      </c>
      <c r="Y40" s="12">
        <v>7.8951256938664303</v>
      </c>
      <c r="Z40" s="13">
        <v>7.2354922102187009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3"/>
      <c r="E41" s="9" t="s">
        <v>968</v>
      </c>
      <c r="F41" s="10" t="s">
        <v>982</v>
      </c>
      <c r="G41" s="18">
        <v>1140</v>
      </c>
      <c r="H41" s="19">
        <v>890</v>
      </c>
      <c r="I41" s="19">
        <v>810</v>
      </c>
      <c r="J41" s="19">
        <v>760</v>
      </c>
      <c r="K41" s="19">
        <v>710</v>
      </c>
      <c r="L41" s="19">
        <v>590</v>
      </c>
      <c r="M41" s="19">
        <v>530</v>
      </c>
      <c r="N41" s="20">
        <v>500</v>
      </c>
      <c r="P41" s="143"/>
      <c r="Q41" s="9" t="s">
        <v>968</v>
      </c>
      <c r="R41" s="10" t="s">
        <v>982</v>
      </c>
      <c r="S41" s="18">
        <v>28.5</v>
      </c>
      <c r="T41" s="19">
        <v>22.253340043720616</v>
      </c>
      <c r="U41" s="19">
        <v>20.298266999626687</v>
      </c>
      <c r="V41" s="19">
        <v>18.975114661087744</v>
      </c>
      <c r="W41" s="19">
        <v>17.728189942782183</v>
      </c>
      <c r="X41" s="19">
        <v>14.830245728428132</v>
      </c>
      <c r="Y41" s="19">
        <v>13.178007557463824</v>
      </c>
      <c r="Z41" s="20">
        <v>12.388143343639495</v>
      </c>
      <c r="AB41" s="8">
        <v>10</v>
      </c>
      <c r="AC41" t="s">
        <v>702</v>
      </c>
      <c r="AD41" t="s">
        <v>967</v>
      </c>
      <c r="AE41" t="s">
        <v>982</v>
      </c>
      <c r="AF41">
        <v>1120</v>
      </c>
      <c r="AG41">
        <v>710</v>
      </c>
      <c r="AH41">
        <v>530</v>
      </c>
      <c r="AI41">
        <v>430</v>
      </c>
      <c r="AJ41">
        <v>380</v>
      </c>
      <c r="AK41">
        <v>340</v>
      </c>
      <c r="AL41">
        <v>310</v>
      </c>
      <c r="AM41">
        <v>280</v>
      </c>
      <c r="AO41" t="s">
        <v>702</v>
      </c>
      <c r="AP41" t="s">
        <v>967</v>
      </c>
      <c r="AQ41" t="s">
        <v>982</v>
      </c>
      <c r="AR41" s="15">
        <v>25.759999999999998</v>
      </c>
      <c r="AS41" s="15">
        <v>16.374364667588921</v>
      </c>
      <c r="AT41" s="15">
        <v>12.181161719052133</v>
      </c>
      <c r="AU41" s="15">
        <v>9.8170738013905083</v>
      </c>
      <c r="AV41" s="15">
        <v>8.6259754626045897</v>
      </c>
      <c r="AW41" s="15">
        <v>7.8139158358103291</v>
      </c>
      <c r="AX41" s="15">
        <v>7.1360855394385698</v>
      </c>
      <c r="AY41" s="15">
        <v>6.5398694503590766</v>
      </c>
    </row>
    <row r="42" spans="1:51" ht="15.75" thickBot="1">
      <c r="A42" s="3">
        <v>3</v>
      </c>
      <c r="D42" s="144"/>
      <c r="E42" s="21" t="s">
        <v>969</v>
      </c>
      <c r="F42" s="22" t="s">
        <v>982</v>
      </c>
      <c r="G42" s="23">
        <v>1140</v>
      </c>
      <c r="H42" s="24">
        <v>840</v>
      </c>
      <c r="I42" s="24">
        <v>720</v>
      </c>
      <c r="J42" s="24">
        <v>610</v>
      </c>
      <c r="K42" s="24">
        <v>520</v>
      </c>
      <c r="L42" s="24">
        <v>440</v>
      </c>
      <c r="M42" s="24">
        <v>380</v>
      </c>
      <c r="N42" s="25">
        <v>350</v>
      </c>
      <c r="P42" s="144"/>
      <c r="Q42" s="21" t="s">
        <v>969</v>
      </c>
      <c r="R42" s="22" t="s">
        <v>982</v>
      </c>
      <c r="S42" s="23">
        <v>28.5</v>
      </c>
      <c r="T42" s="24">
        <v>21.05053173609512</v>
      </c>
      <c r="U42" s="24">
        <v>17.917306245756286</v>
      </c>
      <c r="V42" s="24">
        <v>15.197392100982464</v>
      </c>
      <c r="W42" s="24">
        <v>12.877672033983101</v>
      </c>
      <c r="X42" s="24">
        <v>10.983229464076828</v>
      </c>
      <c r="Y42" s="24">
        <v>9.5740775955949768</v>
      </c>
      <c r="Z42" s="25">
        <v>8.6638043017488382</v>
      </c>
      <c r="AB42" s="8">
        <v>25</v>
      </c>
      <c r="AC42" t="s">
        <v>700</v>
      </c>
      <c r="AD42" t="s">
        <v>967</v>
      </c>
      <c r="AE42" t="s">
        <v>982</v>
      </c>
      <c r="AF42">
        <v>1020</v>
      </c>
      <c r="AG42">
        <v>650</v>
      </c>
      <c r="AH42">
        <v>480</v>
      </c>
      <c r="AI42">
        <v>390</v>
      </c>
      <c r="AJ42">
        <v>340</v>
      </c>
      <c r="AK42">
        <v>310</v>
      </c>
      <c r="AL42">
        <v>280</v>
      </c>
      <c r="AM42">
        <v>260</v>
      </c>
      <c r="AO42" t="s">
        <v>700</v>
      </c>
      <c r="AP42" t="s">
        <v>967</v>
      </c>
      <c r="AQ42" t="s">
        <v>982</v>
      </c>
      <c r="AR42" s="15">
        <v>17.34</v>
      </c>
      <c r="AS42" s="15">
        <v>11.02218491211149</v>
      </c>
      <c r="AT42" s="15">
        <v>8.1995863434923919</v>
      </c>
      <c r="AU42" s="15">
        <v>6.6082321318366244</v>
      </c>
      <c r="AV42" s="15">
        <v>5.8064601910544882</v>
      </c>
      <c r="AW42" s="15">
        <v>5.259833097552451</v>
      </c>
      <c r="AX42" s="15">
        <v>4.8035606853208392</v>
      </c>
      <c r="AY42" s="15">
        <v>4.4022257868488515</v>
      </c>
    </row>
    <row r="43" spans="1:51" ht="15.75" thickBot="1">
      <c r="AB43" s="8">
        <v>40</v>
      </c>
      <c r="AC43" t="s">
        <v>706</v>
      </c>
      <c r="AD43" t="s">
        <v>967</v>
      </c>
      <c r="AE43" t="s">
        <v>982</v>
      </c>
      <c r="AF43">
        <v>1140</v>
      </c>
      <c r="AG43">
        <v>720</v>
      </c>
      <c r="AH43">
        <v>540</v>
      </c>
      <c r="AI43">
        <v>430</v>
      </c>
      <c r="AJ43">
        <v>380</v>
      </c>
      <c r="AK43">
        <v>350</v>
      </c>
      <c r="AL43">
        <v>320</v>
      </c>
      <c r="AM43">
        <v>290</v>
      </c>
      <c r="AO43" t="s">
        <v>706</v>
      </c>
      <c r="AP43" t="s">
        <v>967</v>
      </c>
      <c r="AQ43" t="s">
        <v>982</v>
      </c>
      <c r="AR43" s="15">
        <v>28.5</v>
      </c>
      <c r="AS43" s="15">
        <v>18.116047865927186</v>
      </c>
      <c r="AT43" s="15">
        <v>13.476828765255661</v>
      </c>
      <c r="AU43" s="15">
        <v>10.861281185544625</v>
      </c>
      <c r="AV43" s="15">
        <v>9.5434899333940546</v>
      </c>
      <c r="AW43" s="15">
        <v>8.6450543990913982</v>
      </c>
      <c r="AX43" s="15">
        <v>7.8951256938664303</v>
      </c>
      <c r="AY43" s="15">
        <v>7.2354922102187009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t="s">
        <v>986</v>
      </c>
      <c r="AD44" t="s">
        <v>967</v>
      </c>
      <c r="AE44" t="s">
        <v>982</v>
      </c>
      <c r="AF44">
        <v>2760</v>
      </c>
      <c r="AG44">
        <v>1750</v>
      </c>
      <c r="AH44">
        <v>1310</v>
      </c>
      <c r="AI44">
        <v>1050</v>
      </c>
      <c r="AJ44">
        <v>920</v>
      </c>
      <c r="AK44">
        <v>840</v>
      </c>
      <c r="AL44">
        <v>760</v>
      </c>
      <c r="AM44">
        <v>700</v>
      </c>
      <c r="AO44" t="s">
        <v>986</v>
      </c>
      <c r="AP44" t="s">
        <v>967</v>
      </c>
      <c r="AQ44" t="s">
        <v>982</v>
      </c>
      <c r="AR44" s="15">
        <v>41.4</v>
      </c>
      <c r="AS44" s="15">
        <v>26.315943215767909</v>
      </c>
      <c r="AT44" s="15">
        <v>19.576867048476643</v>
      </c>
      <c r="AU44" s="15">
        <v>15.777440037949033</v>
      </c>
      <c r="AV44" s="15">
        <v>13.86317485061452</v>
      </c>
      <c r="AW44" s="15">
        <v>12.558079021838029</v>
      </c>
      <c r="AX44" s="15">
        <v>11.46870890266913</v>
      </c>
      <c r="AY44" s="15">
        <v>10.510504473791375</v>
      </c>
    </row>
    <row r="45" spans="1:51" ht="15" customHeight="1">
      <c r="A45" s="3">
        <v>1</v>
      </c>
      <c r="B45" s="7" t="s">
        <v>989</v>
      </c>
      <c r="C45" s="8" t="s">
        <v>973</v>
      </c>
      <c r="D45" s="143" t="s">
        <v>706</v>
      </c>
      <c r="E45" s="9" t="s">
        <v>967</v>
      </c>
      <c r="F45" s="10" t="s">
        <v>983</v>
      </c>
      <c r="G45" s="11">
        <v>1140</v>
      </c>
      <c r="H45" s="12">
        <v>950</v>
      </c>
      <c r="I45" s="12">
        <v>840</v>
      </c>
      <c r="J45" s="12">
        <v>770</v>
      </c>
      <c r="K45" s="12">
        <v>730</v>
      </c>
      <c r="L45" s="12">
        <v>700</v>
      </c>
      <c r="M45" s="12">
        <v>680</v>
      </c>
      <c r="N45" s="13">
        <v>660</v>
      </c>
      <c r="P45" s="143" t="s">
        <v>706</v>
      </c>
      <c r="Q45" s="9" t="s">
        <v>967</v>
      </c>
      <c r="R45" s="10" t="s">
        <v>983</v>
      </c>
      <c r="S45" s="11">
        <v>28.5</v>
      </c>
      <c r="T45" s="12">
        <v>23.742091825381031</v>
      </c>
      <c r="U45" s="12">
        <v>21.073091515506611</v>
      </c>
      <c r="V45" s="12">
        <v>19.317616108432134</v>
      </c>
      <c r="W45" s="12">
        <v>18.336182217948874</v>
      </c>
      <c r="X45" s="12">
        <v>17.619731600042297</v>
      </c>
      <c r="Y45" s="12">
        <v>16.986855349388151</v>
      </c>
      <c r="Z45" s="13">
        <v>16.399798212733518</v>
      </c>
      <c r="AB45" s="8">
        <v>70</v>
      </c>
      <c r="AC45" t="s">
        <v>704</v>
      </c>
      <c r="AD45" t="s">
        <v>967</v>
      </c>
      <c r="AE45" t="s">
        <v>982</v>
      </c>
      <c r="AF45">
        <v>1360</v>
      </c>
      <c r="AG45">
        <v>860</v>
      </c>
      <c r="AH45">
        <v>640</v>
      </c>
      <c r="AI45">
        <v>520</v>
      </c>
      <c r="AJ45">
        <v>460</v>
      </c>
      <c r="AK45">
        <v>410</v>
      </c>
      <c r="AL45">
        <v>380</v>
      </c>
      <c r="AM45">
        <v>350</v>
      </c>
      <c r="AO45" t="s">
        <v>704</v>
      </c>
      <c r="AP45" t="s">
        <v>967</v>
      </c>
      <c r="AQ45" t="s">
        <v>982</v>
      </c>
      <c r="AR45" s="15">
        <v>27.2</v>
      </c>
      <c r="AS45" s="15">
        <v>17.28970182291998</v>
      </c>
      <c r="AT45" s="15">
        <v>12.862096225086106</v>
      </c>
      <c r="AU45" s="15">
        <v>10.365854324449606</v>
      </c>
      <c r="AV45" s="15">
        <v>9.1081728487129219</v>
      </c>
      <c r="AW45" s="15">
        <v>8.2507185843960009</v>
      </c>
      <c r="AX45" s="15">
        <v>7.5349971534444524</v>
      </c>
      <c r="AY45" s="15">
        <v>6.905452214664864</v>
      </c>
    </row>
    <row r="46" spans="1:51">
      <c r="A46" s="3">
        <v>2</v>
      </c>
      <c r="C46">
        <v>-1</v>
      </c>
      <c r="D46" s="143"/>
      <c r="E46" s="9" t="s">
        <v>968</v>
      </c>
      <c r="F46" s="10" t="s">
        <v>983</v>
      </c>
      <c r="G46" s="18">
        <v>1140</v>
      </c>
      <c r="H46" s="19">
        <v>1030</v>
      </c>
      <c r="I46" s="19">
        <v>990</v>
      </c>
      <c r="J46" s="19">
        <v>970</v>
      </c>
      <c r="K46" s="19">
        <v>940</v>
      </c>
      <c r="L46" s="19">
        <v>880</v>
      </c>
      <c r="M46" s="19">
        <v>840</v>
      </c>
      <c r="N46" s="20">
        <v>810</v>
      </c>
      <c r="P46" s="143"/>
      <c r="Q46" s="9" t="s">
        <v>968</v>
      </c>
      <c r="R46" s="10" t="s">
        <v>983</v>
      </c>
      <c r="S46" s="18">
        <v>28.5</v>
      </c>
      <c r="T46" s="19">
        <v>25.794677558310674</v>
      </c>
      <c r="U46" s="19">
        <v>24.855993951412174</v>
      </c>
      <c r="V46" s="19">
        <v>24.189677157002912</v>
      </c>
      <c r="W46" s="19">
        <v>23.535859370445934</v>
      </c>
      <c r="X46" s="19">
        <v>21.901912633957561</v>
      </c>
      <c r="Y46" s="19">
        <v>20.88347271197479</v>
      </c>
      <c r="Z46" s="20">
        <v>20.369559734458125</v>
      </c>
      <c r="AB46" s="8">
        <v>85</v>
      </c>
      <c r="AC46" t="s">
        <v>987</v>
      </c>
      <c r="AD46" t="s">
        <v>967</v>
      </c>
      <c r="AE46" t="s">
        <v>982</v>
      </c>
      <c r="AF46">
        <v>3290</v>
      </c>
      <c r="AG46">
        <v>2090</v>
      </c>
      <c r="AH46">
        <v>1560</v>
      </c>
      <c r="AI46">
        <v>1250</v>
      </c>
      <c r="AJ46">
        <v>1100</v>
      </c>
      <c r="AK46">
        <v>1000</v>
      </c>
      <c r="AL46">
        <v>910</v>
      </c>
      <c r="AM46">
        <v>840</v>
      </c>
      <c r="AO46" t="s">
        <v>987</v>
      </c>
      <c r="AP46" t="s">
        <v>967</v>
      </c>
      <c r="AQ46" t="s">
        <v>982</v>
      </c>
      <c r="AR46" s="15">
        <v>49.35</v>
      </c>
      <c r="AS46" s="15">
        <v>31.369367094158129</v>
      </c>
      <c r="AT46" s="15">
        <v>23.336192967205854</v>
      </c>
      <c r="AU46" s="15">
        <v>18.807165842337799</v>
      </c>
      <c r="AV46" s="15">
        <v>16.525306253087599</v>
      </c>
      <c r="AW46" s="15">
        <v>14.96959419632142</v>
      </c>
      <c r="AX46" s="15">
        <v>13.671033438326608</v>
      </c>
      <c r="AY46" s="15">
        <v>12.528825985062907</v>
      </c>
    </row>
    <row r="47" spans="1:51" ht="15.75" thickBot="1">
      <c r="A47" s="3">
        <v>3</v>
      </c>
      <c r="D47" s="144"/>
      <c r="E47" s="21" t="s">
        <v>969</v>
      </c>
      <c r="F47" s="22" t="s">
        <v>983</v>
      </c>
      <c r="G47" s="23">
        <v>1140</v>
      </c>
      <c r="H47" s="24">
        <v>1010</v>
      </c>
      <c r="I47" s="24">
        <v>950</v>
      </c>
      <c r="J47" s="24">
        <v>880</v>
      </c>
      <c r="K47" s="24">
        <v>830</v>
      </c>
      <c r="L47" s="24">
        <v>780</v>
      </c>
      <c r="M47" s="24">
        <v>730</v>
      </c>
      <c r="N47" s="25">
        <v>710</v>
      </c>
      <c r="P47" s="144"/>
      <c r="Q47" s="21" t="s">
        <v>969</v>
      </c>
      <c r="R47" s="22" t="s">
        <v>983</v>
      </c>
      <c r="S47" s="23">
        <v>28.5</v>
      </c>
      <c r="T47" s="24">
        <v>25.223307590195422</v>
      </c>
      <c r="U47" s="24">
        <v>23.636749449459248</v>
      </c>
      <c r="V47" s="24">
        <v>22.118895308329513</v>
      </c>
      <c r="W47" s="24">
        <v>20.690288967644896</v>
      </c>
      <c r="X47" s="24">
        <v>19.404758598399653</v>
      </c>
      <c r="Y47" s="24">
        <v>18.359850346802602</v>
      </c>
      <c r="Z47" s="25">
        <v>17.63512663038787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 ht="15.75" thickBot="1"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5" t="s">
        <v>21</v>
      </c>
      <c r="F49" s="146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5" t="s">
        <v>21</v>
      </c>
      <c r="R49" s="146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990</v>
      </c>
      <c r="C50" s="8" t="s">
        <v>966</v>
      </c>
      <c r="D50" s="143" t="s">
        <v>986</v>
      </c>
      <c r="E50" s="9" t="s">
        <v>967</v>
      </c>
      <c r="F50" s="10" t="s">
        <v>979</v>
      </c>
      <c r="G50" s="11">
        <v>2760</v>
      </c>
      <c r="H50" s="12">
        <v>1870</v>
      </c>
      <c r="I50" s="12">
        <v>1460</v>
      </c>
      <c r="J50" s="12">
        <v>1210</v>
      </c>
      <c r="K50" s="12">
        <v>1080</v>
      </c>
      <c r="L50" s="12">
        <v>1000</v>
      </c>
      <c r="M50" s="12">
        <v>920</v>
      </c>
      <c r="N50" s="13">
        <v>860</v>
      </c>
      <c r="P50" s="143" t="s">
        <v>986</v>
      </c>
      <c r="Q50" s="9" t="s">
        <v>967</v>
      </c>
      <c r="R50" s="10" t="s">
        <v>979</v>
      </c>
      <c r="S50" s="11">
        <v>41.4</v>
      </c>
      <c r="T50" s="12">
        <v>28.118728126480711</v>
      </c>
      <c r="U50" s="12">
        <v>21.842776319549593</v>
      </c>
      <c r="V50" s="12">
        <v>18.167893277914846</v>
      </c>
      <c r="W50" s="12">
        <v>16.268421987001819</v>
      </c>
      <c r="X50" s="12">
        <v>14.951517865273869</v>
      </c>
      <c r="Y50" s="12">
        <v>13.83692578959322</v>
      </c>
      <c r="Z50" s="13">
        <v>12.84368681384729</v>
      </c>
    </row>
    <row r="51" spans="1:51">
      <c r="A51" s="3">
        <v>2</v>
      </c>
      <c r="C51">
        <v>-1</v>
      </c>
      <c r="D51" s="143"/>
      <c r="E51" s="9" t="s">
        <v>968</v>
      </c>
      <c r="F51" s="10" t="s">
        <v>979</v>
      </c>
      <c r="G51" s="18">
        <v>2760</v>
      </c>
      <c r="H51" s="19">
        <v>2230</v>
      </c>
      <c r="I51" s="19">
        <v>2070</v>
      </c>
      <c r="J51" s="19">
        <v>1950</v>
      </c>
      <c r="K51" s="19">
        <v>1840</v>
      </c>
      <c r="L51" s="19">
        <v>1580</v>
      </c>
      <c r="M51" s="19">
        <v>1430</v>
      </c>
      <c r="N51" s="20">
        <v>1360</v>
      </c>
      <c r="P51" s="143"/>
      <c r="Q51" s="9" t="s">
        <v>968</v>
      </c>
      <c r="R51" s="10" t="s">
        <v>979</v>
      </c>
      <c r="S51" s="18">
        <v>41.4</v>
      </c>
      <c r="T51" s="19">
        <v>33.516897122146922</v>
      </c>
      <c r="U51" s="19">
        <v>30.986157317708265</v>
      </c>
      <c r="V51" s="19">
        <v>29.253254785500552</v>
      </c>
      <c r="W51" s="19">
        <v>27.603941647445726</v>
      </c>
      <c r="X51" s="19">
        <v>23.702315252165146</v>
      </c>
      <c r="Y51" s="19">
        <v>21.428606540383775</v>
      </c>
      <c r="Z51" s="20">
        <v>20.327123186640463</v>
      </c>
    </row>
    <row r="52" spans="1:51" ht="15.75" thickBot="1">
      <c r="A52" s="3">
        <v>3</v>
      </c>
      <c r="D52" s="144"/>
      <c r="E52" s="21" t="s">
        <v>969</v>
      </c>
      <c r="F52" s="22" t="s">
        <v>979</v>
      </c>
      <c r="G52" s="23">
        <v>2760</v>
      </c>
      <c r="H52" s="24">
        <v>2130</v>
      </c>
      <c r="I52" s="24">
        <v>1860</v>
      </c>
      <c r="J52" s="24">
        <v>1610</v>
      </c>
      <c r="K52" s="24">
        <v>1400</v>
      </c>
      <c r="L52" s="24">
        <v>1220</v>
      </c>
      <c r="M52" s="24">
        <v>1090</v>
      </c>
      <c r="N52" s="25">
        <v>1000</v>
      </c>
      <c r="P52" s="144"/>
      <c r="Q52" s="21" t="s">
        <v>969</v>
      </c>
      <c r="R52" s="22" t="s">
        <v>979</v>
      </c>
      <c r="S52" s="23">
        <v>41.4</v>
      </c>
      <c r="T52" s="24">
        <v>31.963967821540351</v>
      </c>
      <c r="U52" s="24">
        <v>27.855150807018543</v>
      </c>
      <c r="V52" s="24">
        <v>24.2023952249377</v>
      </c>
      <c r="W52" s="24">
        <v>21.010951556254728</v>
      </c>
      <c r="X52" s="24">
        <v>18.341906130476872</v>
      </c>
      <c r="Y52" s="24">
        <v>16.312928147798161</v>
      </c>
      <c r="Z52" s="25">
        <v>14.979199074205235</v>
      </c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:51" ht="15.75" thickBot="1">
      <c r="AB53" s="8">
        <v>11</v>
      </c>
      <c r="AC53" t="s">
        <v>702</v>
      </c>
      <c r="AD53" t="s">
        <v>968</v>
      </c>
      <c r="AE53" t="s">
        <v>982</v>
      </c>
      <c r="AF53">
        <v>1120</v>
      </c>
      <c r="AG53">
        <v>870</v>
      </c>
      <c r="AH53">
        <v>800</v>
      </c>
      <c r="AI53">
        <v>750</v>
      </c>
      <c r="AJ53">
        <v>700</v>
      </c>
      <c r="AK53">
        <v>580</v>
      </c>
      <c r="AL53">
        <v>520</v>
      </c>
      <c r="AM53">
        <v>490</v>
      </c>
      <c r="AO53" t="s">
        <v>702</v>
      </c>
      <c r="AP53" t="s">
        <v>968</v>
      </c>
      <c r="AQ53" t="s">
        <v>982</v>
      </c>
      <c r="AR53" s="15">
        <v>25.759999999999998</v>
      </c>
      <c r="AS53" s="15">
        <v>20.113896123727823</v>
      </c>
      <c r="AT53" s="15">
        <v>18.346784488083628</v>
      </c>
      <c r="AU53" s="15">
        <v>17.150840479635796</v>
      </c>
      <c r="AV53" s="15">
        <v>16.023795541265578</v>
      </c>
      <c r="AW53" s="15">
        <v>13.404460700502055</v>
      </c>
      <c r="AX53" s="15">
        <v>11.911069287026949</v>
      </c>
      <c r="AY53" s="15">
        <v>11.19714289586503</v>
      </c>
    </row>
    <row r="54" spans="1:51" ht="15.75" thickBot="1">
      <c r="A54" s="3">
        <v>0</v>
      </c>
      <c r="D54" s="4"/>
      <c r="E54" s="145" t="s">
        <v>21</v>
      </c>
      <c r="F54" s="146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5" t="s">
        <v>21</v>
      </c>
      <c r="R54" s="146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t="s">
        <v>700</v>
      </c>
      <c r="AD54" t="s">
        <v>968</v>
      </c>
      <c r="AE54" t="s">
        <v>982</v>
      </c>
      <c r="AF54">
        <v>1020</v>
      </c>
      <c r="AG54">
        <v>800</v>
      </c>
      <c r="AH54">
        <v>730</v>
      </c>
      <c r="AI54">
        <v>680</v>
      </c>
      <c r="AJ54">
        <v>630</v>
      </c>
      <c r="AK54">
        <v>530</v>
      </c>
      <c r="AL54">
        <v>470</v>
      </c>
      <c r="AM54">
        <v>440</v>
      </c>
      <c r="AO54" t="s">
        <v>700</v>
      </c>
      <c r="AP54" t="s">
        <v>968</v>
      </c>
      <c r="AQ54" t="s">
        <v>982</v>
      </c>
      <c r="AR54" s="15">
        <v>17.34</v>
      </c>
      <c r="AS54" s="15">
        <v>13.539400573968965</v>
      </c>
      <c r="AT54" s="15">
        <v>12.349892974509711</v>
      </c>
      <c r="AU54" s="15">
        <v>11.544859235903914</v>
      </c>
      <c r="AV54" s="15">
        <v>10.786203986240109</v>
      </c>
      <c r="AW54" s="15">
        <v>9.0230337168752222</v>
      </c>
      <c r="AX54" s="15">
        <v>8.0177772296990426</v>
      </c>
      <c r="AY54" s="15">
        <v>7.5372072132880303</v>
      </c>
    </row>
    <row r="55" spans="1:51" ht="15" customHeight="1">
      <c r="A55" s="3">
        <v>1</v>
      </c>
      <c r="B55" s="7" t="s">
        <v>990</v>
      </c>
      <c r="C55" s="8" t="s">
        <v>970</v>
      </c>
      <c r="D55" s="143" t="s">
        <v>986</v>
      </c>
      <c r="E55" s="9" t="s">
        <v>967</v>
      </c>
      <c r="F55" s="10" t="s">
        <v>982</v>
      </c>
      <c r="G55" s="11">
        <v>2760</v>
      </c>
      <c r="H55" s="12">
        <v>1750</v>
      </c>
      <c r="I55" s="12">
        <v>1310</v>
      </c>
      <c r="J55" s="12">
        <v>1050</v>
      </c>
      <c r="K55" s="12">
        <v>920</v>
      </c>
      <c r="L55" s="12">
        <v>840</v>
      </c>
      <c r="M55" s="12">
        <v>760</v>
      </c>
      <c r="N55" s="13">
        <v>700</v>
      </c>
      <c r="P55" s="143" t="s">
        <v>986</v>
      </c>
      <c r="Q55" s="9" t="s">
        <v>967</v>
      </c>
      <c r="R55" s="10" t="s">
        <v>982</v>
      </c>
      <c r="S55" s="11">
        <v>41.4</v>
      </c>
      <c r="T55" s="12">
        <v>26.315943215767909</v>
      </c>
      <c r="U55" s="12">
        <v>19.576867048476643</v>
      </c>
      <c r="V55" s="12">
        <v>15.777440037949033</v>
      </c>
      <c r="W55" s="12">
        <v>13.86317485061452</v>
      </c>
      <c r="X55" s="12">
        <v>12.558079021838029</v>
      </c>
      <c r="Y55" s="12">
        <v>11.46870890266913</v>
      </c>
      <c r="Z55" s="13">
        <v>10.510504473791375</v>
      </c>
      <c r="AB55" s="8">
        <v>41</v>
      </c>
      <c r="AC55" t="s">
        <v>706</v>
      </c>
      <c r="AD55" t="s">
        <v>968</v>
      </c>
      <c r="AE55" t="s">
        <v>982</v>
      </c>
      <c r="AF55">
        <v>1140</v>
      </c>
      <c r="AG55">
        <v>890</v>
      </c>
      <c r="AH55">
        <v>810</v>
      </c>
      <c r="AI55">
        <v>760</v>
      </c>
      <c r="AJ55">
        <v>710</v>
      </c>
      <c r="AK55">
        <v>590</v>
      </c>
      <c r="AL55">
        <v>530</v>
      </c>
      <c r="AM55">
        <v>500</v>
      </c>
      <c r="AO55" t="s">
        <v>706</v>
      </c>
      <c r="AP55" t="s">
        <v>968</v>
      </c>
      <c r="AQ55" t="s">
        <v>982</v>
      </c>
      <c r="AR55" s="15">
        <v>28.5</v>
      </c>
      <c r="AS55" s="15">
        <v>22.253340043720616</v>
      </c>
      <c r="AT55" s="15">
        <v>20.298266999626687</v>
      </c>
      <c r="AU55" s="15">
        <v>18.975114661087744</v>
      </c>
      <c r="AV55" s="15">
        <v>17.728189942782183</v>
      </c>
      <c r="AW55" s="15">
        <v>14.830245728428132</v>
      </c>
      <c r="AX55" s="15">
        <v>13.178007557463824</v>
      </c>
      <c r="AY55" s="15">
        <v>12.388143343639495</v>
      </c>
    </row>
    <row r="56" spans="1:51">
      <c r="A56" s="3">
        <v>2</v>
      </c>
      <c r="C56">
        <v>-1</v>
      </c>
      <c r="D56" s="143"/>
      <c r="E56" s="9" t="s">
        <v>968</v>
      </c>
      <c r="F56" s="10" t="s">
        <v>982</v>
      </c>
      <c r="G56" s="18">
        <v>2760</v>
      </c>
      <c r="H56" s="19">
        <v>2160</v>
      </c>
      <c r="I56" s="19">
        <v>1970</v>
      </c>
      <c r="J56" s="19">
        <v>1840</v>
      </c>
      <c r="K56" s="19">
        <v>1720</v>
      </c>
      <c r="L56" s="19">
        <v>1440</v>
      </c>
      <c r="M56" s="19">
        <v>1280</v>
      </c>
      <c r="N56" s="20">
        <v>1200</v>
      </c>
      <c r="P56" s="143"/>
      <c r="Q56" s="9" t="s">
        <v>968</v>
      </c>
      <c r="R56" s="10" t="s">
        <v>982</v>
      </c>
      <c r="S56" s="18">
        <v>41.4</v>
      </c>
      <c r="T56" s="19">
        <v>32.325904484562578</v>
      </c>
      <c r="U56" s="19">
        <v>29.485903641562974</v>
      </c>
      <c r="V56" s="19">
        <v>27.563850770843249</v>
      </c>
      <c r="W56" s="19">
        <v>25.752528548462539</v>
      </c>
      <c r="X56" s="19">
        <v>21.542883268664024</v>
      </c>
      <c r="Y56" s="19">
        <v>19.142789925579027</v>
      </c>
      <c r="Z56" s="20">
        <v>17.995408225497371</v>
      </c>
      <c r="AB56" s="8">
        <v>56</v>
      </c>
      <c r="AC56" t="s">
        <v>986</v>
      </c>
      <c r="AD56" t="s">
        <v>968</v>
      </c>
      <c r="AE56" t="s">
        <v>982</v>
      </c>
      <c r="AF56">
        <v>2760</v>
      </c>
      <c r="AG56">
        <v>2160</v>
      </c>
      <c r="AH56">
        <v>1970</v>
      </c>
      <c r="AI56">
        <v>1840</v>
      </c>
      <c r="AJ56">
        <v>1720</v>
      </c>
      <c r="AK56">
        <v>1440</v>
      </c>
      <c r="AL56">
        <v>1280</v>
      </c>
      <c r="AM56">
        <v>1200</v>
      </c>
      <c r="AO56" t="s">
        <v>986</v>
      </c>
      <c r="AP56" t="s">
        <v>968</v>
      </c>
      <c r="AQ56" t="s">
        <v>982</v>
      </c>
      <c r="AR56" s="15">
        <v>41.4</v>
      </c>
      <c r="AS56" s="15">
        <v>32.325904484562578</v>
      </c>
      <c r="AT56" s="15">
        <v>29.485903641562974</v>
      </c>
      <c r="AU56" s="15">
        <v>27.563850770843249</v>
      </c>
      <c r="AV56" s="15">
        <v>25.752528548462539</v>
      </c>
      <c r="AW56" s="15">
        <v>21.542883268664024</v>
      </c>
      <c r="AX56" s="15">
        <v>19.142789925579027</v>
      </c>
      <c r="AY56" s="15">
        <v>17.995408225497371</v>
      </c>
    </row>
    <row r="57" spans="1:51" ht="15.75" thickBot="1">
      <c r="A57" s="3">
        <v>3</v>
      </c>
      <c r="D57" s="144"/>
      <c r="E57" s="21" t="s">
        <v>969</v>
      </c>
      <c r="F57" s="22" t="s">
        <v>982</v>
      </c>
      <c r="G57" s="23">
        <v>2760</v>
      </c>
      <c r="H57" s="24">
        <v>2040</v>
      </c>
      <c r="I57" s="24">
        <v>1740</v>
      </c>
      <c r="J57" s="24">
        <v>1470</v>
      </c>
      <c r="K57" s="24">
        <v>1250</v>
      </c>
      <c r="L57" s="24">
        <v>1060</v>
      </c>
      <c r="M57" s="24">
        <v>930</v>
      </c>
      <c r="N57" s="25">
        <v>840</v>
      </c>
      <c r="P57" s="144"/>
      <c r="Q57" s="21" t="s">
        <v>969</v>
      </c>
      <c r="R57" s="22" t="s">
        <v>982</v>
      </c>
      <c r="S57" s="23">
        <v>41.4</v>
      </c>
      <c r="T57" s="24">
        <v>30.57866715348554</v>
      </c>
      <c r="U57" s="24">
        <v>26.027244862256499</v>
      </c>
      <c r="V57" s="24">
        <v>22.076211683532421</v>
      </c>
      <c r="W57" s="24">
        <v>18.706513059891243</v>
      </c>
      <c r="X57" s="24">
        <v>15.954585958343181</v>
      </c>
      <c r="Y57" s="24">
        <v>13.907607454653755</v>
      </c>
      <c r="Z57" s="25">
        <v>12.585315722540418</v>
      </c>
      <c r="AB57" s="8">
        <v>71</v>
      </c>
      <c r="AC57" t="s">
        <v>704</v>
      </c>
      <c r="AD57" t="s">
        <v>968</v>
      </c>
      <c r="AE57" t="s">
        <v>982</v>
      </c>
      <c r="AF57">
        <v>1360</v>
      </c>
      <c r="AG57">
        <v>1060</v>
      </c>
      <c r="AH57">
        <v>970</v>
      </c>
      <c r="AI57">
        <v>910</v>
      </c>
      <c r="AJ57">
        <v>850</v>
      </c>
      <c r="AK57">
        <v>710</v>
      </c>
      <c r="AL57">
        <v>630</v>
      </c>
      <c r="AM57">
        <v>590</v>
      </c>
      <c r="AO57" t="s">
        <v>704</v>
      </c>
      <c r="AP57" t="s">
        <v>968</v>
      </c>
      <c r="AQ57" t="s">
        <v>982</v>
      </c>
      <c r="AR57" s="15">
        <v>27.2</v>
      </c>
      <c r="AS57" s="15">
        <v>21.238275410147395</v>
      </c>
      <c r="AT57" s="15">
        <v>19.372381136485821</v>
      </c>
      <c r="AU57" s="15">
        <v>18.109583115143391</v>
      </c>
      <c r="AV57" s="15">
        <v>16.919535664690365</v>
      </c>
      <c r="AW57" s="15">
        <v>14.153778379412111</v>
      </c>
      <c r="AX57" s="15">
        <v>12.576905458351439</v>
      </c>
      <c r="AY57" s="15">
        <v>11.823070138491026</v>
      </c>
    </row>
    <row r="58" spans="1:51" ht="15.75" thickBot="1">
      <c r="AB58" s="8">
        <v>86</v>
      </c>
      <c r="AC58" t="s">
        <v>987</v>
      </c>
      <c r="AD58" t="s">
        <v>968</v>
      </c>
      <c r="AE58" t="s">
        <v>982</v>
      </c>
      <c r="AF58">
        <v>3290</v>
      </c>
      <c r="AG58">
        <v>2570</v>
      </c>
      <c r="AH58">
        <v>2340</v>
      </c>
      <c r="AI58">
        <v>2190</v>
      </c>
      <c r="AJ58">
        <v>2050</v>
      </c>
      <c r="AK58">
        <v>1710</v>
      </c>
      <c r="AL58">
        <v>1520</v>
      </c>
      <c r="AM58">
        <v>1430</v>
      </c>
      <c r="AO58" t="s">
        <v>987</v>
      </c>
      <c r="AP58" t="s">
        <v>968</v>
      </c>
      <c r="AQ58" t="s">
        <v>982</v>
      </c>
      <c r="AR58" s="15">
        <v>49.35</v>
      </c>
      <c r="AS58" s="15">
        <v>38.533415128337275</v>
      </c>
      <c r="AT58" s="15">
        <v>35.148051804616735</v>
      </c>
      <c r="AU58" s="15">
        <v>32.856909071041407</v>
      </c>
      <c r="AV58" s="15">
        <v>30.697760479870198</v>
      </c>
      <c r="AW58" s="15">
        <v>25.6797412876466</v>
      </c>
      <c r="AX58" s="15">
        <v>22.818760454766299</v>
      </c>
      <c r="AY58" s="15">
        <v>21.451048210828382</v>
      </c>
    </row>
    <row r="59" spans="1:51" ht="15.75" thickBot="1">
      <c r="A59" s="3">
        <v>0</v>
      </c>
      <c r="D59" s="4"/>
      <c r="E59" s="145" t="s">
        <v>21</v>
      </c>
      <c r="F59" s="146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5" t="s">
        <v>21</v>
      </c>
      <c r="R59" s="146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:51" ht="15" customHeight="1">
      <c r="A60" s="3">
        <v>1</v>
      </c>
      <c r="B60" s="7" t="s">
        <v>990</v>
      </c>
      <c r="C60" s="8" t="s">
        <v>973</v>
      </c>
      <c r="D60" s="143" t="s">
        <v>986</v>
      </c>
      <c r="E60" s="9" t="s">
        <v>967</v>
      </c>
      <c r="F60" s="10" t="s">
        <v>983</v>
      </c>
      <c r="G60" s="11">
        <v>2760</v>
      </c>
      <c r="H60" s="12">
        <v>2300</v>
      </c>
      <c r="I60" s="12">
        <v>2040</v>
      </c>
      <c r="J60" s="12">
        <v>1870</v>
      </c>
      <c r="K60" s="12">
        <v>1780</v>
      </c>
      <c r="L60" s="12">
        <v>1710</v>
      </c>
      <c r="M60" s="12">
        <v>1650</v>
      </c>
      <c r="N60" s="13">
        <v>1590</v>
      </c>
      <c r="P60" s="143" t="s">
        <v>986</v>
      </c>
      <c r="Q60" s="9" t="s">
        <v>967</v>
      </c>
      <c r="R60" s="10" t="s">
        <v>983</v>
      </c>
      <c r="S60" s="11">
        <v>41.4</v>
      </c>
      <c r="T60" s="12">
        <v>34.488512335816651</v>
      </c>
      <c r="U60" s="12">
        <v>30.611438201472758</v>
      </c>
      <c r="V60" s="12">
        <v>28.061379189090886</v>
      </c>
      <c r="W60" s="12">
        <v>26.635717327125729</v>
      </c>
      <c r="X60" s="12">
        <v>25.594978534798276</v>
      </c>
      <c r="Y60" s="12">
        <v>24.675642507532256</v>
      </c>
      <c r="Z60" s="13">
        <v>23.822864772181319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>
        <v>-1</v>
      </c>
      <c r="D61" s="143"/>
      <c r="E61" s="9" t="s">
        <v>968</v>
      </c>
      <c r="F61" s="10" t="s">
        <v>983</v>
      </c>
      <c r="G61" s="18">
        <v>2760</v>
      </c>
      <c r="H61" s="19">
        <v>2500</v>
      </c>
      <c r="I61" s="19">
        <v>2410</v>
      </c>
      <c r="J61" s="19">
        <v>2340</v>
      </c>
      <c r="K61" s="19">
        <v>2280</v>
      </c>
      <c r="L61" s="19">
        <v>2120</v>
      </c>
      <c r="M61" s="19">
        <v>2020</v>
      </c>
      <c r="N61" s="20">
        <v>1970</v>
      </c>
      <c r="P61" s="143"/>
      <c r="Q61" s="9" t="s">
        <v>968</v>
      </c>
      <c r="R61" s="10" t="s">
        <v>983</v>
      </c>
      <c r="S61" s="18">
        <v>41.4</v>
      </c>
      <c r="T61" s="19">
        <v>37.470163189967082</v>
      </c>
      <c r="U61" s="19">
        <v>36.1066017399461</v>
      </c>
      <c r="V61" s="19">
        <v>35.138688922804228</v>
      </c>
      <c r="W61" s="19">
        <v>34.188932559174091</v>
      </c>
      <c r="X61" s="19">
        <v>31.815409931433084</v>
      </c>
      <c r="Y61" s="19">
        <v>30.335991939500218</v>
      </c>
      <c r="Z61" s="20">
        <v>29.589465719528647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4"/>
      <c r="E62" s="21" t="s">
        <v>969</v>
      </c>
      <c r="F62" s="22" t="s">
        <v>983</v>
      </c>
      <c r="G62" s="23">
        <v>2760</v>
      </c>
      <c r="H62" s="24">
        <v>2440</v>
      </c>
      <c r="I62" s="24">
        <v>2290</v>
      </c>
      <c r="J62" s="24">
        <v>2140</v>
      </c>
      <c r="K62" s="24">
        <v>2000</v>
      </c>
      <c r="L62" s="24">
        <v>1880</v>
      </c>
      <c r="M62" s="24">
        <v>1780</v>
      </c>
      <c r="N62" s="25">
        <v>1710</v>
      </c>
      <c r="P62" s="144"/>
      <c r="Q62" s="21" t="s">
        <v>969</v>
      </c>
      <c r="R62" s="22" t="s">
        <v>983</v>
      </c>
      <c r="S62" s="23">
        <v>41.4</v>
      </c>
      <c r="T62" s="24">
        <v>36.640173131020717</v>
      </c>
      <c r="U62" s="24">
        <v>34.335488673951332</v>
      </c>
      <c r="V62" s="24">
        <v>32.130605816310243</v>
      </c>
      <c r="W62" s="24">
        <v>30.055367131947328</v>
      </c>
      <c r="X62" s="24">
        <v>28.187965121885814</v>
      </c>
      <c r="Y62" s="24">
        <v>26.670098398513257</v>
      </c>
      <c r="Z62" s="25">
        <v>25.617341842037117</v>
      </c>
    </row>
    <row r="63" spans="1:51" ht="15.75" thickBot="1"/>
    <row r="64" spans="1:51" ht="15.75" thickBot="1">
      <c r="A64" s="3">
        <v>0</v>
      </c>
      <c r="D64" s="4"/>
      <c r="E64" s="145" t="s">
        <v>21</v>
      </c>
      <c r="F64" s="146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5" t="s">
        <v>21</v>
      </c>
      <c r="R64" s="146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:51" ht="15" customHeight="1">
      <c r="A65" s="3">
        <v>1</v>
      </c>
      <c r="B65" s="7" t="s">
        <v>991</v>
      </c>
      <c r="C65" s="8" t="s">
        <v>966</v>
      </c>
      <c r="D65" s="143" t="s">
        <v>704</v>
      </c>
      <c r="E65" s="9" t="s">
        <v>967</v>
      </c>
      <c r="F65" s="10" t="s">
        <v>979</v>
      </c>
      <c r="G65" s="11">
        <v>1360</v>
      </c>
      <c r="H65" s="12">
        <v>920</v>
      </c>
      <c r="I65" s="12">
        <v>720</v>
      </c>
      <c r="J65" s="12">
        <v>600</v>
      </c>
      <c r="K65" s="12">
        <v>530</v>
      </c>
      <c r="L65" s="12">
        <v>490</v>
      </c>
      <c r="M65" s="12">
        <v>450</v>
      </c>
      <c r="N65" s="13">
        <v>420</v>
      </c>
      <c r="P65" s="143" t="s">
        <v>704</v>
      </c>
      <c r="Q65" s="9" t="s">
        <v>967</v>
      </c>
      <c r="R65" s="10" t="s">
        <v>979</v>
      </c>
      <c r="S65" s="11">
        <v>27.2</v>
      </c>
      <c r="T65" s="12">
        <v>18.474140218364138</v>
      </c>
      <c r="U65" s="12">
        <v>14.350809562602631</v>
      </c>
      <c r="V65" s="12">
        <v>11.936393651190428</v>
      </c>
      <c r="W65" s="12">
        <v>10.688431836870759</v>
      </c>
      <c r="X65" s="12">
        <v>9.8232194670398361</v>
      </c>
      <c r="Y65" s="12">
        <v>9.090927088814869</v>
      </c>
      <c r="Z65" s="13">
        <v>8.4383642834938701</v>
      </c>
      <c r="AB65" s="8">
        <v>12</v>
      </c>
      <c r="AC65" t="s">
        <v>702</v>
      </c>
      <c r="AD65" t="s">
        <v>969</v>
      </c>
      <c r="AE65" t="s">
        <v>982</v>
      </c>
      <c r="AF65">
        <v>1120</v>
      </c>
      <c r="AG65">
        <v>830</v>
      </c>
      <c r="AH65">
        <v>700</v>
      </c>
      <c r="AI65">
        <v>600</v>
      </c>
      <c r="AJ65">
        <v>510</v>
      </c>
      <c r="AK65">
        <v>430</v>
      </c>
      <c r="AL65">
        <v>380</v>
      </c>
      <c r="AM65">
        <v>340</v>
      </c>
      <c r="AO65" t="s">
        <v>702</v>
      </c>
      <c r="AP65" t="s">
        <v>969</v>
      </c>
      <c r="AQ65" t="s">
        <v>982</v>
      </c>
      <c r="AR65" s="15">
        <v>25.759999999999998</v>
      </c>
      <c r="AS65" s="15">
        <v>19.026726228835447</v>
      </c>
      <c r="AT65" s="15">
        <v>16.194730136515155</v>
      </c>
      <c r="AU65" s="15">
        <v>13.736309491975728</v>
      </c>
      <c r="AV65" s="15">
        <v>11.639608126154549</v>
      </c>
      <c r="AW65" s="15">
        <v>9.9272979296357562</v>
      </c>
      <c r="AX65" s="15">
        <v>8.6536224162290019</v>
      </c>
      <c r="AY65" s="15">
        <v>7.8308631162473699</v>
      </c>
    </row>
    <row r="66" spans="1:51">
      <c r="A66" s="3">
        <v>2</v>
      </c>
      <c r="C66">
        <v>-1</v>
      </c>
      <c r="D66" s="143"/>
      <c r="E66" s="9" t="s">
        <v>968</v>
      </c>
      <c r="F66" s="10" t="s">
        <v>979</v>
      </c>
      <c r="G66" s="18">
        <v>1360</v>
      </c>
      <c r="H66" s="19">
        <v>1100</v>
      </c>
      <c r="I66" s="19">
        <v>1020</v>
      </c>
      <c r="J66" s="19">
        <v>960</v>
      </c>
      <c r="K66" s="19">
        <v>910</v>
      </c>
      <c r="L66" s="19">
        <v>780</v>
      </c>
      <c r="M66" s="19">
        <v>700</v>
      </c>
      <c r="N66" s="20">
        <v>670</v>
      </c>
      <c r="P66" s="143"/>
      <c r="Q66" s="9" t="s">
        <v>968</v>
      </c>
      <c r="R66" s="10" t="s">
        <v>979</v>
      </c>
      <c r="S66" s="18">
        <v>27.2</v>
      </c>
      <c r="T66" s="19">
        <v>22.020763326627929</v>
      </c>
      <c r="U66" s="19">
        <v>20.358055049315578</v>
      </c>
      <c r="V66" s="19">
        <v>19.219529714145292</v>
      </c>
      <c r="W66" s="19">
        <v>18.13592301474695</v>
      </c>
      <c r="X66" s="19">
        <v>15.572535624610916</v>
      </c>
      <c r="Y66" s="19">
        <v>14.078698016870499</v>
      </c>
      <c r="Z66" s="20">
        <v>13.355018132285519</v>
      </c>
      <c r="AB66" s="8">
        <v>27</v>
      </c>
      <c r="AC66" t="s">
        <v>700</v>
      </c>
      <c r="AD66" t="s">
        <v>969</v>
      </c>
      <c r="AE66" t="s">
        <v>982</v>
      </c>
      <c r="AF66">
        <v>1020</v>
      </c>
      <c r="AG66">
        <v>750</v>
      </c>
      <c r="AH66">
        <v>640</v>
      </c>
      <c r="AI66">
        <v>540</v>
      </c>
      <c r="AJ66">
        <v>460</v>
      </c>
      <c r="AK66">
        <v>390</v>
      </c>
      <c r="AL66">
        <v>340</v>
      </c>
      <c r="AM66">
        <v>310</v>
      </c>
      <c r="AO66" t="s">
        <v>700</v>
      </c>
      <c r="AP66" t="s">
        <v>969</v>
      </c>
      <c r="AQ66" t="s">
        <v>982</v>
      </c>
      <c r="AR66" s="15">
        <v>17.34</v>
      </c>
      <c r="AS66" s="15">
        <v>12.807586677329452</v>
      </c>
      <c r="AT66" s="15">
        <v>10.901266326365405</v>
      </c>
      <c r="AU66" s="15">
        <v>9.2464132993345949</v>
      </c>
      <c r="AV66" s="15">
        <v>7.8350467743602454</v>
      </c>
      <c r="AW66" s="15">
        <v>6.6824280318277962</v>
      </c>
      <c r="AX66" s="15">
        <v>5.8250703686883121</v>
      </c>
      <c r="AY66" s="15">
        <v>5.2712409330640302</v>
      </c>
    </row>
    <row r="67" spans="1:51" ht="15.75" thickBot="1">
      <c r="A67" s="3">
        <v>3</v>
      </c>
      <c r="D67" s="144"/>
      <c r="E67" s="21" t="s">
        <v>969</v>
      </c>
      <c r="F67" s="22" t="s">
        <v>979</v>
      </c>
      <c r="G67" s="23">
        <v>1360</v>
      </c>
      <c r="H67" s="24">
        <v>1050</v>
      </c>
      <c r="I67" s="24">
        <v>920</v>
      </c>
      <c r="J67" s="24">
        <v>800</v>
      </c>
      <c r="K67" s="24">
        <v>690</v>
      </c>
      <c r="L67" s="24">
        <v>600</v>
      </c>
      <c r="M67" s="24">
        <v>540</v>
      </c>
      <c r="N67" s="25">
        <v>490</v>
      </c>
      <c r="P67" s="144"/>
      <c r="Q67" s="21" t="s">
        <v>969</v>
      </c>
      <c r="R67" s="22" t="s">
        <v>979</v>
      </c>
      <c r="S67" s="23">
        <v>27.2</v>
      </c>
      <c r="T67" s="24">
        <v>21.000481274055495</v>
      </c>
      <c r="U67" s="24">
        <v>18.300968646157109</v>
      </c>
      <c r="V67" s="24">
        <v>15.901090582567763</v>
      </c>
      <c r="W67" s="24">
        <v>13.804296674640787</v>
      </c>
      <c r="X67" s="24">
        <v>12.050720935965478</v>
      </c>
      <c r="Y67" s="24">
        <v>10.717672599519563</v>
      </c>
      <c r="Z67" s="25">
        <v>9.8414061550333898</v>
      </c>
      <c r="AB67" s="8">
        <v>42</v>
      </c>
      <c r="AC67" t="s">
        <v>706</v>
      </c>
      <c r="AD67" t="s">
        <v>969</v>
      </c>
      <c r="AE67" t="s">
        <v>982</v>
      </c>
      <c r="AF67">
        <v>1140</v>
      </c>
      <c r="AG67">
        <v>840</v>
      </c>
      <c r="AH67">
        <v>720</v>
      </c>
      <c r="AI67">
        <v>610</v>
      </c>
      <c r="AJ67">
        <v>520</v>
      </c>
      <c r="AK67">
        <v>440</v>
      </c>
      <c r="AL67">
        <v>380</v>
      </c>
      <c r="AM67">
        <v>350</v>
      </c>
      <c r="AO67" t="s">
        <v>706</v>
      </c>
      <c r="AP67" t="s">
        <v>969</v>
      </c>
      <c r="AQ67" t="s">
        <v>982</v>
      </c>
      <c r="AR67" s="15">
        <v>28.5</v>
      </c>
      <c r="AS67" s="15">
        <v>21.05053173609512</v>
      </c>
      <c r="AT67" s="15">
        <v>17.917306245756286</v>
      </c>
      <c r="AU67" s="15">
        <v>15.197392100982464</v>
      </c>
      <c r="AV67" s="15">
        <v>12.877672033983101</v>
      </c>
      <c r="AW67" s="15">
        <v>10.983229464076828</v>
      </c>
      <c r="AX67" s="15">
        <v>9.5740775955949768</v>
      </c>
      <c r="AY67" s="15">
        <v>8.6638043017488382</v>
      </c>
    </row>
    <row r="68" spans="1:51" ht="15.75" thickBot="1">
      <c r="AB68" s="8">
        <v>57</v>
      </c>
      <c r="AC68" t="s">
        <v>986</v>
      </c>
      <c r="AD68" t="s">
        <v>969</v>
      </c>
      <c r="AE68" t="s">
        <v>982</v>
      </c>
      <c r="AF68">
        <v>2760</v>
      </c>
      <c r="AG68">
        <v>2040</v>
      </c>
      <c r="AH68">
        <v>1740</v>
      </c>
      <c r="AI68">
        <v>1470</v>
      </c>
      <c r="AJ68">
        <v>1250</v>
      </c>
      <c r="AK68">
        <v>1060</v>
      </c>
      <c r="AL68">
        <v>930</v>
      </c>
      <c r="AM68">
        <v>840</v>
      </c>
      <c r="AO68" t="s">
        <v>986</v>
      </c>
      <c r="AP68" t="s">
        <v>969</v>
      </c>
      <c r="AQ68" t="s">
        <v>982</v>
      </c>
      <c r="AR68" s="15">
        <v>41.4</v>
      </c>
      <c r="AS68" s="15">
        <v>30.57866715348554</v>
      </c>
      <c r="AT68" s="15">
        <v>26.027244862256499</v>
      </c>
      <c r="AU68" s="15">
        <v>22.076211683532421</v>
      </c>
      <c r="AV68" s="15">
        <v>18.706513059891243</v>
      </c>
      <c r="AW68" s="15">
        <v>15.954585958343181</v>
      </c>
      <c r="AX68" s="15">
        <v>13.907607454653755</v>
      </c>
      <c r="AY68" s="15">
        <v>12.585315722540418</v>
      </c>
    </row>
    <row r="69" spans="1:51" ht="15.75" thickBot="1">
      <c r="A69" s="3">
        <v>0</v>
      </c>
      <c r="D69" s="4"/>
      <c r="E69" s="145" t="s">
        <v>21</v>
      </c>
      <c r="F69" s="146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5" t="s">
        <v>21</v>
      </c>
      <c r="R69" s="146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t="s">
        <v>704</v>
      </c>
      <c r="AD69" t="s">
        <v>969</v>
      </c>
      <c r="AE69" t="s">
        <v>982</v>
      </c>
      <c r="AF69">
        <v>1360</v>
      </c>
      <c r="AG69">
        <v>1000</v>
      </c>
      <c r="AH69">
        <v>860</v>
      </c>
      <c r="AI69">
        <v>730</v>
      </c>
      <c r="AJ69">
        <v>610</v>
      </c>
      <c r="AK69">
        <v>520</v>
      </c>
      <c r="AL69">
        <v>460</v>
      </c>
      <c r="AM69">
        <v>410</v>
      </c>
      <c r="AO69" t="s">
        <v>704</v>
      </c>
      <c r="AP69" t="s">
        <v>969</v>
      </c>
      <c r="AQ69" t="s">
        <v>982</v>
      </c>
      <c r="AR69" s="15">
        <v>27.2</v>
      </c>
      <c r="AS69" s="15">
        <v>20.090332042869729</v>
      </c>
      <c r="AT69" s="15">
        <v>17.100025609984947</v>
      </c>
      <c r="AU69" s="15">
        <v>14.504177724446425</v>
      </c>
      <c r="AV69" s="15">
        <v>12.290269449976856</v>
      </c>
      <c r="AW69" s="15">
        <v>10.482240049925956</v>
      </c>
      <c r="AX69" s="15">
        <v>9.1373652842169619</v>
      </c>
      <c r="AY69" s="15">
        <v>8.2686132283357345</v>
      </c>
    </row>
    <row r="70" spans="1:51" ht="15" customHeight="1">
      <c r="A70" s="3">
        <v>1</v>
      </c>
      <c r="B70" s="7" t="s">
        <v>991</v>
      </c>
      <c r="C70" s="8" t="s">
        <v>970</v>
      </c>
      <c r="D70" s="143" t="s">
        <v>704</v>
      </c>
      <c r="E70" s="9" t="s">
        <v>967</v>
      </c>
      <c r="F70" s="10" t="s">
        <v>982</v>
      </c>
      <c r="G70" s="11">
        <v>1360</v>
      </c>
      <c r="H70" s="12">
        <v>860</v>
      </c>
      <c r="I70" s="12">
        <v>640</v>
      </c>
      <c r="J70" s="12">
        <v>520</v>
      </c>
      <c r="K70" s="12">
        <v>460</v>
      </c>
      <c r="L70" s="12">
        <v>410</v>
      </c>
      <c r="M70" s="12">
        <v>380</v>
      </c>
      <c r="N70" s="13">
        <v>350</v>
      </c>
      <c r="P70" s="143" t="s">
        <v>704</v>
      </c>
      <c r="Q70" s="9" t="s">
        <v>967</v>
      </c>
      <c r="R70" s="10" t="s">
        <v>982</v>
      </c>
      <c r="S70" s="11">
        <v>27.2</v>
      </c>
      <c r="T70" s="12">
        <v>17.28970182291998</v>
      </c>
      <c r="U70" s="12">
        <v>12.862096225086106</v>
      </c>
      <c r="V70" s="12">
        <v>10.365854324449606</v>
      </c>
      <c r="W70" s="12">
        <v>9.1081728487129219</v>
      </c>
      <c r="X70" s="12">
        <v>8.2507185843960009</v>
      </c>
      <c r="Y70" s="12">
        <v>7.5349971534444524</v>
      </c>
      <c r="Z70" s="13">
        <v>6.905452214664864</v>
      </c>
      <c r="AB70" s="8">
        <v>87</v>
      </c>
      <c r="AC70" t="s">
        <v>987</v>
      </c>
      <c r="AD70" t="s">
        <v>969</v>
      </c>
      <c r="AE70" t="s">
        <v>982</v>
      </c>
      <c r="AF70">
        <v>3290</v>
      </c>
      <c r="AG70">
        <v>2430</v>
      </c>
      <c r="AH70">
        <v>2070</v>
      </c>
      <c r="AI70">
        <v>1750</v>
      </c>
      <c r="AJ70">
        <v>1490</v>
      </c>
      <c r="AK70">
        <v>1270</v>
      </c>
      <c r="AL70">
        <v>1110</v>
      </c>
      <c r="AM70">
        <v>1000</v>
      </c>
      <c r="AO70" t="s">
        <v>987</v>
      </c>
      <c r="AP70" t="s">
        <v>969</v>
      </c>
      <c r="AQ70" t="s">
        <v>982</v>
      </c>
      <c r="AR70" s="15">
        <v>49.35</v>
      </c>
      <c r="AS70" s="15">
        <v>36.450657585133122</v>
      </c>
      <c r="AT70" s="15">
        <v>31.0252302887043</v>
      </c>
      <c r="AU70" s="15">
        <v>26.315484216964368</v>
      </c>
      <c r="AV70" s="15">
        <v>22.298705785160205</v>
      </c>
      <c r="AW70" s="15">
        <v>19.018328914111976</v>
      </c>
      <c r="AX70" s="15">
        <v>16.578271205003929</v>
      </c>
      <c r="AY70" s="15">
        <v>15.002061133028247</v>
      </c>
    </row>
    <row r="71" spans="1:51">
      <c r="A71" s="3">
        <v>2</v>
      </c>
      <c r="C71">
        <v>-1</v>
      </c>
      <c r="D71" s="143"/>
      <c r="E71" s="9" t="s">
        <v>968</v>
      </c>
      <c r="F71" s="10" t="s">
        <v>982</v>
      </c>
      <c r="G71" s="18">
        <v>1360</v>
      </c>
      <c r="H71" s="19">
        <v>1060</v>
      </c>
      <c r="I71" s="19">
        <v>970</v>
      </c>
      <c r="J71" s="19">
        <v>910</v>
      </c>
      <c r="K71" s="19">
        <v>850</v>
      </c>
      <c r="L71" s="19">
        <v>710</v>
      </c>
      <c r="M71" s="19">
        <v>630</v>
      </c>
      <c r="N71" s="20">
        <v>590</v>
      </c>
      <c r="P71" s="143"/>
      <c r="Q71" s="9" t="s">
        <v>968</v>
      </c>
      <c r="R71" s="10" t="s">
        <v>982</v>
      </c>
      <c r="S71" s="18">
        <v>27.2</v>
      </c>
      <c r="T71" s="19">
        <v>21.238275410147395</v>
      </c>
      <c r="U71" s="19">
        <v>19.372381136485821</v>
      </c>
      <c r="V71" s="19">
        <v>18.109583115143391</v>
      </c>
      <c r="W71" s="19">
        <v>16.919535664690365</v>
      </c>
      <c r="X71" s="19">
        <v>14.153778379412111</v>
      </c>
      <c r="Y71" s="19">
        <v>12.576905458351439</v>
      </c>
      <c r="Z71" s="20">
        <v>11.823070138491026</v>
      </c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1:51" ht="15.75" thickBot="1">
      <c r="A72" s="3">
        <v>3</v>
      </c>
      <c r="D72" s="144"/>
      <c r="E72" s="21" t="s">
        <v>969</v>
      </c>
      <c r="F72" s="22" t="s">
        <v>982</v>
      </c>
      <c r="G72" s="23">
        <v>1360</v>
      </c>
      <c r="H72" s="24">
        <v>1000</v>
      </c>
      <c r="I72" s="24">
        <v>860</v>
      </c>
      <c r="J72" s="24">
        <v>730</v>
      </c>
      <c r="K72" s="24">
        <v>610</v>
      </c>
      <c r="L72" s="24">
        <v>520</v>
      </c>
      <c r="M72" s="24">
        <v>460</v>
      </c>
      <c r="N72" s="25">
        <v>410</v>
      </c>
      <c r="P72" s="144"/>
      <c r="Q72" s="21" t="s">
        <v>969</v>
      </c>
      <c r="R72" s="22" t="s">
        <v>982</v>
      </c>
      <c r="S72" s="23">
        <v>27.2</v>
      </c>
      <c r="T72" s="24">
        <v>20.090332042869729</v>
      </c>
      <c r="U72" s="24">
        <v>17.100025609984947</v>
      </c>
      <c r="V72" s="24">
        <v>14.504177724446425</v>
      </c>
      <c r="W72" s="24">
        <v>12.290269449976856</v>
      </c>
      <c r="X72" s="24">
        <v>10.482240049925956</v>
      </c>
      <c r="Y72" s="24">
        <v>9.1373652842169619</v>
      </c>
      <c r="Z72" s="25">
        <v>8.2686132283357345</v>
      </c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:51" ht="15.75" thickBot="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:51" ht="15.75" thickBot="1">
      <c r="A74" s="3">
        <v>0</v>
      </c>
      <c r="D74" s="4"/>
      <c r="E74" s="145" t="s">
        <v>21</v>
      </c>
      <c r="F74" s="146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5" t="s">
        <v>21</v>
      </c>
      <c r="R74" s="146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991</v>
      </c>
      <c r="C75" s="8" t="s">
        <v>973</v>
      </c>
      <c r="D75" s="143" t="s">
        <v>704</v>
      </c>
      <c r="E75" s="9" t="s">
        <v>967</v>
      </c>
      <c r="F75" s="10" t="s">
        <v>983</v>
      </c>
      <c r="G75" s="11">
        <v>1360</v>
      </c>
      <c r="H75" s="12">
        <v>1130</v>
      </c>
      <c r="I75" s="12">
        <v>1010</v>
      </c>
      <c r="J75" s="12">
        <v>920</v>
      </c>
      <c r="K75" s="12">
        <v>870</v>
      </c>
      <c r="L75" s="12">
        <v>840</v>
      </c>
      <c r="M75" s="12">
        <v>810</v>
      </c>
      <c r="N75" s="13">
        <v>780</v>
      </c>
      <c r="P75" s="143" t="s">
        <v>704</v>
      </c>
      <c r="Q75" s="9" t="s">
        <v>967</v>
      </c>
      <c r="R75" s="10" t="s">
        <v>983</v>
      </c>
      <c r="S75" s="11">
        <v>27.2</v>
      </c>
      <c r="T75" s="12">
        <v>22.659119215802249</v>
      </c>
      <c r="U75" s="12">
        <v>20.111862779711572</v>
      </c>
      <c r="V75" s="12">
        <v>18.436461689451022</v>
      </c>
      <c r="W75" s="12">
        <v>17.499794958884539</v>
      </c>
      <c r="X75" s="12">
        <v>16.81602454460177</v>
      </c>
      <c r="Y75" s="12">
        <v>16.21201633345115</v>
      </c>
      <c r="Z75" s="13">
        <v>15.651737241626376</v>
      </c>
    </row>
    <row r="76" spans="1:51">
      <c r="A76" s="3">
        <v>2</v>
      </c>
      <c r="C76">
        <v>-1</v>
      </c>
      <c r="D76" s="143"/>
      <c r="E76" s="9" t="s">
        <v>968</v>
      </c>
      <c r="F76" s="10" t="s">
        <v>983</v>
      </c>
      <c r="G76" s="18">
        <v>1360</v>
      </c>
      <c r="H76" s="19">
        <v>1230</v>
      </c>
      <c r="I76" s="19">
        <v>1190</v>
      </c>
      <c r="J76" s="19">
        <v>1150</v>
      </c>
      <c r="K76" s="19">
        <v>1120</v>
      </c>
      <c r="L76" s="19">
        <v>1050</v>
      </c>
      <c r="M76" s="19">
        <v>1000</v>
      </c>
      <c r="N76" s="20">
        <v>970</v>
      </c>
      <c r="P76" s="143"/>
      <c r="Q76" s="9" t="s">
        <v>968</v>
      </c>
      <c r="R76" s="10" t="s">
        <v>983</v>
      </c>
      <c r="S76" s="18">
        <v>27.2</v>
      </c>
      <c r="T76" s="19">
        <v>24.618078231089484</v>
      </c>
      <c r="U76" s="19">
        <v>23.722211771172319</v>
      </c>
      <c r="V76" s="19">
        <v>23.08628837440278</v>
      </c>
      <c r="W76" s="19">
        <v>22.462293855302786</v>
      </c>
      <c r="X76" s="19">
        <v>20.902878022584058</v>
      </c>
      <c r="Y76" s="19">
        <v>19.930893254937345</v>
      </c>
      <c r="Z76" s="20">
        <v>19.440421922009161</v>
      </c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:51" ht="15.75" thickBot="1">
      <c r="A77" s="3">
        <v>3</v>
      </c>
      <c r="D77" s="144"/>
      <c r="E77" s="21" t="s">
        <v>969</v>
      </c>
      <c r="F77" s="22" t="s">
        <v>983</v>
      </c>
      <c r="G77" s="23">
        <v>1360</v>
      </c>
      <c r="H77" s="24">
        <v>1200</v>
      </c>
      <c r="I77" s="24">
        <v>1130</v>
      </c>
      <c r="J77" s="24">
        <v>1060</v>
      </c>
      <c r="K77" s="24">
        <v>990</v>
      </c>
      <c r="L77" s="24">
        <v>930</v>
      </c>
      <c r="M77" s="24">
        <v>880</v>
      </c>
      <c r="N77" s="25">
        <v>840</v>
      </c>
      <c r="P77" s="144"/>
      <c r="Q77" s="21" t="s">
        <v>969</v>
      </c>
      <c r="R77" s="22" t="s">
        <v>983</v>
      </c>
      <c r="S77" s="23">
        <v>27.2</v>
      </c>
      <c r="T77" s="24">
        <v>24.07277075274791</v>
      </c>
      <c r="U77" s="24">
        <v>22.558581930711984</v>
      </c>
      <c r="V77" s="24">
        <v>21.109963241633782</v>
      </c>
      <c r="W77" s="24">
        <v>19.746521400699695</v>
      </c>
      <c r="X77" s="24">
        <v>18.519629258823532</v>
      </c>
      <c r="Y77" s="24">
        <v>17.52238348887828</v>
      </c>
      <c r="Z77" s="25">
        <v>16.830717345492989</v>
      </c>
      <c r="AB77" s="8">
        <v>15</v>
      </c>
      <c r="AC77" t="s">
        <v>702</v>
      </c>
      <c r="AD77" t="s">
        <v>967</v>
      </c>
      <c r="AE77" t="s">
        <v>983</v>
      </c>
      <c r="AF77">
        <v>1120</v>
      </c>
      <c r="AG77">
        <v>930</v>
      </c>
      <c r="AH77">
        <v>830</v>
      </c>
      <c r="AI77">
        <v>760</v>
      </c>
      <c r="AJ77">
        <v>720</v>
      </c>
      <c r="AK77">
        <v>690</v>
      </c>
      <c r="AL77">
        <v>670</v>
      </c>
      <c r="AM77">
        <v>640</v>
      </c>
      <c r="AO77" t="s">
        <v>702</v>
      </c>
      <c r="AP77" t="s">
        <v>967</v>
      </c>
      <c r="AQ77" t="s">
        <v>983</v>
      </c>
      <c r="AR77" s="15">
        <v>25.759999999999998</v>
      </c>
      <c r="AS77" s="15">
        <v>21.45951878673036</v>
      </c>
      <c r="AT77" s="15">
        <v>19.047117103138604</v>
      </c>
      <c r="AU77" s="15">
        <v>17.46041371765655</v>
      </c>
      <c r="AV77" s="15">
        <v>16.573335225767121</v>
      </c>
      <c r="AW77" s="15">
        <v>15.925764421652261</v>
      </c>
      <c r="AX77" s="15">
        <v>15.353733115797851</v>
      </c>
      <c r="AY77" s="15">
        <v>14.823115858246156</v>
      </c>
    </row>
    <row r="78" spans="1:51" ht="15.75" thickBot="1">
      <c r="AB78" s="8">
        <v>30</v>
      </c>
      <c r="AC78" t="s">
        <v>700</v>
      </c>
      <c r="AD78" t="s">
        <v>967</v>
      </c>
      <c r="AE78" t="s">
        <v>983</v>
      </c>
      <c r="AF78">
        <v>1020</v>
      </c>
      <c r="AG78">
        <v>850</v>
      </c>
      <c r="AH78">
        <v>750</v>
      </c>
      <c r="AI78">
        <v>690</v>
      </c>
      <c r="AJ78">
        <v>660</v>
      </c>
      <c r="AK78">
        <v>630</v>
      </c>
      <c r="AL78">
        <v>610</v>
      </c>
      <c r="AM78">
        <v>590</v>
      </c>
      <c r="AO78" t="s">
        <v>700</v>
      </c>
      <c r="AP78" t="s">
        <v>967</v>
      </c>
      <c r="AQ78" t="s">
        <v>983</v>
      </c>
      <c r="AR78" s="15">
        <v>17.34</v>
      </c>
      <c r="AS78" s="15">
        <v>14.445188500073932</v>
      </c>
      <c r="AT78" s="15">
        <v>12.821312522066126</v>
      </c>
      <c r="AU78" s="15">
        <v>11.753244327025024</v>
      </c>
      <c r="AV78" s="15">
        <v>11.156119286288893</v>
      </c>
      <c r="AW78" s="15">
        <v>10.720215647183627</v>
      </c>
      <c r="AX78" s="15">
        <v>10.335160412575105</v>
      </c>
      <c r="AY78" s="15">
        <v>9.9779824915368138</v>
      </c>
    </row>
    <row r="79" spans="1:51" ht="15.75" thickBot="1">
      <c r="A79" s="3">
        <v>0</v>
      </c>
      <c r="D79" s="4"/>
      <c r="E79" s="145" t="s">
        <v>21</v>
      </c>
      <c r="F79" s="146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5" t="s">
        <v>21</v>
      </c>
      <c r="R79" s="146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t="s">
        <v>706</v>
      </c>
      <c r="AD79" t="s">
        <v>967</v>
      </c>
      <c r="AE79" t="s">
        <v>983</v>
      </c>
      <c r="AF79">
        <v>1140</v>
      </c>
      <c r="AG79">
        <v>950</v>
      </c>
      <c r="AH79">
        <v>840</v>
      </c>
      <c r="AI79">
        <v>770</v>
      </c>
      <c r="AJ79">
        <v>730</v>
      </c>
      <c r="AK79">
        <v>700</v>
      </c>
      <c r="AL79">
        <v>680</v>
      </c>
      <c r="AM79">
        <v>660</v>
      </c>
      <c r="AO79" t="s">
        <v>706</v>
      </c>
      <c r="AP79" t="s">
        <v>967</v>
      </c>
      <c r="AQ79" t="s">
        <v>983</v>
      </c>
      <c r="AR79" s="15">
        <v>28.5</v>
      </c>
      <c r="AS79" s="15">
        <v>23.742091825381031</v>
      </c>
      <c r="AT79" s="15">
        <v>21.073091515506611</v>
      </c>
      <c r="AU79" s="15">
        <v>19.317616108432134</v>
      </c>
      <c r="AV79" s="15">
        <v>18.336182217948874</v>
      </c>
      <c r="AW79" s="15">
        <v>17.619731600042297</v>
      </c>
      <c r="AX79" s="15">
        <v>16.986855349388151</v>
      </c>
      <c r="AY79" s="15">
        <v>16.399798212733518</v>
      </c>
    </row>
    <row r="80" spans="1:51" ht="15" customHeight="1">
      <c r="A80" s="3">
        <v>1</v>
      </c>
      <c r="B80" s="7" t="s">
        <v>992</v>
      </c>
      <c r="C80" s="8" t="s">
        <v>966</v>
      </c>
      <c r="D80" s="143" t="s">
        <v>987</v>
      </c>
      <c r="E80" s="9" t="s">
        <v>967</v>
      </c>
      <c r="F80" s="10" t="s">
        <v>979</v>
      </c>
      <c r="G80" s="11">
        <v>3290</v>
      </c>
      <c r="H80" s="12">
        <v>2230</v>
      </c>
      <c r="I80" s="12">
        <v>1740</v>
      </c>
      <c r="J80" s="12">
        <v>1440</v>
      </c>
      <c r="K80" s="12">
        <v>1290</v>
      </c>
      <c r="L80" s="12">
        <v>1190</v>
      </c>
      <c r="M80" s="12">
        <v>1100</v>
      </c>
      <c r="N80" s="13">
        <v>1020</v>
      </c>
      <c r="P80" s="143" t="s">
        <v>987</v>
      </c>
      <c r="Q80" s="9" t="s">
        <v>967</v>
      </c>
      <c r="R80" s="10" t="s">
        <v>979</v>
      </c>
      <c r="S80" s="11">
        <v>49.35</v>
      </c>
      <c r="T80" s="12">
        <v>33.518338962362876</v>
      </c>
      <c r="U80" s="12">
        <v>26.037222496854405</v>
      </c>
      <c r="V80" s="12">
        <v>21.65665539287675</v>
      </c>
      <c r="W80" s="12">
        <v>19.392430556969561</v>
      </c>
      <c r="X80" s="12">
        <v>17.822642672735885</v>
      </c>
      <c r="Y80" s="12">
        <v>16.494016611507863</v>
      </c>
      <c r="Z80" s="13">
        <v>15.310046962883185</v>
      </c>
      <c r="AB80" s="8">
        <v>60</v>
      </c>
      <c r="AC80" t="s">
        <v>986</v>
      </c>
      <c r="AD80" t="s">
        <v>967</v>
      </c>
      <c r="AE80" t="s">
        <v>983</v>
      </c>
      <c r="AF80">
        <v>2760</v>
      </c>
      <c r="AG80">
        <v>2300</v>
      </c>
      <c r="AH80">
        <v>2040</v>
      </c>
      <c r="AI80">
        <v>1870</v>
      </c>
      <c r="AJ80">
        <v>1780</v>
      </c>
      <c r="AK80">
        <v>1710</v>
      </c>
      <c r="AL80">
        <v>1650</v>
      </c>
      <c r="AM80">
        <v>1590</v>
      </c>
      <c r="AO80" t="s">
        <v>986</v>
      </c>
      <c r="AP80" t="s">
        <v>967</v>
      </c>
      <c r="AQ80" t="s">
        <v>983</v>
      </c>
      <c r="AR80" s="15">
        <v>41.4</v>
      </c>
      <c r="AS80" s="15">
        <v>34.488512335816651</v>
      </c>
      <c r="AT80" s="15">
        <v>30.611438201472758</v>
      </c>
      <c r="AU80" s="15">
        <v>28.061379189090886</v>
      </c>
      <c r="AV80" s="15">
        <v>26.635717327125729</v>
      </c>
      <c r="AW80" s="15">
        <v>25.594978534798276</v>
      </c>
      <c r="AX80" s="15">
        <v>24.675642507532256</v>
      </c>
      <c r="AY80" s="15">
        <v>23.822864772181319</v>
      </c>
    </row>
    <row r="81" spans="1:51">
      <c r="A81" s="3">
        <v>2</v>
      </c>
      <c r="C81">
        <v>-1</v>
      </c>
      <c r="D81" s="143"/>
      <c r="E81" s="9" t="s">
        <v>968</v>
      </c>
      <c r="F81" s="10" t="s">
        <v>979</v>
      </c>
      <c r="G81" s="18">
        <v>3290</v>
      </c>
      <c r="H81" s="19">
        <v>2660</v>
      </c>
      <c r="I81" s="19">
        <v>2460</v>
      </c>
      <c r="J81" s="19">
        <v>2320</v>
      </c>
      <c r="K81" s="19">
        <v>2190</v>
      </c>
      <c r="L81" s="19">
        <v>1880</v>
      </c>
      <c r="M81" s="19">
        <v>1700</v>
      </c>
      <c r="N81" s="20">
        <v>1620</v>
      </c>
      <c r="P81" s="143"/>
      <c r="Q81" s="9" t="s">
        <v>968</v>
      </c>
      <c r="R81" s="10" t="s">
        <v>979</v>
      </c>
      <c r="S81" s="18">
        <v>49.35</v>
      </c>
      <c r="T81" s="19">
        <v>39.953112873863546</v>
      </c>
      <c r="U81" s="19">
        <v>36.936397672195731</v>
      </c>
      <c r="V81" s="19">
        <v>34.870727624745228</v>
      </c>
      <c r="W81" s="19">
        <v>32.904698558005961</v>
      </c>
      <c r="X81" s="19">
        <v>28.253846804211356</v>
      </c>
      <c r="Y81" s="19">
        <v>25.54352011516762</v>
      </c>
      <c r="Z81" s="20">
        <v>24.230520030451856</v>
      </c>
      <c r="AB81" s="8">
        <v>75</v>
      </c>
      <c r="AC81" t="s">
        <v>704</v>
      </c>
      <c r="AD81" t="s">
        <v>967</v>
      </c>
      <c r="AE81" t="s">
        <v>983</v>
      </c>
      <c r="AF81">
        <v>1360</v>
      </c>
      <c r="AG81">
        <v>1130</v>
      </c>
      <c r="AH81">
        <v>1010</v>
      </c>
      <c r="AI81">
        <v>920</v>
      </c>
      <c r="AJ81">
        <v>870</v>
      </c>
      <c r="AK81">
        <v>840</v>
      </c>
      <c r="AL81">
        <v>810</v>
      </c>
      <c r="AM81">
        <v>780</v>
      </c>
      <c r="AO81" t="s">
        <v>704</v>
      </c>
      <c r="AP81" t="s">
        <v>967</v>
      </c>
      <c r="AQ81" t="s">
        <v>983</v>
      </c>
      <c r="AR81" s="15">
        <v>27.2</v>
      </c>
      <c r="AS81" s="15">
        <v>22.659119215802249</v>
      </c>
      <c r="AT81" s="15">
        <v>20.111862779711572</v>
      </c>
      <c r="AU81" s="15">
        <v>18.436461689451022</v>
      </c>
      <c r="AV81" s="15">
        <v>17.499794958884539</v>
      </c>
      <c r="AW81" s="15">
        <v>16.81602454460177</v>
      </c>
      <c r="AX81" s="15">
        <v>16.21201633345115</v>
      </c>
      <c r="AY81" s="15">
        <v>15.651737241626376</v>
      </c>
    </row>
    <row r="82" spans="1:51" ht="15.75" thickBot="1">
      <c r="A82" s="3">
        <v>3</v>
      </c>
      <c r="D82" s="144"/>
      <c r="E82" s="21" t="s">
        <v>969</v>
      </c>
      <c r="F82" s="22" t="s">
        <v>979</v>
      </c>
      <c r="G82" s="23">
        <v>3290</v>
      </c>
      <c r="H82" s="24">
        <v>2540</v>
      </c>
      <c r="I82" s="24">
        <v>2210</v>
      </c>
      <c r="J82" s="24">
        <v>1920</v>
      </c>
      <c r="K82" s="24">
        <v>1670</v>
      </c>
      <c r="L82" s="24">
        <v>1460</v>
      </c>
      <c r="M82" s="24">
        <v>1300</v>
      </c>
      <c r="N82" s="25">
        <v>1190</v>
      </c>
      <c r="P82" s="144"/>
      <c r="Q82" s="21" t="s">
        <v>969</v>
      </c>
      <c r="R82" s="22" t="s">
        <v>979</v>
      </c>
      <c r="S82" s="23">
        <v>49.35</v>
      </c>
      <c r="T82" s="24">
        <v>38.101976135097011</v>
      </c>
      <c r="U82" s="24">
        <v>33.204147157641664</v>
      </c>
      <c r="V82" s="24">
        <v>28.849956626827911</v>
      </c>
      <c r="W82" s="24">
        <v>25.045663268144221</v>
      </c>
      <c r="X82" s="24">
        <v>21.864083756981486</v>
      </c>
      <c r="Y82" s="24">
        <v>19.445483190672441</v>
      </c>
      <c r="Z82" s="25">
        <v>17.855639476135948</v>
      </c>
      <c r="AB82" s="8">
        <v>90</v>
      </c>
      <c r="AC82" t="s">
        <v>987</v>
      </c>
      <c r="AD82" t="s">
        <v>967</v>
      </c>
      <c r="AE82" t="s">
        <v>983</v>
      </c>
      <c r="AF82">
        <v>3290</v>
      </c>
      <c r="AG82">
        <v>2740</v>
      </c>
      <c r="AH82">
        <v>2430</v>
      </c>
      <c r="AI82">
        <v>2230</v>
      </c>
      <c r="AJ82">
        <v>2120</v>
      </c>
      <c r="AK82">
        <v>2030</v>
      </c>
      <c r="AL82">
        <v>1960</v>
      </c>
      <c r="AM82">
        <v>1890</v>
      </c>
      <c r="AO82" t="s">
        <v>987</v>
      </c>
      <c r="AP82" t="s">
        <v>967</v>
      </c>
      <c r="AQ82" t="s">
        <v>983</v>
      </c>
      <c r="AR82" s="15">
        <v>49.35</v>
      </c>
      <c r="AS82" s="15">
        <v>41.111306371317674</v>
      </c>
      <c r="AT82" s="15">
        <v>36.489721624219335</v>
      </c>
      <c r="AU82" s="15">
        <v>33.449977366706165</v>
      </c>
      <c r="AV82" s="15">
        <v>31.750547103711469</v>
      </c>
      <c r="AW82" s="15">
        <v>30.509956296915341</v>
      </c>
      <c r="AX82" s="15">
        <v>29.414081104993166</v>
      </c>
      <c r="AY82" s="15">
        <v>28.397545326259618</v>
      </c>
    </row>
    <row r="83" spans="1:51" ht="15.75" thickBot="1"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1:51" ht="15.75" thickBot="1">
      <c r="A84" s="3">
        <v>0</v>
      </c>
      <c r="D84" s="4"/>
      <c r="E84" s="145" t="s">
        <v>21</v>
      </c>
      <c r="F84" s="146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5" t="s">
        <v>21</v>
      </c>
      <c r="R84" s="146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:51" ht="15" customHeight="1">
      <c r="A85" s="3">
        <v>1</v>
      </c>
      <c r="B85" s="7" t="s">
        <v>992</v>
      </c>
      <c r="C85" s="8" t="s">
        <v>970</v>
      </c>
      <c r="D85" s="143" t="s">
        <v>987</v>
      </c>
      <c r="E85" s="9" t="s">
        <v>967</v>
      </c>
      <c r="F85" s="10" t="s">
        <v>982</v>
      </c>
      <c r="G85" s="11">
        <v>3290</v>
      </c>
      <c r="H85" s="12">
        <v>2090</v>
      </c>
      <c r="I85" s="12">
        <v>1560</v>
      </c>
      <c r="J85" s="12">
        <v>1250</v>
      </c>
      <c r="K85" s="12">
        <v>1100</v>
      </c>
      <c r="L85" s="12">
        <v>1000</v>
      </c>
      <c r="M85" s="12">
        <v>910</v>
      </c>
      <c r="N85" s="13">
        <v>840</v>
      </c>
      <c r="P85" s="143" t="s">
        <v>987</v>
      </c>
      <c r="Q85" s="9" t="s">
        <v>967</v>
      </c>
      <c r="R85" s="10" t="s">
        <v>982</v>
      </c>
      <c r="S85" s="11">
        <v>49.35</v>
      </c>
      <c r="T85" s="12">
        <v>31.369367094158129</v>
      </c>
      <c r="U85" s="12">
        <v>23.336192967205854</v>
      </c>
      <c r="V85" s="12">
        <v>18.807165842337799</v>
      </c>
      <c r="W85" s="12">
        <v>16.525306253087599</v>
      </c>
      <c r="X85" s="12">
        <v>14.96959419632142</v>
      </c>
      <c r="Y85" s="12">
        <v>13.671033438326608</v>
      </c>
      <c r="Z85" s="13">
        <v>12.528825985062907</v>
      </c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:51">
      <c r="A86" s="3">
        <v>2</v>
      </c>
      <c r="C86">
        <v>-1</v>
      </c>
      <c r="D86" s="143"/>
      <c r="E86" s="9" t="s">
        <v>968</v>
      </c>
      <c r="F86" s="10" t="s">
        <v>982</v>
      </c>
      <c r="G86" s="18">
        <v>3290</v>
      </c>
      <c r="H86" s="19">
        <v>2570</v>
      </c>
      <c r="I86" s="19">
        <v>2340</v>
      </c>
      <c r="J86" s="19">
        <v>2190</v>
      </c>
      <c r="K86" s="19">
        <v>2050</v>
      </c>
      <c r="L86" s="19">
        <v>1710</v>
      </c>
      <c r="M86" s="19">
        <v>1520</v>
      </c>
      <c r="N86" s="20">
        <v>1430</v>
      </c>
      <c r="P86" s="143"/>
      <c r="Q86" s="9" t="s">
        <v>968</v>
      </c>
      <c r="R86" s="10" t="s">
        <v>982</v>
      </c>
      <c r="S86" s="18">
        <v>49.35</v>
      </c>
      <c r="T86" s="19">
        <v>38.533415128337275</v>
      </c>
      <c r="U86" s="19">
        <v>35.148051804616735</v>
      </c>
      <c r="V86" s="19">
        <v>32.856909071041407</v>
      </c>
      <c r="W86" s="19">
        <v>30.697760479870198</v>
      </c>
      <c r="X86" s="19">
        <v>25.6797412876466</v>
      </c>
      <c r="Y86" s="19">
        <v>22.818760454766299</v>
      </c>
      <c r="Z86" s="20">
        <v>21.451048210828382</v>
      </c>
    </row>
    <row r="87" spans="1:51" ht="15.75" thickBot="1">
      <c r="A87" s="3">
        <v>3</v>
      </c>
      <c r="D87" s="144"/>
      <c r="E87" s="21" t="s">
        <v>969</v>
      </c>
      <c r="F87" s="22" t="s">
        <v>982</v>
      </c>
      <c r="G87" s="23">
        <v>3290</v>
      </c>
      <c r="H87" s="24">
        <v>2430</v>
      </c>
      <c r="I87" s="24">
        <v>2070</v>
      </c>
      <c r="J87" s="24">
        <v>1750</v>
      </c>
      <c r="K87" s="24">
        <v>1490</v>
      </c>
      <c r="L87" s="24">
        <v>1270</v>
      </c>
      <c r="M87" s="24">
        <v>1110</v>
      </c>
      <c r="N87" s="25">
        <v>1000</v>
      </c>
      <c r="P87" s="144"/>
      <c r="Q87" s="21" t="s">
        <v>969</v>
      </c>
      <c r="R87" s="22" t="s">
        <v>982</v>
      </c>
      <c r="S87" s="23">
        <v>49.35</v>
      </c>
      <c r="T87" s="24">
        <v>36.450657585133122</v>
      </c>
      <c r="U87" s="24">
        <v>31.0252302887043</v>
      </c>
      <c r="V87" s="24">
        <v>26.315484216964368</v>
      </c>
      <c r="W87" s="24">
        <v>22.298705785160205</v>
      </c>
      <c r="X87" s="24">
        <v>19.018328914111976</v>
      </c>
      <c r="Y87" s="24">
        <v>16.578271205003929</v>
      </c>
      <c r="Z87" s="25">
        <v>15.002061133028247</v>
      </c>
    </row>
    <row r="88" spans="1:51" ht="15.75" thickBot="1"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:51" ht="15.75" thickBot="1">
      <c r="A89" s="3">
        <v>0</v>
      </c>
      <c r="D89" s="4"/>
      <c r="E89" s="145" t="s">
        <v>21</v>
      </c>
      <c r="F89" s="146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5" t="s">
        <v>21</v>
      </c>
      <c r="R89" s="146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t="s">
        <v>702</v>
      </c>
      <c r="AD89" t="s">
        <v>968</v>
      </c>
      <c r="AE89" t="s">
        <v>983</v>
      </c>
      <c r="AF89">
        <v>1120</v>
      </c>
      <c r="AG89">
        <v>1010</v>
      </c>
      <c r="AH89">
        <v>980</v>
      </c>
      <c r="AI89">
        <v>950</v>
      </c>
      <c r="AJ89">
        <v>920</v>
      </c>
      <c r="AK89">
        <v>860</v>
      </c>
      <c r="AL89">
        <v>820</v>
      </c>
      <c r="AM89">
        <v>800</v>
      </c>
      <c r="AO89" t="s">
        <v>702</v>
      </c>
      <c r="AP89" t="s">
        <v>968</v>
      </c>
      <c r="AQ89" t="s">
        <v>983</v>
      </c>
      <c r="AR89" s="15">
        <v>25.759999999999998</v>
      </c>
      <c r="AS89" s="15">
        <v>23.314768207090626</v>
      </c>
      <c r="AT89" s="15">
        <v>22.466329971522015</v>
      </c>
      <c r="AU89" s="15">
        <v>21.864073107522628</v>
      </c>
      <c r="AV89" s="15">
        <v>21.273113592374987</v>
      </c>
      <c r="AW89" s="15">
        <v>19.796255068447252</v>
      </c>
      <c r="AX89" s="15">
        <v>18.875728317911246</v>
      </c>
      <c r="AY89" s="15">
        <v>18.411223114373382</v>
      </c>
    </row>
    <row r="90" spans="1:51" ht="15" customHeight="1">
      <c r="A90" s="3">
        <v>1</v>
      </c>
      <c r="B90" s="7" t="s">
        <v>992</v>
      </c>
      <c r="C90" s="8" t="s">
        <v>973</v>
      </c>
      <c r="D90" s="143" t="s">
        <v>987</v>
      </c>
      <c r="E90" s="9" t="s">
        <v>967</v>
      </c>
      <c r="F90" s="10" t="s">
        <v>983</v>
      </c>
      <c r="G90" s="11">
        <v>3290</v>
      </c>
      <c r="H90" s="12">
        <v>2740</v>
      </c>
      <c r="I90" s="12">
        <v>2430</v>
      </c>
      <c r="J90" s="12">
        <v>2230</v>
      </c>
      <c r="K90" s="12">
        <v>2120</v>
      </c>
      <c r="L90" s="12">
        <v>2030</v>
      </c>
      <c r="M90" s="12">
        <v>1960</v>
      </c>
      <c r="N90" s="13">
        <v>1890</v>
      </c>
      <c r="P90" s="143" t="s">
        <v>987</v>
      </c>
      <c r="Q90" s="9" t="s">
        <v>967</v>
      </c>
      <c r="R90" s="10" t="s">
        <v>983</v>
      </c>
      <c r="S90" s="11">
        <v>49.35</v>
      </c>
      <c r="T90" s="12">
        <v>41.111306371317674</v>
      </c>
      <c r="U90" s="12">
        <v>36.489721624219335</v>
      </c>
      <c r="V90" s="12">
        <v>33.449977366706165</v>
      </c>
      <c r="W90" s="12">
        <v>31.750547103711469</v>
      </c>
      <c r="X90" s="12">
        <v>30.509956296915341</v>
      </c>
      <c r="Y90" s="12">
        <v>29.414081104993166</v>
      </c>
      <c r="Z90" s="13">
        <v>28.397545326259618</v>
      </c>
      <c r="AB90" s="8">
        <v>31</v>
      </c>
      <c r="AC90" t="s">
        <v>700</v>
      </c>
      <c r="AD90" t="s">
        <v>968</v>
      </c>
      <c r="AE90" t="s">
        <v>983</v>
      </c>
      <c r="AF90">
        <v>1020</v>
      </c>
      <c r="AG90">
        <v>920</v>
      </c>
      <c r="AH90">
        <v>890</v>
      </c>
      <c r="AI90">
        <v>870</v>
      </c>
      <c r="AJ90">
        <v>840</v>
      </c>
      <c r="AK90">
        <v>780</v>
      </c>
      <c r="AL90">
        <v>750</v>
      </c>
      <c r="AM90">
        <v>730</v>
      </c>
      <c r="AO90" t="s">
        <v>700</v>
      </c>
      <c r="AP90" t="s">
        <v>968</v>
      </c>
      <c r="AQ90" t="s">
        <v>983</v>
      </c>
      <c r="AR90" s="15">
        <v>17.34</v>
      </c>
      <c r="AS90" s="15">
        <v>15.694024872319547</v>
      </c>
      <c r="AT90" s="15">
        <v>15.122910004122353</v>
      </c>
      <c r="AU90" s="15">
        <v>14.717508838681772</v>
      </c>
      <c r="AV90" s="15">
        <v>14.319712332755525</v>
      </c>
      <c r="AW90" s="15">
        <v>13.325584739397337</v>
      </c>
      <c r="AX90" s="15">
        <v>12.705944450022557</v>
      </c>
      <c r="AY90" s="15">
        <v>12.39326897528084</v>
      </c>
    </row>
    <row r="91" spans="1:51">
      <c r="A91" s="3">
        <v>2</v>
      </c>
      <c r="C91">
        <v>-1</v>
      </c>
      <c r="D91" s="143"/>
      <c r="E91" s="9" t="s">
        <v>968</v>
      </c>
      <c r="F91" s="10" t="s">
        <v>983</v>
      </c>
      <c r="G91" s="18">
        <v>3290</v>
      </c>
      <c r="H91" s="19">
        <v>2980</v>
      </c>
      <c r="I91" s="19">
        <v>2870</v>
      </c>
      <c r="J91" s="19">
        <v>2790</v>
      </c>
      <c r="K91" s="19">
        <v>2720</v>
      </c>
      <c r="L91" s="19">
        <v>2530</v>
      </c>
      <c r="M91" s="19">
        <v>2410</v>
      </c>
      <c r="N91" s="20">
        <v>2350</v>
      </c>
      <c r="P91" s="143"/>
      <c r="Q91" s="9" t="s">
        <v>968</v>
      </c>
      <c r="R91" s="10" t="s">
        <v>983</v>
      </c>
      <c r="S91" s="18">
        <v>49.35</v>
      </c>
      <c r="T91" s="19">
        <v>44.665520614127431</v>
      </c>
      <c r="U91" s="19">
        <v>43.040115842182125</v>
      </c>
      <c r="V91" s="19">
        <v>41.88633570870504</v>
      </c>
      <c r="W91" s="19">
        <v>40.75419859408796</v>
      </c>
      <c r="X91" s="19">
        <v>37.924890824063361</v>
      </c>
      <c r="Y91" s="19">
        <v>36.16138169599845</v>
      </c>
      <c r="Z91" s="20">
        <v>35.271500803351181</v>
      </c>
      <c r="AB91" s="8">
        <v>46</v>
      </c>
      <c r="AC91" t="s">
        <v>706</v>
      </c>
      <c r="AD91" t="s">
        <v>968</v>
      </c>
      <c r="AE91" t="s">
        <v>983</v>
      </c>
      <c r="AF91">
        <v>1140</v>
      </c>
      <c r="AG91">
        <v>1030</v>
      </c>
      <c r="AH91">
        <v>990</v>
      </c>
      <c r="AI91">
        <v>970</v>
      </c>
      <c r="AJ91">
        <v>940</v>
      </c>
      <c r="AK91">
        <v>880</v>
      </c>
      <c r="AL91">
        <v>840</v>
      </c>
      <c r="AM91">
        <v>810</v>
      </c>
      <c r="AO91" t="s">
        <v>706</v>
      </c>
      <c r="AP91" t="s">
        <v>968</v>
      </c>
      <c r="AQ91" t="s">
        <v>983</v>
      </c>
      <c r="AR91" s="15">
        <v>28.5</v>
      </c>
      <c r="AS91" s="15">
        <v>25.794677558310674</v>
      </c>
      <c r="AT91" s="15">
        <v>24.855993951412174</v>
      </c>
      <c r="AU91" s="15">
        <v>24.189677157002912</v>
      </c>
      <c r="AV91" s="15">
        <v>23.535859370445934</v>
      </c>
      <c r="AW91" s="15">
        <v>21.901912633957561</v>
      </c>
      <c r="AX91" s="15">
        <v>20.88347271197479</v>
      </c>
      <c r="AY91" s="15">
        <v>20.369559734458125</v>
      </c>
    </row>
    <row r="92" spans="1:51" ht="15.75" thickBot="1">
      <c r="A92" s="3">
        <v>3</v>
      </c>
      <c r="D92" s="144"/>
      <c r="E92" s="21" t="s">
        <v>969</v>
      </c>
      <c r="F92" s="22" t="s">
        <v>983</v>
      </c>
      <c r="G92" s="23">
        <v>3290</v>
      </c>
      <c r="H92" s="24">
        <v>2910</v>
      </c>
      <c r="I92" s="24">
        <v>2730</v>
      </c>
      <c r="J92" s="24">
        <v>2550</v>
      </c>
      <c r="K92" s="24">
        <v>2390</v>
      </c>
      <c r="L92" s="24">
        <v>2240</v>
      </c>
      <c r="M92" s="24">
        <v>2120</v>
      </c>
      <c r="N92" s="25">
        <v>2040</v>
      </c>
      <c r="P92" s="144"/>
      <c r="Q92" s="21" t="s">
        <v>969</v>
      </c>
      <c r="R92" s="22" t="s">
        <v>983</v>
      </c>
      <c r="S92" s="23">
        <v>49.35</v>
      </c>
      <c r="T92" s="24">
        <v>43.676148406180488</v>
      </c>
      <c r="U92" s="24">
        <v>40.928897730905746</v>
      </c>
      <c r="V92" s="24">
        <v>38.30061345494952</v>
      </c>
      <c r="W92" s="24">
        <v>35.82686879134301</v>
      </c>
      <c r="X92" s="24">
        <v>33.600871467755191</v>
      </c>
      <c r="Y92" s="24">
        <v>31.791530337358196</v>
      </c>
      <c r="Z92" s="25">
        <v>30.536614007355841</v>
      </c>
      <c r="AB92" s="8">
        <v>61</v>
      </c>
      <c r="AC92" t="s">
        <v>986</v>
      </c>
      <c r="AD92" t="s">
        <v>968</v>
      </c>
      <c r="AE92" t="s">
        <v>983</v>
      </c>
      <c r="AF92">
        <v>2760</v>
      </c>
      <c r="AG92">
        <v>2500</v>
      </c>
      <c r="AH92">
        <v>2410</v>
      </c>
      <c r="AI92">
        <v>2340</v>
      </c>
      <c r="AJ92">
        <v>2280</v>
      </c>
      <c r="AK92">
        <v>2120</v>
      </c>
      <c r="AL92">
        <v>2020</v>
      </c>
      <c r="AM92">
        <v>1970</v>
      </c>
      <c r="AO92" t="s">
        <v>986</v>
      </c>
      <c r="AP92" t="s">
        <v>968</v>
      </c>
      <c r="AQ92" t="s">
        <v>983</v>
      </c>
      <c r="AR92" s="15">
        <v>41.4</v>
      </c>
      <c r="AS92" s="15">
        <v>37.470163189967082</v>
      </c>
      <c r="AT92" s="15">
        <v>36.1066017399461</v>
      </c>
      <c r="AU92" s="15">
        <v>35.138688922804228</v>
      </c>
      <c r="AV92" s="15">
        <v>34.188932559174091</v>
      </c>
      <c r="AW92" s="15">
        <v>31.815409931433084</v>
      </c>
      <c r="AX92" s="15">
        <v>30.335991939500218</v>
      </c>
      <c r="AY92" s="15">
        <v>29.589465719528647</v>
      </c>
    </row>
    <row r="93" spans="1:51">
      <c r="AB93" s="8">
        <v>76</v>
      </c>
      <c r="AC93" t="s">
        <v>704</v>
      </c>
      <c r="AD93" t="s">
        <v>968</v>
      </c>
      <c r="AE93" t="s">
        <v>983</v>
      </c>
      <c r="AF93">
        <v>1360</v>
      </c>
      <c r="AG93">
        <v>1230</v>
      </c>
      <c r="AH93">
        <v>1190</v>
      </c>
      <c r="AI93">
        <v>1150</v>
      </c>
      <c r="AJ93">
        <v>1120</v>
      </c>
      <c r="AK93">
        <v>1050</v>
      </c>
      <c r="AL93">
        <v>1000</v>
      </c>
      <c r="AM93">
        <v>970</v>
      </c>
      <c r="AO93" t="s">
        <v>704</v>
      </c>
      <c r="AP93" t="s">
        <v>968</v>
      </c>
      <c r="AQ93" t="s">
        <v>983</v>
      </c>
      <c r="AR93" s="15">
        <v>27.2</v>
      </c>
      <c r="AS93" s="15">
        <v>24.618078231089484</v>
      </c>
      <c r="AT93" s="15">
        <v>23.722211771172319</v>
      </c>
      <c r="AU93" s="15">
        <v>23.08628837440278</v>
      </c>
      <c r="AV93" s="15">
        <v>22.462293855302786</v>
      </c>
      <c r="AW93" s="15">
        <v>20.902878022584058</v>
      </c>
      <c r="AX93" s="15">
        <v>19.930893254937345</v>
      </c>
      <c r="AY93" s="15">
        <v>19.440421922009161</v>
      </c>
    </row>
    <row r="94" spans="1:51">
      <c r="AB94" s="8">
        <v>91</v>
      </c>
      <c r="AC94" t="s">
        <v>987</v>
      </c>
      <c r="AD94" t="s">
        <v>968</v>
      </c>
      <c r="AE94" t="s">
        <v>983</v>
      </c>
      <c r="AF94">
        <v>3290</v>
      </c>
      <c r="AG94">
        <v>2980</v>
      </c>
      <c r="AH94">
        <v>2870</v>
      </c>
      <c r="AI94">
        <v>2790</v>
      </c>
      <c r="AJ94">
        <v>2720</v>
      </c>
      <c r="AK94">
        <v>2530</v>
      </c>
      <c r="AL94">
        <v>2410</v>
      </c>
      <c r="AM94">
        <v>2350</v>
      </c>
      <c r="AO94" t="s">
        <v>987</v>
      </c>
      <c r="AP94" t="s">
        <v>968</v>
      </c>
      <c r="AQ94" t="s">
        <v>983</v>
      </c>
      <c r="AR94" s="15">
        <v>49.35</v>
      </c>
      <c r="AS94" s="15">
        <v>44.665520614127431</v>
      </c>
      <c r="AT94" s="15">
        <v>43.040115842182125</v>
      </c>
      <c r="AU94" s="15">
        <v>41.88633570870504</v>
      </c>
      <c r="AV94" s="15">
        <v>40.75419859408796</v>
      </c>
      <c r="AW94" s="15">
        <v>37.924890824063361</v>
      </c>
      <c r="AX94" s="15">
        <v>36.16138169599845</v>
      </c>
      <c r="AY94" s="15">
        <v>35.271500803351181</v>
      </c>
    </row>
    <row r="95" spans="1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1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28:51">
      <c r="AB101" s="8">
        <v>17</v>
      </c>
      <c r="AC101" t="s">
        <v>702</v>
      </c>
      <c r="AD101" t="s">
        <v>969</v>
      </c>
      <c r="AE101" t="s">
        <v>983</v>
      </c>
      <c r="AF101">
        <v>1120</v>
      </c>
      <c r="AG101">
        <v>990</v>
      </c>
      <c r="AH101">
        <v>930</v>
      </c>
      <c r="AI101">
        <v>870</v>
      </c>
      <c r="AJ101">
        <v>810</v>
      </c>
      <c r="AK101">
        <v>760</v>
      </c>
      <c r="AL101">
        <v>720</v>
      </c>
      <c r="AM101">
        <v>690</v>
      </c>
      <c r="AO101" t="s">
        <v>702</v>
      </c>
      <c r="AP101" t="s">
        <v>969</v>
      </c>
      <c r="AQ101" t="s">
        <v>983</v>
      </c>
      <c r="AR101" s="15">
        <v>25.759999999999998</v>
      </c>
      <c r="AS101" s="15">
        <v>22.79832994819067</v>
      </c>
      <c r="AT101" s="15">
        <v>21.364304063791938</v>
      </c>
      <c r="AU101" s="15">
        <v>19.992376952370815</v>
      </c>
      <c r="AV101" s="15">
        <v>18.701117326545003</v>
      </c>
      <c r="AW101" s="15">
        <v>17.539178298062282</v>
      </c>
      <c r="AX101" s="15">
        <v>16.594727892408248</v>
      </c>
      <c r="AY101" s="15">
        <v>15.939679368378652</v>
      </c>
    </row>
    <row r="102" spans="28:51">
      <c r="AB102" s="8">
        <v>32</v>
      </c>
      <c r="AC102" t="s">
        <v>700</v>
      </c>
      <c r="AD102" t="s">
        <v>969</v>
      </c>
      <c r="AE102" t="s">
        <v>983</v>
      </c>
      <c r="AF102">
        <v>1020</v>
      </c>
      <c r="AG102">
        <v>900</v>
      </c>
      <c r="AH102">
        <v>850</v>
      </c>
      <c r="AI102">
        <v>790</v>
      </c>
      <c r="AJ102">
        <v>740</v>
      </c>
      <c r="AK102">
        <v>690</v>
      </c>
      <c r="AL102">
        <v>660</v>
      </c>
      <c r="AM102">
        <v>630</v>
      </c>
      <c r="AO102" t="s">
        <v>700</v>
      </c>
      <c r="AP102" t="s">
        <v>969</v>
      </c>
      <c r="AQ102" t="s">
        <v>983</v>
      </c>
      <c r="AR102" s="15">
        <v>17.34</v>
      </c>
      <c r="AS102" s="15">
        <v>15.346391354876793</v>
      </c>
      <c r="AT102" s="15">
        <v>14.381095980828892</v>
      </c>
      <c r="AU102" s="15">
        <v>13.457601566541536</v>
      </c>
      <c r="AV102" s="15">
        <v>12.588407392946054</v>
      </c>
      <c r="AW102" s="15">
        <v>11.8062636525</v>
      </c>
      <c r="AX102" s="15">
        <v>11.170519474159899</v>
      </c>
      <c r="AY102" s="15">
        <v>10.729582307751777</v>
      </c>
    </row>
    <row r="103" spans="28:51">
      <c r="AB103" s="8">
        <v>47</v>
      </c>
      <c r="AC103" t="s">
        <v>706</v>
      </c>
      <c r="AD103" t="s">
        <v>969</v>
      </c>
      <c r="AE103" t="s">
        <v>983</v>
      </c>
      <c r="AF103">
        <v>1140</v>
      </c>
      <c r="AG103">
        <v>1010</v>
      </c>
      <c r="AH103">
        <v>950</v>
      </c>
      <c r="AI103">
        <v>880</v>
      </c>
      <c r="AJ103">
        <v>830</v>
      </c>
      <c r="AK103">
        <v>780</v>
      </c>
      <c r="AL103">
        <v>730</v>
      </c>
      <c r="AM103">
        <v>710</v>
      </c>
      <c r="AO103" t="s">
        <v>706</v>
      </c>
      <c r="AP103" t="s">
        <v>969</v>
      </c>
      <c r="AQ103" t="s">
        <v>983</v>
      </c>
      <c r="AR103" s="15">
        <v>28.5</v>
      </c>
      <c r="AS103" s="15">
        <v>25.223307590195422</v>
      </c>
      <c r="AT103" s="15">
        <v>23.636749449459248</v>
      </c>
      <c r="AU103" s="15">
        <v>22.118895308329513</v>
      </c>
      <c r="AV103" s="15">
        <v>20.690288967644896</v>
      </c>
      <c r="AW103" s="15">
        <v>19.404758598399653</v>
      </c>
      <c r="AX103" s="15">
        <v>18.359850346802602</v>
      </c>
      <c r="AY103" s="15">
        <v>17.63512663038787</v>
      </c>
    </row>
    <row r="104" spans="28:51">
      <c r="AB104" s="8">
        <v>62</v>
      </c>
      <c r="AC104" t="s">
        <v>986</v>
      </c>
      <c r="AD104" t="s">
        <v>969</v>
      </c>
      <c r="AE104" t="s">
        <v>983</v>
      </c>
      <c r="AF104">
        <v>2760</v>
      </c>
      <c r="AG104">
        <v>2440</v>
      </c>
      <c r="AH104">
        <v>2290</v>
      </c>
      <c r="AI104">
        <v>2140</v>
      </c>
      <c r="AJ104">
        <v>2000</v>
      </c>
      <c r="AK104">
        <v>1880</v>
      </c>
      <c r="AL104">
        <v>1780</v>
      </c>
      <c r="AM104">
        <v>1710</v>
      </c>
      <c r="AO104" t="s">
        <v>986</v>
      </c>
      <c r="AP104" t="s">
        <v>969</v>
      </c>
      <c r="AQ104" t="s">
        <v>983</v>
      </c>
      <c r="AR104" s="15">
        <v>41.4</v>
      </c>
      <c r="AS104" s="15">
        <v>36.640173131020717</v>
      </c>
      <c r="AT104" s="15">
        <v>34.335488673951332</v>
      </c>
      <c r="AU104" s="15">
        <v>32.130605816310243</v>
      </c>
      <c r="AV104" s="15">
        <v>30.055367131947328</v>
      </c>
      <c r="AW104" s="15">
        <v>28.187965121885814</v>
      </c>
      <c r="AX104" s="15">
        <v>26.670098398513257</v>
      </c>
      <c r="AY104" s="15">
        <v>25.617341842037117</v>
      </c>
    </row>
    <row r="105" spans="28:51" ht="15" customHeight="1">
      <c r="AB105" s="8">
        <v>77</v>
      </c>
      <c r="AC105" t="s">
        <v>704</v>
      </c>
      <c r="AD105" t="s">
        <v>969</v>
      </c>
      <c r="AE105" t="s">
        <v>983</v>
      </c>
      <c r="AF105">
        <v>1360</v>
      </c>
      <c r="AG105">
        <v>1200</v>
      </c>
      <c r="AH105">
        <v>1130</v>
      </c>
      <c r="AI105">
        <v>1060</v>
      </c>
      <c r="AJ105">
        <v>990</v>
      </c>
      <c r="AK105">
        <v>930</v>
      </c>
      <c r="AL105">
        <v>880</v>
      </c>
      <c r="AM105">
        <v>840</v>
      </c>
      <c r="AO105" t="s">
        <v>704</v>
      </c>
      <c r="AP105" t="s">
        <v>969</v>
      </c>
      <c r="AQ105" t="s">
        <v>983</v>
      </c>
      <c r="AR105" s="15">
        <v>27.2</v>
      </c>
      <c r="AS105" s="15">
        <v>24.07277075274791</v>
      </c>
      <c r="AT105" s="15">
        <v>22.558581930711984</v>
      </c>
      <c r="AU105" s="15">
        <v>21.109963241633782</v>
      </c>
      <c r="AV105" s="15">
        <v>19.746521400699695</v>
      </c>
      <c r="AW105" s="15">
        <v>18.519629258823532</v>
      </c>
      <c r="AX105" s="15">
        <v>17.52238348887828</v>
      </c>
      <c r="AY105" s="15">
        <v>16.830717345492989</v>
      </c>
    </row>
    <row r="106" spans="28:51">
      <c r="AB106" s="8">
        <v>92</v>
      </c>
      <c r="AC106" t="s">
        <v>987</v>
      </c>
      <c r="AD106" t="s">
        <v>969</v>
      </c>
      <c r="AE106" t="s">
        <v>983</v>
      </c>
      <c r="AF106">
        <v>3290</v>
      </c>
      <c r="AG106">
        <v>2910</v>
      </c>
      <c r="AH106">
        <v>2730</v>
      </c>
      <c r="AI106">
        <v>2550</v>
      </c>
      <c r="AJ106">
        <v>2390</v>
      </c>
      <c r="AK106">
        <v>2240</v>
      </c>
      <c r="AL106">
        <v>2120</v>
      </c>
      <c r="AM106">
        <v>2040</v>
      </c>
      <c r="AO106" t="s">
        <v>987</v>
      </c>
      <c r="AP106" t="s">
        <v>969</v>
      </c>
      <c r="AQ106" t="s">
        <v>983</v>
      </c>
      <c r="AR106" s="15">
        <v>49.35</v>
      </c>
      <c r="AS106" s="15">
        <v>43.676148406180488</v>
      </c>
      <c r="AT106" s="15">
        <v>40.928897730905746</v>
      </c>
      <c r="AU106" s="15">
        <v>38.30061345494952</v>
      </c>
      <c r="AV106" s="15">
        <v>35.82686879134301</v>
      </c>
      <c r="AW106" s="15">
        <v>33.600871467755191</v>
      </c>
      <c r="AX106" s="15">
        <v>31.791530337358196</v>
      </c>
      <c r="AY106" s="15">
        <v>30.536614007355841</v>
      </c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80">
    <mergeCell ref="D90:D92"/>
    <mergeCell ref="P90:P92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O1:AC37"/>
  <sheetViews>
    <sheetView topLeftCell="L13" zoomScale="85" zoomScaleNormal="85" workbookViewId="0">
      <selection activeCell="T32" sqref="T32"/>
    </sheetView>
  </sheetViews>
  <sheetFormatPr defaultRowHeight="15"/>
  <cols>
    <col min="1" max="15" width="9.140625" style="88"/>
    <col min="16" max="16" width="10.42578125" style="88" bestFit="1" customWidth="1"/>
    <col min="17" max="17" width="17" style="88" customWidth="1"/>
    <col min="18" max="18" width="24.7109375" style="88" bestFit="1" customWidth="1"/>
    <col min="19" max="27" width="9.85546875" style="88" customWidth="1"/>
    <col min="28" max="16384" width="9.140625" style="88"/>
  </cols>
  <sheetData>
    <row r="1" spans="15:27">
      <c r="S1" s="88">
        <v>2010</v>
      </c>
      <c r="T1" s="88">
        <v>2015</v>
      </c>
      <c r="U1" s="88">
        <v>2020</v>
      </c>
      <c r="V1" s="88">
        <v>2025</v>
      </c>
      <c r="W1" s="88">
        <v>2030</v>
      </c>
      <c r="X1" s="88">
        <v>2035</v>
      </c>
      <c r="Y1" s="88">
        <v>2040</v>
      </c>
      <c r="Z1" s="88">
        <v>2045</v>
      </c>
      <c r="AA1" s="88">
        <v>2050</v>
      </c>
    </row>
    <row r="2" spans="15:27">
      <c r="O2" s="92">
        <v>1</v>
      </c>
      <c r="P2" s="92" t="s">
        <v>1064</v>
      </c>
      <c r="Q2" s="92" t="s">
        <v>1065</v>
      </c>
      <c r="R2" s="92" t="s">
        <v>702</v>
      </c>
      <c r="S2" s="93">
        <v>0.14258999999999999</v>
      </c>
      <c r="T2" s="93">
        <f>(S2+U2)/2</f>
        <v>0.15459499999999998</v>
      </c>
      <c r="U2" s="93">
        <v>0.1666</v>
      </c>
      <c r="V2" s="93">
        <f>(U2+W2)/2</f>
        <v>0.18179000000000001</v>
      </c>
      <c r="W2" s="93">
        <v>0.19697999999999999</v>
      </c>
      <c r="X2" s="93">
        <f>(W2+Y2)/2</f>
        <v>0.22221806249999998</v>
      </c>
      <c r="Y2" s="93">
        <v>0.24745612499999994</v>
      </c>
      <c r="Z2" s="93">
        <f>(Y2+AA2)/2</f>
        <v>0.2729441058749999</v>
      </c>
      <c r="AA2" s="93">
        <v>0.29843208674999988</v>
      </c>
    </row>
    <row r="3" spans="15:27">
      <c r="O3" s="92"/>
      <c r="P3" s="92"/>
      <c r="Q3" s="92"/>
      <c r="R3" s="92" t="s">
        <v>700</v>
      </c>
      <c r="S3" s="93">
        <v>0.14258999999999999</v>
      </c>
      <c r="T3" s="93">
        <f>(S3+U3)/2</f>
        <v>0.15459499999999998</v>
      </c>
      <c r="U3" s="93">
        <v>0.1666</v>
      </c>
      <c r="V3" s="93">
        <f>(U3+W3)/2</f>
        <v>0.18179000000000001</v>
      </c>
      <c r="W3" s="93">
        <v>0.19697999999999999</v>
      </c>
      <c r="X3" s="93">
        <f>(W3+Y3)/2</f>
        <v>0.22221806249999998</v>
      </c>
      <c r="Y3" s="93">
        <v>0.24745612499999994</v>
      </c>
      <c r="Z3" s="93">
        <f>(Y3+AA3)/2</f>
        <v>0.2729441058749999</v>
      </c>
      <c r="AA3" s="93">
        <v>0.29843208674999988</v>
      </c>
    </row>
    <row r="4" spans="15:27">
      <c r="O4" s="92"/>
      <c r="P4" s="92"/>
      <c r="Q4" s="92"/>
      <c r="R4" s="92" t="s">
        <v>706</v>
      </c>
      <c r="S4" s="94">
        <v>0.14113499999999998</v>
      </c>
      <c r="T4" s="93">
        <f>(S4+U4)/2</f>
        <v>0.1530175</v>
      </c>
      <c r="U4" s="94">
        <v>0.16490000000000002</v>
      </c>
      <c r="V4" s="93">
        <f>(U4+W4)/2</f>
        <v>0.17993500000000001</v>
      </c>
      <c r="W4" s="94">
        <v>0.19496999999999998</v>
      </c>
      <c r="X4" s="93">
        <f>(W4+Y4)/2</f>
        <v>0.21995053124999997</v>
      </c>
      <c r="Y4" s="94">
        <v>0.24493106249999994</v>
      </c>
      <c r="Z4" s="93">
        <f>(Y4+AA4)/2</f>
        <v>0.27015896193749989</v>
      </c>
      <c r="AA4" s="94">
        <v>0.29538686137499987</v>
      </c>
    </row>
    <row r="5" spans="15:27">
      <c r="O5" s="92"/>
      <c r="P5" s="92"/>
      <c r="Q5" s="92"/>
      <c r="R5" s="92" t="s">
        <v>986</v>
      </c>
      <c r="S5" s="94">
        <v>0.14113499999999998</v>
      </c>
      <c r="T5" s="93">
        <f t="shared" ref="T5:T7" si="0">(S5+U5)/2</f>
        <v>0.1530175</v>
      </c>
      <c r="U5" s="94">
        <v>0.16490000000000002</v>
      </c>
      <c r="V5" s="93">
        <f t="shared" ref="V5:V13" si="1">(U5+W5)/2</f>
        <v>0.17993500000000001</v>
      </c>
      <c r="W5" s="94">
        <v>0.19496999999999998</v>
      </c>
      <c r="X5" s="93">
        <f t="shared" ref="X5:X7" si="2">(W5+Y5)/2</f>
        <v>0.21995053124999997</v>
      </c>
      <c r="Y5" s="94">
        <v>0.24493106249999994</v>
      </c>
      <c r="Z5" s="93">
        <f t="shared" ref="Z5:Z7" si="3">(Y5+AA5)/2</f>
        <v>0.27015896193749989</v>
      </c>
      <c r="AA5" s="94">
        <v>0.29538686137499987</v>
      </c>
    </row>
    <row r="6" spans="15:27">
      <c r="O6" s="92"/>
      <c r="P6" s="92"/>
      <c r="Q6" s="92"/>
      <c r="R6" s="92" t="s">
        <v>704</v>
      </c>
      <c r="S6" s="94">
        <v>0.14113499999999998</v>
      </c>
      <c r="T6" s="93">
        <f t="shared" si="0"/>
        <v>0.1530175</v>
      </c>
      <c r="U6" s="94">
        <v>0.16490000000000002</v>
      </c>
      <c r="V6" s="93">
        <f t="shared" si="1"/>
        <v>0.17993500000000001</v>
      </c>
      <c r="W6" s="94">
        <v>0.19496999999999998</v>
      </c>
      <c r="X6" s="93">
        <f t="shared" si="2"/>
        <v>0.21995053124999997</v>
      </c>
      <c r="Y6" s="94">
        <v>0.24493106249999994</v>
      </c>
      <c r="Z6" s="93">
        <f t="shared" si="3"/>
        <v>0.27015896193749989</v>
      </c>
      <c r="AA6" s="94">
        <v>0.29538686137499987</v>
      </c>
    </row>
    <row r="7" spans="15:27">
      <c r="O7" s="92"/>
      <c r="P7" s="92"/>
      <c r="Q7" s="92"/>
      <c r="R7" s="92" t="s">
        <v>987</v>
      </c>
      <c r="S7" s="94">
        <v>0.14113499999999998</v>
      </c>
      <c r="T7" s="93">
        <f t="shared" si="0"/>
        <v>0.1530175</v>
      </c>
      <c r="U7" s="94">
        <v>0.16490000000000002</v>
      </c>
      <c r="V7" s="95">
        <f t="shared" si="1"/>
        <v>0.17993500000000001</v>
      </c>
      <c r="W7" s="94">
        <v>0.19496999999999998</v>
      </c>
      <c r="X7" s="95">
        <f t="shared" si="2"/>
        <v>0.21995053124999997</v>
      </c>
      <c r="Y7" s="96">
        <v>0.24493106249999994</v>
      </c>
      <c r="Z7" s="95">
        <f t="shared" si="3"/>
        <v>0.27015896193749989</v>
      </c>
      <c r="AA7" s="96">
        <v>0.29538686137499987</v>
      </c>
    </row>
    <row r="8" spans="15:27">
      <c r="O8" s="97"/>
      <c r="P8" s="98" t="s">
        <v>1066</v>
      </c>
      <c r="Q8" s="150" t="s">
        <v>1067</v>
      </c>
      <c r="R8" s="98" t="s">
        <v>702</v>
      </c>
      <c r="S8" s="99">
        <f>S2</f>
        <v>0.14258999999999999</v>
      </c>
      <c r="T8" s="99">
        <f>T2</f>
        <v>0.15459499999999998</v>
      </c>
      <c r="U8" s="99">
        <f>T8+T8*0.2</f>
        <v>0.18551399999999998</v>
      </c>
      <c r="V8" s="100">
        <f t="shared" si="1"/>
        <v>0.19324374999999999</v>
      </c>
      <c r="W8" s="101">
        <f>T8+0.3*T8</f>
        <v>0.20097349999999997</v>
      </c>
      <c r="X8" s="102">
        <f>X2</f>
        <v>0.22221806249999998</v>
      </c>
      <c r="Y8" s="102">
        <f t="shared" ref="Y8:AA8" si="4">Y2</f>
        <v>0.24745612499999994</v>
      </c>
      <c r="Z8" s="102">
        <f t="shared" si="4"/>
        <v>0.2729441058749999</v>
      </c>
      <c r="AA8" s="102">
        <f t="shared" si="4"/>
        <v>0.29843208674999988</v>
      </c>
    </row>
    <row r="9" spans="15:27">
      <c r="O9" s="97"/>
      <c r="P9" s="97"/>
      <c r="Q9" s="151"/>
      <c r="R9" s="97" t="s">
        <v>700</v>
      </c>
      <c r="S9" s="102">
        <f t="shared" ref="S9:T13" si="5">S3</f>
        <v>0.14258999999999999</v>
      </c>
      <c r="T9" s="102">
        <f>T3</f>
        <v>0.15459499999999998</v>
      </c>
      <c r="U9" s="102">
        <f>T9+T9*0.2</f>
        <v>0.18551399999999998</v>
      </c>
      <c r="V9" s="100">
        <f t="shared" si="1"/>
        <v>0.19324374999999999</v>
      </c>
      <c r="W9" s="103">
        <f>T9*0.3+T9</f>
        <v>0.20097349999999997</v>
      </c>
      <c r="X9" s="102">
        <f t="shared" ref="X9:AA13" si="6">X3</f>
        <v>0.22221806249999998</v>
      </c>
      <c r="Y9" s="102">
        <f t="shared" si="6"/>
        <v>0.24745612499999994</v>
      </c>
      <c r="Z9" s="102">
        <f t="shared" si="6"/>
        <v>0.2729441058749999</v>
      </c>
      <c r="AA9" s="102">
        <f t="shared" si="6"/>
        <v>0.29843208674999988</v>
      </c>
    </row>
    <row r="10" spans="15:27">
      <c r="O10" s="97"/>
      <c r="P10" s="97"/>
      <c r="Q10" s="151"/>
      <c r="R10" s="97" t="s">
        <v>706</v>
      </c>
      <c r="S10" s="102">
        <f t="shared" si="5"/>
        <v>0.14113499999999998</v>
      </c>
      <c r="T10" s="102">
        <f t="shared" si="5"/>
        <v>0.1530175</v>
      </c>
      <c r="U10" s="102">
        <f t="shared" ref="U10:U13" si="7">T10+T10*0.2</f>
        <v>0.18362100000000001</v>
      </c>
      <c r="V10" s="100">
        <f t="shared" si="1"/>
        <v>0.19127187500000001</v>
      </c>
      <c r="W10" s="103">
        <f t="shared" ref="W10:W13" si="8">T10*0.3+T10</f>
        <v>0.19892275000000001</v>
      </c>
      <c r="X10" s="102">
        <f t="shared" si="6"/>
        <v>0.21995053124999997</v>
      </c>
      <c r="Y10" s="102">
        <f t="shared" si="6"/>
        <v>0.24493106249999994</v>
      </c>
      <c r="Z10" s="102">
        <f t="shared" si="6"/>
        <v>0.27015896193749989</v>
      </c>
      <c r="AA10" s="102">
        <f t="shared" si="6"/>
        <v>0.29538686137499987</v>
      </c>
    </row>
    <row r="11" spans="15:27">
      <c r="O11" s="97"/>
      <c r="P11" s="97"/>
      <c r="Q11" s="151"/>
      <c r="R11" s="97" t="s">
        <v>986</v>
      </c>
      <c r="S11" s="102">
        <f t="shared" si="5"/>
        <v>0.14113499999999998</v>
      </c>
      <c r="T11" s="102">
        <f t="shared" si="5"/>
        <v>0.1530175</v>
      </c>
      <c r="U11" s="102">
        <f t="shared" si="7"/>
        <v>0.18362100000000001</v>
      </c>
      <c r="V11" s="100">
        <f t="shared" si="1"/>
        <v>0.19127187500000001</v>
      </c>
      <c r="W11" s="103">
        <f t="shared" si="8"/>
        <v>0.19892275000000001</v>
      </c>
      <c r="X11" s="102">
        <f t="shared" si="6"/>
        <v>0.21995053124999997</v>
      </c>
      <c r="Y11" s="102">
        <f t="shared" si="6"/>
        <v>0.24493106249999994</v>
      </c>
      <c r="Z11" s="102">
        <f t="shared" si="6"/>
        <v>0.27015896193749989</v>
      </c>
      <c r="AA11" s="102">
        <f t="shared" si="6"/>
        <v>0.29538686137499987</v>
      </c>
    </row>
    <row r="12" spans="15:27">
      <c r="O12" s="97"/>
      <c r="P12" s="97"/>
      <c r="Q12" s="151"/>
      <c r="R12" s="97" t="s">
        <v>704</v>
      </c>
      <c r="S12" s="102">
        <f t="shared" si="5"/>
        <v>0.14113499999999998</v>
      </c>
      <c r="T12" s="102">
        <f t="shared" si="5"/>
        <v>0.1530175</v>
      </c>
      <c r="U12" s="102">
        <f t="shared" si="7"/>
        <v>0.18362100000000001</v>
      </c>
      <c r="V12" s="100">
        <f t="shared" si="1"/>
        <v>0.19127187500000001</v>
      </c>
      <c r="W12" s="103">
        <f t="shared" si="8"/>
        <v>0.19892275000000001</v>
      </c>
      <c r="X12" s="102">
        <f t="shared" si="6"/>
        <v>0.21995053124999997</v>
      </c>
      <c r="Y12" s="102">
        <f t="shared" si="6"/>
        <v>0.24493106249999994</v>
      </c>
      <c r="Z12" s="102">
        <f t="shared" si="6"/>
        <v>0.27015896193749989</v>
      </c>
      <c r="AA12" s="102">
        <f t="shared" si="6"/>
        <v>0.29538686137499987</v>
      </c>
    </row>
    <row r="13" spans="15:27">
      <c r="O13" s="104"/>
      <c r="P13" s="104"/>
      <c r="Q13" s="152"/>
      <c r="R13" s="104" t="s">
        <v>987</v>
      </c>
      <c r="S13" s="105">
        <f t="shared" si="5"/>
        <v>0.14113499999999998</v>
      </c>
      <c r="T13" s="105">
        <f t="shared" si="5"/>
        <v>0.1530175</v>
      </c>
      <c r="U13" s="105">
        <f t="shared" si="7"/>
        <v>0.18362100000000001</v>
      </c>
      <c r="V13" s="106">
        <f t="shared" si="1"/>
        <v>0.19127187500000001</v>
      </c>
      <c r="W13" s="107">
        <f t="shared" si="8"/>
        <v>0.19892275000000001</v>
      </c>
      <c r="X13" s="105">
        <f t="shared" si="6"/>
        <v>0.21995053124999997</v>
      </c>
      <c r="Y13" s="105">
        <f t="shared" si="6"/>
        <v>0.24493106249999994</v>
      </c>
      <c r="Z13" s="105">
        <f t="shared" si="6"/>
        <v>0.27015896193749989</v>
      </c>
      <c r="AA13" s="105">
        <f t="shared" si="6"/>
        <v>0.29538686137499987</v>
      </c>
    </row>
    <row r="14" spans="15:27">
      <c r="O14" s="92">
        <v>2</v>
      </c>
      <c r="P14" s="92" t="s">
        <v>1064</v>
      </c>
      <c r="Q14" s="92" t="s">
        <v>1068</v>
      </c>
      <c r="R14" s="108" t="s">
        <v>702</v>
      </c>
      <c r="S14" s="108"/>
      <c r="T14" s="108">
        <v>1120</v>
      </c>
      <c r="U14" s="108">
        <v>910</v>
      </c>
      <c r="V14" s="108">
        <v>840</v>
      </c>
      <c r="W14" s="108">
        <v>790</v>
      </c>
      <c r="X14" s="108">
        <v>750</v>
      </c>
      <c r="Y14" s="108">
        <v>640</v>
      </c>
      <c r="Z14" s="108">
        <v>580</v>
      </c>
      <c r="AA14" s="108">
        <v>550</v>
      </c>
    </row>
    <row r="15" spans="15:27">
      <c r="O15" s="92"/>
      <c r="P15" s="92"/>
      <c r="Q15" s="92"/>
      <c r="R15" s="109" t="s">
        <v>700</v>
      </c>
      <c r="S15" s="109"/>
      <c r="T15" s="109">
        <v>1020</v>
      </c>
      <c r="U15" s="109">
        <v>830</v>
      </c>
      <c r="V15" s="109">
        <v>760</v>
      </c>
      <c r="W15" s="109">
        <v>720</v>
      </c>
      <c r="X15" s="109">
        <v>680</v>
      </c>
      <c r="Y15" s="109">
        <v>580</v>
      </c>
      <c r="Z15" s="109">
        <v>530</v>
      </c>
      <c r="AA15" s="109">
        <v>500</v>
      </c>
    </row>
    <row r="16" spans="15:27">
      <c r="O16" s="92"/>
      <c r="P16" s="92"/>
      <c r="Q16" s="92"/>
      <c r="R16" s="109" t="s">
        <v>706</v>
      </c>
      <c r="S16" s="109"/>
      <c r="T16" s="109">
        <v>1140</v>
      </c>
      <c r="U16" s="109">
        <v>920</v>
      </c>
      <c r="V16" s="109">
        <v>850</v>
      </c>
      <c r="W16" s="109">
        <v>810</v>
      </c>
      <c r="X16" s="109">
        <v>760</v>
      </c>
      <c r="Y16" s="109">
        <v>650</v>
      </c>
      <c r="Z16" s="109">
        <v>590</v>
      </c>
      <c r="AA16" s="109">
        <v>560</v>
      </c>
    </row>
    <row r="17" spans="15:29">
      <c r="O17" s="92"/>
      <c r="P17" s="92"/>
      <c r="Q17" s="92"/>
      <c r="R17" s="109" t="s">
        <v>986</v>
      </c>
      <c r="S17" s="109"/>
      <c r="T17" s="109">
        <v>2760</v>
      </c>
      <c r="U17" s="109">
        <v>2230</v>
      </c>
      <c r="V17" s="109">
        <v>2070</v>
      </c>
      <c r="W17" s="109">
        <v>1950</v>
      </c>
      <c r="X17" s="109">
        <v>1840</v>
      </c>
      <c r="Y17" s="109">
        <v>1580</v>
      </c>
      <c r="Z17" s="109">
        <v>1430</v>
      </c>
      <c r="AA17" s="109">
        <v>1360</v>
      </c>
    </row>
    <row r="18" spans="15:29">
      <c r="O18" s="92"/>
      <c r="P18" s="92"/>
      <c r="Q18" s="92"/>
      <c r="R18" s="109" t="s">
        <v>704</v>
      </c>
      <c r="S18" s="109"/>
      <c r="T18" s="109">
        <v>1360</v>
      </c>
      <c r="U18" s="109">
        <v>1100</v>
      </c>
      <c r="V18" s="109">
        <v>1020</v>
      </c>
      <c r="W18" s="109">
        <v>960</v>
      </c>
      <c r="X18" s="109">
        <v>910</v>
      </c>
      <c r="Y18" s="109">
        <v>780</v>
      </c>
      <c r="Z18" s="109">
        <v>700</v>
      </c>
      <c r="AA18" s="109">
        <v>670</v>
      </c>
    </row>
    <row r="19" spans="15:29">
      <c r="O19" s="92"/>
      <c r="P19" s="110"/>
      <c r="Q19" s="110"/>
      <c r="R19" s="110" t="s">
        <v>987</v>
      </c>
      <c r="S19" s="110"/>
      <c r="T19" s="110">
        <v>3290</v>
      </c>
      <c r="U19" s="110">
        <v>2660</v>
      </c>
      <c r="V19" s="110">
        <v>2460</v>
      </c>
      <c r="W19" s="110">
        <v>2320</v>
      </c>
      <c r="X19" s="110">
        <v>2190</v>
      </c>
      <c r="Y19" s="110">
        <v>1880</v>
      </c>
      <c r="Z19" s="110">
        <v>1700</v>
      </c>
      <c r="AA19" s="110">
        <v>1620</v>
      </c>
      <c r="AC19" s="88" t="s">
        <v>1074</v>
      </c>
    </row>
    <row r="20" spans="15:29" ht="15" customHeight="1">
      <c r="O20" s="97"/>
      <c r="P20" s="97" t="s">
        <v>1066</v>
      </c>
      <c r="Q20" s="153" t="s">
        <v>1069</v>
      </c>
      <c r="R20" s="97" t="s">
        <v>702</v>
      </c>
      <c r="S20" s="97"/>
      <c r="T20" s="97">
        <v>1120</v>
      </c>
      <c r="U20" s="97">
        <v>900</v>
      </c>
      <c r="V20" s="111">
        <v>730</v>
      </c>
      <c r="W20" s="97">
        <v>560</v>
      </c>
      <c r="X20" s="97">
        <v>530</v>
      </c>
      <c r="Y20" s="97">
        <v>450</v>
      </c>
      <c r="Z20" s="97">
        <v>430</v>
      </c>
      <c r="AA20" s="97">
        <v>400</v>
      </c>
      <c r="AC20" s="73">
        <f>PV_Summary_Fin!AS5/PV_Summary_Fin!AG5</f>
        <v>2.3021180922264909E-2</v>
      </c>
    </row>
    <row r="21" spans="15:29">
      <c r="O21" s="97"/>
      <c r="P21" s="97"/>
      <c r="Q21" s="153"/>
      <c r="R21" s="97" t="s">
        <v>700</v>
      </c>
      <c r="S21" s="97"/>
      <c r="T21" s="97">
        <v>1020</v>
      </c>
      <c r="U21" s="97">
        <v>820</v>
      </c>
      <c r="V21" s="111">
        <v>660</v>
      </c>
      <c r="W21" s="97">
        <v>510</v>
      </c>
      <c r="X21" s="97">
        <v>480</v>
      </c>
      <c r="Y21" s="97">
        <v>410</v>
      </c>
      <c r="Z21" s="97">
        <v>390</v>
      </c>
      <c r="AA21" s="97">
        <v>360</v>
      </c>
      <c r="AC21" s="73">
        <f>PV_Summary_Fin!AS6/PV_Summary_Fin!AG6</f>
        <v>1.7068499114792957E-2</v>
      </c>
    </row>
    <row r="22" spans="15:29">
      <c r="O22" s="97"/>
      <c r="P22" s="97"/>
      <c r="Q22" s="153"/>
      <c r="R22" s="97" t="s">
        <v>706</v>
      </c>
      <c r="S22" s="97"/>
      <c r="T22" s="97">
        <v>1140</v>
      </c>
      <c r="U22" s="97">
        <v>910</v>
      </c>
      <c r="V22" s="111">
        <v>740</v>
      </c>
      <c r="W22" s="97">
        <v>570</v>
      </c>
      <c r="X22" s="97">
        <v>540</v>
      </c>
      <c r="Y22" s="97">
        <v>460</v>
      </c>
      <c r="Z22" s="97">
        <v>440</v>
      </c>
      <c r="AA22" s="97">
        <v>400</v>
      </c>
      <c r="AC22" s="73">
        <f>PV_Summary_Fin!AS7/PV_Summary_Fin!AG7</f>
        <v>2.5139084999206359E-2</v>
      </c>
    </row>
    <row r="23" spans="15:29">
      <c r="O23" s="97"/>
      <c r="P23" s="97"/>
      <c r="Q23" s="153"/>
      <c r="R23" s="97" t="s">
        <v>986</v>
      </c>
      <c r="S23" s="97"/>
      <c r="T23" s="97">
        <v>2760</v>
      </c>
      <c r="U23" s="97">
        <v>2210</v>
      </c>
      <c r="V23" s="111">
        <v>1790</v>
      </c>
      <c r="W23" s="97">
        <v>1380</v>
      </c>
      <c r="X23" s="97">
        <v>1300</v>
      </c>
      <c r="Y23" s="97">
        <v>1120</v>
      </c>
      <c r="Z23" s="97">
        <v>1050</v>
      </c>
      <c r="AA23" s="97">
        <v>980</v>
      </c>
      <c r="AC23" s="73">
        <f>PV_Summary_Fin!AS8/PV_Summary_Fin!AG8</f>
        <v>1.5036753008813214E-2</v>
      </c>
    </row>
    <row r="24" spans="15:29">
      <c r="O24" s="97"/>
      <c r="P24" s="97"/>
      <c r="Q24" s="153"/>
      <c r="R24" s="97" t="s">
        <v>704</v>
      </c>
      <c r="S24" s="97"/>
      <c r="T24" s="97">
        <v>1360</v>
      </c>
      <c r="U24" s="97">
        <v>1090</v>
      </c>
      <c r="V24" s="111">
        <v>880</v>
      </c>
      <c r="W24" s="97">
        <v>680</v>
      </c>
      <c r="X24" s="97">
        <v>640</v>
      </c>
      <c r="Y24" s="97">
        <v>550</v>
      </c>
      <c r="Z24" s="97">
        <v>520</v>
      </c>
      <c r="AA24" s="97">
        <v>480</v>
      </c>
      <c r="AC24" s="73">
        <f>PV_Summary_Fin!AS9/PV_Summary_Fin!AG9</f>
        <v>2.0080587193874063E-2</v>
      </c>
    </row>
    <row r="25" spans="15:29">
      <c r="O25" s="104"/>
      <c r="P25" s="104"/>
      <c r="Q25" s="154"/>
      <c r="R25" s="104" t="s">
        <v>987</v>
      </c>
      <c r="S25" s="104"/>
      <c r="T25" s="104">
        <v>3290</v>
      </c>
      <c r="U25" s="104">
        <v>2630</v>
      </c>
      <c r="V25" s="112">
        <v>2140</v>
      </c>
      <c r="W25" s="104">
        <v>1650</v>
      </c>
      <c r="X25" s="104">
        <v>1550</v>
      </c>
      <c r="Y25" s="104">
        <v>1330</v>
      </c>
      <c r="Z25" s="104">
        <v>1260</v>
      </c>
      <c r="AA25" s="104">
        <v>1170</v>
      </c>
      <c r="AC25" s="73">
        <f>PV_Summary_Fin!AS10/PV_Summary_Fin!AG10</f>
        <v>1.5030645274602187E-2</v>
      </c>
    </row>
    <row r="26" spans="15:29">
      <c r="O26" s="113" t="s">
        <v>1070</v>
      </c>
      <c r="P26" s="92" t="s">
        <v>1064</v>
      </c>
      <c r="Q26" s="92" t="s">
        <v>1071</v>
      </c>
      <c r="R26" s="108" t="s">
        <v>702</v>
      </c>
      <c r="S26" s="92"/>
      <c r="T26" s="92">
        <v>25</v>
      </c>
      <c r="U26" s="92">
        <v>25</v>
      </c>
      <c r="V26" s="92">
        <v>25</v>
      </c>
      <c r="W26" s="92">
        <v>25</v>
      </c>
      <c r="X26" s="92">
        <v>25</v>
      </c>
      <c r="Y26" s="92">
        <v>25</v>
      </c>
      <c r="Z26" s="92">
        <v>25</v>
      </c>
      <c r="AA26" s="92">
        <v>25</v>
      </c>
    </row>
    <row r="27" spans="15:29">
      <c r="O27" s="92"/>
      <c r="P27" s="92"/>
      <c r="Q27" s="92"/>
      <c r="R27" s="109" t="s">
        <v>700</v>
      </c>
      <c r="S27" s="92"/>
      <c r="T27" s="92">
        <v>25</v>
      </c>
      <c r="U27" s="92">
        <v>25</v>
      </c>
      <c r="V27" s="92">
        <v>25</v>
      </c>
      <c r="W27" s="92">
        <v>25</v>
      </c>
      <c r="X27" s="92">
        <v>25</v>
      </c>
      <c r="Y27" s="92">
        <v>25</v>
      </c>
      <c r="Z27" s="92">
        <v>25</v>
      </c>
      <c r="AA27" s="92">
        <v>25</v>
      </c>
    </row>
    <row r="28" spans="15:29">
      <c r="O28" s="92"/>
      <c r="P28" s="92"/>
      <c r="Q28" s="92"/>
      <c r="R28" s="109" t="s">
        <v>706</v>
      </c>
      <c r="S28" s="92"/>
      <c r="T28" s="92">
        <v>25</v>
      </c>
      <c r="U28" s="92">
        <v>25</v>
      </c>
      <c r="V28" s="92">
        <v>25</v>
      </c>
      <c r="W28" s="92">
        <v>25</v>
      </c>
      <c r="X28" s="92">
        <v>25</v>
      </c>
      <c r="Y28" s="92">
        <v>25</v>
      </c>
      <c r="Z28" s="92">
        <v>25</v>
      </c>
      <c r="AA28" s="92">
        <v>25</v>
      </c>
    </row>
    <row r="29" spans="15:29">
      <c r="O29" s="92"/>
      <c r="P29" s="92"/>
      <c r="Q29" s="92"/>
      <c r="R29" s="109" t="s">
        <v>986</v>
      </c>
      <c r="S29" s="92"/>
      <c r="T29" s="92">
        <v>25</v>
      </c>
      <c r="U29" s="92">
        <v>25</v>
      </c>
      <c r="V29" s="92">
        <v>25</v>
      </c>
      <c r="W29" s="92">
        <v>25</v>
      </c>
      <c r="X29" s="92">
        <v>25</v>
      </c>
      <c r="Y29" s="92">
        <v>25</v>
      </c>
      <c r="Z29" s="92">
        <v>25</v>
      </c>
      <c r="AA29" s="92">
        <v>25</v>
      </c>
    </row>
    <row r="30" spans="15:29">
      <c r="O30" s="92"/>
      <c r="P30" s="92"/>
      <c r="Q30" s="92"/>
      <c r="R30" s="109" t="s">
        <v>704</v>
      </c>
      <c r="S30" s="92"/>
      <c r="T30" s="92">
        <v>25</v>
      </c>
      <c r="U30" s="92">
        <v>25</v>
      </c>
      <c r="V30" s="92">
        <v>25</v>
      </c>
      <c r="W30" s="92">
        <v>25</v>
      </c>
      <c r="X30" s="92">
        <v>25</v>
      </c>
      <c r="Y30" s="92">
        <v>25</v>
      </c>
      <c r="Z30" s="92">
        <v>25</v>
      </c>
      <c r="AA30" s="92">
        <v>25</v>
      </c>
    </row>
    <row r="31" spans="15:29">
      <c r="O31" s="92"/>
      <c r="P31" s="110"/>
      <c r="Q31" s="110"/>
      <c r="R31" s="110" t="s">
        <v>987</v>
      </c>
      <c r="S31" s="110"/>
      <c r="T31" s="110">
        <v>25</v>
      </c>
      <c r="U31" s="110">
        <v>25</v>
      </c>
      <c r="V31" s="110">
        <v>25</v>
      </c>
      <c r="W31" s="110">
        <v>25</v>
      </c>
      <c r="X31" s="110">
        <v>25</v>
      </c>
      <c r="Y31" s="110">
        <v>25</v>
      </c>
      <c r="Z31" s="110">
        <v>25</v>
      </c>
      <c r="AA31" s="110">
        <v>25</v>
      </c>
    </row>
    <row r="32" spans="15:29">
      <c r="O32" s="97"/>
      <c r="P32" s="97" t="s">
        <v>1066</v>
      </c>
      <c r="Q32" s="155" t="s">
        <v>1072</v>
      </c>
      <c r="R32" s="97" t="s">
        <v>702</v>
      </c>
      <c r="S32" s="97"/>
      <c r="T32" s="97">
        <v>25</v>
      </c>
      <c r="U32" s="97">
        <v>30</v>
      </c>
      <c r="V32" s="97">
        <v>35</v>
      </c>
      <c r="W32" s="97">
        <v>35</v>
      </c>
      <c r="X32" s="97">
        <v>35</v>
      </c>
      <c r="Y32" s="97">
        <v>35</v>
      </c>
      <c r="Z32" s="97">
        <v>35</v>
      </c>
      <c r="AA32" s="97">
        <v>35</v>
      </c>
    </row>
    <row r="33" spans="15:27">
      <c r="O33" s="97"/>
      <c r="P33" s="97"/>
      <c r="Q33" s="153"/>
      <c r="R33" s="97" t="s">
        <v>700</v>
      </c>
      <c r="S33" s="97"/>
      <c r="T33" s="97">
        <v>25</v>
      </c>
      <c r="U33" s="97">
        <v>30</v>
      </c>
      <c r="V33" s="97">
        <v>35</v>
      </c>
      <c r="W33" s="97">
        <v>35</v>
      </c>
      <c r="X33" s="97">
        <v>35</v>
      </c>
      <c r="Y33" s="97">
        <v>35</v>
      </c>
      <c r="Z33" s="97">
        <v>35</v>
      </c>
      <c r="AA33" s="97">
        <v>35</v>
      </c>
    </row>
    <row r="34" spans="15:27">
      <c r="O34" s="97"/>
      <c r="P34" s="97"/>
      <c r="Q34" s="153"/>
      <c r="R34" s="97" t="s">
        <v>706</v>
      </c>
      <c r="S34" s="97"/>
      <c r="T34" s="97">
        <v>25</v>
      </c>
      <c r="U34" s="97">
        <v>30</v>
      </c>
      <c r="V34" s="97">
        <v>35</v>
      </c>
      <c r="W34" s="97">
        <v>35</v>
      </c>
      <c r="X34" s="97">
        <v>35</v>
      </c>
      <c r="Y34" s="97">
        <v>35</v>
      </c>
      <c r="Z34" s="97">
        <v>35</v>
      </c>
      <c r="AA34" s="97">
        <v>35</v>
      </c>
    </row>
    <row r="35" spans="15:27">
      <c r="O35" s="97"/>
      <c r="P35" s="97"/>
      <c r="Q35" s="153"/>
      <c r="R35" s="97" t="s">
        <v>986</v>
      </c>
      <c r="S35" s="97"/>
      <c r="T35" s="97">
        <v>25</v>
      </c>
      <c r="U35" s="97">
        <v>30</v>
      </c>
      <c r="V35" s="97">
        <v>35</v>
      </c>
      <c r="W35" s="97">
        <v>35</v>
      </c>
      <c r="X35" s="97">
        <v>35</v>
      </c>
      <c r="Y35" s="97">
        <v>35</v>
      </c>
      <c r="Z35" s="97">
        <v>35</v>
      </c>
      <c r="AA35" s="97">
        <v>35</v>
      </c>
    </row>
    <row r="36" spans="15:27">
      <c r="O36" s="97"/>
      <c r="P36" s="97"/>
      <c r="Q36" s="153"/>
      <c r="R36" s="97" t="s">
        <v>704</v>
      </c>
      <c r="S36" s="97"/>
      <c r="T36" s="97">
        <v>25</v>
      </c>
      <c r="U36" s="97">
        <v>30</v>
      </c>
      <c r="V36" s="97">
        <v>35</v>
      </c>
      <c r="W36" s="97">
        <v>35</v>
      </c>
      <c r="X36" s="97">
        <v>35</v>
      </c>
      <c r="Y36" s="97">
        <v>35</v>
      </c>
      <c r="Z36" s="97">
        <v>35</v>
      </c>
      <c r="AA36" s="97">
        <v>35</v>
      </c>
    </row>
    <row r="37" spans="15:27">
      <c r="O37" s="104"/>
      <c r="P37" s="104"/>
      <c r="Q37" s="154"/>
      <c r="R37" s="104" t="s">
        <v>987</v>
      </c>
      <c r="S37" s="104"/>
      <c r="T37" s="104">
        <v>25</v>
      </c>
      <c r="U37" s="104">
        <v>30</v>
      </c>
      <c r="V37" s="104">
        <v>35</v>
      </c>
      <c r="W37" s="104">
        <v>35</v>
      </c>
      <c r="X37" s="104">
        <v>35</v>
      </c>
      <c r="Y37" s="104">
        <v>35</v>
      </c>
      <c r="Z37" s="104">
        <v>35</v>
      </c>
      <c r="AA37" s="104">
        <v>35</v>
      </c>
    </row>
  </sheetData>
  <mergeCells count="3">
    <mergeCell ref="Q8:Q13"/>
    <mergeCell ref="Q20:Q25"/>
    <mergeCell ref="Q32:Q37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430"/>
  <sheetViews>
    <sheetView topLeftCell="B1" workbookViewId="0">
      <selection activeCell="E3" sqref="E3:E16"/>
    </sheetView>
  </sheetViews>
  <sheetFormatPr defaultRowHeight="15"/>
  <cols>
    <col min="2" max="2" width="32.85546875" bestFit="1" customWidth="1"/>
    <col min="3" max="3" width="13.7109375" bestFit="1" customWidth="1"/>
    <col min="4" max="4" width="13.7109375" customWidth="1"/>
    <col min="5" max="5" width="29.140625" bestFit="1" customWidth="1"/>
    <col min="6" max="6" width="31.5703125" customWidth="1"/>
    <col min="7" max="7" width="24.85546875" bestFit="1" customWidth="1"/>
    <col min="8" max="8" width="24.42578125" bestFit="1" customWidth="1"/>
  </cols>
  <sheetData>
    <row r="2" spans="2:14">
      <c r="B2" t="s">
        <v>12</v>
      </c>
      <c r="C2" t="s">
        <v>13</v>
      </c>
      <c r="D2" t="s">
        <v>955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2:14">
      <c r="B3" t="s">
        <v>22</v>
      </c>
      <c r="C3" t="s">
        <v>23</v>
      </c>
      <c r="D3" t="s">
        <v>957</v>
      </c>
      <c r="E3" t="s">
        <v>14</v>
      </c>
      <c r="F3" t="s">
        <v>15</v>
      </c>
      <c r="G3" t="s">
        <v>16</v>
      </c>
      <c r="H3" t="s">
        <v>17</v>
      </c>
      <c r="K3" t="s">
        <v>18</v>
      </c>
      <c r="L3" t="s">
        <v>19</v>
      </c>
      <c r="M3" t="s">
        <v>20</v>
      </c>
      <c r="N3" t="s">
        <v>21</v>
      </c>
    </row>
    <row r="4" spans="2:14">
      <c r="B4" t="s">
        <v>22</v>
      </c>
      <c r="C4" t="s">
        <v>23</v>
      </c>
      <c r="D4" t="s">
        <v>957</v>
      </c>
      <c r="E4" t="s">
        <v>24</v>
      </c>
      <c r="F4" t="s">
        <v>15</v>
      </c>
      <c r="G4" t="s">
        <v>16</v>
      </c>
      <c r="H4" t="s">
        <v>17</v>
      </c>
      <c r="K4" t="s">
        <v>18</v>
      </c>
      <c r="L4" t="s">
        <v>19</v>
      </c>
      <c r="M4" t="s">
        <v>20</v>
      </c>
      <c r="N4" t="s">
        <v>21</v>
      </c>
    </row>
    <row r="5" spans="2:14">
      <c r="B5" t="s">
        <v>22</v>
      </c>
      <c r="C5" t="s">
        <v>23</v>
      </c>
      <c r="D5" t="s">
        <v>957</v>
      </c>
      <c r="E5" t="s">
        <v>25</v>
      </c>
      <c r="F5" t="s">
        <v>26</v>
      </c>
      <c r="G5" t="s">
        <v>16</v>
      </c>
      <c r="H5" t="s">
        <v>17</v>
      </c>
      <c r="K5" t="s">
        <v>18</v>
      </c>
      <c r="L5" t="s">
        <v>19</v>
      </c>
      <c r="M5" t="s">
        <v>20</v>
      </c>
      <c r="N5" t="s">
        <v>21</v>
      </c>
    </row>
    <row r="6" spans="2:14">
      <c r="B6" t="s">
        <v>22</v>
      </c>
      <c r="C6" t="s">
        <v>23</v>
      </c>
      <c r="D6" t="s">
        <v>957</v>
      </c>
      <c r="E6" t="s">
        <v>27</v>
      </c>
      <c r="F6" t="s">
        <v>28</v>
      </c>
      <c r="G6" t="s">
        <v>16</v>
      </c>
      <c r="H6" t="s">
        <v>17</v>
      </c>
      <c r="K6" t="s">
        <v>18</v>
      </c>
      <c r="L6" t="s">
        <v>19</v>
      </c>
      <c r="M6" t="s">
        <v>20</v>
      </c>
      <c r="N6" t="s">
        <v>21</v>
      </c>
    </row>
    <row r="7" spans="2:14">
      <c r="B7" t="s">
        <v>22</v>
      </c>
      <c r="C7" t="s">
        <v>23</v>
      </c>
      <c r="D7" t="s">
        <v>957</v>
      </c>
      <c r="E7" t="s">
        <v>29</v>
      </c>
      <c r="F7" t="s">
        <v>30</v>
      </c>
      <c r="G7" t="s">
        <v>16</v>
      </c>
      <c r="H7" t="s">
        <v>17</v>
      </c>
      <c r="K7" t="s">
        <v>18</v>
      </c>
      <c r="L7" t="s">
        <v>19</v>
      </c>
      <c r="M7" t="s">
        <v>20</v>
      </c>
      <c r="N7" t="s">
        <v>21</v>
      </c>
    </row>
    <row r="8" spans="2:14">
      <c r="B8" t="s">
        <v>22</v>
      </c>
      <c r="C8" t="s">
        <v>23</v>
      </c>
      <c r="D8" t="s">
        <v>957</v>
      </c>
      <c r="E8" t="s">
        <v>31</v>
      </c>
      <c r="F8" t="s">
        <v>32</v>
      </c>
      <c r="G8" t="s">
        <v>16</v>
      </c>
      <c r="H8" t="s">
        <v>17</v>
      </c>
      <c r="K8" t="s">
        <v>18</v>
      </c>
      <c r="L8" t="s">
        <v>19</v>
      </c>
      <c r="M8" t="s">
        <v>20</v>
      </c>
    </row>
    <row r="9" spans="2:14">
      <c r="B9" t="s">
        <v>22</v>
      </c>
      <c r="C9" t="s">
        <v>23</v>
      </c>
      <c r="D9" t="s">
        <v>957</v>
      </c>
      <c r="E9" t="s">
        <v>33</v>
      </c>
      <c r="F9" t="s">
        <v>32</v>
      </c>
      <c r="G9" t="s">
        <v>16</v>
      </c>
      <c r="H9" t="s">
        <v>17</v>
      </c>
      <c r="K9" t="s">
        <v>18</v>
      </c>
      <c r="L9" t="s">
        <v>19</v>
      </c>
      <c r="M9" t="s">
        <v>20</v>
      </c>
      <c r="N9" t="s">
        <v>21</v>
      </c>
    </row>
    <row r="10" spans="2:14">
      <c r="B10" t="s">
        <v>22</v>
      </c>
      <c r="C10" t="s">
        <v>23</v>
      </c>
      <c r="D10" t="s">
        <v>957</v>
      </c>
      <c r="E10" t="s">
        <v>34</v>
      </c>
      <c r="F10" t="s">
        <v>35</v>
      </c>
      <c r="G10" t="s">
        <v>16</v>
      </c>
      <c r="H10" t="s">
        <v>17</v>
      </c>
      <c r="K10" t="s">
        <v>18</v>
      </c>
      <c r="L10" t="s">
        <v>19</v>
      </c>
      <c r="M10" t="s">
        <v>20</v>
      </c>
    </row>
    <row r="11" spans="2:14">
      <c r="B11" t="s">
        <v>22</v>
      </c>
      <c r="C11" t="s">
        <v>23</v>
      </c>
      <c r="D11" t="s">
        <v>957</v>
      </c>
      <c r="E11" t="s">
        <v>36</v>
      </c>
      <c r="F11" t="s">
        <v>35</v>
      </c>
      <c r="G11" t="s">
        <v>16</v>
      </c>
      <c r="H11" t="s">
        <v>17</v>
      </c>
      <c r="K11" t="s">
        <v>18</v>
      </c>
      <c r="L11" t="s">
        <v>19</v>
      </c>
      <c r="M11" t="s">
        <v>20</v>
      </c>
    </row>
    <row r="12" spans="2:14">
      <c r="B12" t="s">
        <v>22</v>
      </c>
      <c r="C12" t="s">
        <v>23</v>
      </c>
      <c r="D12" t="s">
        <v>957</v>
      </c>
      <c r="E12" t="s">
        <v>37</v>
      </c>
      <c r="F12" t="s">
        <v>30</v>
      </c>
      <c r="G12" t="s">
        <v>16</v>
      </c>
      <c r="H12" t="s">
        <v>17</v>
      </c>
      <c r="K12" t="s">
        <v>18</v>
      </c>
      <c r="L12" t="s">
        <v>19</v>
      </c>
      <c r="M12" t="s">
        <v>20</v>
      </c>
    </row>
    <row r="13" spans="2:14">
      <c r="B13" t="s">
        <v>22</v>
      </c>
      <c r="C13" t="s">
        <v>23</v>
      </c>
      <c r="D13" t="s">
        <v>957</v>
      </c>
      <c r="E13" t="s">
        <v>38</v>
      </c>
      <c r="F13" t="s">
        <v>39</v>
      </c>
      <c r="G13" t="s">
        <v>16</v>
      </c>
      <c r="H13" t="s">
        <v>17</v>
      </c>
      <c r="K13" t="s">
        <v>18</v>
      </c>
      <c r="L13" t="s">
        <v>19</v>
      </c>
      <c r="M13" t="s">
        <v>20</v>
      </c>
      <c r="N13" t="s">
        <v>21</v>
      </c>
    </row>
    <row r="14" spans="2:14">
      <c r="B14" t="s">
        <v>22</v>
      </c>
      <c r="C14" t="s">
        <v>23</v>
      </c>
      <c r="D14" t="s">
        <v>957</v>
      </c>
      <c r="E14" t="s">
        <v>40</v>
      </c>
      <c r="F14" t="s">
        <v>41</v>
      </c>
      <c r="G14" t="s">
        <v>16</v>
      </c>
      <c r="H14" t="s">
        <v>17</v>
      </c>
      <c r="K14" t="s">
        <v>18</v>
      </c>
      <c r="L14" t="s">
        <v>19</v>
      </c>
      <c r="M14" t="s">
        <v>20</v>
      </c>
    </row>
    <row r="15" spans="2:14">
      <c r="B15" t="s">
        <v>22</v>
      </c>
      <c r="C15" t="s">
        <v>23</v>
      </c>
      <c r="D15" t="s">
        <v>957</v>
      </c>
      <c r="E15" t="s">
        <v>42</v>
      </c>
      <c r="F15" t="s">
        <v>43</v>
      </c>
      <c r="G15" t="s">
        <v>16</v>
      </c>
      <c r="H15" t="s">
        <v>17</v>
      </c>
      <c r="K15" t="s">
        <v>18</v>
      </c>
      <c r="L15" t="s">
        <v>19</v>
      </c>
      <c r="M15" t="s">
        <v>20</v>
      </c>
      <c r="N15" t="s">
        <v>21</v>
      </c>
    </row>
    <row r="16" spans="2:14">
      <c r="B16" t="s">
        <v>22</v>
      </c>
      <c r="C16" t="s">
        <v>23</v>
      </c>
      <c r="D16" t="s">
        <v>957</v>
      </c>
      <c r="E16" t="s">
        <v>44</v>
      </c>
      <c r="F16" t="s">
        <v>45</v>
      </c>
      <c r="G16" t="s">
        <v>16</v>
      </c>
      <c r="H16" t="s">
        <v>17</v>
      </c>
      <c r="K16" t="s">
        <v>18</v>
      </c>
      <c r="L16" t="s">
        <v>19</v>
      </c>
      <c r="M16" t="s">
        <v>20</v>
      </c>
    </row>
    <row r="17" spans="2:14">
      <c r="B17" t="s">
        <v>22</v>
      </c>
      <c r="C17" t="s">
        <v>23</v>
      </c>
      <c r="D17" t="s">
        <v>957</v>
      </c>
      <c r="E17" t="s">
        <v>46</v>
      </c>
      <c r="F17" t="s">
        <v>47</v>
      </c>
      <c r="G17" t="s">
        <v>16</v>
      </c>
      <c r="H17" t="s">
        <v>48</v>
      </c>
      <c r="K17" t="s">
        <v>18</v>
      </c>
      <c r="L17" t="s">
        <v>19</v>
      </c>
      <c r="M17" t="s">
        <v>20</v>
      </c>
      <c r="N17" t="s">
        <v>21</v>
      </c>
    </row>
    <row r="18" spans="2:14">
      <c r="B18" t="s">
        <v>22</v>
      </c>
      <c r="C18" t="s">
        <v>23</v>
      </c>
      <c r="D18" t="s">
        <v>957</v>
      </c>
      <c r="E18" t="s">
        <v>49</v>
      </c>
      <c r="F18" t="s">
        <v>47</v>
      </c>
      <c r="G18" t="s">
        <v>16</v>
      </c>
      <c r="H18" t="s">
        <v>48</v>
      </c>
      <c r="K18" t="s">
        <v>18</v>
      </c>
      <c r="L18" t="s">
        <v>19</v>
      </c>
      <c r="M18" t="s">
        <v>20</v>
      </c>
      <c r="N18" t="s">
        <v>21</v>
      </c>
    </row>
    <row r="19" spans="2:14">
      <c r="B19" t="s">
        <v>22</v>
      </c>
      <c r="C19" t="s">
        <v>23</v>
      </c>
      <c r="D19" t="s">
        <v>957</v>
      </c>
      <c r="E19" t="s">
        <v>50</v>
      </c>
      <c r="F19" t="s">
        <v>51</v>
      </c>
      <c r="G19" t="s">
        <v>16</v>
      </c>
      <c r="H19" t="s">
        <v>48</v>
      </c>
      <c r="K19" t="s">
        <v>18</v>
      </c>
      <c r="L19" t="s">
        <v>19</v>
      </c>
      <c r="M19" t="s">
        <v>20</v>
      </c>
      <c r="N19" t="s">
        <v>21</v>
      </c>
    </row>
    <row r="20" spans="2:14">
      <c r="B20" t="s">
        <v>22</v>
      </c>
      <c r="C20" t="s">
        <v>23</v>
      </c>
      <c r="D20" t="s">
        <v>957</v>
      </c>
      <c r="E20" t="s">
        <v>52</v>
      </c>
      <c r="F20" t="s">
        <v>51</v>
      </c>
      <c r="G20" t="s">
        <v>16</v>
      </c>
      <c r="H20" t="s">
        <v>48</v>
      </c>
      <c r="K20" t="s">
        <v>18</v>
      </c>
      <c r="L20" t="s">
        <v>19</v>
      </c>
      <c r="M20" t="s">
        <v>20</v>
      </c>
      <c r="N20" t="s">
        <v>21</v>
      </c>
    </row>
    <row r="21" spans="2:14">
      <c r="B21" t="s">
        <v>57</v>
      </c>
      <c r="C21" t="s">
        <v>58</v>
      </c>
      <c r="D21" t="s">
        <v>956</v>
      </c>
      <c r="E21" t="s">
        <v>53</v>
      </c>
      <c r="F21" t="s">
        <v>54</v>
      </c>
      <c r="G21" t="s">
        <v>55</v>
      </c>
      <c r="H21" t="s">
        <v>56</v>
      </c>
      <c r="K21" t="s">
        <v>57</v>
      </c>
      <c r="L21" t="s">
        <v>19</v>
      </c>
      <c r="M21" t="s">
        <v>20</v>
      </c>
    </row>
    <row r="22" spans="2:14">
      <c r="B22" t="s">
        <v>57</v>
      </c>
      <c r="C22" t="s">
        <v>58</v>
      </c>
      <c r="D22" t="s">
        <v>956</v>
      </c>
      <c r="E22" t="s">
        <v>59</v>
      </c>
      <c r="F22" t="s">
        <v>60</v>
      </c>
      <c r="G22" t="s">
        <v>55</v>
      </c>
      <c r="H22" t="s">
        <v>56</v>
      </c>
      <c r="K22" t="s">
        <v>57</v>
      </c>
      <c r="L22" t="s">
        <v>19</v>
      </c>
      <c r="M22" t="s">
        <v>20</v>
      </c>
    </row>
    <row r="23" spans="2:14">
      <c r="B23" t="s">
        <v>57</v>
      </c>
      <c r="C23" t="s">
        <v>58</v>
      </c>
      <c r="D23" t="s">
        <v>956</v>
      </c>
      <c r="E23" t="s">
        <v>61</v>
      </c>
      <c r="F23" t="s">
        <v>62</v>
      </c>
      <c r="G23" t="s">
        <v>55</v>
      </c>
      <c r="H23" t="s">
        <v>56</v>
      </c>
      <c r="K23" t="s">
        <v>57</v>
      </c>
      <c r="L23" t="s">
        <v>19</v>
      </c>
      <c r="M23" t="s">
        <v>20</v>
      </c>
    </row>
    <row r="24" spans="2:14">
      <c r="B24" t="s">
        <v>57</v>
      </c>
      <c r="C24" t="s">
        <v>58</v>
      </c>
      <c r="D24" t="s">
        <v>956</v>
      </c>
      <c r="E24" t="s">
        <v>63</v>
      </c>
      <c r="F24" t="s">
        <v>64</v>
      </c>
      <c r="G24" t="s">
        <v>55</v>
      </c>
      <c r="H24" t="s">
        <v>56</v>
      </c>
      <c r="K24" t="s">
        <v>57</v>
      </c>
      <c r="L24" t="s">
        <v>19</v>
      </c>
      <c r="M24" t="s">
        <v>20</v>
      </c>
    </row>
    <row r="25" spans="2:14">
      <c r="B25" t="s">
        <v>57</v>
      </c>
      <c r="C25" t="s">
        <v>58</v>
      </c>
      <c r="D25" t="s">
        <v>956</v>
      </c>
      <c r="E25" t="s">
        <v>65</v>
      </c>
      <c r="F25" t="s">
        <v>66</v>
      </c>
      <c r="G25" t="s">
        <v>55</v>
      </c>
      <c r="H25" t="s">
        <v>56</v>
      </c>
      <c r="K25" t="s">
        <v>57</v>
      </c>
      <c r="L25" t="s">
        <v>19</v>
      </c>
      <c r="M25" t="s">
        <v>20</v>
      </c>
    </row>
    <row r="26" spans="2:14">
      <c r="B26" t="s">
        <v>57</v>
      </c>
      <c r="C26" t="s">
        <v>58</v>
      </c>
      <c r="D26" t="s">
        <v>956</v>
      </c>
      <c r="E26" t="s">
        <v>67</v>
      </c>
      <c r="F26" t="s">
        <v>68</v>
      </c>
      <c r="G26" t="s">
        <v>55</v>
      </c>
      <c r="H26" t="s">
        <v>56</v>
      </c>
      <c r="K26" t="s">
        <v>57</v>
      </c>
      <c r="L26" t="s">
        <v>19</v>
      </c>
      <c r="M26" t="s">
        <v>20</v>
      </c>
    </row>
    <row r="27" spans="2:14">
      <c r="B27" t="s">
        <v>57</v>
      </c>
      <c r="C27" t="s">
        <v>58</v>
      </c>
      <c r="D27" t="s">
        <v>956</v>
      </c>
      <c r="E27" t="s">
        <v>69</v>
      </c>
      <c r="F27" t="s">
        <v>70</v>
      </c>
      <c r="G27" t="s">
        <v>55</v>
      </c>
      <c r="H27" t="s">
        <v>71</v>
      </c>
      <c r="K27" t="s">
        <v>57</v>
      </c>
      <c r="L27" t="s">
        <v>19</v>
      </c>
      <c r="M27" t="s">
        <v>20</v>
      </c>
    </row>
    <row r="28" spans="2:14">
      <c r="B28" t="s">
        <v>57</v>
      </c>
      <c r="C28" t="s">
        <v>58</v>
      </c>
      <c r="D28" t="s">
        <v>956</v>
      </c>
      <c r="E28" t="s">
        <v>72</v>
      </c>
      <c r="F28" t="s">
        <v>73</v>
      </c>
      <c r="G28" t="s">
        <v>55</v>
      </c>
      <c r="H28" t="s">
        <v>71</v>
      </c>
      <c r="K28" t="s">
        <v>74</v>
      </c>
      <c r="L28" t="s">
        <v>19</v>
      </c>
      <c r="M28" t="s">
        <v>20</v>
      </c>
      <c r="N28" t="s">
        <v>21</v>
      </c>
    </row>
    <row r="29" spans="2:14">
      <c r="B29" t="s">
        <v>57</v>
      </c>
      <c r="C29" t="s">
        <v>58</v>
      </c>
      <c r="D29" t="s">
        <v>956</v>
      </c>
      <c r="E29" t="s">
        <v>75</v>
      </c>
      <c r="F29" t="s">
        <v>76</v>
      </c>
      <c r="G29" t="s">
        <v>55</v>
      </c>
      <c r="H29" t="s">
        <v>71</v>
      </c>
      <c r="K29" t="s">
        <v>74</v>
      </c>
      <c r="L29" t="s">
        <v>19</v>
      </c>
      <c r="M29" t="s">
        <v>20</v>
      </c>
      <c r="N29" t="s">
        <v>21</v>
      </c>
    </row>
    <row r="30" spans="2:14">
      <c r="B30" t="s">
        <v>57</v>
      </c>
      <c r="C30" t="s">
        <v>58</v>
      </c>
      <c r="D30" t="s">
        <v>956</v>
      </c>
      <c r="E30" t="s">
        <v>77</v>
      </c>
      <c r="F30" t="s">
        <v>78</v>
      </c>
      <c r="G30" t="s">
        <v>55</v>
      </c>
      <c r="H30" t="s">
        <v>71</v>
      </c>
      <c r="K30" t="s">
        <v>74</v>
      </c>
      <c r="L30" t="s">
        <v>19</v>
      </c>
      <c r="M30" t="s">
        <v>20</v>
      </c>
      <c r="N30" t="s">
        <v>21</v>
      </c>
    </row>
    <row r="31" spans="2:14">
      <c r="B31" t="s">
        <v>57</v>
      </c>
      <c r="C31" t="s">
        <v>58</v>
      </c>
      <c r="D31" t="s">
        <v>956</v>
      </c>
      <c r="E31" t="s">
        <v>79</v>
      </c>
      <c r="F31" t="s">
        <v>80</v>
      </c>
      <c r="G31" t="s">
        <v>55</v>
      </c>
      <c r="H31" t="s">
        <v>71</v>
      </c>
      <c r="K31" t="s">
        <v>74</v>
      </c>
      <c r="L31" t="s">
        <v>19</v>
      </c>
      <c r="M31" t="s">
        <v>20</v>
      </c>
      <c r="N31" t="s">
        <v>21</v>
      </c>
    </row>
    <row r="32" spans="2:14">
      <c r="B32" t="s">
        <v>57</v>
      </c>
      <c r="C32" t="s">
        <v>58</v>
      </c>
      <c r="D32" t="s">
        <v>956</v>
      </c>
      <c r="E32" t="s">
        <v>81</v>
      </c>
      <c r="F32" t="s">
        <v>82</v>
      </c>
      <c r="G32" t="s">
        <v>55</v>
      </c>
      <c r="H32" t="s">
        <v>71</v>
      </c>
      <c r="K32" t="s">
        <v>74</v>
      </c>
      <c r="L32" t="s">
        <v>19</v>
      </c>
      <c r="M32" t="s">
        <v>20</v>
      </c>
      <c r="N32" t="s">
        <v>21</v>
      </c>
    </row>
    <row r="33" spans="2:14">
      <c r="B33" t="s">
        <v>57</v>
      </c>
      <c r="C33" t="s">
        <v>58</v>
      </c>
      <c r="D33" t="s">
        <v>956</v>
      </c>
      <c r="E33" t="s">
        <v>83</v>
      </c>
      <c r="F33" t="s">
        <v>84</v>
      </c>
      <c r="G33" t="s">
        <v>85</v>
      </c>
      <c r="H33" t="s">
        <v>86</v>
      </c>
      <c r="J33" t="s">
        <v>21</v>
      </c>
      <c r="K33" t="s">
        <v>57</v>
      </c>
      <c r="L33" t="s">
        <v>19</v>
      </c>
      <c r="M33" t="s">
        <v>20</v>
      </c>
    </row>
    <row r="34" spans="2:14">
      <c r="B34" t="s">
        <v>57</v>
      </c>
      <c r="C34" t="s">
        <v>58</v>
      </c>
      <c r="D34" t="s">
        <v>956</v>
      </c>
      <c r="E34" t="s">
        <v>87</v>
      </c>
      <c r="F34" t="s">
        <v>88</v>
      </c>
      <c r="G34" t="s">
        <v>85</v>
      </c>
      <c r="H34" t="s">
        <v>86</v>
      </c>
      <c r="J34" t="s">
        <v>21</v>
      </c>
      <c r="K34" t="s">
        <v>57</v>
      </c>
      <c r="L34" t="s">
        <v>19</v>
      </c>
      <c r="M34" t="s">
        <v>20</v>
      </c>
    </row>
    <row r="35" spans="2:14">
      <c r="B35" t="s">
        <v>57</v>
      </c>
      <c r="C35" t="s">
        <v>58</v>
      </c>
      <c r="D35" t="s">
        <v>956</v>
      </c>
      <c r="E35" t="s">
        <v>89</v>
      </c>
      <c r="F35" t="s">
        <v>90</v>
      </c>
      <c r="G35" t="s">
        <v>85</v>
      </c>
      <c r="H35" t="s">
        <v>86</v>
      </c>
      <c r="J35" t="s">
        <v>21</v>
      </c>
      <c r="K35" t="s">
        <v>57</v>
      </c>
      <c r="L35" t="s">
        <v>19</v>
      </c>
      <c r="M35" t="s">
        <v>20</v>
      </c>
    </row>
    <row r="36" spans="2:14">
      <c r="B36" t="s">
        <v>57</v>
      </c>
      <c r="C36" t="s">
        <v>58</v>
      </c>
      <c r="D36" t="s">
        <v>956</v>
      </c>
      <c r="E36" t="s">
        <v>91</v>
      </c>
      <c r="F36" t="s">
        <v>92</v>
      </c>
      <c r="G36" t="s">
        <v>85</v>
      </c>
      <c r="H36" t="s">
        <v>86</v>
      </c>
      <c r="J36" t="s">
        <v>21</v>
      </c>
      <c r="K36" t="s">
        <v>57</v>
      </c>
      <c r="L36" t="s">
        <v>19</v>
      </c>
      <c r="M36" t="s">
        <v>20</v>
      </c>
    </row>
    <row r="37" spans="2:14">
      <c r="B37" t="s">
        <v>57</v>
      </c>
      <c r="C37" t="s">
        <v>58</v>
      </c>
      <c r="D37" t="s">
        <v>956</v>
      </c>
      <c r="E37" t="s">
        <v>93</v>
      </c>
      <c r="F37" t="s">
        <v>94</v>
      </c>
      <c r="G37" t="s">
        <v>95</v>
      </c>
      <c r="H37" t="s">
        <v>96</v>
      </c>
      <c r="J37" t="s">
        <v>97</v>
      </c>
      <c r="K37" t="s">
        <v>98</v>
      </c>
      <c r="L37" t="s">
        <v>19</v>
      </c>
      <c r="M37" t="s">
        <v>20</v>
      </c>
      <c r="N37" t="s">
        <v>21</v>
      </c>
    </row>
    <row r="38" spans="2:14">
      <c r="B38" t="s">
        <v>57</v>
      </c>
      <c r="C38" t="s">
        <v>58</v>
      </c>
      <c r="D38" t="s">
        <v>956</v>
      </c>
      <c r="E38" t="s">
        <v>99</v>
      </c>
      <c r="F38" t="s">
        <v>100</v>
      </c>
      <c r="G38" t="s">
        <v>95</v>
      </c>
      <c r="H38" t="s">
        <v>56</v>
      </c>
      <c r="K38" t="s">
        <v>57</v>
      </c>
      <c r="L38" t="s">
        <v>101</v>
      </c>
      <c r="M38" t="s">
        <v>20</v>
      </c>
    </row>
    <row r="39" spans="2:14">
      <c r="B39" t="s">
        <v>57</v>
      </c>
      <c r="C39" t="s">
        <v>58</v>
      </c>
      <c r="D39" t="s">
        <v>956</v>
      </c>
      <c r="E39" t="s">
        <v>102</v>
      </c>
      <c r="F39" t="s">
        <v>103</v>
      </c>
      <c r="G39" t="s">
        <v>95</v>
      </c>
      <c r="H39" t="s">
        <v>56</v>
      </c>
      <c r="K39" t="s">
        <v>57</v>
      </c>
      <c r="L39" t="s">
        <v>101</v>
      </c>
      <c r="M39" t="s">
        <v>20</v>
      </c>
    </row>
    <row r="40" spans="2:14">
      <c r="B40" t="s">
        <v>57</v>
      </c>
      <c r="C40" t="s">
        <v>58</v>
      </c>
      <c r="D40" t="s">
        <v>956</v>
      </c>
      <c r="E40" t="s">
        <v>104</v>
      </c>
      <c r="F40" t="s">
        <v>105</v>
      </c>
      <c r="G40" t="s">
        <v>95</v>
      </c>
      <c r="H40" t="s">
        <v>56</v>
      </c>
      <c r="K40" t="s">
        <v>57</v>
      </c>
      <c r="L40" t="s">
        <v>101</v>
      </c>
      <c r="M40" t="s">
        <v>20</v>
      </c>
    </row>
    <row r="41" spans="2:14">
      <c r="B41" t="s">
        <v>57</v>
      </c>
      <c r="C41" t="s">
        <v>58</v>
      </c>
      <c r="D41" t="s">
        <v>956</v>
      </c>
      <c r="E41" t="s">
        <v>106</v>
      </c>
      <c r="F41" t="s">
        <v>107</v>
      </c>
      <c r="G41" t="s">
        <v>95</v>
      </c>
      <c r="H41" t="s">
        <v>56</v>
      </c>
      <c r="K41" t="s">
        <v>57</v>
      </c>
      <c r="L41" t="s">
        <v>101</v>
      </c>
      <c r="M41" t="s">
        <v>20</v>
      </c>
    </row>
    <row r="42" spans="2:14">
      <c r="B42" t="s">
        <v>57</v>
      </c>
      <c r="C42" t="s">
        <v>58</v>
      </c>
      <c r="D42" t="s">
        <v>956</v>
      </c>
      <c r="E42" t="s">
        <v>108</v>
      </c>
      <c r="F42" t="s">
        <v>109</v>
      </c>
      <c r="G42" t="s">
        <v>95</v>
      </c>
      <c r="H42" t="s">
        <v>71</v>
      </c>
      <c r="K42" t="s">
        <v>57</v>
      </c>
      <c r="L42" t="s">
        <v>19</v>
      </c>
      <c r="M42" t="s">
        <v>20</v>
      </c>
    </row>
    <row r="43" spans="2:14">
      <c r="B43" t="s">
        <v>57</v>
      </c>
      <c r="C43" t="s">
        <v>58</v>
      </c>
      <c r="D43" t="s">
        <v>956</v>
      </c>
      <c r="E43" t="s">
        <v>110</v>
      </c>
      <c r="F43" t="s">
        <v>111</v>
      </c>
      <c r="G43" t="s">
        <v>95</v>
      </c>
      <c r="H43" t="s">
        <v>71</v>
      </c>
      <c r="K43" t="s">
        <v>57</v>
      </c>
      <c r="L43" t="s">
        <v>19</v>
      </c>
      <c r="M43" t="s">
        <v>20</v>
      </c>
    </row>
    <row r="44" spans="2:14">
      <c r="B44" t="s">
        <v>57</v>
      </c>
      <c r="C44" t="s">
        <v>58</v>
      </c>
      <c r="D44" t="s">
        <v>956</v>
      </c>
      <c r="E44" t="s">
        <v>112</v>
      </c>
      <c r="F44" t="s">
        <v>113</v>
      </c>
      <c r="G44" t="s">
        <v>95</v>
      </c>
      <c r="H44" t="s">
        <v>71</v>
      </c>
      <c r="K44" t="s">
        <v>57</v>
      </c>
      <c r="L44" t="s">
        <v>19</v>
      </c>
      <c r="M44" t="s">
        <v>20</v>
      </c>
    </row>
    <row r="45" spans="2:14">
      <c r="B45" t="s">
        <v>120</v>
      </c>
      <c r="C45" t="s">
        <v>58</v>
      </c>
      <c r="D45" t="s">
        <v>956</v>
      </c>
      <c r="E45" t="s">
        <v>114</v>
      </c>
      <c r="F45" t="s">
        <v>115</v>
      </c>
      <c r="G45" t="s">
        <v>16</v>
      </c>
      <c r="H45" t="s">
        <v>116</v>
      </c>
      <c r="J45" t="s">
        <v>117</v>
      </c>
      <c r="K45" t="s">
        <v>118</v>
      </c>
      <c r="L45" t="s">
        <v>119</v>
      </c>
      <c r="M45" t="s">
        <v>20</v>
      </c>
      <c r="N45" t="s">
        <v>21</v>
      </c>
    </row>
    <row r="46" spans="2:14">
      <c r="B46" t="s">
        <v>120</v>
      </c>
      <c r="C46" t="s">
        <v>58</v>
      </c>
      <c r="D46" t="s">
        <v>956</v>
      </c>
      <c r="E46" t="s">
        <v>121</v>
      </c>
      <c r="F46" t="s">
        <v>122</v>
      </c>
      <c r="G46" t="s">
        <v>16</v>
      </c>
      <c r="H46" t="s">
        <v>116</v>
      </c>
      <c r="J46" t="s">
        <v>117</v>
      </c>
      <c r="K46" t="s">
        <v>118</v>
      </c>
      <c r="L46" t="s">
        <v>119</v>
      </c>
      <c r="M46" t="s">
        <v>20</v>
      </c>
      <c r="N46" t="s">
        <v>21</v>
      </c>
    </row>
    <row r="47" spans="2:14">
      <c r="B47" t="s">
        <v>120</v>
      </c>
      <c r="C47" t="s">
        <v>58</v>
      </c>
      <c r="D47" t="s">
        <v>956</v>
      </c>
      <c r="E47" t="s">
        <v>123</v>
      </c>
      <c r="F47" t="s">
        <v>124</v>
      </c>
      <c r="G47" t="s">
        <v>16</v>
      </c>
      <c r="H47" t="s">
        <v>116</v>
      </c>
      <c r="J47" t="s">
        <v>117</v>
      </c>
      <c r="K47" t="s">
        <v>118</v>
      </c>
      <c r="L47" t="s">
        <v>119</v>
      </c>
      <c r="M47" t="s">
        <v>20</v>
      </c>
      <c r="N47" t="s">
        <v>21</v>
      </c>
    </row>
    <row r="48" spans="2:14">
      <c r="B48" t="s">
        <v>120</v>
      </c>
      <c r="C48" t="s">
        <v>58</v>
      </c>
      <c r="D48" t="s">
        <v>956</v>
      </c>
      <c r="E48" t="s">
        <v>125</v>
      </c>
      <c r="F48" t="s">
        <v>126</v>
      </c>
      <c r="G48" t="s">
        <v>16</v>
      </c>
      <c r="H48" t="s">
        <v>116</v>
      </c>
      <c r="J48" t="s">
        <v>117</v>
      </c>
      <c r="K48" t="s">
        <v>118</v>
      </c>
      <c r="L48" t="s">
        <v>119</v>
      </c>
      <c r="M48" t="s">
        <v>20</v>
      </c>
      <c r="N48" t="s">
        <v>21</v>
      </c>
    </row>
    <row r="49" spans="2:14">
      <c r="B49" t="s">
        <v>120</v>
      </c>
      <c r="C49" t="s">
        <v>58</v>
      </c>
      <c r="D49" t="s">
        <v>956</v>
      </c>
      <c r="E49" t="s">
        <v>127</v>
      </c>
      <c r="F49" t="s">
        <v>128</v>
      </c>
      <c r="G49" t="s">
        <v>16</v>
      </c>
      <c r="H49" t="s">
        <v>116</v>
      </c>
      <c r="J49" t="s">
        <v>117</v>
      </c>
      <c r="K49" t="s">
        <v>118</v>
      </c>
      <c r="L49" t="s">
        <v>119</v>
      </c>
      <c r="M49" t="s">
        <v>20</v>
      </c>
      <c r="N49" t="s">
        <v>21</v>
      </c>
    </row>
    <row r="50" spans="2:14">
      <c r="B50" t="s">
        <v>120</v>
      </c>
      <c r="C50" t="s">
        <v>58</v>
      </c>
      <c r="D50" t="s">
        <v>956</v>
      </c>
      <c r="E50" t="s">
        <v>129</v>
      </c>
      <c r="F50" t="s">
        <v>130</v>
      </c>
      <c r="G50" t="s">
        <v>16</v>
      </c>
      <c r="H50" t="s">
        <v>116</v>
      </c>
      <c r="J50" t="s">
        <v>117</v>
      </c>
      <c r="K50" t="s">
        <v>118</v>
      </c>
      <c r="L50" t="s">
        <v>119</v>
      </c>
      <c r="M50" t="s">
        <v>20</v>
      </c>
      <c r="N50" t="s">
        <v>21</v>
      </c>
    </row>
    <row r="51" spans="2:14">
      <c r="B51" t="s">
        <v>120</v>
      </c>
      <c r="C51" t="s">
        <v>58</v>
      </c>
      <c r="D51" t="s">
        <v>956</v>
      </c>
      <c r="E51" t="s">
        <v>131</v>
      </c>
      <c r="F51" t="s">
        <v>132</v>
      </c>
      <c r="G51" t="s">
        <v>16</v>
      </c>
      <c r="H51" t="s">
        <v>116</v>
      </c>
      <c r="J51" t="s">
        <v>117</v>
      </c>
      <c r="K51" t="s">
        <v>118</v>
      </c>
      <c r="L51" t="s">
        <v>119</v>
      </c>
      <c r="M51" t="s">
        <v>20</v>
      </c>
      <c r="N51" t="s">
        <v>21</v>
      </c>
    </row>
    <row r="52" spans="2:14">
      <c r="B52" t="s">
        <v>120</v>
      </c>
      <c r="C52" t="s">
        <v>58</v>
      </c>
      <c r="D52" t="s">
        <v>956</v>
      </c>
      <c r="E52" t="s">
        <v>133</v>
      </c>
      <c r="F52" t="s">
        <v>134</v>
      </c>
      <c r="G52" t="s">
        <v>16</v>
      </c>
      <c r="H52" t="s">
        <v>116</v>
      </c>
      <c r="J52" t="s">
        <v>117</v>
      </c>
      <c r="K52" t="s">
        <v>118</v>
      </c>
      <c r="L52" t="s">
        <v>119</v>
      </c>
      <c r="M52" t="s">
        <v>20</v>
      </c>
      <c r="N52" t="s">
        <v>21</v>
      </c>
    </row>
    <row r="53" spans="2:14">
      <c r="B53" t="s">
        <v>120</v>
      </c>
      <c r="C53" t="s">
        <v>58</v>
      </c>
      <c r="D53" t="s">
        <v>956</v>
      </c>
      <c r="E53" t="s">
        <v>135</v>
      </c>
      <c r="F53" t="s">
        <v>136</v>
      </c>
      <c r="G53" t="s">
        <v>16</v>
      </c>
      <c r="H53" t="s">
        <v>116</v>
      </c>
      <c r="J53" t="s">
        <v>117</v>
      </c>
      <c r="K53" t="s">
        <v>118</v>
      </c>
      <c r="L53" t="s">
        <v>119</v>
      </c>
      <c r="M53" t="s">
        <v>20</v>
      </c>
      <c r="N53" t="s">
        <v>21</v>
      </c>
    </row>
    <row r="54" spans="2:14">
      <c r="B54" t="s">
        <v>120</v>
      </c>
      <c r="C54" t="s">
        <v>58</v>
      </c>
      <c r="D54" t="s">
        <v>956</v>
      </c>
      <c r="E54" t="s">
        <v>137</v>
      </c>
      <c r="F54" t="s">
        <v>138</v>
      </c>
      <c r="G54" t="s">
        <v>16</v>
      </c>
      <c r="H54" t="s">
        <v>116</v>
      </c>
      <c r="J54" t="s">
        <v>117</v>
      </c>
      <c r="K54" t="s">
        <v>118</v>
      </c>
      <c r="L54" t="s">
        <v>119</v>
      </c>
      <c r="M54" t="s">
        <v>20</v>
      </c>
      <c r="N54" t="s">
        <v>21</v>
      </c>
    </row>
    <row r="55" spans="2:14">
      <c r="B55" t="s">
        <v>120</v>
      </c>
      <c r="C55" t="s">
        <v>58</v>
      </c>
      <c r="D55" t="s">
        <v>956</v>
      </c>
      <c r="E55" t="s">
        <v>139</v>
      </c>
      <c r="F55" t="s">
        <v>140</v>
      </c>
      <c r="G55" t="s">
        <v>16</v>
      </c>
      <c r="H55" t="s">
        <v>116</v>
      </c>
      <c r="J55" t="s">
        <v>117</v>
      </c>
      <c r="K55" t="s">
        <v>118</v>
      </c>
      <c r="L55" t="s">
        <v>119</v>
      </c>
      <c r="M55" t="s">
        <v>20</v>
      </c>
      <c r="N55" t="s">
        <v>21</v>
      </c>
    </row>
    <row r="56" spans="2:14">
      <c r="B56" t="s">
        <v>120</v>
      </c>
      <c r="C56" t="s">
        <v>58</v>
      </c>
      <c r="D56" t="s">
        <v>956</v>
      </c>
      <c r="E56" t="s">
        <v>141</v>
      </c>
      <c r="F56" t="s">
        <v>142</v>
      </c>
      <c r="G56" t="s">
        <v>16</v>
      </c>
      <c r="H56" t="s">
        <v>116</v>
      </c>
      <c r="J56" t="s">
        <v>117</v>
      </c>
      <c r="K56" t="s">
        <v>118</v>
      </c>
      <c r="L56" t="s">
        <v>119</v>
      </c>
      <c r="M56" t="s">
        <v>20</v>
      </c>
      <c r="N56" t="s">
        <v>21</v>
      </c>
    </row>
    <row r="57" spans="2:14">
      <c r="B57" t="s">
        <v>120</v>
      </c>
      <c r="C57" t="s">
        <v>58</v>
      </c>
      <c r="D57" t="s">
        <v>956</v>
      </c>
      <c r="E57" t="s">
        <v>143</v>
      </c>
      <c r="F57" t="s">
        <v>144</v>
      </c>
      <c r="G57" t="s">
        <v>16</v>
      </c>
      <c r="H57" t="s">
        <v>116</v>
      </c>
      <c r="J57" t="s">
        <v>117</v>
      </c>
      <c r="K57" t="s">
        <v>118</v>
      </c>
      <c r="L57" t="s">
        <v>119</v>
      </c>
      <c r="M57" t="s">
        <v>20</v>
      </c>
      <c r="N57" t="s">
        <v>21</v>
      </c>
    </row>
    <row r="58" spans="2:14">
      <c r="B58" t="s">
        <v>120</v>
      </c>
      <c r="C58" t="s">
        <v>58</v>
      </c>
      <c r="D58" t="s">
        <v>956</v>
      </c>
      <c r="E58" t="s">
        <v>145</v>
      </c>
      <c r="F58" t="s">
        <v>146</v>
      </c>
      <c r="G58" t="s">
        <v>16</v>
      </c>
      <c r="H58" t="s">
        <v>116</v>
      </c>
      <c r="J58" t="s">
        <v>117</v>
      </c>
      <c r="K58" t="s">
        <v>118</v>
      </c>
      <c r="L58" t="s">
        <v>119</v>
      </c>
      <c r="M58" t="s">
        <v>20</v>
      </c>
      <c r="N58" t="s">
        <v>21</v>
      </c>
    </row>
    <row r="59" spans="2:14">
      <c r="B59" t="s">
        <v>120</v>
      </c>
      <c r="C59" t="s">
        <v>58</v>
      </c>
      <c r="D59" t="s">
        <v>956</v>
      </c>
      <c r="E59" t="s">
        <v>147</v>
      </c>
      <c r="F59" t="s">
        <v>148</v>
      </c>
      <c r="G59" t="s">
        <v>16</v>
      </c>
      <c r="H59" t="s">
        <v>116</v>
      </c>
      <c r="J59" t="s">
        <v>117</v>
      </c>
      <c r="K59" t="s">
        <v>118</v>
      </c>
      <c r="L59" t="s">
        <v>119</v>
      </c>
      <c r="M59" t="s">
        <v>20</v>
      </c>
      <c r="N59" t="s">
        <v>21</v>
      </c>
    </row>
    <row r="60" spans="2:14">
      <c r="B60" t="s">
        <v>120</v>
      </c>
      <c r="C60" t="s">
        <v>58</v>
      </c>
      <c r="D60" t="s">
        <v>956</v>
      </c>
      <c r="E60" t="s">
        <v>149</v>
      </c>
      <c r="F60" t="s">
        <v>150</v>
      </c>
      <c r="G60" t="s">
        <v>16</v>
      </c>
      <c r="H60" t="s">
        <v>116</v>
      </c>
      <c r="J60" t="s">
        <v>117</v>
      </c>
      <c r="K60" t="s">
        <v>118</v>
      </c>
      <c r="L60" t="s">
        <v>119</v>
      </c>
      <c r="M60" t="s">
        <v>20</v>
      </c>
      <c r="N60" t="s">
        <v>21</v>
      </c>
    </row>
    <row r="61" spans="2:14">
      <c r="B61" t="s">
        <v>120</v>
      </c>
      <c r="C61" t="s">
        <v>58</v>
      </c>
      <c r="D61" t="s">
        <v>956</v>
      </c>
      <c r="E61" t="s">
        <v>151</v>
      </c>
      <c r="F61" t="s">
        <v>152</v>
      </c>
      <c r="G61" t="s">
        <v>16</v>
      </c>
      <c r="H61" t="s">
        <v>116</v>
      </c>
      <c r="J61" t="s">
        <v>117</v>
      </c>
      <c r="K61" t="s">
        <v>118</v>
      </c>
      <c r="L61" t="s">
        <v>119</v>
      </c>
      <c r="M61" t="s">
        <v>20</v>
      </c>
      <c r="N61" t="s">
        <v>21</v>
      </c>
    </row>
    <row r="62" spans="2:14">
      <c r="B62" t="s">
        <v>120</v>
      </c>
      <c r="C62" t="s">
        <v>58</v>
      </c>
      <c r="D62" t="s">
        <v>956</v>
      </c>
      <c r="E62" t="s">
        <v>153</v>
      </c>
      <c r="F62" t="s">
        <v>154</v>
      </c>
      <c r="G62" t="s">
        <v>16</v>
      </c>
      <c r="H62" t="s">
        <v>116</v>
      </c>
      <c r="J62" t="s">
        <v>117</v>
      </c>
      <c r="K62" t="s">
        <v>118</v>
      </c>
      <c r="L62" t="s">
        <v>119</v>
      </c>
      <c r="M62" t="s">
        <v>20</v>
      </c>
      <c r="N62" t="s">
        <v>21</v>
      </c>
    </row>
    <row r="63" spans="2:14">
      <c r="B63" t="s">
        <v>120</v>
      </c>
      <c r="C63" t="s">
        <v>58</v>
      </c>
      <c r="D63" t="s">
        <v>956</v>
      </c>
      <c r="E63" t="s">
        <v>155</v>
      </c>
      <c r="F63" t="s">
        <v>156</v>
      </c>
      <c r="G63" t="s">
        <v>16</v>
      </c>
      <c r="H63" t="s">
        <v>116</v>
      </c>
      <c r="J63" t="s">
        <v>117</v>
      </c>
      <c r="K63" t="s">
        <v>118</v>
      </c>
      <c r="L63" t="s">
        <v>119</v>
      </c>
      <c r="M63" t="s">
        <v>20</v>
      </c>
      <c r="N63" t="s">
        <v>21</v>
      </c>
    </row>
    <row r="64" spans="2:14">
      <c r="B64" t="s">
        <v>160</v>
      </c>
      <c r="C64" t="s">
        <v>23</v>
      </c>
      <c r="D64" t="s">
        <v>956</v>
      </c>
      <c r="E64" t="s">
        <v>157</v>
      </c>
      <c r="F64" t="s">
        <v>158</v>
      </c>
      <c r="G64" t="s">
        <v>16</v>
      </c>
      <c r="H64" t="s">
        <v>159</v>
      </c>
      <c r="K64" t="s">
        <v>98</v>
      </c>
      <c r="L64" t="s">
        <v>19</v>
      </c>
      <c r="M64" t="s">
        <v>20</v>
      </c>
      <c r="N64" t="s">
        <v>21</v>
      </c>
    </row>
    <row r="65" spans="2:14">
      <c r="B65" t="s">
        <v>160</v>
      </c>
      <c r="C65" t="s">
        <v>23</v>
      </c>
      <c r="D65" t="s">
        <v>956</v>
      </c>
      <c r="E65" t="s">
        <v>161</v>
      </c>
      <c r="F65" t="s">
        <v>162</v>
      </c>
      <c r="G65" t="s">
        <v>16</v>
      </c>
      <c r="H65" t="s">
        <v>159</v>
      </c>
      <c r="K65" t="s">
        <v>98</v>
      </c>
      <c r="L65" t="s">
        <v>19</v>
      </c>
      <c r="M65" t="s">
        <v>20</v>
      </c>
      <c r="N65" t="s">
        <v>21</v>
      </c>
    </row>
    <row r="66" spans="2:14">
      <c r="B66" t="s">
        <v>160</v>
      </c>
      <c r="C66" t="s">
        <v>23</v>
      </c>
      <c r="D66" t="s">
        <v>956</v>
      </c>
      <c r="E66" t="s">
        <v>163</v>
      </c>
      <c r="F66" t="s">
        <v>164</v>
      </c>
      <c r="G66" t="s">
        <v>16</v>
      </c>
      <c r="H66" t="s">
        <v>159</v>
      </c>
      <c r="K66" t="s">
        <v>74</v>
      </c>
      <c r="L66" t="s">
        <v>19</v>
      </c>
      <c r="M66" t="s">
        <v>20</v>
      </c>
      <c r="N66" t="s">
        <v>21</v>
      </c>
    </row>
    <row r="67" spans="2:14">
      <c r="B67" t="s">
        <v>160</v>
      </c>
      <c r="C67" t="s">
        <v>23</v>
      </c>
      <c r="D67" t="s">
        <v>956</v>
      </c>
      <c r="E67" t="s">
        <v>165</v>
      </c>
      <c r="F67" t="s">
        <v>166</v>
      </c>
      <c r="G67" t="s">
        <v>16</v>
      </c>
      <c r="H67" t="s">
        <v>159</v>
      </c>
      <c r="K67" t="s">
        <v>74</v>
      </c>
      <c r="L67" t="s">
        <v>19</v>
      </c>
      <c r="M67" t="s">
        <v>20</v>
      </c>
      <c r="N67" t="s">
        <v>21</v>
      </c>
    </row>
    <row r="68" spans="2:14">
      <c r="B68" t="s">
        <v>160</v>
      </c>
      <c r="C68" t="s">
        <v>58</v>
      </c>
      <c r="D68" t="s">
        <v>956</v>
      </c>
      <c r="E68" t="s">
        <v>167</v>
      </c>
      <c r="F68" t="s">
        <v>168</v>
      </c>
      <c r="G68" t="s">
        <v>85</v>
      </c>
      <c r="H68" t="s">
        <v>159</v>
      </c>
      <c r="J68" t="s">
        <v>21</v>
      </c>
      <c r="K68" t="s">
        <v>169</v>
      </c>
      <c r="L68" t="s">
        <v>19</v>
      </c>
      <c r="M68" t="s">
        <v>20</v>
      </c>
    </row>
    <row r="69" spans="2:14">
      <c r="B69" t="s">
        <v>160</v>
      </c>
      <c r="C69" t="s">
        <v>58</v>
      </c>
      <c r="D69" t="s">
        <v>956</v>
      </c>
      <c r="E69" t="s">
        <v>170</v>
      </c>
      <c r="F69" t="s">
        <v>171</v>
      </c>
      <c r="G69" t="s">
        <v>95</v>
      </c>
      <c r="H69" t="s">
        <v>96</v>
      </c>
      <c r="J69" t="s">
        <v>97</v>
      </c>
      <c r="K69" t="s">
        <v>118</v>
      </c>
      <c r="L69" t="s">
        <v>19</v>
      </c>
      <c r="M69" t="s">
        <v>20</v>
      </c>
      <c r="N69" t="s">
        <v>21</v>
      </c>
    </row>
    <row r="70" spans="2:14">
      <c r="B70" t="s">
        <v>160</v>
      </c>
      <c r="C70" t="s">
        <v>58</v>
      </c>
      <c r="D70" t="s">
        <v>956</v>
      </c>
      <c r="E70" t="s">
        <v>172</v>
      </c>
      <c r="F70" t="s">
        <v>173</v>
      </c>
      <c r="G70" t="s">
        <v>16</v>
      </c>
      <c r="H70" t="s">
        <v>159</v>
      </c>
      <c r="J70" t="s">
        <v>174</v>
      </c>
      <c r="K70" t="s">
        <v>175</v>
      </c>
      <c r="L70" t="s">
        <v>19</v>
      </c>
      <c r="M70" t="s">
        <v>20</v>
      </c>
      <c r="N70" t="s">
        <v>21</v>
      </c>
    </row>
    <row r="71" spans="2:14">
      <c r="B71" t="s">
        <v>160</v>
      </c>
      <c r="C71" t="s">
        <v>58</v>
      </c>
      <c r="D71" t="s">
        <v>956</v>
      </c>
      <c r="E71" t="s">
        <v>176</v>
      </c>
      <c r="F71" t="s">
        <v>177</v>
      </c>
      <c r="G71" t="s">
        <v>16</v>
      </c>
      <c r="H71" t="s">
        <v>159</v>
      </c>
      <c r="J71" t="s">
        <v>178</v>
      </c>
      <c r="K71" t="s">
        <v>175</v>
      </c>
      <c r="L71" t="s">
        <v>19</v>
      </c>
      <c r="M71" t="s">
        <v>20</v>
      </c>
      <c r="N71" t="s">
        <v>21</v>
      </c>
    </row>
    <row r="72" spans="2:14">
      <c r="B72" t="s">
        <v>160</v>
      </c>
      <c r="C72" t="s">
        <v>58</v>
      </c>
      <c r="D72" t="s">
        <v>956</v>
      </c>
      <c r="E72" t="s">
        <v>179</v>
      </c>
      <c r="F72" t="s">
        <v>180</v>
      </c>
      <c r="G72" t="s">
        <v>16</v>
      </c>
      <c r="H72" t="s">
        <v>159</v>
      </c>
      <c r="J72" t="s">
        <v>174</v>
      </c>
      <c r="K72" t="s">
        <v>175</v>
      </c>
      <c r="L72" t="s">
        <v>19</v>
      </c>
      <c r="M72" t="s">
        <v>20</v>
      </c>
      <c r="N72" t="s">
        <v>21</v>
      </c>
    </row>
    <row r="73" spans="2:14">
      <c r="B73" t="s">
        <v>160</v>
      </c>
      <c r="C73" t="s">
        <v>58</v>
      </c>
      <c r="D73" t="s">
        <v>956</v>
      </c>
      <c r="E73" t="s">
        <v>181</v>
      </c>
      <c r="F73" t="s">
        <v>182</v>
      </c>
      <c r="G73" t="s">
        <v>16</v>
      </c>
      <c r="H73" t="s">
        <v>159</v>
      </c>
      <c r="J73" t="s">
        <v>183</v>
      </c>
      <c r="K73" t="s">
        <v>175</v>
      </c>
      <c r="L73" t="s">
        <v>19</v>
      </c>
      <c r="M73" t="s">
        <v>20</v>
      </c>
      <c r="N73" t="s">
        <v>21</v>
      </c>
    </row>
    <row r="74" spans="2:14">
      <c r="B74" t="s">
        <v>160</v>
      </c>
      <c r="C74" t="s">
        <v>58</v>
      </c>
      <c r="D74" t="s">
        <v>956</v>
      </c>
      <c r="E74" t="s">
        <v>184</v>
      </c>
      <c r="F74" t="s">
        <v>185</v>
      </c>
      <c r="G74" t="s">
        <v>16</v>
      </c>
      <c r="H74" t="s">
        <v>159</v>
      </c>
      <c r="J74" t="s">
        <v>21</v>
      </c>
      <c r="K74" t="s">
        <v>98</v>
      </c>
      <c r="L74" t="s">
        <v>19</v>
      </c>
      <c r="M74" t="s">
        <v>20</v>
      </c>
      <c r="N74" t="s">
        <v>21</v>
      </c>
    </row>
    <row r="75" spans="2:14">
      <c r="B75" t="s">
        <v>160</v>
      </c>
      <c r="C75" t="s">
        <v>58</v>
      </c>
      <c r="D75" t="s">
        <v>956</v>
      </c>
      <c r="E75" t="s">
        <v>186</v>
      </c>
      <c r="F75" t="s">
        <v>187</v>
      </c>
      <c r="G75" t="s">
        <v>16</v>
      </c>
      <c r="H75" t="s">
        <v>159</v>
      </c>
      <c r="J75" t="s">
        <v>21</v>
      </c>
      <c r="K75" t="s">
        <v>98</v>
      </c>
      <c r="L75" t="s">
        <v>19</v>
      </c>
      <c r="M75" t="s">
        <v>20</v>
      </c>
      <c r="N75" t="s">
        <v>21</v>
      </c>
    </row>
    <row r="76" spans="2:14">
      <c r="B76" t="s">
        <v>160</v>
      </c>
      <c r="C76" t="s">
        <v>58</v>
      </c>
      <c r="D76" t="s">
        <v>956</v>
      </c>
      <c r="E76" t="s">
        <v>188</v>
      </c>
      <c r="F76" t="s">
        <v>189</v>
      </c>
      <c r="G76" t="s">
        <v>16</v>
      </c>
      <c r="H76" t="s">
        <v>159</v>
      </c>
      <c r="J76" t="s">
        <v>190</v>
      </c>
      <c r="K76" t="s">
        <v>18</v>
      </c>
      <c r="L76" t="s">
        <v>19</v>
      </c>
      <c r="M76" t="s">
        <v>20</v>
      </c>
      <c r="N76" t="s">
        <v>21</v>
      </c>
    </row>
    <row r="77" spans="2:14">
      <c r="B77" t="s">
        <v>160</v>
      </c>
      <c r="C77" t="s">
        <v>58</v>
      </c>
      <c r="D77" t="s">
        <v>956</v>
      </c>
      <c r="E77" t="s">
        <v>191</v>
      </c>
      <c r="F77" t="s">
        <v>192</v>
      </c>
      <c r="G77" t="s">
        <v>16</v>
      </c>
      <c r="H77" t="s">
        <v>159</v>
      </c>
      <c r="J77" t="s">
        <v>190</v>
      </c>
      <c r="K77" t="s">
        <v>18</v>
      </c>
      <c r="L77" t="s">
        <v>19</v>
      </c>
      <c r="M77" t="s">
        <v>20</v>
      </c>
      <c r="N77" t="s">
        <v>21</v>
      </c>
    </row>
    <row r="78" spans="2:14">
      <c r="B78" t="s">
        <v>160</v>
      </c>
      <c r="C78" t="s">
        <v>58</v>
      </c>
      <c r="D78" t="s">
        <v>956</v>
      </c>
      <c r="E78" t="s">
        <v>193</v>
      </c>
      <c r="F78" t="s">
        <v>194</v>
      </c>
      <c r="G78" t="s">
        <v>16</v>
      </c>
      <c r="H78" t="s">
        <v>159</v>
      </c>
      <c r="J78" t="s">
        <v>190</v>
      </c>
      <c r="K78" t="s">
        <v>18</v>
      </c>
      <c r="L78" t="s">
        <v>19</v>
      </c>
      <c r="M78" t="s">
        <v>20</v>
      </c>
      <c r="N78" t="s">
        <v>21</v>
      </c>
    </row>
    <row r="79" spans="2:14">
      <c r="B79" t="s">
        <v>160</v>
      </c>
      <c r="C79" t="s">
        <v>58</v>
      </c>
      <c r="D79" t="s">
        <v>956</v>
      </c>
      <c r="E79" t="s">
        <v>195</v>
      </c>
      <c r="F79" t="s">
        <v>196</v>
      </c>
      <c r="G79" t="s">
        <v>16</v>
      </c>
      <c r="H79" t="s">
        <v>159</v>
      </c>
      <c r="J79" t="s">
        <v>190</v>
      </c>
      <c r="K79" t="s">
        <v>18</v>
      </c>
      <c r="L79" t="s">
        <v>19</v>
      </c>
      <c r="M79" t="s">
        <v>20</v>
      </c>
      <c r="N79" t="s">
        <v>21</v>
      </c>
    </row>
    <row r="80" spans="2:14">
      <c r="B80" t="s">
        <v>160</v>
      </c>
      <c r="C80" t="s">
        <v>58</v>
      </c>
      <c r="D80" t="s">
        <v>956</v>
      </c>
      <c r="E80" t="s">
        <v>197</v>
      </c>
      <c r="F80" t="s">
        <v>198</v>
      </c>
      <c r="G80" t="s">
        <v>16</v>
      </c>
      <c r="H80" t="s">
        <v>159</v>
      </c>
      <c r="J80" t="s">
        <v>190</v>
      </c>
      <c r="K80" t="s">
        <v>18</v>
      </c>
      <c r="L80" t="s">
        <v>19</v>
      </c>
      <c r="M80" t="s">
        <v>20</v>
      </c>
      <c r="N80" t="s">
        <v>21</v>
      </c>
    </row>
    <row r="81" spans="2:14">
      <c r="B81" t="s">
        <v>160</v>
      </c>
      <c r="C81" t="s">
        <v>58</v>
      </c>
      <c r="D81" t="s">
        <v>956</v>
      </c>
      <c r="E81" t="s">
        <v>199</v>
      </c>
      <c r="F81" t="s">
        <v>200</v>
      </c>
      <c r="G81" t="s">
        <v>16</v>
      </c>
      <c r="H81" t="s">
        <v>159</v>
      </c>
      <c r="J81" t="s">
        <v>190</v>
      </c>
      <c r="K81" t="s">
        <v>18</v>
      </c>
      <c r="L81" t="s">
        <v>19</v>
      </c>
      <c r="M81" t="s">
        <v>20</v>
      </c>
      <c r="N81" t="s">
        <v>21</v>
      </c>
    </row>
    <row r="82" spans="2:14">
      <c r="B82" t="s">
        <v>160</v>
      </c>
      <c r="C82" t="s">
        <v>58</v>
      </c>
      <c r="D82" t="s">
        <v>956</v>
      </c>
      <c r="E82" t="s">
        <v>201</v>
      </c>
      <c r="F82" t="s">
        <v>202</v>
      </c>
      <c r="G82" t="s">
        <v>16</v>
      </c>
      <c r="H82" t="s">
        <v>159</v>
      </c>
      <c r="J82" t="s">
        <v>190</v>
      </c>
      <c r="K82" t="s">
        <v>18</v>
      </c>
      <c r="L82" t="s">
        <v>19</v>
      </c>
      <c r="M82" t="s">
        <v>20</v>
      </c>
      <c r="N82" t="s">
        <v>21</v>
      </c>
    </row>
    <row r="83" spans="2:14">
      <c r="B83" t="s">
        <v>160</v>
      </c>
      <c r="C83" t="s">
        <v>58</v>
      </c>
      <c r="D83" t="s">
        <v>956</v>
      </c>
      <c r="E83" t="s">
        <v>203</v>
      </c>
      <c r="F83" t="s">
        <v>204</v>
      </c>
      <c r="G83" t="s">
        <v>16</v>
      </c>
      <c r="H83" t="s">
        <v>159</v>
      </c>
      <c r="J83" t="s">
        <v>190</v>
      </c>
      <c r="K83" t="s">
        <v>18</v>
      </c>
      <c r="L83" t="s">
        <v>19</v>
      </c>
      <c r="M83" t="s">
        <v>20</v>
      </c>
      <c r="N83" t="s">
        <v>21</v>
      </c>
    </row>
    <row r="84" spans="2:14">
      <c r="B84" t="s">
        <v>160</v>
      </c>
      <c r="C84" t="s">
        <v>58</v>
      </c>
      <c r="D84" t="s">
        <v>956</v>
      </c>
      <c r="E84" t="s">
        <v>205</v>
      </c>
      <c r="F84" t="s">
        <v>206</v>
      </c>
      <c r="G84" t="s">
        <v>16</v>
      </c>
      <c r="H84" t="s">
        <v>159</v>
      </c>
      <c r="J84" t="s">
        <v>183</v>
      </c>
      <c r="K84" t="s">
        <v>207</v>
      </c>
      <c r="L84" t="s">
        <v>19</v>
      </c>
      <c r="M84" t="s">
        <v>20</v>
      </c>
      <c r="N84" t="s">
        <v>21</v>
      </c>
    </row>
    <row r="85" spans="2:14">
      <c r="B85" t="s">
        <v>160</v>
      </c>
      <c r="C85" t="s">
        <v>58</v>
      </c>
      <c r="D85" t="s">
        <v>956</v>
      </c>
      <c r="E85" t="s">
        <v>208</v>
      </c>
      <c r="F85" t="s">
        <v>209</v>
      </c>
      <c r="G85" t="s">
        <v>16</v>
      </c>
      <c r="H85" t="s">
        <v>159</v>
      </c>
      <c r="J85" t="s">
        <v>21</v>
      </c>
      <c r="K85" t="s">
        <v>74</v>
      </c>
      <c r="L85" t="s">
        <v>19</v>
      </c>
      <c r="M85" t="s">
        <v>20</v>
      </c>
      <c r="N85" t="s">
        <v>21</v>
      </c>
    </row>
    <row r="86" spans="2:14">
      <c r="B86" t="s">
        <v>160</v>
      </c>
      <c r="C86" t="s">
        <v>58</v>
      </c>
      <c r="D86" t="s">
        <v>956</v>
      </c>
      <c r="E86" t="s">
        <v>210</v>
      </c>
      <c r="F86" t="s">
        <v>211</v>
      </c>
      <c r="G86" t="s">
        <v>16</v>
      </c>
      <c r="H86" t="s">
        <v>159</v>
      </c>
      <c r="J86" t="s">
        <v>21</v>
      </c>
      <c r="K86" t="s">
        <v>74</v>
      </c>
      <c r="L86" t="s">
        <v>19</v>
      </c>
      <c r="M86" t="s">
        <v>20</v>
      </c>
      <c r="N86" t="s">
        <v>21</v>
      </c>
    </row>
    <row r="87" spans="2:14">
      <c r="B87" t="s">
        <v>160</v>
      </c>
      <c r="C87" t="s">
        <v>58</v>
      </c>
      <c r="D87" t="s">
        <v>956</v>
      </c>
      <c r="E87" t="s">
        <v>212</v>
      </c>
      <c r="F87" t="s">
        <v>213</v>
      </c>
      <c r="G87" t="s">
        <v>16</v>
      </c>
      <c r="H87" t="s">
        <v>159</v>
      </c>
      <c r="J87" t="s">
        <v>21</v>
      </c>
      <c r="K87" t="s">
        <v>74</v>
      </c>
      <c r="L87" t="s">
        <v>19</v>
      </c>
      <c r="M87" t="s">
        <v>20</v>
      </c>
      <c r="N87" t="s">
        <v>21</v>
      </c>
    </row>
    <row r="88" spans="2:14">
      <c r="B88" t="s">
        <v>160</v>
      </c>
      <c r="C88" t="s">
        <v>58</v>
      </c>
      <c r="D88" t="s">
        <v>956</v>
      </c>
      <c r="E88" t="s">
        <v>214</v>
      </c>
      <c r="F88" t="s">
        <v>215</v>
      </c>
      <c r="G88" t="s">
        <v>16</v>
      </c>
      <c r="H88" t="s">
        <v>159</v>
      </c>
      <c r="J88" t="s">
        <v>21</v>
      </c>
      <c r="K88" t="s">
        <v>74</v>
      </c>
      <c r="L88" t="s">
        <v>19</v>
      </c>
      <c r="M88" t="s">
        <v>20</v>
      </c>
      <c r="N88" t="s">
        <v>21</v>
      </c>
    </row>
    <row r="89" spans="2:14">
      <c r="B89" t="s">
        <v>160</v>
      </c>
      <c r="C89" t="s">
        <v>58</v>
      </c>
      <c r="D89" t="s">
        <v>956</v>
      </c>
      <c r="E89" t="s">
        <v>216</v>
      </c>
      <c r="F89" t="s">
        <v>217</v>
      </c>
      <c r="G89" t="s">
        <v>16</v>
      </c>
      <c r="H89" t="s">
        <v>159</v>
      </c>
      <c r="J89" t="s">
        <v>21</v>
      </c>
      <c r="K89" t="s">
        <v>74</v>
      </c>
      <c r="L89" t="s">
        <v>19</v>
      </c>
      <c r="M89" t="s">
        <v>20</v>
      </c>
      <c r="N89" t="s">
        <v>21</v>
      </c>
    </row>
    <row r="90" spans="2:14">
      <c r="B90" t="s">
        <v>160</v>
      </c>
      <c r="C90" t="s">
        <v>58</v>
      </c>
      <c r="D90" t="s">
        <v>956</v>
      </c>
      <c r="E90" t="s">
        <v>218</v>
      </c>
      <c r="F90" t="s">
        <v>219</v>
      </c>
      <c r="G90" t="s">
        <v>16</v>
      </c>
      <c r="H90" t="s">
        <v>159</v>
      </c>
      <c r="J90" t="s">
        <v>21</v>
      </c>
      <c r="K90" t="s">
        <v>74</v>
      </c>
      <c r="L90" t="s">
        <v>19</v>
      </c>
      <c r="M90" t="s">
        <v>20</v>
      </c>
      <c r="N90" t="s">
        <v>21</v>
      </c>
    </row>
    <row r="91" spans="2:14">
      <c r="B91" t="s">
        <v>160</v>
      </c>
      <c r="C91" t="s">
        <v>58</v>
      </c>
      <c r="D91" t="s">
        <v>956</v>
      </c>
      <c r="E91" t="s">
        <v>220</v>
      </c>
      <c r="F91" t="s">
        <v>221</v>
      </c>
      <c r="G91" t="s">
        <v>16</v>
      </c>
      <c r="H91" t="s">
        <v>159</v>
      </c>
      <c r="J91" t="s">
        <v>21</v>
      </c>
      <c r="K91" t="s">
        <v>74</v>
      </c>
      <c r="L91" t="s">
        <v>19</v>
      </c>
      <c r="M91" t="s">
        <v>20</v>
      </c>
      <c r="N91" t="s">
        <v>21</v>
      </c>
    </row>
    <row r="92" spans="2:14">
      <c r="B92" t="s">
        <v>160</v>
      </c>
      <c r="C92" t="s">
        <v>58</v>
      </c>
      <c r="D92" t="s">
        <v>956</v>
      </c>
      <c r="E92" t="s">
        <v>222</v>
      </c>
      <c r="F92" t="s">
        <v>223</v>
      </c>
      <c r="G92" t="s">
        <v>16</v>
      </c>
      <c r="H92" t="s">
        <v>159</v>
      </c>
      <c r="J92" t="s">
        <v>21</v>
      </c>
      <c r="K92" t="s">
        <v>224</v>
      </c>
      <c r="L92" t="s">
        <v>19</v>
      </c>
      <c r="M92" t="s">
        <v>20</v>
      </c>
      <c r="N92" t="s">
        <v>21</v>
      </c>
    </row>
    <row r="93" spans="2:14">
      <c r="B93" t="s">
        <v>229</v>
      </c>
      <c r="C93" t="s">
        <v>58</v>
      </c>
      <c r="D93" t="s">
        <v>956</v>
      </c>
      <c r="E93" t="s">
        <v>225</v>
      </c>
      <c r="F93" t="s">
        <v>226</v>
      </c>
      <c r="G93" t="s">
        <v>55</v>
      </c>
      <c r="H93" t="s">
        <v>227</v>
      </c>
      <c r="J93" t="s">
        <v>228</v>
      </c>
      <c r="K93" t="s">
        <v>74</v>
      </c>
      <c r="L93" t="s">
        <v>19</v>
      </c>
      <c r="M93" t="s">
        <v>20</v>
      </c>
      <c r="N93" t="s">
        <v>21</v>
      </c>
    </row>
    <row r="94" spans="2:14">
      <c r="B94" t="s">
        <v>229</v>
      </c>
      <c r="C94" t="s">
        <v>58</v>
      </c>
      <c r="D94" t="s">
        <v>956</v>
      </c>
      <c r="E94" t="s">
        <v>230</v>
      </c>
      <c r="F94" t="s">
        <v>231</v>
      </c>
      <c r="G94" t="s">
        <v>55</v>
      </c>
      <c r="H94" t="s">
        <v>227</v>
      </c>
      <c r="J94" t="s">
        <v>228</v>
      </c>
      <c r="K94" t="s">
        <v>74</v>
      </c>
      <c r="L94" t="s">
        <v>19</v>
      </c>
      <c r="M94" t="s">
        <v>20</v>
      </c>
      <c r="N94" t="s">
        <v>21</v>
      </c>
    </row>
    <row r="95" spans="2:14">
      <c r="B95" t="s">
        <v>229</v>
      </c>
      <c r="C95" t="s">
        <v>58</v>
      </c>
      <c r="D95" t="s">
        <v>956</v>
      </c>
      <c r="E95" t="s">
        <v>232</v>
      </c>
      <c r="F95" t="s">
        <v>233</v>
      </c>
      <c r="G95" t="s">
        <v>55</v>
      </c>
      <c r="H95" t="s">
        <v>227</v>
      </c>
      <c r="J95" t="s">
        <v>228</v>
      </c>
      <c r="K95" t="s">
        <v>74</v>
      </c>
      <c r="L95" t="s">
        <v>19</v>
      </c>
      <c r="M95" t="s">
        <v>20</v>
      </c>
      <c r="N95" t="s">
        <v>21</v>
      </c>
    </row>
    <row r="96" spans="2:14">
      <c r="B96" t="s">
        <v>229</v>
      </c>
      <c r="C96" t="s">
        <v>58</v>
      </c>
      <c r="D96" t="s">
        <v>956</v>
      </c>
      <c r="E96" t="s">
        <v>234</v>
      </c>
      <c r="F96" t="s">
        <v>235</v>
      </c>
      <c r="G96" t="s">
        <v>55</v>
      </c>
      <c r="H96" t="s">
        <v>227</v>
      </c>
      <c r="J96" t="s">
        <v>228</v>
      </c>
      <c r="K96" t="s">
        <v>74</v>
      </c>
      <c r="L96" t="s">
        <v>19</v>
      </c>
      <c r="M96" t="s">
        <v>20</v>
      </c>
      <c r="N96" t="s">
        <v>21</v>
      </c>
    </row>
    <row r="97" spans="2:14">
      <c r="B97" t="s">
        <v>229</v>
      </c>
      <c r="C97" t="s">
        <v>58</v>
      </c>
      <c r="D97" t="s">
        <v>956</v>
      </c>
      <c r="E97" t="s">
        <v>236</v>
      </c>
      <c r="F97" t="s">
        <v>237</v>
      </c>
      <c r="G97" t="s">
        <v>55</v>
      </c>
      <c r="H97" t="s">
        <v>227</v>
      </c>
      <c r="J97" t="s">
        <v>228</v>
      </c>
      <c r="K97" t="s">
        <v>74</v>
      </c>
      <c r="L97" t="s">
        <v>19</v>
      </c>
      <c r="M97" t="s">
        <v>20</v>
      </c>
      <c r="N97" t="s">
        <v>21</v>
      </c>
    </row>
    <row r="98" spans="2:14">
      <c r="B98" t="s">
        <v>229</v>
      </c>
      <c r="C98" t="s">
        <v>58</v>
      </c>
      <c r="D98" t="s">
        <v>956</v>
      </c>
      <c r="E98" t="s">
        <v>238</v>
      </c>
      <c r="F98" t="s">
        <v>239</v>
      </c>
      <c r="G98" t="s">
        <v>55</v>
      </c>
      <c r="H98" t="s">
        <v>227</v>
      </c>
      <c r="J98" t="s">
        <v>228</v>
      </c>
      <c r="K98" t="s">
        <v>74</v>
      </c>
      <c r="L98" t="s">
        <v>19</v>
      </c>
      <c r="M98" t="s">
        <v>20</v>
      </c>
      <c r="N98" t="s">
        <v>21</v>
      </c>
    </row>
    <row r="99" spans="2:14">
      <c r="B99" t="s">
        <v>229</v>
      </c>
      <c r="C99" t="s">
        <v>58</v>
      </c>
      <c r="D99" t="s">
        <v>956</v>
      </c>
      <c r="E99" t="s">
        <v>240</v>
      </c>
      <c r="F99" t="s">
        <v>241</v>
      </c>
      <c r="G99" t="s">
        <v>55</v>
      </c>
      <c r="H99" t="s">
        <v>227</v>
      </c>
      <c r="J99" t="s">
        <v>228</v>
      </c>
      <c r="K99" t="s">
        <v>74</v>
      </c>
      <c r="L99" t="s">
        <v>19</v>
      </c>
      <c r="M99" t="s">
        <v>20</v>
      </c>
      <c r="N99" t="s">
        <v>21</v>
      </c>
    </row>
    <row r="100" spans="2:14">
      <c r="B100" t="s">
        <v>229</v>
      </c>
      <c r="C100" t="s">
        <v>58</v>
      </c>
      <c r="D100" t="s">
        <v>956</v>
      </c>
      <c r="E100" t="s">
        <v>242</v>
      </c>
      <c r="F100" t="s">
        <v>243</v>
      </c>
      <c r="G100" t="s">
        <v>55</v>
      </c>
      <c r="H100" t="s">
        <v>227</v>
      </c>
      <c r="J100" t="s">
        <v>228</v>
      </c>
      <c r="K100" t="s">
        <v>74</v>
      </c>
      <c r="L100" t="s">
        <v>19</v>
      </c>
      <c r="M100" t="s">
        <v>20</v>
      </c>
      <c r="N100" t="s">
        <v>21</v>
      </c>
    </row>
    <row r="101" spans="2:14">
      <c r="B101" t="s">
        <v>229</v>
      </c>
      <c r="C101" t="s">
        <v>58</v>
      </c>
      <c r="D101" t="s">
        <v>956</v>
      </c>
      <c r="E101" t="s">
        <v>244</v>
      </c>
      <c r="F101" t="s">
        <v>245</v>
      </c>
      <c r="G101" t="s">
        <v>55</v>
      </c>
      <c r="H101" t="s">
        <v>227</v>
      </c>
      <c r="J101" t="s">
        <v>228</v>
      </c>
      <c r="K101" t="s">
        <v>74</v>
      </c>
      <c r="L101" t="s">
        <v>19</v>
      </c>
      <c r="M101" t="s">
        <v>20</v>
      </c>
      <c r="N101" t="s">
        <v>21</v>
      </c>
    </row>
    <row r="102" spans="2:14">
      <c r="B102" t="s">
        <v>229</v>
      </c>
      <c r="C102" t="s">
        <v>58</v>
      </c>
      <c r="D102" t="s">
        <v>956</v>
      </c>
      <c r="E102" t="s">
        <v>246</v>
      </c>
      <c r="F102" t="s">
        <v>247</v>
      </c>
      <c r="G102" t="s">
        <v>55</v>
      </c>
      <c r="H102" t="s">
        <v>227</v>
      </c>
      <c r="J102" t="s">
        <v>228</v>
      </c>
      <c r="K102" t="s">
        <v>74</v>
      </c>
      <c r="L102" t="s">
        <v>19</v>
      </c>
      <c r="M102" t="s">
        <v>20</v>
      </c>
      <c r="N102" t="s">
        <v>21</v>
      </c>
    </row>
    <row r="103" spans="2:14">
      <c r="B103" t="s">
        <v>229</v>
      </c>
      <c r="C103" t="s">
        <v>58</v>
      </c>
      <c r="D103" t="s">
        <v>956</v>
      </c>
      <c r="E103" t="s">
        <v>248</v>
      </c>
      <c r="F103" t="s">
        <v>249</v>
      </c>
      <c r="G103" t="s">
        <v>55</v>
      </c>
      <c r="H103" t="s">
        <v>227</v>
      </c>
      <c r="J103" t="s">
        <v>228</v>
      </c>
      <c r="K103" t="s">
        <v>74</v>
      </c>
      <c r="L103" t="s">
        <v>19</v>
      </c>
      <c r="M103" t="s">
        <v>20</v>
      </c>
      <c r="N103" t="s">
        <v>21</v>
      </c>
    </row>
    <row r="104" spans="2:14">
      <c r="B104" t="s">
        <v>229</v>
      </c>
      <c r="C104" t="s">
        <v>58</v>
      </c>
      <c r="D104" t="s">
        <v>956</v>
      </c>
      <c r="E104" t="s">
        <v>250</v>
      </c>
      <c r="F104" t="s">
        <v>251</v>
      </c>
      <c r="G104" t="s">
        <v>55</v>
      </c>
      <c r="H104" t="s">
        <v>227</v>
      </c>
      <c r="J104" t="s">
        <v>228</v>
      </c>
      <c r="K104" t="s">
        <v>74</v>
      </c>
      <c r="L104" t="s">
        <v>19</v>
      </c>
      <c r="M104" t="s">
        <v>20</v>
      </c>
      <c r="N104" t="s">
        <v>21</v>
      </c>
    </row>
    <row r="105" spans="2:14">
      <c r="B105" t="s">
        <v>229</v>
      </c>
      <c r="C105" t="s">
        <v>58</v>
      </c>
      <c r="D105" t="s">
        <v>956</v>
      </c>
      <c r="E105" t="s">
        <v>252</v>
      </c>
      <c r="F105" t="s">
        <v>253</v>
      </c>
      <c r="G105" t="s">
        <v>95</v>
      </c>
      <c r="H105" t="s">
        <v>56</v>
      </c>
      <c r="J105" t="s">
        <v>228</v>
      </c>
      <c r="K105" t="s">
        <v>74</v>
      </c>
      <c r="L105" t="s">
        <v>101</v>
      </c>
      <c r="M105" t="s">
        <v>20</v>
      </c>
      <c r="N105" t="s">
        <v>21</v>
      </c>
    </row>
    <row r="106" spans="2:14">
      <c r="B106" t="s">
        <v>229</v>
      </c>
      <c r="C106" t="s">
        <v>58</v>
      </c>
      <c r="D106" t="s">
        <v>956</v>
      </c>
      <c r="E106" t="s">
        <v>254</v>
      </c>
      <c r="F106" t="s">
        <v>255</v>
      </c>
      <c r="G106" t="s">
        <v>95</v>
      </c>
      <c r="H106" t="s">
        <v>56</v>
      </c>
      <c r="J106" t="s">
        <v>228</v>
      </c>
      <c r="K106" t="s">
        <v>74</v>
      </c>
      <c r="L106" t="s">
        <v>101</v>
      </c>
      <c r="M106" t="s">
        <v>20</v>
      </c>
      <c r="N106" t="s">
        <v>21</v>
      </c>
    </row>
    <row r="107" spans="2:14">
      <c r="B107" t="s">
        <v>229</v>
      </c>
      <c r="C107" t="s">
        <v>58</v>
      </c>
      <c r="D107" t="s">
        <v>956</v>
      </c>
      <c r="E107" t="s">
        <v>256</v>
      </c>
      <c r="F107" t="s">
        <v>257</v>
      </c>
      <c r="G107" t="s">
        <v>95</v>
      </c>
      <c r="H107" t="s">
        <v>56</v>
      </c>
      <c r="J107" t="s">
        <v>228</v>
      </c>
      <c r="K107" t="s">
        <v>74</v>
      </c>
      <c r="L107" t="s">
        <v>101</v>
      </c>
      <c r="M107" t="s">
        <v>20</v>
      </c>
      <c r="N107" t="s">
        <v>21</v>
      </c>
    </row>
    <row r="108" spans="2:14">
      <c r="B108" t="s">
        <v>229</v>
      </c>
      <c r="C108" t="s">
        <v>58</v>
      </c>
      <c r="D108" t="s">
        <v>956</v>
      </c>
      <c r="E108" t="s">
        <v>258</v>
      </c>
      <c r="F108" t="s">
        <v>259</v>
      </c>
      <c r="G108" t="s">
        <v>95</v>
      </c>
      <c r="H108" t="s">
        <v>56</v>
      </c>
      <c r="J108" t="s">
        <v>228</v>
      </c>
      <c r="K108" t="s">
        <v>74</v>
      </c>
      <c r="L108" t="s">
        <v>101</v>
      </c>
      <c r="M108" t="s">
        <v>20</v>
      </c>
      <c r="N108" t="s">
        <v>21</v>
      </c>
    </row>
    <row r="109" spans="2:14">
      <c r="B109" t="s">
        <v>263</v>
      </c>
      <c r="C109" t="s">
        <v>58</v>
      </c>
      <c r="D109" t="s">
        <v>956</v>
      </c>
      <c r="E109" t="s">
        <v>260</v>
      </c>
      <c r="F109" t="s">
        <v>261</v>
      </c>
      <c r="G109" t="s">
        <v>16</v>
      </c>
      <c r="H109" t="s">
        <v>262</v>
      </c>
      <c r="J109" t="s">
        <v>21</v>
      </c>
      <c r="K109" t="s">
        <v>21</v>
      </c>
      <c r="L109" t="s">
        <v>119</v>
      </c>
      <c r="M109" t="s">
        <v>20</v>
      </c>
      <c r="N109" t="s">
        <v>21</v>
      </c>
    </row>
    <row r="110" spans="2:14">
      <c r="B110" t="s">
        <v>263</v>
      </c>
      <c r="C110" t="s">
        <v>58</v>
      </c>
      <c r="D110" t="s">
        <v>956</v>
      </c>
      <c r="E110" t="s">
        <v>264</v>
      </c>
      <c r="F110" t="s">
        <v>265</v>
      </c>
      <c r="G110" t="s">
        <v>16</v>
      </c>
      <c r="H110" t="s">
        <v>262</v>
      </c>
      <c r="J110" t="s">
        <v>21</v>
      </c>
      <c r="K110" t="s">
        <v>21</v>
      </c>
      <c r="L110" t="s">
        <v>119</v>
      </c>
      <c r="M110" t="s">
        <v>20</v>
      </c>
      <c r="N110" t="s">
        <v>21</v>
      </c>
    </row>
    <row r="111" spans="2:14">
      <c r="B111" t="s">
        <v>263</v>
      </c>
      <c r="C111" t="s">
        <v>58</v>
      </c>
      <c r="D111" t="s">
        <v>956</v>
      </c>
      <c r="E111" t="s">
        <v>266</v>
      </c>
      <c r="F111" t="s">
        <v>267</v>
      </c>
      <c r="G111" t="s">
        <v>16</v>
      </c>
      <c r="H111" t="s">
        <v>262</v>
      </c>
      <c r="J111" t="s">
        <v>21</v>
      </c>
      <c r="K111" t="s">
        <v>21</v>
      </c>
      <c r="L111" t="s">
        <v>119</v>
      </c>
      <c r="M111" t="s">
        <v>20</v>
      </c>
      <c r="N111" t="s">
        <v>21</v>
      </c>
    </row>
    <row r="112" spans="2:14">
      <c r="B112" t="s">
        <v>270</v>
      </c>
      <c r="C112" t="s">
        <v>58</v>
      </c>
      <c r="D112" t="s">
        <v>956</v>
      </c>
      <c r="E112" t="s">
        <v>268</v>
      </c>
      <c r="F112" t="s">
        <v>269</v>
      </c>
      <c r="G112" t="s">
        <v>16</v>
      </c>
      <c r="H112" t="s">
        <v>262</v>
      </c>
      <c r="J112" t="s">
        <v>21</v>
      </c>
      <c r="K112" t="s">
        <v>21</v>
      </c>
      <c r="L112" t="s">
        <v>119</v>
      </c>
      <c r="M112" t="s">
        <v>20</v>
      </c>
      <c r="N112" t="s">
        <v>21</v>
      </c>
    </row>
    <row r="113" spans="2:14">
      <c r="B113" t="s">
        <v>270</v>
      </c>
      <c r="C113" t="s">
        <v>58</v>
      </c>
      <c r="D113" t="s">
        <v>956</v>
      </c>
      <c r="E113" t="s">
        <v>271</v>
      </c>
      <c r="F113" t="s">
        <v>272</v>
      </c>
      <c r="G113" t="s">
        <v>16</v>
      </c>
      <c r="H113" t="s">
        <v>262</v>
      </c>
      <c r="J113" t="s">
        <v>21</v>
      </c>
      <c r="K113" t="s">
        <v>21</v>
      </c>
      <c r="L113" t="s">
        <v>119</v>
      </c>
      <c r="M113" t="s">
        <v>20</v>
      </c>
      <c r="N113" t="s">
        <v>21</v>
      </c>
    </row>
    <row r="114" spans="2:14">
      <c r="B114" t="s">
        <v>270</v>
      </c>
      <c r="C114" t="s">
        <v>58</v>
      </c>
      <c r="D114" t="s">
        <v>956</v>
      </c>
      <c r="E114" t="s">
        <v>273</v>
      </c>
      <c r="F114" t="s">
        <v>274</v>
      </c>
      <c r="G114" t="s">
        <v>16</v>
      </c>
      <c r="H114" t="s">
        <v>262</v>
      </c>
      <c r="J114" t="s">
        <v>21</v>
      </c>
      <c r="K114" t="s">
        <v>21</v>
      </c>
      <c r="L114" t="s">
        <v>119</v>
      </c>
      <c r="M114" t="s">
        <v>20</v>
      </c>
      <c r="N114" t="s">
        <v>21</v>
      </c>
    </row>
    <row r="115" spans="2:14">
      <c r="B115" t="s">
        <v>278</v>
      </c>
      <c r="C115" t="s">
        <v>58</v>
      </c>
      <c r="D115" t="s">
        <v>956</v>
      </c>
      <c r="E115" t="s">
        <v>275</v>
      </c>
      <c r="F115" t="s">
        <v>276</v>
      </c>
      <c r="G115" t="s">
        <v>16</v>
      </c>
      <c r="H115" t="s">
        <v>277</v>
      </c>
      <c r="J115" t="s">
        <v>21</v>
      </c>
      <c r="K115" t="s">
        <v>21</v>
      </c>
      <c r="L115" t="s">
        <v>21</v>
      </c>
      <c r="M115" t="s">
        <v>20</v>
      </c>
      <c r="N115">
        <v>1</v>
      </c>
    </row>
    <row r="116" spans="2:14">
      <c r="B116" t="s">
        <v>278</v>
      </c>
      <c r="C116" t="s">
        <v>58</v>
      </c>
      <c r="D116" t="s">
        <v>956</v>
      </c>
      <c r="E116" t="s">
        <v>279</v>
      </c>
      <c r="F116" t="s">
        <v>280</v>
      </c>
      <c r="G116" t="s">
        <v>16</v>
      </c>
      <c r="H116" t="s">
        <v>277</v>
      </c>
      <c r="J116" t="s">
        <v>21</v>
      </c>
      <c r="K116" t="s">
        <v>21</v>
      </c>
      <c r="L116" t="s">
        <v>21</v>
      </c>
      <c r="M116" t="s">
        <v>20</v>
      </c>
      <c r="N116">
        <v>1</v>
      </c>
    </row>
    <row r="117" spans="2:14">
      <c r="B117" t="s">
        <v>278</v>
      </c>
      <c r="C117" t="s">
        <v>58</v>
      </c>
      <c r="D117" t="s">
        <v>956</v>
      </c>
      <c r="E117" t="s">
        <v>281</v>
      </c>
      <c r="F117" t="s">
        <v>282</v>
      </c>
      <c r="G117" t="s">
        <v>16</v>
      </c>
      <c r="H117" t="s">
        <v>277</v>
      </c>
      <c r="J117" t="s">
        <v>21</v>
      </c>
      <c r="K117" t="s">
        <v>21</v>
      </c>
      <c r="L117" t="s">
        <v>21</v>
      </c>
      <c r="M117" t="s">
        <v>20</v>
      </c>
      <c r="N117">
        <v>1</v>
      </c>
    </row>
    <row r="118" spans="2:14">
      <c r="B118" t="s">
        <v>278</v>
      </c>
      <c r="C118" t="s">
        <v>58</v>
      </c>
      <c r="D118" t="s">
        <v>956</v>
      </c>
      <c r="E118" t="s">
        <v>283</v>
      </c>
      <c r="F118" t="s">
        <v>284</v>
      </c>
      <c r="G118" t="s">
        <v>16</v>
      </c>
      <c r="H118" t="s">
        <v>277</v>
      </c>
      <c r="J118" t="s">
        <v>21</v>
      </c>
      <c r="K118" t="s">
        <v>21</v>
      </c>
      <c r="L118" t="s">
        <v>21</v>
      </c>
      <c r="M118" t="s">
        <v>20</v>
      </c>
      <c r="N118">
        <v>1</v>
      </c>
    </row>
    <row r="119" spans="2:14">
      <c r="B119" t="s">
        <v>278</v>
      </c>
      <c r="C119" t="s">
        <v>58</v>
      </c>
      <c r="D119" t="s">
        <v>956</v>
      </c>
      <c r="E119" t="s">
        <v>285</v>
      </c>
      <c r="F119" t="s">
        <v>286</v>
      </c>
      <c r="G119" t="s">
        <v>16</v>
      </c>
      <c r="H119" t="s">
        <v>277</v>
      </c>
      <c r="J119" t="s">
        <v>21</v>
      </c>
      <c r="K119" t="s">
        <v>21</v>
      </c>
      <c r="L119" t="s">
        <v>21</v>
      </c>
      <c r="M119" t="s">
        <v>20</v>
      </c>
      <c r="N119">
        <v>1</v>
      </c>
    </row>
    <row r="120" spans="2:14">
      <c r="B120" t="s">
        <v>278</v>
      </c>
      <c r="C120" t="s">
        <v>58</v>
      </c>
      <c r="D120" t="s">
        <v>956</v>
      </c>
      <c r="E120" t="s">
        <v>287</v>
      </c>
      <c r="F120" t="s">
        <v>276</v>
      </c>
      <c r="G120" t="s">
        <v>16</v>
      </c>
      <c r="H120" t="s">
        <v>277</v>
      </c>
      <c r="J120" t="s">
        <v>21</v>
      </c>
      <c r="K120" t="s">
        <v>21</v>
      </c>
      <c r="L120" t="s">
        <v>21</v>
      </c>
      <c r="M120" t="s">
        <v>20</v>
      </c>
      <c r="N120">
        <v>1</v>
      </c>
    </row>
    <row r="121" spans="2:14">
      <c r="B121" t="s">
        <v>278</v>
      </c>
      <c r="C121" t="s">
        <v>58</v>
      </c>
      <c r="D121" t="s">
        <v>956</v>
      </c>
      <c r="E121" t="s">
        <v>288</v>
      </c>
      <c r="F121" t="s">
        <v>289</v>
      </c>
      <c r="G121" t="s">
        <v>16</v>
      </c>
      <c r="H121" t="s">
        <v>277</v>
      </c>
      <c r="J121" t="s">
        <v>21</v>
      </c>
      <c r="K121" t="s">
        <v>21</v>
      </c>
      <c r="L121" t="s">
        <v>21</v>
      </c>
      <c r="M121" t="s">
        <v>20</v>
      </c>
      <c r="N121">
        <v>1</v>
      </c>
    </row>
    <row r="122" spans="2:14">
      <c r="B122" t="s">
        <v>278</v>
      </c>
      <c r="C122" t="s">
        <v>58</v>
      </c>
      <c r="D122" t="s">
        <v>956</v>
      </c>
      <c r="E122" t="s">
        <v>290</v>
      </c>
      <c r="F122" t="s">
        <v>291</v>
      </c>
      <c r="G122" t="s">
        <v>16</v>
      </c>
      <c r="H122" t="s">
        <v>277</v>
      </c>
      <c r="J122" t="s">
        <v>21</v>
      </c>
      <c r="K122" t="s">
        <v>21</v>
      </c>
      <c r="L122" t="s">
        <v>21</v>
      </c>
      <c r="M122" t="s">
        <v>20</v>
      </c>
      <c r="N122">
        <v>1</v>
      </c>
    </row>
    <row r="123" spans="2:14">
      <c r="B123" t="s">
        <v>278</v>
      </c>
      <c r="C123" t="s">
        <v>58</v>
      </c>
      <c r="D123" t="s">
        <v>956</v>
      </c>
      <c r="E123" t="s">
        <v>292</v>
      </c>
      <c r="F123" t="s">
        <v>293</v>
      </c>
      <c r="G123" t="s">
        <v>16</v>
      </c>
      <c r="H123" t="s">
        <v>277</v>
      </c>
      <c r="J123" t="s">
        <v>21</v>
      </c>
      <c r="K123" t="s">
        <v>21</v>
      </c>
      <c r="L123" t="s">
        <v>21</v>
      </c>
      <c r="M123" t="s">
        <v>20</v>
      </c>
      <c r="N123">
        <v>1</v>
      </c>
    </row>
    <row r="124" spans="2:14">
      <c r="B124" t="s">
        <v>278</v>
      </c>
      <c r="C124" t="s">
        <v>58</v>
      </c>
      <c r="D124" t="s">
        <v>956</v>
      </c>
      <c r="E124" t="s">
        <v>294</v>
      </c>
      <c r="F124" t="s">
        <v>295</v>
      </c>
      <c r="G124" t="s">
        <v>16</v>
      </c>
      <c r="H124" t="s">
        <v>277</v>
      </c>
      <c r="J124" t="s">
        <v>21</v>
      </c>
      <c r="K124" t="s">
        <v>21</v>
      </c>
      <c r="L124" t="s">
        <v>21</v>
      </c>
      <c r="M124" t="s">
        <v>20</v>
      </c>
      <c r="N124">
        <v>1</v>
      </c>
    </row>
    <row r="125" spans="2:14">
      <c r="B125" t="s">
        <v>278</v>
      </c>
      <c r="C125" t="s">
        <v>58</v>
      </c>
      <c r="D125" t="s">
        <v>956</v>
      </c>
      <c r="E125" t="s">
        <v>296</v>
      </c>
      <c r="F125" t="s">
        <v>297</v>
      </c>
      <c r="G125" t="s">
        <v>16</v>
      </c>
      <c r="H125" t="s">
        <v>277</v>
      </c>
      <c r="L125" t="s">
        <v>21</v>
      </c>
      <c r="M125" t="s">
        <v>20</v>
      </c>
      <c r="N125">
        <v>1</v>
      </c>
    </row>
    <row r="126" spans="2:14">
      <c r="B126" t="s">
        <v>278</v>
      </c>
      <c r="C126" t="s">
        <v>58</v>
      </c>
      <c r="D126" t="s">
        <v>956</v>
      </c>
      <c r="E126" t="s">
        <v>298</v>
      </c>
      <c r="F126" t="s">
        <v>276</v>
      </c>
      <c r="G126" t="s">
        <v>16</v>
      </c>
      <c r="H126" t="s">
        <v>277</v>
      </c>
      <c r="J126" t="s">
        <v>21</v>
      </c>
      <c r="K126" t="s">
        <v>21</v>
      </c>
      <c r="L126" t="s">
        <v>21</v>
      </c>
      <c r="M126" t="s">
        <v>20</v>
      </c>
      <c r="N126">
        <v>1</v>
      </c>
    </row>
    <row r="127" spans="2:14">
      <c r="B127" t="s">
        <v>278</v>
      </c>
      <c r="C127" t="s">
        <v>58</v>
      </c>
      <c r="D127" t="s">
        <v>956</v>
      </c>
      <c r="E127" t="s">
        <v>299</v>
      </c>
      <c r="F127" t="s">
        <v>286</v>
      </c>
      <c r="G127" t="s">
        <v>16</v>
      </c>
      <c r="H127" t="s">
        <v>277</v>
      </c>
      <c r="J127" t="s">
        <v>21</v>
      </c>
      <c r="K127" t="s">
        <v>21</v>
      </c>
      <c r="L127" t="s">
        <v>21</v>
      </c>
      <c r="M127" t="s">
        <v>20</v>
      </c>
      <c r="N127">
        <v>1</v>
      </c>
    </row>
    <row r="128" spans="2:14">
      <c r="B128" t="s">
        <v>278</v>
      </c>
      <c r="C128" t="s">
        <v>58</v>
      </c>
      <c r="D128" t="s">
        <v>956</v>
      </c>
      <c r="E128" t="s">
        <v>300</v>
      </c>
      <c r="F128" t="s">
        <v>276</v>
      </c>
      <c r="G128" t="s">
        <v>16</v>
      </c>
      <c r="H128" t="s">
        <v>277</v>
      </c>
      <c r="J128" t="s">
        <v>21</v>
      </c>
      <c r="K128" t="s">
        <v>21</v>
      </c>
      <c r="L128" t="s">
        <v>21</v>
      </c>
      <c r="M128" t="s">
        <v>20</v>
      </c>
      <c r="N128">
        <v>1</v>
      </c>
    </row>
    <row r="129" spans="2:14">
      <c r="B129" t="s">
        <v>278</v>
      </c>
      <c r="C129" t="s">
        <v>58</v>
      </c>
      <c r="D129" t="s">
        <v>956</v>
      </c>
      <c r="E129" t="s">
        <v>301</v>
      </c>
      <c r="F129" t="s">
        <v>289</v>
      </c>
      <c r="G129" t="s">
        <v>16</v>
      </c>
      <c r="H129" t="s">
        <v>277</v>
      </c>
      <c r="J129" t="s">
        <v>21</v>
      </c>
      <c r="K129" t="s">
        <v>21</v>
      </c>
      <c r="L129" t="s">
        <v>21</v>
      </c>
      <c r="M129" t="s">
        <v>20</v>
      </c>
      <c r="N129">
        <v>1</v>
      </c>
    </row>
    <row r="130" spans="2:14">
      <c r="B130" t="s">
        <v>278</v>
      </c>
      <c r="C130" t="s">
        <v>58</v>
      </c>
      <c r="D130" t="s">
        <v>956</v>
      </c>
      <c r="E130" t="s">
        <v>302</v>
      </c>
      <c r="F130" t="s">
        <v>291</v>
      </c>
      <c r="G130" t="s">
        <v>16</v>
      </c>
      <c r="H130" t="s">
        <v>277</v>
      </c>
      <c r="J130" t="s">
        <v>21</v>
      </c>
      <c r="K130" t="s">
        <v>21</v>
      </c>
      <c r="L130" t="s">
        <v>21</v>
      </c>
      <c r="M130" t="s">
        <v>20</v>
      </c>
      <c r="N130">
        <v>1</v>
      </c>
    </row>
    <row r="131" spans="2:14">
      <c r="B131" t="s">
        <v>278</v>
      </c>
      <c r="C131" t="s">
        <v>58</v>
      </c>
      <c r="D131" t="s">
        <v>956</v>
      </c>
      <c r="E131" t="s">
        <v>303</v>
      </c>
      <c r="F131" t="s">
        <v>293</v>
      </c>
      <c r="G131" t="s">
        <v>16</v>
      </c>
      <c r="H131" t="s">
        <v>277</v>
      </c>
      <c r="J131" t="s">
        <v>21</v>
      </c>
      <c r="K131" t="s">
        <v>21</v>
      </c>
      <c r="L131" t="s">
        <v>21</v>
      </c>
      <c r="M131" t="s">
        <v>20</v>
      </c>
      <c r="N131">
        <v>1</v>
      </c>
    </row>
    <row r="132" spans="2:14">
      <c r="B132" t="s">
        <v>278</v>
      </c>
      <c r="C132" t="s">
        <v>58</v>
      </c>
      <c r="D132" t="s">
        <v>956</v>
      </c>
      <c r="E132" t="s">
        <v>304</v>
      </c>
      <c r="F132" t="s">
        <v>305</v>
      </c>
      <c r="G132" t="s">
        <v>16</v>
      </c>
      <c r="H132" t="s">
        <v>277</v>
      </c>
      <c r="J132" t="s">
        <v>21</v>
      </c>
      <c r="K132" t="s">
        <v>21</v>
      </c>
      <c r="L132" t="s">
        <v>21</v>
      </c>
      <c r="M132" t="s">
        <v>20</v>
      </c>
      <c r="N132">
        <v>1</v>
      </c>
    </row>
    <row r="133" spans="2:14">
      <c r="B133" t="s">
        <v>278</v>
      </c>
      <c r="C133" t="s">
        <v>58</v>
      </c>
      <c r="D133" t="s">
        <v>956</v>
      </c>
      <c r="E133" t="s">
        <v>306</v>
      </c>
      <c r="F133" t="s">
        <v>307</v>
      </c>
      <c r="G133" t="s">
        <v>16</v>
      </c>
      <c r="H133" t="s">
        <v>277</v>
      </c>
      <c r="J133" t="s">
        <v>21</v>
      </c>
      <c r="K133" t="s">
        <v>21</v>
      </c>
      <c r="L133" t="s">
        <v>21</v>
      </c>
      <c r="M133" t="s">
        <v>20</v>
      </c>
      <c r="N133">
        <v>1</v>
      </c>
    </row>
    <row r="134" spans="2:14">
      <c r="B134" t="s">
        <v>278</v>
      </c>
      <c r="C134" t="s">
        <v>58</v>
      </c>
      <c r="D134" t="s">
        <v>956</v>
      </c>
      <c r="E134" t="s">
        <v>308</v>
      </c>
      <c r="F134" t="s">
        <v>293</v>
      </c>
      <c r="G134" t="s">
        <v>16</v>
      </c>
      <c r="H134" t="s">
        <v>277</v>
      </c>
      <c r="J134" t="s">
        <v>21</v>
      </c>
      <c r="K134" t="s">
        <v>21</v>
      </c>
      <c r="L134" t="s">
        <v>21</v>
      </c>
      <c r="M134" t="s">
        <v>20</v>
      </c>
      <c r="N134">
        <v>1</v>
      </c>
    </row>
    <row r="135" spans="2:14">
      <c r="B135" t="s">
        <v>278</v>
      </c>
      <c r="C135" t="s">
        <v>58</v>
      </c>
      <c r="D135" t="s">
        <v>956</v>
      </c>
      <c r="E135" t="s">
        <v>309</v>
      </c>
      <c r="F135" t="s">
        <v>310</v>
      </c>
      <c r="G135" t="s">
        <v>16</v>
      </c>
      <c r="H135" t="s">
        <v>277</v>
      </c>
      <c r="J135" t="s">
        <v>21</v>
      </c>
      <c r="K135" t="s">
        <v>21</v>
      </c>
      <c r="L135" t="s">
        <v>21</v>
      </c>
      <c r="M135" t="s">
        <v>20</v>
      </c>
      <c r="N135">
        <v>1</v>
      </c>
    </row>
    <row r="136" spans="2:14">
      <c r="B136" t="s">
        <v>278</v>
      </c>
      <c r="C136" t="s">
        <v>58</v>
      </c>
      <c r="D136" t="s">
        <v>956</v>
      </c>
      <c r="E136" t="s">
        <v>311</v>
      </c>
      <c r="F136" t="s">
        <v>289</v>
      </c>
      <c r="G136" t="s">
        <v>16</v>
      </c>
      <c r="H136" t="s">
        <v>277</v>
      </c>
      <c r="J136" t="s">
        <v>21</v>
      </c>
      <c r="K136" t="s">
        <v>21</v>
      </c>
      <c r="L136" t="s">
        <v>21</v>
      </c>
      <c r="M136" t="s">
        <v>20</v>
      </c>
      <c r="N136">
        <v>1</v>
      </c>
    </row>
    <row r="137" spans="2:14">
      <c r="B137" t="s">
        <v>278</v>
      </c>
      <c r="C137" t="s">
        <v>58</v>
      </c>
      <c r="D137" t="s">
        <v>956</v>
      </c>
      <c r="E137" t="s">
        <v>312</v>
      </c>
      <c r="F137" t="s">
        <v>289</v>
      </c>
      <c r="G137" t="s">
        <v>16</v>
      </c>
      <c r="H137" t="s">
        <v>277</v>
      </c>
      <c r="J137" t="s">
        <v>21</v>
      </c>
      <c r="K137" t="s">
        <v>21</v>
      </c>
      <c r="L137" t="s">
        <v>21</v>
      </c>
      <c r="M137" t="s">
        <v>20</v>
      </c>
      <c r="N137">
        <v>1</v>
      </c>
    </row>
    <row r="138" spans="2:14">
      <c r="B138" t="s">
        <v>278</v>
      </c>
      <c r="C138" t="s">
        <v>58</v>
      </c>
      <c r="D138" t="s">
        <v>956</v>
      </c>
      <c r="E138" t="s">
        <v>313</v>
      </c>
      <c r="F138" t="s">
        <v>282</v>
      </c>
      <c r="G138" t="s">
        <v>16</v>
      </c>
      <c r="H138" t="s">
        <v>277</v>
      </c>
      <c r="J138" t="s">
        <v>21</v>
      </c>
      <c r="K138" t="s">
        <v>21</v>
      </c>
      <c r="L138" t="s">
        <v>21</v>
      </c>
      <c r="M138" t="s">
        <v>20</v>
      </c>
      <c r="N138">
        <v>1</v>
      </c>
    </row>
    <row r="139" spans="2:14">
      <c r="B139" t="s">
        <v>278</v>
      </c>
      <c r="C139" t="s">
        <v>58</v>
      </c>
      <c r="D139" t="s">
        <v>956</v>
      </c>
      <c r="E139" t="s">
        <v>314</v>
      </c>
      <c r="F139" t="s">
        <v>280</v>
      </c>
      <c r="G139" t="s">
        <v>16</v>
      </c>
      <c r="H139" t="s">
        <v>277</v>
      </c>
      <c r="J139" t="s">
        <v>21</v>
      </c>
      <c r="K139" t="s">
        <v>21</v>
      </c>
      <c r="L139" t="s">
        <v>21</v>
      </c>
      <c r="M139" t="s">
        <v>20</v>
      </c>
      <c r="N139">
        <v>1</v>
      </c>
    </row>
    <row r="140" spans="2:14">
      <c r="B140" t="s">
        <v>278</v>
      </c>
      <c r="C140" t="s">
        <v>58</v>
      </c>
      <c r="D140" t="s">
        <v>956</v>
      </c>
      <c r="E140" t="s">
        <v>315</v>
      </c>
      <c r="F140" t="s">
        <v>316</v>
      </c>
      <c r="G140" t="s">
        <v>16</v>
      </c>
      <c r="H140" t="s">
        <v>277</v>
      </c>
      <c r="J140" t="s">
        <v>21</v>
      </c>
      <c r="K140" t="s">
        <v>21</v>
      </c>
      <c r="L140" t="s">
        <v>21</v>
      </c>
      <c r="M140" t="s">
        <v>20</v>
      </c>
      <c r="N140">
        <v>1</v>
      </c>
    </row>
    <row r="141" spans="2:14">
      <c r="B141" t="s">
        <v>278</v>
      </c>
      <c r="C141" t="s">
        <v>58</v>
      </c>
      <c r="D141" t="s">
        <v>956</v>
      </c>
      <c r="E141" t="s">
        <v>317</v>
      </c>
      <c r="F141" t="s">
        <v>295</v>
      </c>
      <c r="G141" t="s">
        <v>16</v>
      </c>
      <c r="H141" t="s">
        <v>277</v>
      </c>
      <c r="J141" t="s">
        <v>21</v>
      </c>
      <c r="K141" t="s">
        <v>21</v>
      </c>
      <c r="L141" t="s">
        <v>21</v>
      </c>
      <c r="M141" t="s">
        <v>20</v>
      </c>
      <c r="N141">
        <v>1</v>
      </c>
    </row>
    <row r="142" spans="2:14">
      <c r="B142" t="s">
        <v>278</v>
      </c>
      <c r="C142" t="s">
        <v>58</v>
      </c>
      <c r="D142" t="s">
        <v>956</v>
      </c>
      <c r="E142" t="s">
        <v>318</v>
      </c>
      <c r="F142" t="s">
        <v>282</v>
      </c>
      <c r="G142" t="s">
        <v>16</v>
      </c>
      <c r="H142" t="s">
        <v>277</v>
      </c>
      <c r="J142" t="s">
        <v>21</v>
      </c>
      <c r="K142" t="s">
        <v>21</v>
      </c>
      <c r="L142" t="s">
        <v>21</v>
      </c>
      <c r="M142" t="s">
        <v>20</v>
      </c>
      <c r="N142">
        <v>1</v>
      </c>
    </row>
    <row r="143" spans="2:14">
      <c r="B143" t="s">
        <v>278</v>
      </c>
      <c r="C143" t="s">
        <v>58</v>
      </c>
      <c r="D143" t="s">
        <v>956</v>
      </c>
      <c r="E143" t="s">
        <v>319</v>
      </c>
      <c r="F143" t="s">
        <v>284</v>
      </c>
      <c r="G143" t="s">
        <v>16</v>
      </c>
      <c r="H143" t="s">
        <v>277</v>
      </c>
      <c r="J143" t="s">
        <v>21</v>
      </c>
      <c r="K143" t="s">
        <v>21</v>
      </c>
      <c r="L143" t="s">
        <v>21</v>
      </c>
      <c r="M143" t="s">
        <v>20</v>
      </c>
      <c r="N143">
        <v>1</v>
      </c>
    </row>
    <row r="144" spans="2:14">
      <c r="B144" t="s">
        <v>278</v>
      </c>
      <c r="C144" t="s">
        <v>58</v>
      </c>
      <c r="D144" t="s">
        <v>956</v>
      </c>
      <c r="E144" t="s">
        <v>320</v>
      </c>
      <c r="F144" t="s">
        <v>286</v>
      </c>
      <c r="G144" t="s">
        <v>16</v>
      </c>
      <c r="H144" t="s">
        <v>277</v>
      </c>
      <c r="J144" t="s">
        <v>21</v>
      </c>
      <c r="K144" t="s">
        <v>21</v>
      </c>
      <c r="L144" t="s">
        <v>21</v>
      </c>
      <c r="M144" t="s">
        <v>20</v>
      </c>
      <c r="N144">
        <v>1</v>
      </c>
    </row>
    <row r="145" spans="2:14">
      <c r="B145" t="s">
        <v>278</v>
      </c>
      <c r="C145" t="s">
        <v>58</v>
      </c>
      <c r="D145" t="s">
        <v>956</v>
      </c>
      <c r="E145" t="s">
        <v>321</v>
      </c>
      <c r="F145" t="s">
        <v>322</v>
      </c>
      <c r="G145" t="s">
        <v>16</v>
      </c>
      <c r="H145" t="s">
        <v>277</v>
      </c>
      <c r="J145" t="s">
        <v>21</v>
      </c>
      <c r="K145" t="s">
        <v>21</v>
      </c>
      <c r="L145" t="s">
        <v>21</v>
      </c>
      <c r="M145" t="s">
        <v>20</v>
      </c>
      <c r="N145">
        <v>1</v>
      </c>
    </row>
    <row r="146" spans="2:14">
      <c r="B146" t="s">
        <v>278</v>
      </c>
      <c r="C146" t="s">
        <v>58</v>
      </c>
      <c r="D146" t="s">
        <v>956</v>
      </c>
      <c r="E146" t="s">
        <v>323</v>
      </c>
      <c r="F146" t="s">
        <v>322</v>
      </c>
      <c r="G146" t="s">
        <v>16</v>
      </c>
      <c r="H146" t="s">
        <v>277</v>
      </c>
      <c r="J146" t="s">
        <v>21</v>
      </c>
      <c r="K146" t="s">
        <v>21</v>
      </c>
      <c r="L146" t="s">
        <v>21</v>
      </c>
      <c r="M146" t="s">
        <v>20</v>
      </c>
      <c r="N146">
        <v>1</v>
      </c>
    </row>
    <row r="147" spans="2:14">
      <c r="B147" t="s">
        <v>278</v>
      </c>
      <c r="C147" t="s">
        <v>58</v>
      </c>
      <c r="D147" t="s">
        <v>956</v>
      </c>
      <c r="E147" t="s">
        <v>324</v>
      </c>
      <c r="F147" t="s">
        <v>295</v>
      </c>
      <c r="G147" t="s">
        <v>16</v>
      </c>
      <c r="H147" t="s">
        <v>277</v>
      </c>
      <c r="J147" t="s">
        <v>21</v>
      </c>
      <c r="K147" t="s">
        <v>21</v>
      </c>
      <c r="L147" t="s">
        <v>21</v>
      </c>
      <c r="M147" t="s">
        <v>20</v>
      </c>
      <c r="N147">
        <v>1</v>
      </c>
    </row>
    <row r="148" spans="2:14">
      <c r="B148" t="s">
        <v>278</v>
      </c>
      <c r="C148" t="s">
        <v>58</v>
      </c>
      <c r="D148" t="s">
        <v>956</v>
      </c>
      <c r="E148" t="s">
        <v>325</v>
      </c>
      <c r="F148" t="s">
        <v>326</v>
      </c>
      <c r="G148" t="s">
        <v>16</v>
      </c>
      <c r="H148" t="s">
        <v>277</v>
      </c>
      <c r="J148" t="s">
        <v>21</v>
      </c>
      <c r="K148" t="s">
        <v>21</v>
      </c>
      <c r="L148" t="s">
        <v>21</v>
      </c>
      <c r="M148" t="s">
        <v>20</v>
      </c>
      <c r="N148">
        <v>1</v>
      </c>
    </row>
    <row r="149" spans="2:14">
      <c r="B149" t="s">
        <v>278</v>
      </c>
      <c r="C149" t="s">
        <v>58</v>
      </c>
      <c r="D149" t="s">
        <v>956</v>
      </c>
      <c r="E149" t="s">
        <v>327</v>
      </c>
      <c r="F149" t="s">
        <v>326</v>
      </c>
      <c r="G149" t="s">
        <v>16</v>
      </c>
      <c r="H149" t="s">
        <v>277</v>
      </c>
      <c r="J149" t="s">
        <v>21</v>
      </c>
      <c r="K149" t="s">
        <v>21</v>
      </c>
      <c r="L149" t="s">
        <v>21</v>
      </c>
      <c r="M149" t="s">
        <v>20</v>
      </c>
      <c r="N149">
        <v>1</v>
      </c>
    </row>
    <row r="150" spans="2:14">
      <c r="B150" t="s">
        <v>278</v>
      </c>
      <c r="C150" t="s">
        <v>58</v>
      </c>
      <c r="D150" t="s">
        <v>956</v>
      </c>
      <c r="E150" t="s">
        <v>328</v>
      </c>
      <c r="F150" t="s">
        <v>326</v>
      </c>
      <c r="G150" t="s">
        <v>16</v>
      </c>
      <c r="H150" t="s">
        <v>277</v>
      </c>
      <c r="J150" t="s">
        <v>21</v>
      </c>
      <c r="K150" t="s">
        <v>21</v>
      </c>
      <c r="L150" t="s">
        <v>21</v>
      </c>
      <c r="M150" t="s">
        <v>20</v>
      </c>
      <c r="N150">
        <v>1</v>
      </c>
    </row>
    <row r="151" spans="2:14">
      <c r="B151" t="s">
        <v>278</v>
      </c>
      <c r="C151" t="s">
        <v>58</v>
      </c>
      <c r="D151" t="s">
        <v>956</v>
      </c>
      <c r="E151" t="s">
        <v>329</v>
      </c>
      <c r="F151" t="s">
        <v>326</v>
      </c>
      <c r="G151" t="s">
        <v>16</v>
      </c>
      <c r="H151" t="s">
        <v>277</v>
      </c>
      <c r="J151" t="s">
        <v>21</v>
      </c>
      <c r="K151" t="s">
        <v>21</v>
      </c>
      <c r="L151" t="s">
        <v>21</v>
      </c>
      <c r="M151" t="s">
        <v>20</v>
      </c>
      <c r="N151">
        <v>1</v>
      </c>
    </row>
    <row r="152" spans="2:14">
      <c r="B152" t="s">
        <v>278</v>
      </c>
      <c r="C152" t="s">
        <v>58</v>
      </c>
      <c r="D152" t="s">
        <v>956</v>
      </c>
      <c r="E152" t="s">
        <v>330</v>
      </c>
      <c r="F152" t="s">
        <v>295</v>
      </c>
      <c r="G152" t="s">
        <v>16</v>
      </c>
      <c r="H152" t="s">
        <v>277</v>
      </c>
      <c r="J152" t="s">
        <v>21</v>
      </c>
      <c r="K152" t="s">
        <v>21</v>
      </c>
      <c r="L152" t="s">
        <v>21</v>
      </c>
      <c r="M152" t="s">
        <v>20</v>
      </c>
      <c r="N152">
        <v>1</v>
      </c>
    </row>
    <row r="153" spans="2:14">
      <c r="B153" t="s">
        <v>278</v>
      </c>
      <c r="C153" t="s">
        <v>58</v>
      </c>
      <c r="D153" t="s">
        <v>956</v>
      </c>
      <c r="E153" t="s">
        <v>331</v>
      </c>
      <c r="F153" t="s">
        <v>332</v>
      </c>
      <c r="G153" t="s">
        <v>16</v>
      </c>
      <c r="H153" t="s">
        <v>277</v>
      </c>
      <c r="J153" t="s">
        <v>21</v>
      </c>
      <c r="K153" t="s">
        <v>21</v>
      </c>
      <c r="L153" t="s">
        <v>21</v>
      </c>
      <c r="M153" t="s">
        <v>20</v>
      </c>
      <c r="N153">
        <v>1</v>
      </c>
    </row>
    <row r="154" spans="2:14">
      <c r="B154" t="s">
        <v>278</v>
      </c>
      <c r="C154" t="s">
        <v>58</v>
      </c>
      <c r="D154" t="s">
        <v>956</v>
      </c>
      <c r="E154" t="s">
        <v>333</v>
      </c>
      <c r="F154" t="s">
        <v>316</v>
      </c>
      <c r="G154" t="s">
        <v>16</v>
      </c>
      <c r="H154" t="s">
        <v>277</v>
      </c>
      <c r="J154" t="s">
        <v>21</v>
      </c>
      <c r="K154" t="s">
        <v>21</v>
      </c>
      <c r="L154" t="s">
        <v>21</v>
      </c>
      <c r="M154" t="s">
        <v>20</v>
      </c>
      <c r="N154">
        <v>1</v>
      </c>
    </row>
    <row r="155" spans="2:14">
      <c r="B155" t="s">
        <v>278</v>
      </c>
      <c r="C155" t="s">
        <v>58</v>
      </c>
      <c r="D155" t="s">
        <v>956</v>
      </c>
      <c r="E155" t="s">
        <v>334</v>
      </c>
      <c r="F155" t="s">
        <v>284</v>
      </c>
      <c r="G155" t="s">
        <v>16</v>
      </c>
      <c r="H155" t="s">
        <v>277</v>
      </c>
      <c r="J155" t="s">
        <v>21</v>
      </c>
      <c r="K155" t="s">
        <v>21</v>
      </c>
      <c r="L155" t="s">
        <v>21</v>
      </c>
      <c r="M155" t="s">
        <v>20</v>
      </c>
      <c r="N155">
        <v>1</v>
      </c>
    </row>
    <row r="156" spans="2:14">
      <c r="B156" t="s">
        <v>278</v>
      </c>
      <c r="C156" t="s">
        <v>58</v>
      </c>
      <c r="D156" t="s">
        <v>956</v>
      </c>
      <c r="E156" t="s">
        <v>335</v>
      </c>
      <c r="F156" t="s">
        <v>284</v>
      </c>
      <c r="G156" t="s">
        <v>16</v>
      </c>
      <c r="H156" t="s">
        <v>277</v>
      </c>
      <c r="J156" t="s">
        <v>21</v>
      </c>
      <c r="K156" t="s">
        <v>21</v>
      </c>
      <c r="L156" t="s">
        <v>21</v>
      </c>
      <c r="M156" t="s">
        <v>20</v>
      </c>
      <c r="N156">
        <v>1</v>
      </c>
    </row>
    <row r="157" spans="2:14">
      <c r="B157" t="s">
        <v>339</v>
      </c>
      <c r="C157" t="s">
        <v>23</v>
      </c>
      <c r="D157" t="s">
        <v>956</v>
      </c>
      <c r="E157" t="s">
        <v>336</v>
      </c>
      <c r="F157" t="s">
        <v>337</v>
      </c>
      <c r="G157" t="s">
        <v>85</v>
      </c>
      <c r="H157" t="s">
        <v>86</v>
      </c>
      <c r="K157" t="s">
        <v>338</v>
      </c>
      <c r="L157" t="s">
        <v>19</v>
      </c>
      <c r="M157" t="s">
        <v>20</v>
      </c>
      <c r="N157" t="s">
        <v>21</v>
      </c>
    </row>
    <row r="158" spans="2:14">
      <c r="B158" t="s">
        <v>339</v>
      </c>
      <c r="C158" t="s">
        <v>23</v>
      </c>
      <c r="D158" t="s">
        <v>956</v>
      </c>
      <c r="E158" t="s">
        <v>340</v>
      </c>
      <c r="F158" t="s">
        <v>341</v>
      </c>
      <c r="G158" t="s">
        <v>85</v>
      </c>
      <c r="H158" t="s">
        <v>86</v>
      </c>
      <c r="K158" t="s">
        <v>175</v>
      </c>
      <c r="L158" t="s">
        <v>19</v>
      </c>
      <c r="M158" t="s">
        <v>20</v>
      </c>
      <c r="N158" t="s">
        <v>21</v>
      </c>
    </row>
    <row r="159" spans="2:14">
      <c r="B159" t="s">
        <v>339</v>
      </c>
      <c r="C159" t="s">
        <v>344</v>
      </c>
      <c r="D159" t="s">
        <v>956</v>
      </c>
      <c r="E159" t="s">
        <v>342</v>
      </c>
      <c r="F159" t="s">
        <v>343</v>
      </c>
      <c r="G159" t="s">
        <v>85</v>
      </c>
      <c r="H159" t="s">
        <v>227</v>
      </c>
      <c r="J159" t="s">
        <v>21</v>
      </c>
      <c r="K159" t="s">
        <v>175</v>
      </c>
      <c r="L159" t="s">
        <v>19</v>
      </c>
      <c r="M159" t="s">
        <v>20</v>
      </c>
      <c r="N159" t="s">
        <v>21</v>
      </c>
    </row>
    <row r="160" spans="2:14">
      <c r="B160" t="s">
        <v>339</v>
      </c>
      <c r="C160" t="s">
        <v>344</v>
      </c>
      <c r="D160" t="s">
        <v>956</v>
      </c>
      <c r="E160" t="s">
        <v>345</v>
      </c>
      <c r="F160" t="s">
        <v>346</v>
      </c>
      <c r="G160" t="s">
        <v>85</v>
      </c>
      <c r="H160" t="s">
        <v>227</v>
      </c>
      <c r="J160" t="s">
        <v>21</v>
      </c>
      <c r="K160" t="s">
        <v>175</v>
      </c>
      <c r="L160" t="s">
        <v>19</v>
      </c>
      <c r="M160" t="s">
        <v>20</v>
      </c>
      <c r="N160" t="s">
        <v>21</v>
      </c>
    </row>
    <row r="161" spans="2:14">
      <c r="B161" t="s">
        <v>339</v>
      </c>
      <c r="C161" t="s">
        <v>344</v>
      </c>
      <c r="D161" t="s">
        <v>956</v>
      </c>
      <c r="E161" t="s">
        <v>347</v>
      </c>
      <c r="F161" t="s">
        <v>348</v>
      </c>
      <c r="G161" t="s">
        <v>85</v>
      </c>
      <c r="H161" t="s">
        <v>227</v>
      </c>
      <c r="J161" t="s">
        <v>21</v>
      </c>
      <c r="K161" t="s">
        <v>175</v>
      </c>
      <c r="L161" t="s">
        <v>19</v>
      </c>
      <c r="M161" t="s">
        <v>20</v>
      </c>
      <c r="N161" t="s">
        <v>21</v>
      </c>
    </row>
    <row r="162" spans="2:14">
      <c r="B162" t="s">
        <v>339</v>
      </c>
      <c r="C162" t="s">
        <v>344</v>
      </c>
      <c r="D162" t="s">
        <v>956</v>
      </c>
      <c r="E162" t="s">
        <v>349</v>
      </c>
      <c r="F162" t="s">
        <v>350</v>
      </c>
      <c r="G162" t="s">
        <v>85</v>
      </c>
      <c r="H162" t="s">
        <v>227</v>
      </c>
      <c r="J162" t="s">
        <v>21</v>
      </c>
      <c r="K162" t="s">
        <v>175</v>
      </c>
      <c r="L162" t="s">
        <v>19</v>
      </c>
      <c r="M162" t="s">
        <v>20</v>
      </c>
      <c r="N162" t="s">
        <v>21</v>
      </c>
    </row>
    <row r="163" spans="2:14">
      <c r="B163" t="s">
        <v>339</v>
      </c>
      <c r="C163" t="s">
        <v>58</v>
      </c>
      <c r="D163" t="s">
        <v>956</v>
      </c>
      <c r="E163" t="s">
        <v>351</v>
      </c>
      <c r="F163" t="s">
        <v>352</v>
      </c>
      <c r="G163" t="s">
        <v>55</v>
      </c>
      <c r="H163" t="s">
        <v>353</v>
      </c>
      <c r="K163" t="s">
        <v>338</v>
      </c>
      <c r="L163" t="s">
        <v>354</v>
      </c>
      <c r="M163" t="s">
        <v>20</v>
      </c>
      <c r="N163" t="s">
        <v>21</v>
      </c>
    </row>
    <row r="164" spans="2:14">
      <c r="B164" t="s">
        <v>339</v>
      </c>
      <c r="C164" t="s">
        <v>58</v>
      </c>
      <c r="D164" t="s">
        <v>956</v>
      </c>
      <c r="E164" t="s">
        <v>355</v>
      </c>
      <c r="F164" t="s">
        <v>356</v>
      </c>
      <c r="G164" t="s">
        <v>55</v>
      </c>
      <c r="H164" t="s">
        <v>353</v>
      </c>
      <c r="K164" t="s">
        <v>338</v>
      </c>
      <c r="L164" t="s">
        <v>354</v>
      </c>
      <c r="M164" t="s">
        <v>20</v>
      </c>
      <c r="N164" t="s">
        <v>21</v>
      </c>
    </row>
    <row r="165" spans="2:14">
      <c r="B165" t="s">
        <v>339</v>
      </c>
      <c r="C165" t="s">
        <v>58</v>
      </c>
      <c r="D165" t="s">
        <v>956</v>
      </c>
      <c r="E165" t="s">
        <v>357</v>
      </c>
      <c r="F165" t="s">
        <v>358</v>
      </c>
      <c r="G165" t="s">
        <v>55</v>
      </c>
      <c r="H165" t="s">
        <v>353</v>
      </c>
      <c r="K165" t="s">
        <v>338</v>
      </c>
      <c r="L165" t="s">
        <v>354</v>
      </c>
      <c r="M165" t="s">
        <v>20</v>
      </c>
      <c r="N165" t="s">
        <v>21</v>
      </c>
    </row>
    <row r="166" spans="2:14">
      <c r="B166" t="s">
        <v>339</v>
      </c>
      <c r="C166" t="s">
        <v>58</v>
      </c>
      <c r="D166" t="s">
        <v>956</v>
      </c>
      <c r="E166" t="s">
        <v>359</v>
      </c>
      <c r="F166" t="s">
        <v>360</v>
      </c>
      <c r="G166" t="s">
        <v>55</v>
      </c>
      <c r="H166" t="s">
        <v>353</v>
      </c>
      <c r="K166" t="s">
        <v>338</v>
      </c>
      <c r="L166" t="s">
        <v>354</v>
      </c>
      <c r="M166" t="s">
        <v>20</v>
      </c>
      <c r="N166" t="s">
        <v>21</v>
      </c>
    </row>
    <row r="167" spans="2:14">
      <c r="B167" t="s">
        <v>339</v>
      </c>
      <c r="C167" t="s">
        <v>58</v>
      </c>
      <c r="D167" t="s">
        <v>956</v>
      </c>
      <c r="E167" t="s">
        <v>361</v>
      </c>
      <c r="F167" t="s">
        <v>362</v>
      </c>
      <c r="G167" t="s">
        <v>55</v>
      </c>
      <c r="H167" t="s">
        <v>353</v>
      </c>
      <c r="K167" t="s">
        <v>338</v>
      </c>
      <c r="L167" t="s">
        <v>354</v>
      </c>
      <c r="M167" t="s">
        <v>20</v>
      </c>
      <c r="N167" t="s">
        <v>21</v>
      </c>
    </row>
    <row r="168" spans="2:14">
      <c r="B168" t="s">
        <v>339</v>
      </c>
      <c r="C168" t="s">
        <v>58</v>
      </c>
      <c r="D168" t="s">
        <v>956</v>
      </c>
      <c r="E168" t="s">
        <v>363</v>
      </c>
      <c r="F168" t="s">
        <v>364</v>
      </c>
      <c r="G168" t="s">
        <v>55</v>
      </c>
      <c r="H168" t="s">
        <v>353</v>
      </c>
      <c r="K168" t="s">
        <v>338</v>
      </c>
      <c r="L168" t="s">
        <v>354</v>
      </c>
      <c r="M168" t="s">
        <v>20</v>
      </c>
      <c r="N168" t="s">
        <v>21</v>
      </c>
    </row>
    <row r="169" spans="2:14">
      <c r="B169" t="s">
        <v>339</v>
      </c>
      <c r="C169" t="s">
        <v>58</v>
      </c>
      <c r="D169" t="s">
        <v>956</v>
      </c>
      <c r="E169" t="s">
        <v>365</v>
      </c>
      <c r="F169" t="s">
        <v>366</v>
      </c>
      <c r="G169" t="s">
        <v>55</v>
      </c>
      <c r="H169" t="s">
        <v>56</v>
      </c>
      <c r="K169" t="s">
        <v>338</v>
      </c>
      <c r="L169" t="s">
        <v>19</v>
      </c>
      <c r="M169" t="s">
        <v>20</v>
      </c>
      <c r="N169" t="s">
        <v>21</v>
      </c>
    </row>
    <row r="170" spans="2:14">
      <c r="B170" t="s">
        <v>339</v>
      </c>
      <c r="C170" t="s">
        <v>58</v>
      </c>
      <c r="D170" t="s">
        <v>956</v>
      </c>
      <c r="E170" t="s">
        <v>367</v>
      </c>
      <c r="F170" t="s">
        <v>368</v>
      </c>
      <c r="G170" t="s">
        <v>55</v>
      </c>
      <c r="H170" t="s">
        <v>56</v>
      </c>
      <c r="K170" t="s">
        <v>338</v>
      </c>
      <c r="L170" t="s">
        <v>19</v>
      </c>
      <c r="M170" t="s">
        <v>20</v>
      </c>
      <c r="N170" t="s">
        <v>21</v>
      </c>
    </row>
    <row r="171" spans="2:14">
      <c r="B171" t="s">
        <v>339</v>
      </c>
      <c r="C171" t="s">
        <v>58</v>
      </c>
      <c r="D171" t="s">
        <v>956</v>
      </c>
      <c r="E171" t="s">
        <v>369</v>
      </c>
      <c r="F171" t="s">
        <v>370</v>
      </c>
      <c r="G171" t="s">
        <v>55</v>
      </c>
      <c r="H171" t="s">
        <v>56</v>
      </c>
      <c r="K171" t="s">
        <v>338</v>
      </c>
      <c r="L171" t="s">
        <v>19</v>
      </c>
      <c r="M171" t="s">
        <v>20</v>
      </c>
      <c r="N171" t="s">
        <v>21</v>
      </c>
    </row>
    <row r="172" spans="2:14">
      <c r="B172" t="s">
        <v>339</v>
      </c>
      <c r="C172" t="s">
        <v>58</v>
      </c>
      <c r="D172" t="s">
        <v>956</v>
      </c>
      <c r="E172" t="s">
        <v>371</v>
      </c>
      <c r="F172" t="s">
        <v>372</v>
      </c>
      <c r="G172" t="s">
        <v>55</v>
      </c>
      <c r="H172" t="s">
        <v>56</v>
      </c>
      <c r="K172" t="s">
        <v>338</v>
      </c>
      <c r="L172" t="s">
        <v>19</v>
      </c>
      <c r="M172" t="s">
        <v>20</v>
      </c>
      <c r="N172" t="s">
        <v>21</v>
      </c>
    </row>
    <row r="173" spans="2:14">
      <c r="B173" t="s">
        <v>339</v>
      </c>
      <c r="C173" t="s">
        <v>58</v>
      </c>
      <c r="D173" t="s">
        <v>956</v>
      </c>
      <c r="E173" t="s">
        <v>373</v>
      </c>
      <c r="F173" t="s">
        <v>374</v>
      </c>
      <c r="G173" t="s">
        <v>55</v>
      </c>
      <c r="H173" t="s">
        <v>56</v>
      </c>
      <c r="K173" t="s">
        <v>338</v>
      </c>
      <c r="L173" t="s">
        <v>19</v>
      </c>
      <c r="M173" t="s">
        <v>20</v>
      </c>
      <c r="N173" t="s">
        <v>21</v>
      </c>
    </row>
    <row r="174" spans="2:14">
      <c r="B174" t="s">
        <v>339</v>
      </c>
      <c r="C174" t="s">
        <v>58</v>
      </c>
      <c r="D174" t="s">
        <v>956</v>
      </c>
      <c r="E174" t="s">
        <v>375</v>
      </c>
      <c r="F174" t="s">
        <v>376</v>
      </c>
      <c r="G174" t="s">
        <v>55</v>
      </c>
      <c r="H174" t="s">
        <v>56</v>
      </c>
      <c r="K174" t="s">
        <v>338</v>
      </c>
      <c r="L174" t="s">
        <v>19</v>
      </c>
      <c r="M174" t="s">
        <v>20</v>
      </c>
      <c r="N174" t="s">
        <v>21</v>
      </c>
    </row>
    <row r="175" spans="2:14">
      <c r="B175" t="s">
        <v>339</v>
      </c>
      <c r="C175" t="s">
        <v>58</v>
      </c>
      <c r="D175" t="s">
        <v>956</v>
      </c>
      <c r="E175" t="s">
        <v>377</v>
      </c>
      <c r="F175" t="s">
        <v>378</v>
      </c>
      <c r="G175" t="s">
        <v>55</v>
      </c>
      <c r="H175" t="s">
        <v>56</v>
      </c>
      <c r="K175" t="s">
        <v>338</v>
      </c>
      <c r="L175" t="s">
        <v>19</v>
      </c>
      <c r="M175" t="s">
        <v>20</v>
      </c>
      <c r="N175" t="s">
        <v>21</v>
      </c>
    </row>
    <row r="176" spans="2:14">
      <c r="B176" t="s">
        <v>339</v>
      </c>
      <c r="C176" t="s">
        <v>58</v>
      </c>
      <c r="D176" t="s">
        <v>956</v>
      </c>
      <c r="E176" t="s">
        <v>379</v>
      </c>
      <c r="F176" t="s">
        <v>380</v>
      </c>
      <c r="G176" t="s">
        <v>55</v>
      </c>
      <c r="H176" t="s">
        <v>56</v>
      </c>
      <c r="K176" t="s">
        <v>338</v>
      </c>
      <c r="L176" t="s">
        <v>19</v>
      </c>
      <c r="M176" t="s">
        <v>20</v>
      </c>
      <c r="N176" t="s">
        <v>21</v>
      </c>
    </row>
    <row r="177" spans="2:14">
      <c r="B177" t="s">
        <v>339</v>
      </c>
      <c r="C177" t="s">
        <v>58</v>
      </c>
      <c r="D177" t="s">
        <v>956</v>
      </c>
      <c r="E177" t="s">
        <v>381</v>
      </c>
      <c r="F177" t="s">
        <v>382</v>
      </c>
      <c r="G177" t="s">
        <v>55</v>
      </c>
      <c r="H177" t="s">
        <v>56</v>
      </c>
      <c r="K177" t="s">
        <v>338</v>
      </c>
      <c r="L177" t="s">
        <v>19</v>
      </c>
      <c r="M177" t="s">
        <v>20</v>
      </c>
      <c r="N177" t="s">
        <v>21</v>
      </c>
    </row>
    <row r="178" spans="2:14">
      <c r="B178" t="s">
        <v>339</v>
      </c>
      <c r="C178" t="s">
        <v>58</v>
      </c>
      <c r="D178" t="s">
        <v>956</v>
      </c>
      <c r="E178" t="s">
        <v>383</v>
      </c>
      <c r="F178" t="s">
        <v>384</v>
      </c>
      <c r="G178" t="s">
        <v>55</v>
      </c>
      <c r="H178" t="s">
        <v>56</v>
      </c>
      <c r="K178" t="s">
        <v>338</v>
      </c>
      <c r="L178" t="s">
        <v>19</v>
      </c>
      <c r="M178" t="s">
        <v>20</v>
      </c>
      <c r="N178" t="s">
        <v>21</v>
      </c>
    </row>
    <row r="179" spans="2:14">
      <c r="B179" t="s">
        <v>339</v>
      </c>
      <c r="C179" t="s">
        <v>58</v>
      </c>
      <c r="D179" t="s">
        <v>956</v>
      </c>
      <c r="E179" t="s">
        <v>385</v>
      </c>
      <c r="F179" t="s">
        <v>386</v>
      </c>
      <c r="G179" t="s">
        <v>55</v>
      </c>
      <c r="H179" t="s">
        <v>56</v>
      </c>
      <c r="K179" t="s">
        <v>338</v>
      </c>
      <c r="L179" t="s">
        <v>19</v>
      </c>
      <c r="M179" t="s">
        <v>20</v>
      </c>
      <c r="N179" t="s">
        <v>21</v>
      </c>
    </row>
    <row r="180" spans="2:14">
      <c r="B180" t="s">
        <v>339</v>
      </c>
      <c r="C180" t="s">
        <v>58</v>
      </c>
      <c r="D180" t="s">
        <v>956</v>
      </c>
      <c r="E180" t="s">
        <v>387</v>
      </c>
      <c r="F180" t="s">
        <v>388</v>
      </c>
      <c r="G180" t="s">
        <v>55</v>
      </c>
      <c r="H180" t="s">
        <v>56</v>
      </c>
      <c r="K180" t="s">
        <v>338</v>
      </c>
      <c r="L180" t="s">
        <v>19</v>
      </c>
      <c r="M180" t="s">
        <v>20</v>
      </c>
      <c r="N180" t="s">
        <v>21</v>
      </c>
    </row>
    <row r="181" spans="2:14">
      <c r="B181" t="s">
        <v>339</v>
      </c>
      <c r="C181" t="s">
        <v>58</v>
      </c>
      <c r="D181" t="s">
        <v>956</v>
      </c>
      <c r="E181" t="s">
        <v>389</v>
      </c>
      <c r="F181" t="s">
        <v>390</v>
      </c>
      <c r="G181" t="s">
        <v>55</v>
      </c>
      <c r="H181" t="s">
        <v>71</v>
      </c>
      <c r="K181" t="s">
        <v>338</v>
      </c>
      <c r="L181" t="s">
        <v>19</v>
      </c>
      <c r="M181" t="s">
        <v>20</v>
      </c>
      <c r="N181" t="s">
        <v>21</v>
      </c>
    </row>
    <row r="182" spans="2:14">
      <c r="B182" t="s">
        <v>339</v>
      </c>
      <c r="C182" t="s">
        <v>58</v>
      </c>
      <c r="D182" t="s">
        <v>956</v>
      </c>
      <c r="E182" t="s">
        <v>391</v>
      </c>
      <c r="F182" t="s">
        <v>392</v>
      </c>
      <c r="G182" t="s">
        <v>55</v>
      </c>
      <c r="H182" t="s">
        <v>71</v>
      </c>
      <c r="K182" t="s">
        <v>338</v>
      </c>
      <c r="L182" t="s">
        <v>19</v>
      </c>
      <c r="M182" t="s">
        <v>20</v>
      </c>
      <c r="N182" t="s">
        <v>21</v>
      </c>
    </row>
    <row r="183" spans="2:14">
      <c r="B183" t="s">
        <v>339</v>
      </c>
      <c r="C183" t="s">
        <v>58</v>
      </c>
      <c r="D183" t="s">
        <v>956</v>
      </c>
      <c r="E183" t="s">
        <v>393</v>
      </c>
      <c r="F183" t="s">
        <v>394</v>
      </c>
      <c r="G183" t="s">
        <v>55</v>
      </c>
      <c r="H183" t="s">
        <v>71</v>
      </c>
      <c r="K183" t="s">
        <v>338</v>
      </c>
      <c r="L183" t="s">
        <v>19</v>
      </c>
      <c r="M183" t="s">
        <v>20</v>
      </c>
      <c r="N183" t="s">
        <v>21</v>
      </c>
    </row>
    <row r="184" spans="2:14">
      <c r="B184" t="s">
        <v>339</v>
      </c>
      <c r="C184" t="s">
        <v>58</v>
      </c>
      <c r="D184" t="s">
        <v>956</v>
      </c>
      <c r="E184" t="s">
        <v>395</v>
      </c>
      <c r="F184" t="s">
        <v>396</v>
      </c>
      <c r="G184" t="s">
        <v>55</v>
      </c>
      <c r="H184" t="s">
        <v>71</v>
      </c>
      <c r="K184" t="s">
        <v>338</v>
      </c>
      <c r="L184" t="s">
        <v>19</v>
      </c>
      <c r="M184" t="s">
        <v>20</v>
      </c>
      <c r="N184" t="s">
        <v>21</v>
      </c>
    </row>
    <row r="185" spans="2:14">
      <c r="B185" t="s">
        <v>339</v>
      </c>
      <c r="C185" t="s">
        <v>58</v>
      </c>
      <c r="D185" t="s">
        <v>956</v>
      </c>
      <c r="E185" t="s">
        <v>397</v>
      </c>
      <c r="F185" t="s">
        <v>398</v>
      </c>
      <c r="G185" t="s">
        <v>55</v>
      </c>
      <c r="H185" t="s">
        <v>71</v>
      </c>
      <c r="K185" t="s">
        <v>338</v>
      </c>
      <c r="L185" t="s">
        <v>19</v>
      </c>
      <c r="M185" t="s">
        <v>20</v>
      </c>
      <c r="N185" t="s">
        <v>21</v>
      </c>
    </row>
    <row r="186" spans="2:14">
      <c r="B186" t="s">
        <v>339</v>
      </c>
      <c r="C186" t="s">
        <v>58</v>
      </c>
      <c r="D186" t="s">
        <v>956</v>
      </c>
      <c r="E186" t="s">
        <v>399</v>
      </c>
      <c r="F186" t="s">
        <v>400</v>
      </c>
      <c r="G186" t="s">
        <v>55</v>
      </c>
      <c r="H186" t="s">
        <v>71</v>
      </c>
      <c r="K186" t="s">
        <v>338</v>
      </c>
      <c r="L186" t="s">
        <v>19</v>
      </c>
      <c r="M186" t="s">
        <v>20</v>
      </c>
      <c r="N186" t="s">
        <v>21</v>
      </c>
    </row>
    <row r="187" spans="2:14">
      <c r="B187" t="s">
        <v>339</v>
      </c>
      <c r="C187" t="s">
        <v>58</v>
      </c>
      <c r="D187" t="s">
        <v>956</v>
      </c>
      <c r="E187" t="s">
        <v>401</v>
      </c>
      <c r="F187" t="s">
        <v>402</v>
      </c>
      <c r="G187" t="s">
        <v>55</v>
      </c>
      <c r="H187" t="s">
        <v>71</v>
      </c>
      <c r="K187" t="s">
        <v>338</v>
      </c>
      <c r="L187" t="s">
        <v>19</v>
      </c>
      <c r="M187" t="s">
        <v>20</v>
      </c>
      <c r="N187" t="s">
        <v>21</v>
      </c>
    </row>
    <row r="188" spans="2:14">
      <c r="B188" t="s">
        <v>339</v>
      </c>
      <c r="C188" t="s">
        <v>58</v>
      </c>
      <c r="D188" t="s">
        <v>956</v>
      </c>
      <c r="E188" t="s">
        <v>403</v>
      </c>
      <c r="F188" t="s">
        <v>404</v>
      </c>
      <c r="G188" t="s">
        <v>55</v>
      </c>
      <c r="H188" t="s">
        <v>71</v>
      </c>
      <c r="K188" t="s">
        <v>338</v>
      </c>
      <c r="L188" t="s">
        <v>19</v>
      </c>
      <c r="M188" t="s">
        <v>20</v>
      </c>
      <c r="N188" t="s">
        <v>21</v>
      </c>
    </row>
    <row r="189" spans="2:14">
      <c r="B189" t="s">
        <v>339</v>
      </c>
      <c r="C189" t="s">
        <v>58</v>
      </c>
      <c r="D189" t="s">
        <v>956</v>
      </c>
      <c r="E189" t="s">
        <v>405</v>
      </c>
      <c r="F189" t="s">
        <v>406</v>
      </c>
      <c r="G189" t="s">
        <v>55</v>
      </c>
      <c r="H189" t="s">
        <v>71</v>
      </c>
      <c r="K189" t="s">
        <v>338</v>
      </c>
      <c r="L189" t="s">
        <v>19</v>
      </c>
      <c r="M189" t="s">
        <v>20</v>
      </c>
      <c r="N189" t="s">
        <v>21</v>
      </c>
    </row>
    <row r="190" spans="2:14">
      <c r="B190" t="s">
        <v>339</v>
      </c>
      <c r="C190" t="s">
        <v>58</v>
      </c>
      <c r="D190" t="s">
        <v>956</v>
      </c>
      <c r="E190" t="s">
        <v>407</v>
      </c>
      <c r="F190" t="s">
        <v>408</v>
      </c>
      <c r="G190" t="s">
        <v>55</v>
      </c>
      <c r="H190" t="s">
        <v>71</v>
      </c>
      <c r="K190" t="s">
        <v>338</v>
      </c>
      <c r="L190" t="s">
        <v>19</v>
      </c>
      <c r="M190" t="s">
        <v>20</v>
      </c>
      <c r="N190" t="s">
        <v>21</v>
      </c>
    </row>
    <row r="191" spans="2:14">
      <c r="B191" t="s">
        <v>339</v>
      </c>
      <c r="C191" t="s">
        <v>58</v>
      </c>
      <c r="D191" t="s">
        <v>956</v>
      </c>
      <c r="E191" t="s">
        <v>409</v>
      </c>
      <c r="F191" t="s">
        <v>410</v>
      </c>
      <c r="G191" t="s">
        <v>55</v>
      </c>
      <c r="H191" t="s">
        <v>71</v>
      </c>
      <c r="K191" t="s">
        <v>338</v>
      </c>
      <c r="L191" t="s">
        <v>19</v>
      </c>
      <c r="M191" t="s">
        <v>20</v>
      </c>
      <c r="N191" t="s">
        <v>21</v>
      </c>
    </row>
    <row r="192" spans="2:14">
      <c r="B192" t="s">
        <v>339</v>
      </c>
      <c r="C192" t="s">
        <v>58</v>
      </c>
      <c r="D192" t="s">
        <v>956</v>
      </c>
      <c r="E192" t="s">
        <v>411</v>
      </c>
      <c r="F192" t="s">
        <v>412</v>
      </c>
      <c r="G192" t="s">
        <v>55</v>
      </c>
      <c r="H192" t="s">
        <v>71</v>
      </c>
      <c r="K192" t="s">
        <v>338</v>
      </c>
      <c r="L192" t="s">
        <v>19</v>
      </c>
      <c r="M192" t="s">
        <v>20</v>
      </c>
      <c r="N192" t="s">
        <v>21</v>
      </c>
    </row>
    <row r="193" spans="2:14">
      <c r="B193" t="s">
        <v>339</v>
      </c>
      <c r="C193" t="s">
        <v>58</v>
      </c>
      <c r="D193" t="s">
        <v>956</v>
      </c>
      <c r="E193" t="s">
        <v>413</v>
      </c>
      <c r="F193" t="s">
        <v>414</v>
      </c>
      <c r="G193" t="s">
        <v>415</v>
      </c>
      <c r="H193" t="s">
        <v>227</v>
      </c>
      <c r="K193" t="s">
        <v>175</v>
      </c>
      <c r="L193" t="s">
        <v>19</v>
      </c>
      <c r="M193" t="s">
        <v>20</v>
      </c>
      <c r="N193" t="s">
        <v>21</v>
      </c>
    </row>
    <row r="194" spans="2:14">
      <c r="B194" t="s">
        <v>339</v>
      </c>
      <c r="C194" t="s">
        <v>58</v>
      </c>
      <c r="D194" t="s">
        <v>956</v>
      </c>
      <c r="E194" t="s">
        <v>416</v>
      </c>
      <c r="F194" t="s">
        <v>417</v>
      </c>
      <c r="G194" t="s">
        <v>415</v>
      </c>
      <c r="H194" t="s">
        <v>227</v>
      </c>
      <c r="J194" t="s">
        <v>21</v>
      </c>
      <c r="K194" t="s">
        <v>175</v>
      </c>
      <c r="L194" t="s">
        <v>19</v>
      </c>
      <c r="M194" t="s">
        <v>20</v>
      </c>
      <c r="N194" t="s">
        <v>21</v>
      </c>
    </row>
    <row r="195" spans="2:14">
      <c r="B195" t="s">
        <v>339</v>
      </c>
      <c r="C195" t="s">
        <v>58</v>
      </c>
      <c r="D195" t="s">
        <v>956</v>
      </c>
      <c r="E195" t="s">
        <v>418</v>
      </c>
      <c r="F195" t="s">
        <v>419</v>
      </c>
      <c r="G195" t="s">
        <v>415</v>
      </c>
      <c r="H195" t="s">
        <v>227</v>
      </c>
      <c r="J195" t="s">
        <v>21</v>
      </c>
      <c r="K195" t="s">
        <v>175</v>
      </c>
      <c r="L195" t="s">
        <v>19</v>
      </c>
      <c r="M195" t="s">
        <v>20</v>
      </c>
      <c r="N195" t="s">
        <v>21</v>
      </c>
    </row>
    <row r="196" spans="2:14">
      <c r="B196" t="s">
        <v>339</v>
      </c>
      <c r="C196" t="s">
        <v>58</v>
      </c>
      <c r="D196" t="s">
        <v>956</v>
      </c>
      <c r="E196" t="s">
        <v>420</v>
      </c>
      <c r="F196" t="s">
        <v>421</v>
      </c>
      <c r="G196" t="s">
        <v>415</v>
      </c>
      <c r="H196" t="s">
        <v>227</v>
      </c>
      <c r="J196" t="s">
        <v>21</v>
      </c>
      <c r="K196" t="s">
        <v>175</v>
      </c>
      <c r="L196" t="s">
        <v>19</v>
      </c>
      <c r="M196" t="s">
        <v>20</v>
      </c>
      <c r="N196" t="s">
        <v>21</v>
      </c>
    </row>
    <row r="197" spans="2:14">
      <c r="B197" t="s">
        <v>339</v>
      </c>
      <c r="C197" t="s">
        <v>58</v>
      </c>
      <c r="D197" t="s">
        <v>956</v>
      </c>
      <c r="E197" t="s">
        <v>422</v>
      </c>
      <c r="F197" t="s">
        <v>423</v>
      </c>
      <c r="G197" t="s">
        <v>415</v>
      </c>
      <c r="H197" t="s">
        <v>227</v>
      </c>
      <c r="J197" t="s">
        <v>21</v>
      </c>
      <c r="K197" t="s">
        <v>175</v>
      </c>
      <c r="L197" t="s">
        <v>19</v>
      </c>
      <c r="M197" t="s">
        <v>20</v>
      </c>
      <c r="N197" t="s">
        <v>21</v>
      </c>
    </row>
    <row r="198" spans="2:14">
      <c r="B198" t="s">
        <v>339</v>
      </c>
      <c r="C198" t="s">
        <v>58</v>
      </c>
      <c r="D198" t="s">
        <v>956</v>
      </c>
      <c r="E198" t="s">
        <v>424</v>
      </c>
      <c r="F198" t="s">
        <v>425</v>
      </c>
      <c r="G198" t="s">
        <v>415</v>
      </c>
      <c r="H198" t="s">
        <v>227</v>
      </c>
      <c r="J198" t="s">
        <v>21</v>
      </c>
      <c r="K198" t="s">
        <v>175</v>
      </c>
      <c r="L198" t="s">
        <v>19</v>
      </c>
      <c r="M198" t="s">
        <v>20</v>
      </c>
      <c r="N198" t="s">
        <v>21</v>
      </c>
    </row>
    <row r="199" spans="2:14">
      <c r="B199" t="s">
        <v>339</v>
      </c>
      <c r="C199" t="s">
        <v>58</v>
      </c>
      <c r="D199" t="s">
        <v>956</v>
      </c>
      <c r="E199" t="s">
        <v>426</v>
      </c>
      <c r="F199" t="s">
        <v>427</v>
      </c>
      <c r="G199" t="s">
        <v>415</v>
      </c>
      <c r="H199" t="s">
        <v>227</v>
      </c>
      <c r="J199" t="s">
        <v>21</v>
      </c>
      <c r="K199" t="s">
        <v>175</v>
      </c>
      <c r="L199" t="s">
        <v>19</v>
      </c>
      <c r="M199" t="s">
        <v>20</v>
      </c>
      <c r="N199" t="s">
        <v>21</v>
      </c>
    </row>
    <row r="200" spans="2:14">
      <c r="B200" t="s">
        <v>339</v>
      </c>
      <c r="C200" t="s">
        <v>58</v>
      </c>
      <c r="D200" t="s">
        <v>956</v>
      </c>
      <c r="E200" t="s">
        <v>428</v>
      </c>
      <c r="F200" t="s">
        <v>429</v>
      </c>
      <c r="G200" t="s">
        <v>415</v>
      </c>
      <c r="H200" t="s">
        <v>227</v>
      </c>
      <c r="J200" t="s">
        <v>21</v>
      </c>
      <c r="K200" t="s">
        <v>175</v>
      </c>
      <c r="L200" t="s">
        <v>19</v>
      </c>
      <c r="M200" t="s">
        <v>20</v>
      </c>
      <c r="N200" t="s">
        <v>21</v>
      </c>
    </row>
    <row r="201" spans="2:14">
      <c r="B201" t="s">
        <v>339</v>
      </c>
      <c r="C201" t="s">
        <v>58</v>
      </c>
      <c r="D201" t="s">
        <v>956</v>
      </c>
      <c r="E201" t="s">
        <v>430</v>
      </c>
      <c r="F201" t="s">
        <v>431</v>
      </c>
      <c r="G201" t="s">
        <v>415</v>
      </c>
      <c r="H201" t="s">
        <v>86</v>
      </c>
      <c r="J201" t="s">
        <v>21</v>
      </c>
      <c r="K201" t="s">
        <v>175</v>
      </c>
      <c r="L201" t="s">
        <v>19</v>
      </c>
      <c r="M201" t="s">
        <v>20</v>
      </c>
      <c r="N201" t="s">
        <v>21</v>
      </c>
    </row>
    <row r="202" spans="2:14">
      <c r="B202" t="s">
        <v>339</v>
      </c>
      <c r="C202" t="s">
        <v>58</v>
      </c>
      <c r="D202" t="s">
        <v>956</v>
      </c>
      <c r="E202" t="s">
        <v>432</v>
      </c>
      <c r="F202" t="s">
        <v>433</v>
      </c>
      <c r="G202" t="s">
        <v>415</v>
      </c>
      <c r="H202" t="s">
        <v>86</v>
      </c>
      <c r="J202" t="s">
        <v>21</v>
      </c>
      <c r="K202" t="s">
        <v>175</v>
      </c>
      <c r="L202" t="s">
        <v>19</v>
      </c>
      <c r="M202" t="s">
        <v>20</v>
      </c>
      <c r="N202" t="s">
        <v>21</v>
      </c>
    </row>
    <row r="203" spans="2:14">
      <c r="B203" t="s">
        <v>339</v>
      </c>
      <c r="C203" t="s">
        <v>58</v>
      </c>
      <c r="D203" t="s">
        <v>956</v>
      </c>
      <c r="E203" t="s">
        <v>434</v>
      </c>
      <c r="F203" t="s">
        <v>435</v>
      </c>
      <c r="G203" t="s">
        <v>85</v>
      </c>
      <c r="H203" t="s">
        <v>227</v>
      </c>
      <c r="J203" t="s">
        <v>21</v>
      </c>
      <c r="K203" t="s">
        <v>175</v>
      </c>
      <c r="L203" t="s">
        <v>19</v>
      </c>
      <c r="M203" t="s">
        <v>20</v>
      </c>
      <c r="N203" t="s">
        <v>21</v>
      </c>
    </row>
    <row r="204" spans="2:14">
      <c r="B204" t="s">
        <v>339</v>
      </c>
      <c r="C204" t="s">
        <v>58</v>
      </c>
      <c r="D204" t="s">
        <v>956</v>
      </c>
      <c r="E204" t="s">
        <v>436</v>
      </c>
      <c r="F204" t="s">
        <v>437</v>
      </c>
      <c r="G204" t="s">
        <v>85</v>
      </c>
      <c r="H204" t="s">
        <v>86</v>
      </c>
      <c r="J204" t="s">
        <v>21</v>
      </c>
      <c r="K204" t="s">
        <v>175</v>
      </c>
      <c r="L204" t="s">
        <v>19</v>
      </c>
      <c r="M204" t="s">
        <v>20</v>
      </c>
      <c r="N204" t="s">
        <v>21</v>
      </c>
    </row>
    <row r="205" spans="2:14">
      <c r="B205" t="s">
        <v>339</v>
      </c>
      <c r="C205" t="s">
        <v>58</v>
      </c>
      <c r="D205" t="s">
        <v>956</v>
      </c>
      <c r="E205" t="s">
        <v>438</v>
      </c>
      <c r="F205" t="s">
        <v>439</v>
      </c>
      <c r="G205" t="s">
        <v>85</v>
      </c>
      <c r="H205" t="s">
        <v>86</v>
      </c>
      <c r="J205" t="s">
        <v>21</v>
      </c>
      <c r="K205" t="s">
        <v>175</v>
      </c>
      <c r="L205" t="s">
        <v>19</v>
      </c>
      <c r="M205" t="s">
        <v>20</v>
      </c>
      <c r="N205" t="s">
        <v>21</v>
      </c>
    </row>
    <row r="206" spans="2:14">
      <c r="B206" t="s">
        <v>339</v>
      </c>
      <c r="C206" t="s">
        <v>58</v>
      </c>
      <c r="D206" t="s">
        <v>956</v>
      </c>
      <c r="E206" t="s">
        <v>440</v>
      </c>
      <c r="F206" t="s">
        <v>441</v>
      </c>
      <c r="G206" t="s">
        <v>85</v>
      </c>
      <c r="H206" t="s">
        <v>86</v>
      </c>
      <c r="J206" t="s">
        <v>21</v>
      </c>
      <c r="K206" t="s">
        <v>442</v>
      </c>
      <c r="L206" t="s">
        <v>19</v>
      </c>
      <c r="M206" t="s">
        <v>20</v>
      </c>
      <c r="N206" t="s">
        <v>21</v>
      </c>
    </row>
    <row r="207" spans="2:14">
      <c r="B207" t="s">
        <v>339</v>
      </c>
      <c r="C207" t="s">
        <v>58</v>
      </c>
      <c r="D207" t="s">
        <v>956</v>
      </c>
      <c r="E207" t="s">
        <v>443</v>
      </c>
      <c r="F207" t="s">
        <v>444</v>
      </c>
      <c r="G207" t="s">
        <v>85</v>
      </c>
      <c r="H207" t="s">
        <v>86</v>
      </c>
      <c r="J207" t="s">
        <v>21</v>
      </c>
      <c r="K207" t="s">
        <v>175</v>
      </c>
      <c r="L207" t="s">
        <v>19</v>
      </c>
      <c r="M207" t="s">
        <v>20</v>
      </c>
      <c r="N207" t="s">
        <v>21</v>
      </c>
    </row>
    <row r="208" spans="2:14">
      <c r="B208" t="s">
        <v>339</v>
      </c>
      <c r="C208" t="s">
        <v>58</v>
      </c>
      <c r="D208" t="s">
        <v>956</v>
      </c>
      <c r="E208" t="s">
        <v>445</v>
      </c>
      <c r="F208" t="s">
        <v>446</v>
      </c>
      <c r="G208" t="s">
        <v>85</v>
      </c>
      <c r="H208" t="s">
        <v>86</v>
      </c>
      <c r="J208" t="s">
        <v>21</v>
      </c>
      <c r="K208" t="s">
        <v>175</v>
      </c>
      <c r="L208" t="s">
        <v>19</v>
      </c>
      <c r="M208" t="s">
        <v>20</v>
      </c>
      <c r="N208" t="s">
        <v>21</v>
      </c>
    </row>
    <row r="209" spans="2:14">
      <c r="B209" t="s">
        <v>339</v>
      </c>
      <c r="C209" t="s">
        <v>58</v>
      </c>
      <c r="D209" t="s">
        <v>956</v>
      </c>
      <c r="E209" t="s">
        <v>447</v>
      </c>
      <c r="F209" t="s">
        <v>448</v>
      </c>
      <c r="G209" t="s">
        <v>95</v>
      </c>
      <c r="H209" t="s">
        <v>96</v>
      </c>
      <c r="J209" t="s">
        <v>97</v>
      </c>
      <c r="K209" t="s">
        <v>175</v>
      </c>
      <c r="L209" t="s">
        <v>19</v>
      </c>
      <c r="M209" t="s">
        <v>20</v>
      </c>
      <c r="N209" t="s">
        <v>21</v>
      </c>
    </row>
    <row r="210" spans="2:14">
      <c r="B210" t="s">
        <v>339</v>
      </c>
      <c r="C210" t="s">
        <v>58</v>
      </c>
      <c r="D210" t="s">
        <v>956</v>
      </c>
      <c r="E210" t="s">
        <v>449</v>
      </c>
      <c r="F210" t="s">
        <v>450</v>
      </c>
      <c r="G210" t="s">
        <v>451</v>
      </c>
      <c r="H210" t="s">
        <v>452</v>
      </c>
      <c r="J210" t="s">
        <v>21</v>
      </c>
      <c r="K210" t="s">
        <v>175</v>
      </c>
      <c r="L210" t="s">
        <v>119</v>
      </c>
      <c r="M210" t="s">
        <v>20</v>
      </c>
      <c r="N210" t="s">
        <v>21</v>
      </c>
    </row>
    <row r="211" spans="2:14">
      <c r="B211" t="s">
        <v>339</v>
      </c>
      <c r="C211" t="s">
        <v>58</v>
      </c>
      <c r="D211" t="s">
        <v>956</v>
      </c>
      <c r="E211" t="s">
        <v>453</v>
      </c>
      <c r="F211" t="s">
        <v>454</v>
      </c>
      <c r="G211" t="s">
        <v>451</v>
      </c>
      <c r="H211" t="s">
        <v>455</v>
      </c>
      <c r="J211" t="s">
        <v>21</v>
      </c>
      <c r="K211" t="s">
        <v>175</v>
      </c>
      <c r="L211" t="s">
        <v>119</v>
      </c>
      <c r="M211" t="s">
        <v>20</v>
      </c>
      <c r="N211" t="s">
        <v>21</v>
      </c>
    </row>
    <row r="212" spans="2:14">
      <c r="B212" t="s">
        <v>339</v>
      </c>
      <c r="C212" t="s">
        <v>58</v>
      </c>
      <c r="D212" t="s">
        <v>956</v>
      </c>
      <c r="E212" t="s">
        <v>456</v>
      </c>
      <c r="F212" t="s">
        <v>457</v>
      </c>
      <c r="G212" t="s">
        <v>451</v>
      </c>
      <c r="H212" t="s">
        <v>455</v>
      </c>
      <c r="J212" t="s">
        <v>21</v>
      </c>
      <c r="K212" t="s">
        <v>175</v>
      </c>
      <c r="L212" t="s">
        <v>19</v>
      </c>
      <c r="M212" t="s">
        <v>20</v>
      </c>
      <c r="N212" t="s">
        <v>21</v>
      </c>
    </row>
    <row r="213" spans="2:14">
      <c r="B213" t="s">
        <v>339</v>
      </c>
      <c r="C213" t="s">
        <v>58</v>
      </c>
      <c r="D213" t="s">
        <v>956</v>
      </c>
      <c r="E213" t="s">
        <v>458</v>
      </c>
      <c r="F213" t="s">
        <v>459</v>
      </c>
      <c r="G213" t="s">
        <v>451</v>
      </c>
      <c r="H213" t="s">
        <v>460</v>
      </c>
      <c r="J213" t="s">
        <v>21</v>
      </c>
      <c r="K213" t="s">
        <v>175</v>
      </c>
      <c r="L213" t="s">
        <v>19</v>
      </c>
      <c r="M213" t="s">
        <v>20</v>
      </c>
      <c r="N213" t="s">
        <v>21</v>
      </c>
    </row>
    <row r="214" spans="2:14">
      <c r="B214" t="s">
        <v>339</v>
      </c>
      <c r="C214" t="s">
        <v>58</v>
      </c>
      <c r="D214" t="s">
        <v>956</v>
      </c>
      <c r="E214" t="s">
        <v>461</v>
      </c>
      <c r="F214" t="s">
        <v>462</v>
      </c>
      <c r="G214" t="s">
        <v>451</v>
      </c>
      <c r="H214" t="s">
        <v>460</v>
      </c>
      <c r="J214" t="s">
        <v>21</v>
      </c>
      <c r="K214" t="s">
        <v>175</v>
      </c>
      <c r="L214" t="s">
        <v>19</v>
      </c>
      <c r="M214" t="s">
        <v>20</v>
      </c>
      <c r="N214" t="s">
        <v>21</v>
      </c>
    </row>
    <row r="215" spans="2:14">
      <c r="B215" t="s">
        <v>339</v>
      </c>
      <c r="C215" t="s">
        <v>58</v>
      </c>
      <c r="D215" t="s">
        <v>956</v>
      </c>
      <c r="E215" t="s">
        <v>463</v>
      </c>
      <c r="F215" t="s">
        <v>464</v>
      </c>
      <c r="G215" t="s">
        <v>465</v>
      </c>
      <c r="H215" t="s">
        <v>455</v>
      </c>
      <c r="J215" t="s">
        <v>21</v>
      </c>
      <c r="K215" t="s">
        <v>175</v>
      </c>
      <c r="L215" t="s">
        <v>466</v>
      </c>
      <c r="M215" t="s">
        <v>467</v>
      </c>
      <c r="N215" t="s">
        <v>21</v>
      </c>
    </row>
    <row r="216" spans="2:14">
      <c r="B216" t="s">
        <v>339</v>
      </c>
      <c r="C216" t="s">
        <v>58</v>
      </c>
      <c r="D216" t="s">
        <v>956</v>
      </c>
      <c r="E216" t="s">
        <v>468</v>
      </c>
      <c r="F216" t="s">
        <v>469</v>
      </c>
      <c r="G216" t="s">
        <v>415</v>
      </c>
      <c r="H216" t="s">
        <v>96</v>
      </c>
      <c r="J216" t="s">
        <v>470</v>
      </c>
      <c r="K216" t="s">
        <v>175</v>
      </c>
      <c r="L216" t="s">
        <v>19</v>
      </c>
      <c r="M216" t="s">
        <v>20</v>
      </c>
      <c r="N216" t="s">
        <v>21</v>
      </c>
    </row>
    <row r="217" spans="2:14">
      <c r="B217" t="s">
        <v>339</v>
      </c>
      <c r="C217" t="s">
        <v>58</v>
      </c>
      <c r="D217" t="s">
        <v>956</v>
      </c>
      <c r="E217" t="s">
        <v>471</v>
      </c>
      <c r="F217" t="s">
        <v>472</v>
      </c>
      <c r="G217" t="s">
        <v>415</v>
      </c>
      <c r="H217" t="s">
        <v>96</v>
      </c>
      <c r="J217" t="s">
        <v>470</v>
      </c>
      <c r="K217" t="s">
        <v>175</v>
      </c>
      <c r="L217" t="s">
        <v>19</v>
      </c>
      <c r="M217" t="s">
        <v>20</v>
      </c>
      <c r="N217" t="s">
        <v>21</v>
      </c>
    </row>
    <row r="218" spans="2:14">
      <c r="B218" t="s">
        <v>339</v>
      </c>
      <c r="C218" t="s">
        <v>58</v>
      </c>
      <c r="D218" t="s">
        <v>956</v>
      </c>
      <c r="E218" t="s">
        <v>473</v>
      </c>
      <c r="F218" t="s">
        <v>474</v>
      </c>
      <c r="G218" t="s">
        <v>415</v>
      </c>
      <c r="H218" t="s">
        <v>452</v>
      </c>
      <c r="J218" t="s">
        <v>21</v>
      </c>
      <c r="K218" t="s">
        <v>175</v>
      </c>
      <c r="L218" t="s">
        <v>119</v>
      </c>
      <c r="M218" t="s">
        <v>20</v>
      </c>
      <c r="N218" t="s">
        <v>21</v>
      </c>
    </row>
    <row r="219" spans="2:14">
      <c r="B219" t="s">
        <v>339</v>
      </c>
      <c r="C219" t="s">
        <v>58</v>
      </c>
      <c r="D219" t="s">
        <v>956</v>
      </c>
      <c r="E219" t="s">
        <v>475</v>
      </c>
      <c r="F219" t="s">
        <v>476</v>
      </c>
      <c r="G219" t="s">
        <v>415</v>
      </c>
      <c r="H219" t="s">
        <v>455</v>
      </c>
      <c r="J219" t="s">
        <v>21</v>
      </c>
      <c r="K219" t="s">
        <v>175</v>
      </c>
      <c r="L219" t="s">
        <v>119</v>
      </c>
      <c r="M219" t="s">
        <v>20</v>
      </c>
      <c r="N219" t="s">
        <v>21</v>
      </c>
    </row>
    <row r="220" spans="2:14">
      <c r="B220" t="s">
        <v>339</v>
      </c>
      <c r="C220" t="s">
        <v>58</v>
      </c>
      <c r="D220" t="s">
        <v>956</v>
      </c>
      <c r="E220" t="s">
        <v>477</v>
      </c>
      <c r="F220" t="s">
        <v>478</v>
      </c>
      <c r="G220" t="s">
        <v>415</v>
      </c>
      <c r="H220" t="s">
        <v>455</v>
      </c>
      <c r="J220" t="s">
        <v>21</v>
      </c>
      <c r="K220" t="s">
        <v>175</v>
      </c>
      <c r="L220" t="s">
        <v>19</v>
      </c>
      <c r="M220" t="s">
        <v>20</v>
      </c>
      <c r="N220" t="s">
        <v>21</v>
      </c>
    </row>
    <row r="221" spans="2:14">
      <c r="B221" t="s">
        <v>339</v>
      </c>
      <c r="C221" t="s">
        <v>58</v>
      </c>
      <c r="D221" t="s">
        <v>956</v>
      </c>
      <c r="E221" t="s">
        <v>479</v>
      </c>
      <c r="F221" t="s">
        <v>480</v>
      </c>
      <c r="G221" t="s">
        <v>415</v>
      </c>
      <c r="H221" t="s">
        <v>96</v>
      </c>
      <c r="J221" t="s">
        <v>21</v>
      </c>
      <c r="K221" t="s">
        <v>175</v>
      </c>
      <c r="L221" t="s">
        <v>19</v>
      </c>
      <c r="M221" t="s">
        <v>20</v>
      </c>
      <c r="N221" t="s">
        <v>21</v>
      </c>
    </row>
    <row r="222" spans="2:14">
      <c r="B222" t="s">
        <v>339</v>
      </c>
      <c r="C222" t="s">
        <v>58</v>
      </c>
      <c r="D222" t="s">
        <v>956</v>
      </c>
      <c r="E222" t="s">
        <v>481</v>
      </c>
      <c r="F222" t="s">
        <v>482</v>
      </c>
      <c r="G222" t="s">
        <v>415</v>
      </c>
      <c r="H222" t="s">
        <v>96</v>
      </c>
      <c r="J222" t="s">
        <v>21</v>
      </c>
      <c r="K222" t="s">
        <v>175</v>
      </c>
      <c r="L222" t="s">
        <v>19</v>
      </c>
      <c r="M222" t="s">
        <v>20</v>
      </c>
      <c r="N222" t="s">
        <v>21</v>
      </c>
    </row>
    <row r="223" spans="2:14">
      <c r="B223" t="s">
        <v>339</v>
      </c>
      <c r="C223" t="s">
        <v>58</v>
      </c>
      <c r="D223" t="s">
        <v>956</v>
      </c>
      <c r="E223" t="s">
        <v>483</v>
      </c>
      <c r="F223" t="s">
        <v>484</v>
      </c>
      <c r="G223" t="s">
        <v>485</v>
      </c>
      <c r="H223" t="s">
        <v>452</v>
      </c>
      <c r="J223" t="s">
        <v>21</v>
      </c>
      <c r="K223" t="s">
        <v>175</v>
      </c>
      <c r="L223" t="s">
        <v>119</v>
      </c>
      <c r="M223" t="s">
        <v>20</v>
      </c>
      <c r="N223" t="s">
        <v>21</v>
      </c>
    </row>
    <row r="224" spans="2:14">
      <c r="B224" t="s">
        <v>339</v>
      </c>
      <c r="C224" t="s">
        <v>58</v>
      </c>
      <c r="D224" t="s">
        <v>956</v>
      </c>
      <c r="E224" t="s">
        <v>486</v>
      </c>
      <c r="F224" t="s">
        <v>487</v>
      </c>
      <c r="G224" t="s">
        <v>485</v>
      </c>
      <c r="H224" t="s">
        <v>455</v>
      </c>
      <c r="J224" t="s">
        <v>21</v>
      </c>
      <c r="K224" t="s">
        <v>175</v>
      </c>
      <c r="L224" t="s">
        <v>119</v>
      </c>
      <c r="M224" t="s">
        <v>20</v>
      </c>
      <c r="N224" t="s">
        <v>21</v>
      </c>
    </row>
    <row r="225" spans="2:14">
      <c r="B225" t="s">
        <v>339</v>
      </c>
      <c r="C225" t="s">
        <v>58</v>
      </c>
      <c r="D225" t="s">
        <v>956</v>
      </c>
      <c r="E225" t="s">
        <v>488</v>
      </c>
      <c r="F225" t="s">
        <v>489</v>
      </c>
      <c r="G225" t="s">
        <v>485</v>
      </c>
      <c r="H225" t="s">
        <v>455</v>
      </c>
      <c r="J225" t="s">
        <v>21</v>
      </c>
      <c r="K225" t="s">
        <v>175</v>
      </c>
      <c r="L225" t="s">
        <v>19</v>
      </c>
      <c r="M225" t="s">
        <v>20</v>
      </c>
      <c r="N225" t="s">
        <v>21</v>
      </c>
    </row>
    <row r="226" spans="2:14">
      <c r="B226" t="s">
        <v>339</v>
      </c>
      <c r="C226" t="s">
        <v>58</v>
      </c>
      <c r="D226" t="s">
        <v>956</v>
      </c>
      <c r="E226" t="s">
        <v>490</v>
      </c>
      <c r="F226" t="s">
        <v>491</v>
      </c>
      <c r="G226" t="s">
        <v>485</v>
      </c>
      <c r="H226" t="s">
        <v>460</v>
      </c>
      <c r="J226" t="s">
        <v>21</v>
      </c>
      <c r="K226" t="s">
        <v>175</v>
      </c>
      <c r="L226" t="s">
        <v>19</v>
      </c>
      <c r="M226" t="s">
        <v>20</v>
      </c>
      <c r="N226" t="s">
        <v>21</v>
      </c>
    </row>
    <row r="227" spans="2:14">
      <c r="B227" t="s">
        <v>339</v>
      </c>
      <c r="C227" t="s">
        <v>58</v>
      </c>
      <c r="D227" t="s">
        <v>956</v>
      </c>
      <c r="E227" t="s">
        <v>492</v>
      </c>
      <c r="F227" t="s">
        <v>493</v>
      </c>
      <c r="G227" t="s">
        <v>485</v>
      </c>
      <c r="H227" t="s">
        <v>460</v>
      </c>
      <c r="J227" t="s">
        <v>21</v>
      </c>
      <c r="K227" t="s">
        <v>175</v>
      </c>
      <c r="L227" t="s">
        <v>19</v>
      </c>
      <c r="M227" t="s">
        <v>20</v>
      </c>
      <c r="N227" t="s">
        <v>21</v>
      </c>
    </row>
    <row r="228" spans="2:14">
      <c r="B228" t="s">
        <v>339</v>
      </c>
      <c r="C228" t="s">
        <v>58</v>
      </c>
      <c r="D228" t="s">
        <v>956</v>
      </c>
      <c r="E228" t="s">
        <v>494</v>
      </c>
      <c r="F228" t="s">
        <v>495</v>
      </c>
      <c r="G228" t="s">
        <v>415</v>
      </c>
      <c r="H228" t="s">
        <v>452</v>
      </c>
      <c r="J228" t="s">
        <v>21</v>
      </c>
      <c r="K228" t="s">
        <v>175</v>
      </c>
      <c r="L228" t="s">
        <v>119</v>
      </c>
      <c r="M228" t="s">
        <v>20</v>
      </c>
      <c r="N228" t="s">
        <v>21</v>
      </c>
    </row>
    <row r="229" spans="2:14">
      <c r="B229" t="s">
        <v>339</v>
      </c>
      <c r="C229" t="s">
        <v>58</v>
      </c>
      <c r="D229" t="s">
        <v>956</v>
      </c>
      <c r="E229" t="s">
        <v>496</v>
      </c>
      <c r="F229" t="s">
        <v>497</v>
      </c>
      <c r="G229" t="s">
        <v>415</v>
      </c>
      <c r="H229" t="s">
        <v>455</v>
      </c>
      <c r="J229" t="s">
        <v>21</v>
      </c>
      <c r="K229" t="s">
        <v>175</v>
      </c>
      <c r="L229" t="s">
        <v>119</v>
      </c>
      <c r="M229" t="s">
        <v>20</v>
      </c>
      <c r="N229" t="s">
        <v>21</v>
      </c>
    </row>
    <row r="230" spans="2:14">
      <c r="B230" t="s">
        <v>339</v>
      </c>
      <c r="C230" t="s">
        <v>58</v>
      </c>
      <c r="D230" t="s">
        <v>956</v>
      </c>
      <c r="E230" t="s">
        <v>498</v>
      </c>
      <c r="F230" t="s">
        <v>499</v>
      </c>
      <c r="G230" t="s">
        <v>415</v>
      </c>
      <c r="H230" t="s">
        <v>455</v>
      </c>
      <c r="J230" t="s">
        <v>21</v>
      </c>
      <c r="K230" t="s">
        <v>175</v>
      </c>
      <c r="L230" t="s">
        <v>19</v>
      </c>
      <c r="M230" t="s">
        <v>20</v>
      </c>
      <c r="N230" t="s">
        <v>21</v>
      </c>
    </row>
    <row r="231" spans="2:14">
      <c r="B231" t="s">
        <v>339</v>
      </c>
      <c r="C231" t="s">
        <v>58</v>
      </c>
      <c r="D231" t="s">
        <v>956</v>
      </c>
      <c r="E231" t="s">
        <v>500</v>
      </c>
      <c r="F231" t="s">
        <v>501</v>
      </c>
      <c r="G231" t="s">
        <v>415</v>
      </c>
      <c r="H231" t="s">
        <v>460</v>
      </c>
      <c r="J231" t="s">
        <v>21</v>
      </c>
      <c r="K231" t="s">
        <v>175</v>
      </c>
      <c r="L231" t="s">
        <v>19</v>
      </c>
      <c r="M231" t="s">
        <v>20</v>
      </c>
      <c r="N231" t="s">
        <v>21</v>
      </c>
    </row>
    <row r="232" spans="2:14">
      <c r="B232" t="s">
        <v>339</v>
      </c>
      <c r="C232" t="s">
        <v>58</v>
      </c>
      <c r="D232" t="s">
        <v>956</v>
      </c>
      <c r="E232" t="s">
        <v>502</v>
      </c>
      <c r="F232" t="s">
        <v>503</v>
      </c>
      <c r="G232" t="s">
        <v>415</v>
      </c>
      <c r="H232" t="s">
        <v>460</v>
      </c>
      <c r="J232" t="s">
        <v>21</v>
      </c>
      <c r="K232" t="s">
        <v>175</v>
      </c>
      <c r="L232" t="s">
        <v>19</v>
      </c>
      <c r="M232" t="s">
        <v>20</v>
      </c>
      <c r="N232" t="s">
        <v>21</v>
      </c>
    </row>
    <row r="233" spans="2:14">
      <c r="B233" t="s">
        <v>339</v>
      </c>
      <c r="C233" t="s">
        <v>58</v>
      </c>
      <c r="D233" t="s">
        <v>956</v>
      </c>
      <c r="E233" t="s">
        <v>504</v>
      </c>
      <c r="F233" t="s">
        <v>505</v>
      </c>
      <c r="G233" t="s">
        <v>415</v>
      </c>
      <c r="H233" t="s">
        <v>455</v>
      </c>
      <c r="J233" t="s">
        <v>21</v>
      </c>
      <c r="K233" t="s">
        <v>175</v>
      </c>
      <c r="L233" t="s">
        <v>119</v>
      </c>
      <c r="M233" t="s">
        <v>20</v>
      </c>
      <c r="N233" t="s">
        <v>21</v>
      </c>
    </row>
    <row r="234" spans="2:14">
      <c r="B234" t="s">
        <v>339</v>
      </c>
      <c r="C234" t="s">
        <v>58</v>
      </c>
      <c r="D234" t="s">
        <v>956</v>
      </c>
      <c r="E234" t="s">
        <v>506</v>
      </c>
      <c r="F234" t="s">
        <v>507</v>
      </c>
      <c r="G234" t="s">
        <v>415</v>
      </c>
      <c r="H234" t="s">
        <v>455</v>
      </c>
      <c r="J234" t="s">
        <v>21</v>
      </c>
      <c r="K234" t="s">
        <v>175</v>
      </c>
      <c r="L234" t="s">
        <v>19</v>
      </c>
      <c r="M234" t="s">
        <v>20</v>
      </c>
      <c r="N234" t="s">
        <v>21</v>
      </c>
    </row>
    <row r="235" spans="2:14">
      <c r="B235" t="s">
        <v>339</v>
      </c>
      <c r="C235" t="s">
        <v>58</v>
      </c>
      <c r="D235" t="s">
        <v>956</v>
      </c>
      <c r="E235" t="s">
        <v>508</v>
      </c>
      <c r="F235" t="s">
        <v>509</v>
      </c>
      <c r="G235" t="s">
        <v>85</v>
      </c>
      <c r="H235" t="s">
        <v>227</v>
      </c>
      <c r="J235" t="s">
        <v>21</v>
      </c>
      <c r="K235" t="s">
        <v>175</v>
      </c>
      <c r="L235" t="s">
        <v>19</v>
      </c>
      <c r="M235" t="s">
        <v>20</v>
      </c>
      <c r="N235" t="s">
        <v>21</v>
      </c>
    </row>
    <row r="236" spans="2:14">
      <c r="B236" t="s">
        <v>339</v>
      </c>
      <c r="C236" t="s">
        <v>58</v>
      </c>
      <c r="D236" t="s">
        <v>956</v>
      </c>
      <c r="E236" t="s">
        <v>510</v>
      </c>
      <c r="F236" t="s">
        <v>511</v>
      </c>
      <c r="G236" t="s">
        <v>85</v>
      </c>
      <c r="H236" t="s">
        <v>227</v>
      </c>
      <c r="J236" t="s">
        <v>21</v>
      </c>
      <c r="K236" t="s">
        <v>175</v>
      </c>
      <c r="L236" t="s">
        <v>19</v>
      </c>
      <c r="M236" t="s">
        <v>20</v>
      </c>
      <c r="N236" t="s">
        <v>21</v>
      </c>
    </row>
    <row r="237" spans="2:14">
      <c r="B237" t="s">
        <v>339</v>
      </c>
      <c r="C237" t="s">
        <v>58</v>
      </c>
      <c r="D237" t="s">
        <v>956</v>
      </c>
      <c r="E237" t="s">
        <v>512</v>
      </c>
      <c r="F237" t="s">
        <v>513</v>
      </c>
      <c r="G237" t="s">
        <v>85</v>
      </c>
      <c r="H237" t="s">
        <v>227</v>
      </c>
      <c r="J237" t="s">
        <v>21</v>
      </c>
      <c r="K237" t="s">
        <v>442</v>
      </c>
      <c r="L237" t="s">
        <v>19</v>
      </c>
      <c r="M237" t="s">
        <v>20</v>
      </c>
      <c r="N237" t="s">
        <v>21</v>
      </c>
    </row>
    <row r="238" spans="2:14">
      <c r="B238" t="s">
        <v>339</v>
      </c>
      <c r="C238" t="s">
        <v>58</v>
      </c>
      <c r="D238" t="s">
        <v>956</v>
      </c>
      <c r="E238" t="s">
        <v>514</v>
      </c>
      <c r="F238" t="s">
        <v>515</v>
      </c>
      <c r="G238" t="s">
        <v>95</v>
      </c>
      <c r="H238" t="s">
        <v>353</v>
      </c>
      <c r="K238" t="s">
        <v>338</v>
      </c>
      <c r="L238" t="s">
        <v>101</v>
      </c>
      <c r="M238" t="s">
        <v>20</v>
      </c>
      <c r="N238" t="s">
        <v>21</v>
      </c>
    </row>
    <row r="239" spans="2:14">
      <c r="B239" t="s">
        <v>339</v>
      </c>
      <c r="C239" t="s">
        <v>58</v>
      </c>
      <c r="D239" t="s">
        <v>956</v>
      </c>
      <c r="E239" t="s">
        <v>516</v>
      </c>
      <c r="F239" t="s">
        <v>517</v>
      </c>
      <c r="G239" t="s">
        <v>95</v>
      </c>
      <c r="H239" t="s">
        <v>353</v>
      </c>
      <c r="K239" t="s">
        <v>338</v>
      </c>
      <c r="L239" t="s">
        <v>101</v>
      </c>
      <c r="M239" t="s">
        <v>20</v>
      </c>
      <c r="N239" t="s">
        <v>21</v>
      </c>
    </row>
    <row r="240" spans="2:14">
      <c r="B240" t="s">
        <v>339</v>
      </c>
      <c r="C240" t="s">
        <v>58</v>
      </c>
      <c r="D240" t="s">
        <v>956</v>
      </c>
      <c r="E240" t="s">
        <v>518</v>
      </c>
      <c r="F240" t="s">
        <v>519</v>
      </c>
      <c r="G240" t="s">
        <v>95</v>
      </c>
      <c r="H240" t="s">
        <v>353</v>
      </c>
      <c r="K240" t="s">
        <v>338</v>
      </c>
      <c r="L240" t="s">
        <v>101</v>
      </c>
      <c r="M240" t="s">
        <v>20</v>
      </c>
      <c r="N240" t="s">
        <v>21</v>
      </c>
    </row>
    <row r="241" spans="2:14">
      <c r="B241" t="s">
        <v>339</v>
      </c>
      <c r="C241" t="s">
        <v>58</v>
      </c>
      <c r="D241" t="s">
        <v>956</v>
      </c>
      <c r="E241" t="s">
        <v>520</v>
      </c>
      <c r="F241" t="s">
        <v>521</v>
      </c>
      <c r="G241" t="s">
        <v>95</v>
      </c>
      <c r="H241" t="s">
        <v>56</v>
      </c>
      <c r="K241" t="s">
        <v>338</v>
      </c>
      <c r="L241" t="s">
        <v>101</v>
      </c>
      <c r="M241" t="s">
        <v>20</v>
      </c>
      <c r="N241" t="s">
        <v>21</v>
      </c>
    </row>
    <row r="242" spans="2:14">
      <c r="B242" t="s">
        <v>339</v>
      </c>
      <c r="C242" t="s">
        <v>58</v>
      </c>
      <c r="D242" t="s">
        <v>956</v>
      </c>
      <c r="E242" t="s">
        <v>522</v>
      </c>
      <c r="F242" t="s">
        <v>523</v>
      </c>
      <c r="G242" t="s">
        <v>95</v>
      </c>
      <c r="H242" t="s">
        <v>56</v>
      </c>
      <c r="K242" t="s">
        <v>338</v>
      </c>
      <c r="L242" t="s">
        <v>101</v>
      </c>
      <c r="M242" t="s">
        <v>20</v>
      </c>
      <c r="N242" t="s">
        <v>21</v>
      </c>
    </row>
    <row r="243" spans="2:14">
      <c r="B243" t="s">
        <v>339</v>
      </c>
      <c r="C243" t="s">
        <v>58</v>
      </c>
      <c r="D243" t="s">
        <v>956</v>
      </c>
      <c r="E243" t="s">
        <v>524</v>
      </c>
      <c r="F243" t="s">
        <v>525</v>
      </c>
      <c r="G243" t="s">
        <v>95</v>
      </c>
      <c r="H243" t="s">
        <v>56</v>
      </c>
      <c r="K243" t="s">
        <v>338</v>
      </c>
      <c r="L243" t="s">
        <v>101</v>
      </c>
      <c r="M243" t="s">
        <v>20</v>
      </c>
      <c r="N243" t="s">
        <v>21</v>
      </c>
    </row>
    <row r="244" spans="2:14">
      <c r="B244" t="s">
        <v>339</v>
      </c>
      <c r="C244" t="s">
        <v>58</v>
      </c>
      <c r="D244" t="s">
        <v>956</v>
      </c>
      <c r="E244" t="s">
        <v>526</v>
      </c>
      <c r="F244" t="s">
        <v>527</v>
      </c>
      <c r="G244" t="s">
        <v>95</v>
      </c>
      <c r="H244" t="s">
        <v>56</v>
      </c>
      <c r="K244" t="s">
        <v>338</v>
      </c>
      <c r="L244" t="s">
        <v>101</v>
      </c>
      <c r="M244" t="s">
        <v>20</v>
      </c>
      <c r="N244" t="s">
        <v>21</v>
      </c>
    </row>
    <row r="245" spans="2:14">
      <c r="B245" t="s">
        <v>339</v>
      </c>
      <c r="C245" t="s">
        <v>58</v>
      </c>
      <c r="D245" t="s">
        <v>956</v>
      </c>
      <c r="E245" t="s">
        <v>528</v>
      </c>
      <c r="F245" t="s">
        <v>529</v>
      </c>
      <c r="G245" t="s">
        <v>95</v>
      </c>
      <c r="H245" t="s">
        <v>56</v>
      </c>
      <c r="K245" t="s">
        <v>338</v>
      </c>
      <c r="L245" t="s">
        <v>101</v>
      </c>
      <c r="M245" t="s">
        <v>20</v>
      </c>
      <c r="N245" t="s">
        <v>21</v>
      </c>
    </row>
    <row r="246" spans="2:14">
      <c r="B246" t="s">
        <v>339</v>
      </c>
      <c r="C246" t="s">
        <v>58</v>
      </c>
      <c r="D246" t="s">
        <v>956</v>
      </c>
      <c r="E246" t="s">
        <v>530</v>
      </c>
      <c r="F246" t="s">
        <v>531</v>
      </c>
      <c r="G246" t="s">
        <v>95</v>
      </c>
      <c r="H246" t="s">
        <v>56</v>
      </c>
      <c r="K246" t="s">
        <v>338</v>
      </c>
      <c r="L246" t="s">
        <v>101</v>
      </c>
      <c r="M246" t="s">
        <v>20</v>
      </c>
      <c r="N246" t="s">
        <v>21</v>
      </c>
    </row>
    <row r="247" spans="2:14">
      <c r="B247" t="s">
        <v>339</v>
      </c>
      <c r="C247" t="s">
        <v>58</v>
      </c>
      <c r="D247" t="s">
        <v>956</v>
      </c>
      <c r="E247" t="s">
        <v>532</v>
      </c>
      <c r="F247" t="s">
        <v>533</v>
      </c>
      <c r="G247" t="s">
        <v>95</v>
      </c>
      <c r="H247" t="s">
        <v>56</v>
      </c>
      <c r="K247" t="s">
        <v>338</v>
      </c>
      <c r="L247" t="s">
        <v>101</v>
      </c>
      <c r="M247" t="s">
        <v>20</v>
      </c>
      <c r="N247" t="s">
        <v>21</v>
      </c>
    </row>
    <row r="248" spans="2:14">
      <c r="B248" t="s">
        <v>339</v>
      </c>
      <c r="C248" t="s">
        <v>58</v>
      </c>
      <c r="D248" t="s">
        <v>956</v>
      </c>
      <c r="E248" t="s">
        <v>534</v>
      </c>
      <c r="F248" t="s">
        <v>535</v>
      </c>
      <c r="G248" t="s">
        <v>95</v>
      </c>
      <c r="H248" t="s">
        <v>56</v>
      </c>
      <c r="K248" t="s">
        <v>338</v>
      </c>
      <c r="L248" t="s">
        <v>101</v>
      </c>
      <c r="M248" t="s">
        <v>20</v>
      </c>
      <c r="N248" t="s">
        <v>21</v>
      </c>
    </row>
    <row r="249" spans="2:14">
      <c r="B249" t="s">
        <v>339</v>
      </c>
      <c r="C249" t="s">
        <v>58</v>
      </c>
      <c r="D249" t="s">
        <v>956</v>
      </c>
      <c r="E249" t="s">
        <v>536</v>
      </c>
      <c r="F249" t="s">
        <v>537</v>
      </c>
      <c r="G249" t="s">
        <v>95</v>
      </c>
      <c r="H249" t="s">
        <v>56</v>
      </c>
      <c r="K249" t="s">
        <v>338</v>
      </c>
      <c r="L249" t="s">
        <v>101</v>
      </c>
      <c r="M249" t="s">
        <v>20</v>
      </c>
      <c r="N249" t="s">
        <v>21</v>
      </c>
    </row>
    <row r="250" spans="2:14">
      <c r="B250" t="s">
        <v>339</v>
      </c>
      <c r="C250" t="s">
        <v>58</v>
      </c>
      <c r="D250" t="s">
        <v>956</v>
      </c>
      <c r="E250" t="s">
        <v>538</v>
      </c>
      <c r="F250" t="s">
        <v>539</v>
      </c>
      <c r="G250" t="s">
        <v>95</v>
      </c>
      <c r="H250" t="s">
        <v>56</v>
      </c>
      <c r="K250" t="s">
        <v>338</v>
      </c>
      <c r="L250" t="s">
        <v>101</v>
      </c>
      <c r="M250" t="s">
        <v>20</v>
      </c>
      <c r="N250" t="s">
        <v>21</v>
      </c>
    </row>
    <row r="251" spans="2:14">
      <c r="B251" t="s">
        <v>339</v>
      </c>
      <c r="C251" t="s">
        <v>58</v>
      </c>
      <c r="D251" t="s">
        <v>956</v>
      </c>
      <c r="E251" t="s">
        <v>540</v>
      </c>
      <c r="F251" t="s">
        <v>541</v>
      </c>
      <c r="G251" t="s">
        <v>95</v>
      </c>
      <c r="H251" t="s">
        <v>56</v>
      </c>
      <c r="K251" t="s">
        <v>338</v>
      </c>
      <c r="L251" t="s">
        <v>101</v>
      </c>
      <c r="M251" t="s">
        <v>20</v>
      </c>
      <c r="N251" t="s">
        <v>21</v>
      </c>
    </row>
    <row r="252" spans="2:14">
      <c r="B252" t="s">
        <v>339</v>
      </c>
      <c r="C252" t="s">
        <v>58</v>
      </c>
      <c r="D252" t="s">
        <v>956</v>
      </c>
      <c r="E252" t="s">
        <v>542</v>
      </c>
      <c r="F252" t="s">
        <v>543</v>
      </c>
      <c r="G252" t="s">
        <v>95</v>
      </c>
      <c r="H252" t="s">
        <v>56</v>
      </c>
      <c r="K252" t="s">
        <v>338</v>
      </c>
      <c r="L252" t="s">
        <v>101</v>
      </c>
      <c r="M252" t="s">
        <v>20</v>
      </c>
      <c r="N252" t="s">
        <v>21</v>
      </c>
    </row>
    <row r="253" spans="2:14">
      <c r="B253" t="s">
        <v>339</v>
      </c>
      <c r="C253" t="s">
        <v>58</v>
      </c>
      <c r="D253" t="s">
        <v>956</v>
      </c>
      <c r="E253" t="s">
        <v>544</v>
      </c>
      <c r="F253" t="s">
        <v>545</v>
      </c>
      <c r="G253" t="s">
        <v>95</v>
      </c>
      <c r="H253" t="s">
        <v>56</v>
      </c>
      <c r="K253" t="s">
        <v>338</v>
      </c>
      <c r="L253" t="s">
        <v>101</v>
      </c>
      <c r="M253" t="s">
        <v>20</v>
      </c>
      <c r="N253" t="s">
        <v>21</v>
      </c>
    </row>
    <row r="254" spans="2:14">
      <c r="B254" t="s">
        <v>339</v>
      </c>
      <c r="C254" t="s">
        <v>58</v>
      </c>
      <c r="D254" t="s">
        <v>956</v>
      </c>
      <c r="E254" t="s">
        <v>546</v>
      </c>
      <c r="F254" t="s">
        <v>547</v>
      </c>
      <c r="G254" t="s">
        <v>95</v>
      </c>
      <c r="H254" t="s">
        <v>56</v>
      </c>
      <c r="K254" t="s">
        <v>338</v>
      </c>
      <c r="L254" t="s">
        <v>101</v>
      </c>
      <c r="M254" t="s">
        <v>20</v>
      </c>
      <c r="N254" t="s">
        <v>21</v>
      </c>
    </row>
    <row r="255" spans="2:14">
      <c r="B255" t="s">
        <v>339</v>
      </c>
      <c r="C255" t="s">
        <v>58</v>
      </c>
      <c r="D255" t="s">
        <v>956</v>
      </c>
      <c r="E255" t="s">
        <v>548</v>
      </c>
      <c r="F255" t="s">
        <v>549</v>
      </c>
      <c r="G255" t="s">
        <v>95</v>
      </c>
      <c r="H255" t="s">
        <v>56</v>
      </c>
      <c r="K255" t="s">
        <v>338</v>
      </c>
      <c r="L255" t="s">
        <v>101</v>
      </c>
      <c r="M255" t="s">
        <v>20</v>
      </c>
      <c r="N255" t="s">
        <v>21</v>
      </c>
    </row>
    <row r="256" spans="2:14">
      <c r="B256" t="s">
        <v>339</v>
      </c>
      <c r="C256" t="s">
        <v>58</v>
      </c>
      <c r="D256" t="s">
        <v>956</v>
      </c>
      <c r="E256" t="s">
        <v>550</v>
      </c>
      <c r="F256" t="s">
        <v>551</v>
      </c>
      <c r="G256" t="s">
        <v>95</v>
      </c>
      <c r="H256" t="s">
        <v>56</v>
      </c>
      <c r="K256" t="s">
        <v>338</v>
      </c>
      <c r="L256" t="s">
        <v>101</v>
      </c>
      <c r="M256" t="s">
        <v>20</v>
      </c>
      <c r="N256" t="s">
        <v>21</v>
      </c>
    </row>
    <row r="257" spans="2:14">
      <c r="B257" t="s">
        <v>339</v>
      </c>
      <c r="C257" t="s">
        <v>58</v>
      </c>
      <c r="D257" t="s">
        <v>956</v>
      </c>
      <c r="E257" t="s">
        <v>552</v>
      </c>
      <c r="F257" t="s">
        <v>553</v>
      </c>
      <c r="G257" t="s">
        <v>95</v>
      </c>
      <c r="H257" t="s">
        <v>56</v>
      </c>
      <c r="K257" t="s">
        <v>338</v>
      </c>
      <c r="L257" t="s">
        <v>101</v>
      </c>
      <c r="M257" t="s">
        <v>20</v>
      </c>
      <c r="N257" t="s">
        <v>21</v>
      </c>
    </row>
    <row r="258" spans="2:14">
      <c r="B258" t="s">
        <v>339</v>
      </c>
      <c r="C258" t="s">
        <v>58</v>
      </c>
      <c r="D258" t="s">
        <v>956</v>
      </c>
      <c r="E258" t="s">
        <v>554</v>
      </c>
      <c r="F258" t="s">
        <v>555</v>
      </c>
      <c r="G258" t="s">
        <v>95</v>
      </c>
      <c r="H258" t="s">
        <v>56</v>
      </c>
      <c r="K258" t="s">
        <v>338</v>
      </c>
      <c r="L258" t="s">
        <v>101</v>
      </c>
      <c r="M258" t="s">
        <v>20</v>
      </c>
      <c r="N258" t="s">
        <v>21</v>
      </c>
    </row>
    <row r="259" spans="2:14">
      <c r="B259" t="s">
        <v>339</v>
      </c>
      <c r="C259" t="s">
        <v>58</v>
      </c>
      <c r="D259" t="s">
        <v>956</v>
      </c>
      <c r="E259" t="s">
        <v>556</v>
      </c>
      <c r="F259" t="s">
        <v>557</v>
      </c>
      <c r="G259" t="s">
        <v>95</v>
      </c>
      <c r="H259" t="s">
        <v>56</v>
      </c>
      <c r="K259" t="s">
        <v>338</v>
      </c>
      <c r="L259" t="s">
        <v>101</v>
      </c>
      <c r="M259" t="s">
        <v>20</v>
      </c>
      <c r="N259" t="s">
        <v>21</v>
      </c>
    </row>
    <row r="260" spans="2:14">
      <c r="B260" t="s">
        <v>339</v>
      </c>
      <c r="C260" t="s">
        <v>58</v>
      </c>
      <c r="D260" t="s">
        <v>956</v>
      </c>
      <c r="E260" t="s">
        <v>558</v>
      </c>
      <c r="F260" t="s">
        <v>559</v>
      </c>
      <c r="G260" t="s">
        <v>95</v>
      </c>
      <c r="H260" t="s">
        <v>71</v>
      </c>
      <c r="K260" t="s">
        <v>338</v>
      </c>
      <c r="L260" t="s">
        <v>19</v>
      </c>
      <c r="M260" t="s">
        <v>20</v>
      </c>
      <c r="N260" t="s">
        <v>21</v>
      </c>
    </row>
    <row r="261" spans="2:14">
      <c r="B261" t="s">
        <v>339</v>
      </c>
      <c r="C261" t="s">
        <v>58</v>
      </c>
      <c r="D261" t="s">
        <v>956</v>
      </c>
      <c r="E261" t="s">
        <v>560</v>
      </c>
      <c r="F261" t="s">
        <v>561</v>
      </c>
      <c r="G261" t="s">
        <v>95</v>
      </c>
      <c r="H261" t="s">
        <v>71</v>
      </c>
      <c r="K261" t="s">
        <v>338</v>
      </c>
      <c r="L261" t="s">
        <v>19</v>
      </c>
      <c r="M261" t="s">
        <v>20</v>
      </c>
      <c r="N261" t="s">
        <v>21</v>
      </c>
    </row>
    <row r="262" spans="2:14">
      <c r="B262" t="s">
        <v>339</v>
      </c>
      <c r="C262" t="s">
        <v>58</v>
      </c>
      <c r="D262" t="s">
        <v>956</v>
      </c>
      <c r="E262" t="s">
        <v>562</v>
      </c>
      <c r="F262" t="s">
        <v>563</v>
      </c>
      <c r="G262" t="s">
        <v>95</v>
      </c>
      <c r="H262" t="s">
        <v>71</v>
      </c>
      <c r="K262" t="s">
        <v>338</v>
      </c>
      <c r="L262" t="s">
        <v>19</v>
      </c>
      <c r="M262" t="s">
        <v>20</v>
      </c>
      <c r="N262" t="s">
        <v>21</v>
      </c>
    </row>
    <row r="263" spans="2:14">
      <c r="B263" t="s">
        <v>339</v>
      </c>
      <c r="C263" t="s">
        <v>58</v>
      </c>
      <c r="D263" t="s">
        <v>956</v>
      </c>
      <c r="E263" t="s">
        <v>564</v>
      </c>
      <c r="F263" t="s">
        <v>565</v>
      </c>
      <c r="G263" t="s">
        <v>95</v>
      </c>
      <c r="H263" t="s">
        <v>71</v>
      </c>
      <c r="K263" t="s">
        <v>338</v>
      </c>
      <c r="L263" t="s">
        <v>19</v>
      </c>
      <c r="M263" t="s">
        <v>20</v>
      </c>
      <c r="N263" t="s">
        <v>21</v>
      </c>
    </row>
    <row r="264" spans="2:14">
      <c r="B264" t="s">
        <v>339</v>
      </c>
      <c r="C264" t="s">
        <v>58</v>
      </c>
      <c r="D264" t="s">
        <v>956</v>
      </c>
      <c r="E264" t="s">
        <v>566</v>
      </c>
      <c r="F264" t="s">
        <v>567</v>
      </c>
      <c r="G264" t="s">
        <v>95</v>
      </c>
      <c r="H264" t="s">
        <v>71</v>
      </c>
      <c r="K264" t="s">
        <v>338</v>
      </c>
      <c r="L264" t="s">
        <v>19</v>
      </c>
      <c r="M264" t="s">
        <v>20</v>
      </c>
      <c r="N264" t="s">
        <v>21</v>
      </c>
    </row>
    <row r="265" spans="2:14">
      <c r="B265" t="s">
        <v>339</v>
      </c>
      <c r="C265" t="s">
        <v>58</v>
      </c>
      <c r="D265" t="s">
        <v>956</v>
      </c>
      <c r="E265" t="s">
        <v>568</v>
      </c>
      <c r="F265" t="s">
        <v>569</v>
      </c>
      <c r="G265" t="s">
        <v>95</v>
      </c>
      <c r="H265" t="s">
        <v>71</v>
      </c>
      <c r="K265" t="s">
        <v>338</v>
      </c>
      <c r="L265" t="s">
        <v>19</v>
      </c>
      <c r="M265" t="s">
        <v>20</v>
      </c>
      <c r="N265" t="s">
        <v>21</v>
      </c>
    </row>
    <row r="266" spans="2:14">
      <c r="B266" t="s">
        <v>575</v>
      </c>
      <c r="C266" t="s">
        <v>58</v>
      </c>
      <c r="D266" t="s">
        <v>956</v>
      </c>
      <c r="E266" t="s">
        <v>570</v>
      </c>
      <c r="F266" t="s">
        <v>571</v>
      </c>
      <c r="G266" t="s">
        <v>85</v>
      </c>
      <c r="H266" t="s">
        <v>572</v>
      </c>
      <c r="J266" t="s">
        <v>573</v>
      </c>
      <c r="K266" t="s">
        <v>574</v>
      </c>
      <c r="L266" t="s">
        <v>119</v>
      </c>
      <c r="M266" t="s">
        <v>20</v>
      </c>
      <c r="N266" t="s">
        <v>21</v>
      </c>
    </row>
    <row r="267" spans="2:14">
      <c r="B267" t="s">
        <v>575</v>
      </c>
      <c r="C267" t="s">
        <v>58</v>
      </c>
      <c r="D267" t="s">
        <v>956</v>
      </c>
      <c r="E267" t="s">
        <v>576</v>
      </c>
      <c r="F267" t="s">
        <v>577</v>
      </c>
      <c r="G267" t="s">
        <v>85</v>
      </c>
      <c r="H267" t="s">
        <v>572</v>
      </c>
      <c r="J267" t="s">
        <v>573</v>
      </c>
      <c r="K267" t="s">
        <v>574</v>
      </c>
      <c r="L267" t="s">
        <v>119</v>
      </c>
      <c r="M267" t="s">
        <v>20</v>
      </c>
      <c r="N267" t="s">
        <v>21</v>
      </c>
    </row>
    <row r="268" spans="2:14">
      <c r="B268" t="s">
        <v>575</v>
      </c>
      <c r="C268" t="s">
        <v>58</v>
      </c>
      <c r="D268" t="s">
        <v>956</v>
      </c>
      <c r="E268" t="s">
        <v>578</v>
      </c>
      <c r="F268" t="s">
        <v>579</v>
      </c>
      <c r="G268" t="s">
        <v>85</v>
      </c>
      <c r="H268" t="s">
        <v>86</v>
      </c>
      <c r="J268" t="s">
        <v>21</v>
      </c>
      <c r="K268" t="s">
        <v>574</v>
      </c>
      <c r="L268" t="s">
        <v>19</v>
      </c>
      <c r="M268" t="s">
        <v>20</v>
      </c>
    </row>
    <row r="269" spans="2:14">
      <c r="B269" t="s">
        <v>575</v>
      </c>
      <c r="C269" t="s">
        <v>58</v>
      </c>
      <c r="D269" t="s">
        <v>956</v>
      </c>
      <c r="E269" t="s">
        <v>580</v>
      </c>
      <c r="F269" t="s">
        <v>581</v>
      </c>
      <c r="G269" t="s">
        <v>85</v>
      </c>
      <c r="H269" t="s">
        <v>86</v>
      </c>
      <c r="J269" t="s">
        <v>21</v>
      </c>
      <c r="K269" t="s">
        <v>574</v>
      </c>
      <c r="L269" t="s">
        <v>19</v>
      </c>
      <c r="M269" t="s">
        <v>20</v>
      </c>
    </row>
    <row r="270" spans="2:14">
      <c r="B270" t="s">
        <v>575</v>
      </c>
      <c r="C270" t="s">
        <v>58</v>
      </c>
      <c r="D270" t="s">
        <v>956</v>
      </c>
      <c r="E270" t="s">
        <v>582</v>
      </c>
      <c r="F270" t="s">
        <v>583</v>
      </c>
      <c r="G270" t="s">
        <v>85</v>
      </c>
      <c r="H270" t="s">
        <v>86</v>
      </c>
      <c r="J270" t="s">
        <v>21</v>
      </c>
      <c r="K270" t="s">
        <v>574</v>
      </c>
      <c r="L270" t="s">
        <v>19</v>
      </c>
      <c r="M270" t="s">
        <v>20</v>
      </c>
    </row>
    <row r="271" spans="2:14">
      <c r="B271" t="s">
        <v>575</v>
      </c>
      <c r="C271" t="s">
        <v>58</v>
      </c>
      <c r="D271" t="s">
        <v>956</v>
      </c>
      <c r="E271" t="s">
        <v>584</v>
      </c>
      <c r="F271" t="s">
        <v>585</v>
      </c>
      <c r="G271" t="s">
        <v>85</v>
      </c>
      <c r="H271" t="s">
        <v>86</v>
      </c>
      <c r="J271" t="s">
        <v>21</v>
      </c>
      <c r="K271" t="s">
        <v>574</v>
      </c>
      <c r="L271" t="s">
        <v>19</v>
      </c>
      <c r="M271" t="s">
        <v>20</v>
      </c>
    </row>
    <row r="272" spans="2:14">
      <c r="B272" t="s">
        <v>575</v>
      </c>
      <c r="C272" t="s">
        <v>58</v>
      </c>
      <c r="D272" t="s">
        <v>956</v>
      </c>
      <c r="E272" t="s">
        <v>586</v>
      </c>
      <c r="F272" t="s">
        <v>587</v>
      </c>
      <c r="G272" t="s">
        <v>85</v>
      </c>
      <c r="H272" t="s">
        <v>86</v>
      </c>
      <c r="J272" t="s">
        <v>21</v>
      </c>
      <c r="K272" t="s">
        <v>574</v>
      </c>
      <c r="L272" t="s">
        <v>19</v>
      </c>
      <c r="M272" t="s">
        <v>20</v>
      </c>
    </row>
    <row r="273" spans="2:14">
      <c r="B273" t="s">
        <v>575</v>
      </c>
      <c r="C273" t="s">
        <v>58</v>
      </c>
      <c r="D273" t="s">
        <v>956</v>
      </c>
      <c r="E273" t="s">
        <v>588</v>
      </c>
      <c r="F273" t="s">
        <v>589</v>
      </c>
      <c r="G273" t="s">
        <v>85</v>
      </c>
      <c r="H273" t="s">
        <v>86</v>
      </c>
      <c r="J273" t="s">
        <v>21</v>
      </c>
      <c r="K273" t="s">
        <v>574</v>
      </c>
      <c r="L273" t="s">
        <v>19</v>
      </c>
      <c r="M273" t="s">
        <v>20</v>
      </c>
    </row>
    <row r="274" spans="2:14">
      <c r="B274" t="s">
        <v>575</v>
      </c>
      <c r="C274" t="s">
        <v>58</v>
      </c>
      <c r="D274" t="s">
        <v>956</v>
      </c>
      <c r="E274" t="s">
        <v>590</v>
      </c>
      <c r="F274" t="s">
        <v>591</v>
      </c>
      <c r="G274" t="s">
        <v>85</v>
      </c>
      <c r="H274" t="s">
        <v>86</v>
      </c>
      <c r="J274" t="s">
        <v>21</v>
      </c>
      <c r="K274" t="s">
        <v>574</v>
      </c>
      <c r="L274" t="s">
        <v>19</v>
      </c>
      <c r="M274" t="s">
        <v>20</v>
      </c>
    </row>
    <row r="275" spans="2:14">
      <c r="B275" t="s">
        <v>575</v>
      </c>
      <c r="C275" t="s">
        <v>58</v>
      </c>
      <c r="D275" t="s">
        <v>956</v>
      </c>
      <c r="E275" t="s">
        <v>592</v>
      </c>
      <c r="F275" t="s">
        <v>593</v>
      </c>
      <c r="G275" t="s">
        <v>85</v>
      </c>
      <c r="H275" t="s">
        <v>86</v>
      </c>
      <c r="J275" t="s">
        <v>594</v>
      </c>
      <c r="K275" t="s">
        <v>574</v>
      </c>
      <c r="L275" t="s">
        <v>19</v>
      </c>
      <c r="M275" t="s">
        <v>20</v>
      </c>
    </row>
    <row r="276" spans="2:14">
      <c r="B276" t="s">
        <v>575</v>
      </c>
      <c r="C276" t="s">
        <v>58</v>
      </c>
      <c r="D276" t="s">
        <v>956</v>
      </c>
      <c r="E276" t="s">
        <v>595</v>
      </c>
      <c r="F276" t="s">
        <v>596</v>
      </c>
      <c r="G276" t="s">
        <v>85</v>
      </c>
      <c r="H276" t="s">
        <v>86</v>
      </c>
      <c r="J276" t="s">
        <v>594</v>
      </c>
      <c r="K276" t="s">
        <v>574</v>
      </c>
      <c r="L276" t="s">
        <v>19</v>
      </c>
      <c r="M276" t="s">
        <v>20</v>
      </c>
    </row>
    <row r="277" spans="2:14">
      <c r="B277" t="s">
        <v>575</v>
      </c>
      <c r="C277" t="s">
        <v>58</v>
      </c>
      <c r="D277" t="s">
        <v>956</v>
      </c>
      <c r="E277" t="s">
        <v>597</v>
      </c>
      <c r="F277" t="s">
        <v>598</v>
      </c>
      <c r="G277" t="s">
        <v>85</v>
      </c>
      <c r="H277" t="s">
        <v>572</v>
      </c>
      <c r="J277" t="s">
        <v>573</v>
      </c>
      <c r="K277" t="s">
        <v>21</v>
      </c>
      <c r="L277" t="s">
        <v>19</v>
      </c>
      <c r="M277" t="s">
        <v>20</v>
      </c>
      <c r="N277" t="s">
        <v>21</v>
      </c>
    </row>
    <row r="278" spans="2:14">
      <c r="B278" t="s">
        <v>575</v>
      </c>
      <c r="C278" t="s">
        <v>58</v>
      </c>
      <c r="D278" t="s">
        <v>956</v>
      </c>
      <c r="E278" t="s">
        <v>599</v>
      </c>
      <c r="F278" t="s">
        <v>600</v>
      </c>
      <c r="G278" t="s">
        <v>85</v>
      </c>
      <c r="H278" t="s">
        <v>572</v>
      </c>
      <c r="J278" t="s">
        <v>573</v>
      </c>
      <c r="K278" t="s">
        <v>21</v>
      </c>
      <c r="L278" t="s">
        <v>19</v>
      </c>
      <c r="M278" t="s">
        <v>20</v>
      </c>
      <c r="N278" t="s">
        <v>21</v>
      </c>
    </row>
    <row r="279" spans="2:14">
      <c r="B279" t="s">
        <v>604</v>
      </c>
      <c r="C279" t="s">
        <v>58</v>
      </c>
      <c r="D279" t="s">
        <v>956</v>
      </c>
      <c r="E279" t="s">
        <v>601</v>
      </c>
      <c r="F279" t="s">
        <v>602</v>
      </c>
      <c r="G279" t="s">
        <v>85</v>
      </c>
      <c r="H279" t="s">
        <v>86</v>
      </c>
      <c r="J279" t="s">
        <v>594</v>
      </c>
      <c r="K279" t="s">
        <v>603</v>
      </c>
      <c r="L279" t="s">
        <v>19</v>
      </c>
      <c r="M279" t="s">
        <v>20</v>
      </c>
    </row>
    <row r="280" spans="2:14">
      <c r="B280" t="s">
        <v>604</v>
      </c>
      <c r="C280" t="s">
        <v>58</v>
      </c>
      <c r="D280" t="s">
        <v>956</v>
      </c>
      <c r="E280" t="s">
        <v>605</v>
      </c>
      <c r="F280" t="s">
        <v>606</v>
      </c>
      <c r="G280" t="s">
        <v>85</v>
      </c>
      <c r="H280" t="s">
        <v>86</v>
      </c>
      <c r="J280" t="s">
        <v>594</v>
      </c>
      <c r="K280" t="s">
        <v>603</v>
      </c>
      <c r="L280" t="s">
        <v>19</v>
      </c>
      <c r="M280" t="s">
        <v>20</v>
      </c>
    </row>
    <row r="281" spans="2:14">
      <c r="B281" t="s">
        <v>604</v>
      </c>
      <c r="C281" t="s">
        <v>58</v>
      </c>
      <c r="D281" t="s">
        <v>956</v>
      </c>
      <c r="E281" t="s">
        <v>607</v>
      </c>
      <c r="F281" t="s">
        <v>608</v>
      </c>
      <c r="G281" t="s">
        <v>85</v>
      </c>
      <c r="H281" t="s">
        <v>86</v>
      </c>
      <c r="J281" t="s">
        <v>594</v>
      </c>
      <c r="K281" t="s">
        <v>603</v>
      </c>
      <c r="L281" t="s">
        <v>19</v>
      </c>
      <c r="M281" t="s">
        <v>20</v>
      </c>
    </row>
    <row r="282" spans="2:14">
      <c r="B282" t="s">
        <v>604</v>
      </c>
      <c r="C282" t="s">
        <v>58</v>
      </c>
      <c r="D282" t="s">
        <v>956</v>
      </c>
      <c r="E282" t="s">
        <v>609</v>
      </c>
      <c r="F282" t="s">
        <v>610</v>
      </c>
      <c r="G282" t="s">
        <v>85</v>
      </c>
      <c r="H282" t="s">
        <v>86</v>
      </c>
      <c r="J282" t="s">
        <v>594</v>
      </c>
      <c r="K282" t="s">
        <v>603</v>
      </c>
      <c r="L282" t="s">
        <v>19</v>
      </c>
      <c r="M282" t="s">
        <v>20</v>
      </c>
    </row>
    <row r="283" spans="2:14">
      <c r="B283" t="s">
        <v>613</v>
      </c>
      <c r="C283" t="s">
        <v>23</v>
      </c>
      <c r="D283" t="s">
        <v>956</v>
      </c>
      <c r="E283" t="s">
        <v>611</v>
      </c>
      <c r="F283" t="s">
        <v>612</v>
      </c>
      <c r="G283" t="s">
        <v>415</v>
      </c>
      <c r="H283" t="s">
        <v>227</v>
      </c>
      <c r="K283" t="s">
        <v>74</v>
      </c>
      <c r="L283" t="s">
        <v>19</v>
      </c>
      <c r="M283" t="s">
        <v>20</v>
      </c>
      <c r="N283" t="s">
        <v>21</v>
      </c>
    </row>
    <row r="284" spans="2:14">
      <c r="B284" t="s">
        <v>613</v>
      </c>
      <c r="C284" t="s">
        <v>23</v>
      </c>
      <c r="D284" t="s">
        <v>956</v>
      </c>
      <c r="E284" t="s">
        <v>614</v>
      </c>
      <c r="F284" t="s">
        <v>615</v>
      </c>
      <c r="G284" t="s">
        <v>415</v>
      </c>
      <c r="H284" t="s">
        <v>227</v>
      </c>
      <c r="K284" t="s">
        <v>98</v>
      </c>
      <c r="L284" t="s">
        <v>19</v>
      </c>
      <c r="M284" t="s">
        <v>20</v>
      </c>
      <c r="N284" t="s">
        <v>21</v>
      </c>
    </row>
    <row r="285" spans="2:14">
      <c r="B285" t="s">
        <v>613</v>
      </c>
      <c r="C285" t="s">
        <v>23</v>
      </c>
      <c r="D285" t="s">
        <v>956</v>
      </c>
      <c r="E285" t="s">
        <v>616</v>
      </c>
      <c r="F285" t="s">
        <v>617</v>
      </c>
      <c r="G285" t="s">
        <v>85</v>
      </c>
      <c r="H285" t="s">
        <v>86</v>
      </c>
      <c r="K285" t="s">
        <v>74</v>
      </c>
      <c r="L285" t="s">
        <v>19</v>
      </c>
      <c r="M285" t="s">
        <v>20</v>
      </c>
      <c r="N285" t="s">
        <v>21</v>
      </c>
    </row>
    <row r="286" spans="2:14">
      <c r="B286" t="s">
        <v>613</v>
      </c>
      <c r="C286" t="s">
        <v>23</v>
      </c>
      <c r="D286" t="s">
        <v>956</v>
      </c>
      <c r="E286" t="s">
        <v>618</v>
      </c>
      <c r="F286" t="s">
        <v>619</v>
      </c>
      <c r="G286" t="s">
        <v>85</v>
      </c>
      <c r="H286" t="s">
        <v>86</v>
      </c>
      <c r="K286" t="s">
        <v>98</v>
      </c>
      <c r="L286" t="s">
        <v>19</v>
      </c>
      <c r="M286" t="s">
        <v>20</v>
      </c>
      <c r="N286" t="s">
        <v>21</v>
      </c>
    </row>
    <row r="287" spans="2:14">
      <c r="B287" t="s">
        <v>613</v>
      </c>
      <c r="C287" t="s">
        <v>23</v>
      </c>
      <c r="D287" t="s">
        <v>956</v>
      </c>
      <c r="E287" t="s">
        <v>620</v>
      </c>
      <c r="F287" t="s">
        <v>621</v>
      </c>
      <c r="G287" t="s">
        <v>85</v>
      </c>
      <c r="H287" t="s">
        <v>86</v>
      </c>
      <c r="K287" t="s">
        <v>98</v>
      </c>
      <c r="L287" t="s">
        <v>19</v>
      </c>
      <c r="M287" t="s">
        <v>20</v>
      </c>
      <c r="N287" t="s">
        <v>21</v>
      </c>
    </row>
    <row r="288" spans="2:14">
      <c r="B288" t="s">
        <v>613</v>
      </c>
      <c r="C288" t="s">
        <v>23</v>
      </c>
      <c r="D288" t="s">
        <v>956</v>
      </c>
      <c r="E288" t="s">
        <v>622</v>
      </c>
      <c r="F288" t="s">
        <v>623</v>
      </c>
      <c r="G288" t="s">
        <v>85</v>
      </c>
      <c r="H288" t="s">
        <v>86</v>
      </c>
      <c r="K288" t="s">
        <v>98</v>
      </c>
      <c r="L288" t="s">
        <v>19</v>
      </c>
      <c r="M288" t="s">
        <v>20</v>
      </c>
      <c r="N288" t="s">
        <v>21</v>
      </c>
    </row>
    <row r="289" spans="2:14">
      <c r="B289" t="s">
        <v>613</v>
      </c>
      <c r="C289" t="s">
        <v>23</v>
      </c>
      <c r="D289" t="s">
        <v>956</v>
      </c>
      <c r="E289" t="s">
        <v>624</v>
      </c>
      <c r="F289" t="s">
        <v>625</v>
      </c>
      <c r="G289" t="s">
        <v>85</v>
      </c>
      <c r="H289" t="s">
        <v>86</v>
      </c>
      <c r="K289" t="s">
        <v>98</v>
      </c>
      <c r="L289" t="s">
        <v>19</v>
      </c>
      <c r="M289" t="s">
        <v>20</v>
      </c>
      <c r="N289" t="s">
        <v>21</v>
      </c>
    </row>
    <row r="290" spans="2:14">
      <c r="B290" t="s">
        <v>613</v>
      </c>
      <c r="C290" t="s">
        <v>23</v>
      </c>
      <c r="D290" t="s">
        <v>956</v>
      </c>
      <c r="E290" t="s">
        <v>626</v>
      </c>
      <c r="F290" t="s">
        <v>627</v>
      </c>
      <c r="G290" t="s">
        <v>85</v>
      </c>
      <c r="H290" t="s">
        <v>86</v>
      </c>
      <c r="K290" t="s">
        <v>98</v>
      </c>
      <c r="L290" t="s">
        <v>19</v>
      </c>
      <c r="M290" t="s">
        <v>20</v>
      </c>
      <c r="N290" t="s">
        <v>21</v>
      </c>
    </row>
    <row r="291" spans="2:14">
      <c r="B291" t="s">
        <v>613</v>
      </c>
      <c r="C291" t="s">
        <v>23</v>
      </c>
      <c r="D291" t="s">
        <v>956</v>
      </c>
      <c r="E291" t="s">
        <v>628</v>
      </c>
      <c r="F291" t="s">
        <v>629</v>
      </c>
      <c r="G291" t="s">
        <v>85</v>
      </c>
      <c r="H291" t="s">
        <v>86</v>
      </c>
      <c r="K291" t="s">
        <v>74</v>
      </c>
      <c r="L291" t="s">
        <v>19</v>
      </c>
      <c r="M291" t="s">
        <v>20</v>
      </c>
      <c r="N291" t="s">
        <v>21</v>
      </c>
    </row>
    <row r="292" spans="2:14">
      <c r="B292" t="s">
        <v>613</v>
      </c>
      <c r="C292" t="s">
        <v>23</v>
      </c>
      <c r="D292" t="s">
        <v>956</v>
      </c>
      <c r="E292" t="s">
        <v>630</v>
      </c>
      <c r="F292" t="s">
        <v>631</v>
      </c>
      <c r="G292" t="s">
        <v>451</v>
      </c>
      <c r="H292" t="s">
        <v>632</v>
      </c>
      <c r="K292" t="s">
        <v>21</v>
      </c>
      <c r="L292" t="s">
        <v>466</v>
      </c>
      <c r="M292" t="s">
        <v>467</v>
      </c>
      <c r="N292" t="s">
        <v>21</v>
      </c>
    </row>
    <row r="293" spans="2:14">
      <c r="B293" t="s">
        <v>613</v>
      </c>
      <c r="C293" t="s">
        <v>23</v>
      </c>
      <c r="D293" t="s">
        <v>956</v>
      </c>
      <c r="E293" t="s">
        <v>633</v>
      </c>
      <c r="F293" t="s">
        <v>634</v>
      </c>
      <c r="G293" t="s">
        <v>451</v>
      </c>
      <c r="H293" t="s">
        <v>632</v>
      </c>
      <c r="K293" t="s">
        <v>21</v>
      </c>
      <c r="L293" t="s">
        <v>466</v>
      </c>
      <c r="M293" t="s">
        <v>467</v>
      </c>
      <c r="N293" t="s">
        <v>21</v>
      </c>
    </row>
    <row r="294" spans="2:14">
      <c r="B294" t="s">
        <v>613</v>
      </c>
      <c r="C294" t="s">
        <v>23</v>
      </c>
      <c r="D294" t="s">
        <v>956</v>
      </c>
      <c r="E294" t="s">
        <v>635</v>
      </c>
      <c r="F294" t="s">
        <v>636</v>
      </c>
      <c r="G294" t="s">
        <v>485</v>
      </c>
      <c r="H294" t="s">
        <v>455</v>
      </c>
      <c r="K294" t="s">
        <v>21</v>
      </c>
      <c r="L294" t="s">
        <v>466</v>
      </c>
      <c r="M294" t="s">
        <v>467</v>
      </c>
      <c r="N294" t="s">
        <v>21</v>
      </c>
    </row>
    <row r="295" spans="2:14">
      <c r="B295" t="s">
        <v>613</v>
      </c>
      <c r="C295" t="s">
        <v>23</v>
      </c>
      <c r="D295" t="s">
        <v>956</v>
      </c>
      <c r="E295" t="s">
        <v>637</v>
      </c>
      <c r="F295" t="s">
        <v>638</v>
      </c>
      <c r="G295" t="s">
        <v>485</v>
      </c>
      <c r="H295" t="s">
        <v>455</v>
      </c>
      <c r="K295" t="s">
        <v>74</v>
      </c>
      <c r="L295" t="s">
        <v>466</v>
      </c>
      <c r="M295" t="s">
        <v>467</v>
      </c>
      <c r="N295" t="s">
        <v>21</v>
      </c>
    </row>
    <row r="296" spans="2:14">
      <c r="B296" t="s">
        <v>613</v>
      </c>
      <c r="C296" t="s">
        <v>23</v>
      </c>
      <c r="D296" t="s">
        <v>956</v>
      </c>
      <c r="E296" t="s">
        <v>639</v>
      </c>
      <c r="F296" t="s">
        <v>640</v>
      </c>
      <c r="G296" t="s">
        <v>485</v>
      </c>
      <c r="H296" t="s">
        <v>455</v>
      </c>
      <c r="K296" t="s">
        <v>74</v>
      </c>
      <c r="L296" t="s">
        <v>466</v>
      </c>
      <c r="M296" t="s">
        <v>467</v>
      </c>
      <c r="N296" t="s">
        <v>21</v>
      </c>
    </row>
    <row r="297" spans="2:14">
      <c r="B297" t="s">
        <v>613</v>
      </c>
      <c r="C297" t="s">
        <v>23</v>
      </c>
      <c r="D297" t="s">
        <v>956</v>
      </c>
      <c r="E297" t="s">
        <v>641</v>
      </c>
      <c r="F297" t="s">
        <v>642</v>
      </c>
      <c r="G297" t="s">
        <v>485</v>
      </c>
      <c r="H297" t="s">
        <v>455</v>
      </c>
      <c r="K297" t="s">
        <v>74</v>
      </c>
      <c r="L297" t="s">
        <v>466</v>
      </c>
      <c r="M297" t="s">
        <v>467</v>
      </c>
      <c r="N297" t="s">
        <v>21</v>
      </c>
    </row>
    <row r="298" spans="2:14">
      <c r="B298" t="s">
        <v>613</v>
      </c>
      <c r="C298" t="s">
        <v>23</v>
      </c>
      <c r="D298" t="s">
        <v>956</v>
      </c>
      <c r="E298" t="s">
        <v>643</v>
      </c>
      <c r="F298" t="s">
        <v>644</v>
      </c>
      <c r="G298" t="s">
        <v>465</v>
      </c>
      <c r="H298" t="s">
        <v>455</v>
      </c>
      <c r="K298" t="s">
        <v>98</v>
      </c>
      <c r="L298" t="s">
        <v>466</v>
      </c>
      <c r="M298" t="s">
        <v>467</v>
      </c>
      <c r="N298" t="s">
        <v>21</v>
      </c>
    </row>
    <row r="299" spans="2:14">
      <c r="B299" t="s">
        <v>613</v>
      </c>
      <c r="C299" t="s">
        <v>23</v>
      </c>
      <c r="D299" t="s">
        <v>956</v>
      </c>
      <c r="E299" t="s">
        <v>645</v>
      </c>
      <c r="F299" t="s">
        <v>646</v>
      </c>
      <c r="G299" t="s">
        <v>465</v>
      </c>
      <c r="H299" t="s">
        <v>455</v>
      </c>
      <c r="K299" t="s">
        <v>98</v>
      </c>
      <c r="L299" t="s">
        <v>466</v>
      </c>
      <c r="M299" t="s">
        <v>467</v>
      </c>
      <c r="N299" t="s">
        <v>21</v>
      </c>
    </row>
    <row r="300" spans="2:14">
      <c r="B300" t="s">
        <v>613</v>
      </c>
      <c r="C300" t="s">
        <v>23</v>
      </c>
      <c r="D300" t="s">
        <v>956</v>
      </c>
      <c r="E300" t="s">
        <v>647</v>
      </c>
      <c r="F300" t="s">
        <v>648</v>
      </c>
      <c r="G300" t="s">
        <v>465</v>
      </c>
      <c r="H300" t="s">
        <v>455</v>
      </c>
      <c r="K300" t="s">
        <v>21</v>
      </c>
      <c r="L300" t="s">
        <v>466</v>
      </c>
      <c r="M300" t="s">
        <v>467</v>
      </c>
      <c r="N300" t="s">
        <v>21</v>
      </c>
    </row>
    <row r="301" spans="2:14">
      <c r="B301" t="s">
        <v>613</v>
      </c>
      <c r="C301" t="s">
        <v>23</v>
      </c>
      <c r="D301" t="s">
        <v>956</v>
      </c>
      <c r="E301" t="s">
        <v>649</v>
      </c>
      <c r="F301" t="s">
        <v>650</v>
      </c>
      <c r="G301" t="s">
        <v>465</v>
      </c>
      <c r="H301" t="s">
        <v>455</v>
      </c>
      <c r="K301" t="s">
        <v>21</v>
      </c>
      <c r="L301" t="s">
        <v>466</v>
      </c>
      <c r="M301" t="s">
        <v>467</v>
      </c>
      <c r="N301" t="s">
        <v>21</v>
      </c>
    </row>
    <row r="302" spans="2:14">
      <c r="B302" t="s">
        <v>613</v>
      </c>
      <c r="C302" t="s">
        <v>23</v>
      </c>
      <c r="D302" t="s">
        <v>956</v>
      </c>
      <c r="E302" t="s">
        <v>651</v>
      </c>
      <c r="F302" t="s">
        <v>652</v>
      </c>
      <c r="G302" t="s">
        <v>415</v>
      </c>
      <c r="H302" t="s">
        <v>653</v>
      </c>
      <c r="K302" t="s">
        <v>21</v>
      </c>
      <c r="L302" t="s">
        <v>654</v>
      </c>
      <c r="M302" t="s">
        <v>654</v>
      </c>
      <c r="N302" t="s">
        <v>21</v>
      </c>
    </row>
    <row r="303" spans="2:14">
      <c r="B303" t="s">
        <v>613</v>
      </c>
      <c r="C303" t="s">
        <v>23</v>
      </c>
      <c r="D303" t="s">
        <v>956</v>
      </c>
      <c r="E303" t="s">
        <v>655</v>
      </c>
      <c r="F303" t="s">
        <v>656</v>
      </c>
      <c r="G303" t="s">
        <v>415</v>
      </c>
      <c r="H303" t="s">
        <v>455</v>
      </c>
      <c r="K303" t="s">
        <v>21</v>
      </c>
      <c r="L303" t="s">
        <v>466</v>
      </c>
      <c r="M303" t="s">
        <v>467</v>
      </c>
      <c r="N303" t="s">
        <v>21</v>
      </c>
    </row>
    <row r="304" spans="2:14">
      <c r="B304" t="s">
        <v>613</v>
      </c>
      <c r="C304" t="s">
        <v>23</v>
      </c>
      <c r="D304" t="s">
        <v>956</v>
      </c>
      <c r="E304" t="s">
        <v>657</v>
      </c>
      <c r="F304" t="s">
        <v>658</v>
      </c>
      <c r="G304" t="s">
        <v>415</v>
      </c>
      <c r="H304" t="s">
        <v>455</v>
      </c>
      <c r="K304" t="s">
        <v>21</v>
      </c>
      <c r="L304" t="s">
        <v>466</v>
      </c>
      <c r="M304" t="s">
        <v>467</v>
      </c>
      <c r="N304" t="s">
        <v>21</v>
      </c>
    </row>
    <row r="305" spans="2:14">
      <c r="B305" t="s">
        <v>613</v>
      </c>
      <c r="C305" t="s">
        <v>23</v>
      </c>
      <c r="D305" t="s">
        <v>956</v>
      </c>
      <c r="E305" t="s">
        <v>659</v>
      </c>
      <c r="F305" t="s">
        <v>660</v>
      </c>
      <c r="G305" t="s">
        <v>415</v>
      </c>
      <c r="H305" t="s">
        <v>455</v>
      </c>
      <c r="K305" t="s">
        <v>21</v>
      </c>
      <c r="L305" t="s">
        <v>466</v>
      </c>
      <c r="M305" t="s">
        <v>467</v>
      </c>
      <c r="N305" t="s">
        <v>21</v>
      </c>
    </row>
    <row r="306" spans="2:14">
      <c r="B306" t="s">
        <v>613</v>
      </c>
      <c r="C306" t="s">
        <v>23</v>
      </c>
      <c r="D306" t="s">
        <v>956</v>
      </c>
      <c r="E306" t="s">
        <v>661</v>
      </c>
      <c r="F306" t="s">
        <v>662</v>
      </c>
      <c r="G306" t="s">
        <v>85</v>
      </c>
      <c r="H306" t="s">
        <v>227</v>
      </c>
      <c r="K306" t="s">
        <v>74</v>
      </c>
      <c r="L306" t="s">
        <v>19</v>
      </c>
      <c r="M306" t="s">
        <v>20</v>
      </c>
      <c r="N306" t="s">
        <v>21</v>
      </c>
    </row>
    <row r="307" spans="2:14">
      <c r="B307" t="s">
        <v>613</v>
      </c>
      <c r="C307" t="s">
        <v>23</v>
      </c>
      <c r="D307" t="s">
        <v>956</v>
      </c>
      <c r="E307" t="s">
        <v>663</v>
      </c>
      <c r="F307" t="s">
        <v>664</v>
      </c>
      <c r="G307" t="s">
        <v>85</v>
      </c>
      <c r="H307" t="s">
        <v>227</v>
      </c>
      <c r="K307" t="s">
        <v>74</v>
      </c>
      <c r="L307" t="s">
        <v>19</v>
      </c>
      <c r="M307" t="s">
        <v>20</v>
      </c>
      <c r="N307" t="s">
        <v>21</v>
      </c>
    </row>
    <row r="308" spans="2:14">
      <c r="B308" t="s">
        <v>613</v>
      </c>
      <c r="C308" t="s">
        <v>23</v>
      </c>
      <c r="D308" t="s">
        <v>956</v>
      </c>
      <c r="E308" t="s">
        <v>665</v>
      </c>
      <c r="F308" t="s">
        <v>666</v>
      </c>
      <c r="G308" t="s">
        <v>85</v>
      </c>
      <c r="H308" t="s">
        <v>227</v>
      </c>
      <c r="K308" t="s">
        <v>74</v>
      </c>
      <c r="L308" t="s">
        <v>19</v>
      </c>
      <c r="M308" t="s">
        <v>20</v>
      </c>
      <c r="N308" t="s">
        <v>21</v>
      </c>
    </row>
    <row r="309" spans="2:14">
      <c r="B309" t="s">
        <v>613</v>
      </c>
      <c r="C309" t="s">
        <v>23</v>
      </c>
      <c r="D309" t="s">
        <v>956</v>
      </c>
      <c r="E309" t="s">
        <v>667</v>
      </c>
      <c r="F309" t="s">
        <v>668</v>
      </c>
      <c r="G309" t="s">
        <v>85</v>
      </c>
      <c r="H309" t="s">
        <v>227</v>
      </c>
      <c r="K309" t="s">
        <v>98</v>
      </c>
      <c r="L309" t="s">
        <v>19</v>
      </c>
      <c r="M309" t="s">
        <v>20</v>
      </c>
      <c r="N309" t="s">
        <v>21</v>
      </c>
    </row>
    <row r="310" spans="2:14">
      <c r="B310" t="s">
        <v>613</v>
      </c>
      <c r="C310" t="s">
        <v>23</v>
      </c>
      <c r="D310" t="s">
        <v>956</v>
      </c>
      <c r="E310" t="s">
        <v>669</v>
      </c>
      <c r="F310" t="s">
        <v>670</v>
      </c>
      <c r="G310" t="s">
        <v>85</v>
      </c>
      <c r="H310" t="s">
        <v>227</v>
      </c>
      <c r="K310" t="s">
        <v>98</v>
      </c>
      <c r="L310" t="s">
        <v>19</v>
      </c>
      <c r="M310" t="s">
        <v>20</v>
      </c>
      <c r="N310" t="s">
        <v>21</v>
      </c>
    </row>
    <row r="311" spans="2:14">
      <c r="B311" t="s">
        <v>613</v>
      </c>
      <c r="C311" t="s">
        <v>23</v>
      </c>
      <c r="D311" t="s">
        <v>956</v>
      </c>
      <c r="E311" t="s">
        <v>671</v>
      </c>
      <c r="F311" t="s">
        <v>672</v>
      </c>
      <c r="G311" t="s">
        <v>85</v>
      </c>
      <c r="H311" t="s">
        <v>227</v>
      </c>
      <c r="K311" t="s">
        <v>98</v>
      </c>
      <c r="L311" t="s">
        <v>19</v>
      </c>
      <c r="M311" t="s">
        <v>20</v>
      </c>
      <c r="N311" t="s">
        <v>21</v>
      </c>
    </row>
    <row r="312" spans="2:14">
      <c r="B312" t="s">
        <v>613</v>
      </c>
      <c r="C312" t="s">
        <v>23</v>
      </c>
      <c r="D312" t="s">
        <v>956</v>
      </c>
      <c r="E312" t="s">
        <v>673</v>
      </c>
      <c r="F312" t="s">
        <v>674</v>
      </c>
      <c r="G312" t="s">
        <v>85</v>
      </c>
      <c r="H312" t="s">
        <v>227</v>
      </c>
      <c r="K312" t="s">
        <v>98</v>
      </c>
      <c r="L312" t="s">
        <v>19</v>
      </c>
      <c r="M312" t="s">
        <v>20</v>
      </c>
      <c r="N312" t="s">
        <v>21</v>
      </c>
    </row>
    <row r="313" spans="2:14">
      <c r="B313" t="s">
        <v>613</v>
      </c>
      <c r="C313" t="s">
        <v>23</v>
      </c>
      <c r="D313" t="s">
        <v>956</v>
      </c>
      <c r="E313" t="s">
        <v>675</v>
      </c>
      <c r="F313" t="s">
        <v>676</v>
      </c>
      <c r="G313" t="s">
        <v>85</v>
      </c>
      <c r="H313" t="s">
        <v>227</v>
      </c>
      <c r="K313" t="s">
        <v>98</v>
      </c>
      <c r="L313" t="s">
        <v>19</v>
      </c>
      <c r="M313" t="s">
        <v>20</v>
      </c>
      <c r="N313" t="s">
        <v>21</v>
      </c>
    </row>
    <row r="314" spans="2:14">
      <c r="B314" t="s">
        <v>613</v>
      </c>
      <c r="C314" t="s">
        <v>23</v>
      </c>
      <c r="D314" t="s">
        <v>956</v>
      </c>
      <c r="E314" t="s">
        <v>677</v>
      </c>
      <c r="F314" t="s">
        <v>678</v>
      </c>
      <c r="G314" t="s">
        <v>85</v>
      </c>
      <c r="H314" t="s">
        <v>227</v>
      </c>
      <c r="K314" t="s">
        <v>98</v>
      </c>
      <c r="L314" t="s">
        <v>19</v>
      </c>
      <c r="M314" t="s">
        <v>20</v>
      </c>
      <c r="N314" t="s">
        <v>21</v>
      </c>
    </row>
    <row r="315" spans="2:14">
      <c r="B315" t="s">
        <v>613</v>
      </c>
      <c r="C315" t="s">
        <v>23</v>
      </c>
      <c r="D315" t="s">
        <v>956</v>
      </c>
      <c r="E315" t="s">
        <v>679</v>
      </c>
      <c r="F315" t="s">
        <v>680</v>
      </c>
      <c r="G315" t="s">
        <v>85</v>
      </c>
      <c r="H315" t="s">
        <v>227</v>
      </c>
      <c r="K315" t="s">
        <v>98</v>
      </c>
      <c r="L315" t="s">
        <v>19</v>
      </c>
      <c r="M315" t="s">
        <v>20</v>
      </c>
      <c r="N315" t="s">
        <v>21</v>
      </c>
    </row>
    <row r="316" spans="2:14">
      <c r="B316" t="s">
        <v>613</v>
      </c>
      <c r="C316" t="s">
        <v>23</v>
      </c>
      <c r="D316" t="s">
        <v>956</v>
      </c>
      <c r="E316" t="s">
        <v>681</v>
      </c>
      <c r="F316" t="s">
        <v>682</v>
      </c>
      <c r="G316" t="s">
        <v>85</v>
      </c>
      <c r="H316" t="s">
        <v>227</v>
      </c>
      <c r="K316" t="s">
        <v>98</v>
      </c>
      <c r="L316" t="s">
        <v>19</v>
      </c>
      <c r="M316" t="s">
        <v>20</v>
      </c>
      <c r="N316" t="s">
        <v>21</v>
      </c>
    </row>
    <row r="317" spans="2:14">
      <c r="B317" t="s">
        <v>613</v>
      </c>
      <c r="C317" t="s">
        <v>23</v>
      </c>
      <c r="D317" t="s">
        <v>956</v>
      </c>
      <c r="E317" t="s">
        <v>683</v>
      </c>
      <c r="F317" t="s">
        <v>684</v>
      </c>
      <c r="G317" t="s">
        <v>85</v>
      </c>
      <c r="H317" t="s">
        <v>227</v>
      </c>
      <c r="K317" t="s">
        <v>98</v>
      </c>
      <c r="L317" t="s">
        <v>19</v>
      </c>
      <c r="M317" t="s">
        <v>20</v>
      </c>
      <c r="N317" t="s">
        <v>21</v>
      </c>
    </row>
    <row r="318" spans="2:14">
      <c r="B318" t="s">
        <v>613</v>
      </c>
      <c r="C318" t="s">
        <v>23</v>
      </c>
      <c r="D318" t="s">
        <v>956</v>
      </c>
      <c r="E318" t="s">
        <v>685</v>
      </c>
      <c r="F318" t="s">
        <v>686</v>
      </c>
      <c r="G318" t="s">
        <v>85</v>
      </c>
      <c r="H318" t="s">
        <v>227</v>
      </c>
      <c r="K318" t="s">
        <v>98</v>
      </c>
      <c r="L318" t="s">
        <v>19</v>
      </c>
      <c r="M318" t="s">
        <v>20</v>
      </c>
      <c r="N318" t="s">
        <v>21</v>
      </c>
    </row>
    <row r="319" spans="2:14">
      <c r="B319" t="s">
        <v>613</v>
      </c>
      <c r="C319" t="s">
        <v>23</v>
      </c>
      <c r="D319" t="s">
        <v>956</v>
      </c>
      <c r="E319" t="s">
        <v>687</v>
      </c>
      <c r="F319" t="s">
        <v>688</v>
      </c>
      <c r="G319" t="s">
        <v>16</v>
      </c>
      <c r="H319" t="s">
        <v>689</v>
      </c>
      <c r="J319" t="s">
        <v>21</v>
      </c>
      <c r="K319" t="s">
        <v>690</v>
      </c>
      <c r="L319" t="s">
        <v>691</v>
      </c>
      <c r="M319" t="s">
        <v>654</v>
      </c>
      <c r="N319" t="s">
        <v>21</v>
      </c>
    </row>
    <row r="320" spans="2:14">
      <c r="B320" t="s">
        <v>613</v>
      </c>
      <c r="C320" t="s">
        <v>23</v>
      </c>
      <c r="D320" t="s">
        <v>956</v>
      </c>
      <c r="E320" t="s">
        <v>692</v>
      </c>
      <c r="F320" t="s">
        <v>688</v>
      </c>
      <c r="G320" t="s">
        <v>16</v>
      </c>
      <c r="H320" t="s">
        <v>689</v>
      </c>
      <c r="J320" t="s">
        <v>21</v>
      </c>
      <c r="K320" t="s">
        <v>690</v>
      </c>
      <c r="L320" t="s">
        <v>691</v>
      </c>
      <c r="M320" t="s">
        <v>654</v>
      </c>
      <c r="N320" t="s">
        <v>21</v>
      </c>
    </row>
    <row r="321" spans="2:13">
      <c r="B321" t="s">
        <v>696</v>
      </c>
      <c r="C321" t="s">
        <v>58</v>
      </c>
      <c r="D321" t="s">
        <v>956</v>
      </c>
      <c r="E321" t="s">
        <v>693</v>
      </c>
      <c r="F321" t="s">
        <v>694</v>
      </c>
      <c r="G321" t="s">
        <v>85</v>
      </c>
      <c r="H321" t="s">
        <v>86</v>
      </c>
      <c r="J321" t="s">
        <v>594</v>
      </c>
      <c r="K321" t="s">
        <v>695</v>
      </c>
      <c r="L321" t="s">
        <v>19</v>
      </c>
      <c r="M321" t="s">
        <v>20</v>
      </c>
    </row>
    <row r="322" spans="2:13">
      <c r="B322" t="s">
        <v>696</v>
      </c>
      <c r="C322" t="s">
        <v>58</v>
      </c>
      <c r="D322" t="s">
        <v>956</v>
      </c>
      <c r="E322" t="s">
        <v>697</v>
      </c>
      <c r="F322" t="s">
        <v>698</v>
      </c>
      <c r="G322" t="s">
        <v>85</v>
      </c>
      <c r="H322" t="s">
        <v>86</v>
      </c>
      <c r="J322" t="s">
        <v>594</v>
      </c>
      <c r="K322" t="s">
        <v>695</v>
      </c>
      <c r="L322" t="s">
        <v>19</v>
      </c>
      <c r="M322" t="s">
        <v>20</v>
      </c>
    </row>
    <row r="323" spans="2:13">
      <c r="B323" t="s">
        <v>696</v>
      </c>
      <c r="C323" t="s">
        <v>58</v>
      </c>
      <c r="D323" t="s">
        <v>956</v>
      </c>
      <c r="E323" t="s">
        <v>699</v>
      </c>
      <c r="F323" t="s">
        <v>700</v>
      </c>
      <c r="G323" t="s">
        <v>85</v>
      </c>
      <c r="H323" t="s">
        <v>86</v>
      </c>
      <c r="J323" t="s">
        <v>594</v>
      </c>
      <c r="K323" t="s">
        <v>695</v>
      </c>
      <c r="L323" t="s">
        <v>19</v>
      </c>
      <c r="M323" t="s">
        <v>20</v>
      </c>
    </row>
    <row r="324" spans="2:13">
      <c r="B324" t="s">
        <v>696</v>
      </c>
      <c r="C324" t="s">
        <v>58</v>
      </c>
      <c r="D324" t="s">
        <v>956</v>
      </c>
      <c r="E324" t="s">
        <v>701</v>
      </c>
      <c r="F324" t="s">
        <v>702</v>
      </c>
      <c r="G324" t="s">
        <v>85</v>
      </c>
      <c r="H324" t="s">
        <v>86</v>
      </c>
      <c r="J324" t="s">
        <v>594</v>
      </c>
      <c r="K324" t="s">
        <v>695</v>
      </c>
      <c r="L324" t="s">
        <v>19</v>
      </c>
      <c r="M324" t="s">
        <v>20</v>
      </c>
    </row>
    <row r="325" spans="2:13">
      <c r="B325" t="s">
        <v>696</v>
      </c>
      <c r="C325" t="s">
        <v>58</v>
      </c>
      <c r="D325" t="s">
        <v>956</v>
      </c>
      <c r="E325" t="s">
        <v>703</v>
      </c>
      <c r="F325" t="s">
        <v>704</v>
      </c>
      <c r="G325" t="s">
        <v>95</v>
      </c>
      <c r="H325" t="s">
        <v>86</v>
      </c>
      <c r="J325" t="s">
        <v>594</v>
      </c>
      <c r="K325" t="s">
        <v>695</v>
      </c>
      <c r="L325" t="s">
        <v>19</v>
      </c>
      <c r="M325" t="s">
        <v>20</v>
      </c>
    </row>
    <row r="326" spans="2:13">
      <c r="B326" t="s">
        <v>696</v>
      </c>
      <c r="C326" t="s">
        <v>58</v>
      </c>
      <c r="D326" t="s">
        <v>956</v>
      </c>
      <c r="E326" t="s">
        <v>705</v>
      </c>
      <c r="F326" t="s">
        <v>706</v>
      </c>
      <c r="G326" t="s">
        <v>707</v>
      </c>
      <c r="H326" t="s">
        <v>86</v>
      </c>
      <c r="J326" t="s">
        <v>594</v>
      </c>
      <c r="K326" t="s">
        <v>695</v>
      </c>
      <c r="L326" t="s">
        <v>19</v>
      </c>
      <c r="M326" t="s">
        <v>20</v>
      </c>
    </row>
    <row r="327" spans="2:13">
      <c r="B327" t="s">
        <v>710</v>
      </c>
      <c r="C327" t="s">
        <v>58</v>
      </c>
      <c r="D327" t="s">
        <v>956</v>
      </c>
      <c r="E327" t="s">
        <v>708</v>
      </c>
      <c r="F327" t="s">
        <v>709</v>
      </c>
      <c r="G327" t="s">
        <v>85</v>
      </c>
      <c r="H327" t="s">
        <v>86</v>
      </c>
      <c r="J327" t="s">
        <v>594</v>
      </c>
      <c r="K327" t="s">
        <v>695</v>
      </c>
      <c r="L327" t="s">
        <v>19</v>
      </c>
      <c r="M327" t="s">
        <v>20</v>
      </c>
    </row>
    <row r="328" spans="2:13">
      <c r="B328" t="s">
        <v>710</v>
      </c>
      <c r="C328" t="s">
        <v>58</v>
      </c>
      <c r="D328" t="s">
        <v>956</v>
      </c>
      <c r="E328" t="s">
        <v>711</v>
      </c>
      <c r="F328" t="s">
        <v>712</v>
      </c>
      <c r="G328" t="s">
        <v>85</v>
      </c>
      <c r="H328" t="s">
        <v>86</v>
      </c>
      <c r="J328" t="s">
        <v>21</v>
      </c>
      <c r="K328" t="s">
        <v>695</v>
      </c>
      <c r="L328" t="s">
        <v>19</v>
      </c>
      <c r="M328" t="s">
        <v>20</v>
      </c>
    </row>
    <row r="329" spans="2:13">
      <c r="B329" t="s">
        <v>710</v>
      </c>
      <c r="C329" t="s">
        <v>58</v>
      </c>
      <c r="D329" t="s">
        <v>956</v>
      </c>
      <c r="E329" t="s">
        <v>713</v>
      </c>
      <c r="F329" t="s">
        <v>714</v>
      </c>
      <c r="G329" t="s">
        <v>85</v>
      </c>
      <c r="H329" t="s">
        <v>86</v>
      </c>
      <c r="J329" t="s">
        <v>594</v>
      </c>
      <c r="K329" t="s">
        <v>695</v>
      </c>
      <c r="L329" t="s">
        <v>19</v>
      </c>
      <c r="M329" t="s">
        <v>20</v>
      </c>
    </row>
    <row r="330" spans="2:13">
      <c r="B330" t="s">
        <v>710</v>
      </c>
      <c r="C330" t="s">
        <v>58</v>
      </c>
      <c r="D330" t="s">
        <v>956</v>
      </c>
      <c r="E330" t="s">
        <v>715</v>
      </c>
      <c r="F330" t="s">
        <v>716</v>
      </c>
      <c r="G330" t="s">
        <v>85</v>
      </c>
      <c r="H330" t="s">
        <v>86</v>
      </c>
      <c r="J330" t="s">
        <v>594</v>
      </c>
      <c r="K330" t="s">
        <v>695</v>
      </c>
      <c r="L330" t="s">
        <v>19</v>
      </c>
      <c r="M330" t="s">
        <v>20</v>
      </c>
    </row>
    <row r="331" spans="2:13">
      <c r="B331" t="s">
        <v>710</v>
      </c>
      <c r="C331" t="s">
        <v>58</v>
      </c>
      <c r="D331" t="s">
        <v>956</v>
      </c>
      <c r="E331" t="s">
        <v>717</v>
      </c>
      <c r="F331" t="s">
        <v>718</v>
      </c>
      <c r="G331" t="s">
        <v>85</v>
      </c>
      <c r="H331" t="s">
        <v>86</v>
      </c>
      <c r="J331" t="s">
        <v>21</v>
      </c>
      <c r="K331" t="s">
        <v>695</v>
      </c>
      <c r="L331" t="s">
        <v>19</v>
      </c>
      <c r="M331" t="s">
        <v>20</v>
      </c>
    </row>
    <row r="332" spans="2:13">
      <c r="B332" t="s">
        <v>710</v>
      </c>
      <c r="C332" t="s">
        <v>58</v>
      </c>
      <c r="D332" t="s">
        <v>956</v>
      </c>
      <c r="E332" t="s">
        <v>719</v>
      </c>
      <c r="F332" t="s">
        <v>720</v>
      </c>
      <c r="G332" t="s">
        <v>85</v>
      </c>
      <c r="H332" t="s">
        <v>86</v>
      </c>
      <c r="J332" t="s">
        <v>21</v>
      </c>
      <c r="K332" t="s">
        <v>695</v>
      </c>
      <c r="L332" t="s">
        <v>19</v>
      </c>
      <c r="M332" t="s">
        <v>20</v>
      </c>
    </row>
    <row r="333" spans="2:13">
      <c r="B333" t="s">
        <v>710</v>
      </c>
      <c r="C333" t="s">
        <v>58</v>
      </c>
      <c r="D333" t="s">
        <v>956</v>
      </c>
      <c r="E333" t="s">
        <v>721</v>
      </c>
      <c r="F333" t="s">
        <v>722</v>
      </c>
      <c r="G333" t="s">
        <v>85</v>
      </c>
      <c r="H333" t="s">
        <v>86</v>
      </c>
      <c r="J333" t="s">
        <v>594</v>
      </c>
      <c r="K333" t="s">
        <v>695</v>
      </c>
      <c r="L333" t="s">
        <v>19</v>
      </c>
      <c r="M333" t="s">
        <v>20</v>
      </c>
    </row>
    <row r="334" spans="2:13">
      <c r="B334" t="s">
        <v>725</v>
      </c>
      <c r="C334" t="s">
        <v>58</v>
      </c>
      <c r="D334" t="s">
        <v>956</v>
      </c>
      <c r="E334" t="s">
        <v>723</v>
      </c>
      <c r="F334" t="s">
        <v>724</v>
      </c>
      <c r="G334" t="s">
        <v>95</v>
      </c>
      <c r="H334" t="s">
        <v>56</v>
      </c>
      <c r="K334" t="s">
        <v>695</v>
      </c>
      <c r="L334" t="s">
        <v>101</v>
      </c>
      <c r="M334" t="s">
        <v>20</v>
      </c>
    </row>
    <row r="335" spans="2:13">
      <c r="B335" t="s">
        <v>725</v>
      </c>
      <c r="C335" t="s">
        <v>58</v>
      </c>
      <c r="D335" t="s">
        <v>956</v>
      </c>
      <c r="E335" t="s">
        <v>726</v>
      </c>
      <c r="F335" t="s">
        <v>727</v>
      </c>
      <c r="G335" t="s">
        <v>95</v>
      </c>
      <c r="H335" t="s">
        <v>728</v>
      </c>
      <c r="J335" t="s">
        <v>729</v>
      </c>
      <c r="K335" t="s">
        <v>460</v>
      </c>
      <c r="L335" t="s">
        <v>19</v>
      </c>
      <c r="M335" t="s">
        <v>20</v>
      </c>
    </row>
    <row r="336" spans="2:13">
      <c r="B336" t="s">
        <v>725</v>
      </c>
      <c r="C336" t="s">
        <v>58</v>
      </c>
      <c r="D336" t="s">
        <v>956</v>
      </c>
      <c r="E336" t="s">
        <v>730</v>
      </c>
      <c r="F336" t="s">
        <v>731</v>
      </c>
      <c r="G336" t="s">
        <v>95</v>
      </c>
      <c r="H336" t="s">
        <v>728</v>
      </c>
      <c r="J336" t="s">
        <v>729</v>
      </c>
      <c r="K336" t="s">
        <v>460</v>
      </c>
      <c r="L336" t="s">
        <v>19</v>
      </c>
      <c r="M336" t="s">
        <v>20</v>
      </c>
    </row>
    <row r="337" spans="2:14">
      <c r="B337" t="s">
        <v>725</v>
      </c>
      <c r="C337" t="s">
        <v>58</v>
      </c>
      <c r="D337" t="s">
        <v>956</v>
      </c>
      <c r="E337" t="s">
        <v>732</v>
      </c>
      <c r="F337" t="s">
        <v>733</v>
      </c>
      <c r="G337" t="s">
        <v>16</v>
      </c>
      <c r="H337" t="s">
        <v>734</v>
      </c>
      <c r="J337" t="s">
        <v>21</v>
      </c>
      <c r="K337" t="s">
        <v>21</v>
      </c>
      <c r="L337" t="s">
        <v>119</v>
      </c>
      <c r="M337" t="s">
        <v>20</v>
      </c>
      <c r="N337" t="s">
        <v>21</v>
      </c>
    </row>
    <row r="338" spans="2:14">
      <c r="B338" t="s">
        <v>725</v>
      </c>
      <c r="C338" t="s">
        <v>58</v>
      </c>
      <c r="D338" t="s">
        <v>956</v>
      </c>
      <c r="E338" t="s">
        <v>735</v>
      </c>
      <c r="F338" t="s">
        <v>736</v>
      </c>
      <c r="G338" t="s">
        <v>16</v>
      </c>
      <c r="H338" t="s">
        <v>734</v>
      </c>
      <c r="J338" t="s">
        <v>21</v>
      </c>
      <c r="K338" t="s">
        <v>21</v>
      </c>
      <c r="L338" t="s">
        <v>119</v>
      </c>
      <c r="M338" t="s">
        <v>20</v>
      </c>
      <c r="N338" t="s">
        <v>21</v>
      </c>
    </row>
    <row r="339" spans="2:14">
      <c r="B339" t="s">
        <v>725</v>
      </c>
      <c r="C339" t="s">
        <v>58</v>
      </c>
      <c r="D339" t="s">
        <v>956</v>
      </c>
      <c r="E339" t="s">
        <v>737</v>
      </c>
      <c r="F339" t="s">
        <v>738</v>
      </c>
      <c r="G339" t="s">
        <v>16</v>
      </c>
      <c r="H339" t="s">
        <v>734</v>
      </c>
      <c r="J339" t="s">
        <v>21</v>
      </c>
      <c r="K339" t="s">
        <v>21</v>
      </c>
      <c r="L339" t="s">
        <v>119</v>
      </c>
      <c r="M339" t="s">
        <v>20</v>
      </c>
      <c r="N339" t="s">
        <v>21</v>
      </c>
    </row>
    <row r="340" spans="2:14">
      <c r="B340" t="s">
        <v>725</v>
      </c>
      <c r="C340" t="s">
        <v>58</v>
      </c>
      <c r="D340" t="s">
        <v>956</v>
      </c>
      <c r="E340" t="s">
        <v>739</v>
      </c>
      <c r="F340" t="s">
        <v>740</v>
      </c>
      <c r="G340" t="s">
        <v>16</v>
      </c>
      <c r="H340" t="s">
        <v>734</v>
      </c>
      <c r="J340" t="s">
        <v>21</v>
      </c>
      <c r="K340" t="s">
        <v>21</v>
      </c>
      <c r="L340" t="s">
        <v>119</v>
      </c>
      <c r="M340" t="s">
        <v>20</v>
      </c>
      <c r="N340" t="s">
        <v>21</v>
      </c>
    </row>
    <row r="341" spans="2:14">
      <c r="B341" t="s">
        <v>743</v>
      </c>
      <c r="C341" t="s">
        <v>58</v>
      </c>
      <c r="D341" t="s">
        <v>956</v>
      </c>
      <c r="E341" t="s">
        <v>741</v>
      </c>
      <c r="F341" t="s">
        <v>742</v>
      </c>
      <c r="G341" t="s">
        <v>55</v>
      </c>
      <c r="H341" t="s">
        <v>56</v>
      </c>
      <c r="K341" t="s">
        <v>695</v>
      </c>
      <c r="L341" t="s">
        <v>19</v>
      </c>
      <c r="M341" t="s">
        <v>20</v>
      </c>
    </row>
    <row r="342" spans="2:14">
      <c r="B342" t="s">
        <v>743</v>
      </c>
      <c r="C342" t="s">
        <v>58</v>
      </c>
      <c r="D342" t="s">
        <v>956</v>
      </c>
      <c r="E342" t="s">
        <v>744</v>
      </c>
      <c r="F342" t="s">
        <v>745</v>
      </c>
      <c r="G342" t="s">
        <v>55</v>
      </c>
      <c r="H342" t="s">
        <v>56</v>
      </c>
      <c r="K342" t="s">
        <v>695</v>
      </c>
      <c r="L342" t="s">
        <v>19</v>
      </c>
      <c r="M342" t="s">
        <v>20</v>
      </c>
    </row>
    <row r="343" spans="2:14">
      <c r="B343" t="s">
        <v>743</v>
      </c>
      <c r="C343" t="s">
        <v>58</v>
      </c>
      <c r="D343" t="s">
        <v>956</v>
      </c>
      <c r="E343" t="s">
        <v>746</v>
      </c>
      <c r="F343" t="s">
        <v>747</v>
      </c>
      <c r="G343" t="s">
        <v>55</v>
      </c>
      <c r="H343" t="s">
        <v>56</v>
      </c>
      <c r="K343" t="s">
        <v>695</v>
      </c>
      <c r="L343" t="s">
        <v>19</v>
      </c>
      <c r="M343" t="s">
        <v>20</v>
      </c>
    </row>
    <row r="344" spans="2:14">
      <c r="B344" t="s">
        <v>743</v>
      </c>
      <c r="C344" t="s">
        <v>58</v>
      </c>
      <c r="D344" t="s">
        <v>956</v>
      </c>
      <c r="E344" t="s">
        <v>748</v>
      </c>
      <c r="F344" t="s">
        <v>749</v>
      </c>
      <c r="G344" t="s">
        <v>55</v>
      </c>
      <c r="H344" t="s">
        <v>56</v>
      </c>
      <c r="K344" t="s">
        <v>695</v>
      </c>
      <c r="L344" t="s">
        <v>19</v>
      </c>
      <c r="M344" t="s">
        <v>20</v>
      </c>
    </row>
    <row r="345" spans="2:14">
      <c r="B345" t="s">
        <v>743</v>
      </c>
      <c r="C345" t="s">
        <v>58</v>
      </c>
      <c r="D345" t="s">
        <v>956</v>
      </c>
      <c r="E345" t="s">
        <v>750</v>
      </c>
      <c r="F345" t="s">
        <v>751</v>
      </c>
      <c r="G345" t="s">
        <v>55</v>
      </c>
      <c r="H345" t="s">
        <v>56</v>
      </c>
      <c r="K345" t="s">
        <v>695</v>
      </c>
      <c r="L345" t="s">
        <v>19</v>
      </c>
      <c r="M345" t="s">
        <v>20</v>
      </c>
    </row>
    <row r="346" spans="2:14">
      <c r="B346" t="s">
        <v>743</v>
      </c>
      <c r="C346" t="s">
        <v>58</v>
      </c>
      <c r="D346" t="s">
        <v>956</v>
      </c>
      <c r="E346" t="s">
        <v>752</v>
      </c>
      <c r="F346" t="s">
        <v>753</v>
      </c>
      <c r="G346" t="s">
        <v>55</v>
      </c>
      <c r="H346" t="s">
        <v>56</v>
      </c>
      <c r="K346" t="s">
        <v>695</v>
      </c>
      <c r="L346" t="s">
        <v>19</v>
      </c>
      <c r="M346" t="s">
        <v>20</v>
      </c>
    </row>
    <row r="347" spans="2:14">
      <c r="B347" t="s">
        <v>743</v>
      </c>
      <c r="C347" t="s">
        <v>58</v>
      </c>
      <c r="D347" t="s">
        <v>956</v>
      </c>
      <c r="E347" t="s">
        <v>754</v>
      </c>
      <c r="F347" t="s">
        <v>755</v>
      </c>
      <c r="G347" t="s">
        <v>55</v>
      </c>
      <c r="H347" t="s">
        <v>56</v>
      </c>
      <c r="K347" t="s">
        <v>695</v>
      </c>
      <c r="L347" t="s">
        <v>19</v>
      </c>
      <c r="M347" t="s">
        <v>20</v>
      </c>
    </row>
    <row r="348" spans="2:14">
      <c r="B348" t="s">
        <v>743</v>
      </c>
      <c r="C348" t="s">
        <v>58</v>
      </c>
      <c r="D348" t="s">
        <v>956</v>
      </c>
      <c r="E348" t="s">
        <v>756</v>
      </c>
      <c r="F348" t="s">
        <v>757</v>
      </c>
      <c r="G348" t="s">
        <v>55</v>
      </c>
      <c r="H348" t="s">
        <v>56</v>
      </c>
      <c r="K348" t="s">
        <v>695</v>
      </c>
      <c r="L348" t="s">
        <v>19</v>
      </c>
      <c r="M348" t="s">
        <v>20</v>
      </c>
    </row>
    <row r="349" spans="2:14">
      <c r="B349" t="s">
        <v>743</v>
      </c>
      <c r="C349" t="s">
        <v>58</v>
      </c>
      <c r="D349" t="s">
        <v>956</v>
      </c>
      <c r="E349" t="s">
        <v>758</v>
      </c>
      <c r="F349" t="s">
        <v>759</v>
      </c>
      <c r="G349" t="s">
        <v>55</v>
      </c>
      <c r="H349" t="s">
        <v>56</v>
      </c>
      <c r="K349" t="s">
        <v>695</v>
      </c>
      <c r="L349" t="s">
        <v>19</v>
      </c>
      <c r="M349" t="s">
        <v>20</v>
      </c>
    </row>
    <row r="350" spans="2:14">
      <c r="B350" t="s">
        <v>743</v>
      </c>
      <c r="C350" t="s">
        <v>58</v>
      </c>
      <c r="D350" t="s">
        <v>956</v>
      </c>
      <c r="E350" t="s">
        <v>760</v>
      </c>
      <c r="F350" t="s">
        <v>761</v>
      </c>
      <c r="G350" t="s">
        <v>55</v>
      </c>
      <c r="H350" t="s">
        <v>56</v>
      </c>
      <c r="K350" t="s">
        <v>695</v>
      </c>
      <c r="L350" t="s">
        <v>19</v>
      </c>
      <c r="M350" t="s">
        <v>20</v>
      </c>
    </row>
    <row r="351" spans="2:14">
      <c r="B351" t="s">
        <v>743</v>
      </c>
      <c r="C351" t="s">
        <v>58</v>
      </c>
      <c r="D351" t="s">
        <v>956</v>
      </c>
      <c r="E351" t="s">
        <v>762</v>
      </c>
      <c r="F351" t="s">
        <v>763</v>
      </c>
      <c r="G351" t="s">
        <v>55</v>
      </c>
      <c r="H351" t="s">
        <v>56</v>
      </c>
      <c r="K351" t="s">
        <v>695</v>
      </c>
      <c r="L351" t="s">
        <v>19</v>
      </c>
      <c r="M351" t="s">
        <v>20</v>
      </c>
    </row>
    <row r="352" spans="2:14">
      <c r="B352" t="s">
        <v>743</v>
      </c>
      <c r="C352" t="s">
        <v>58</v>
      </c>
      <c r="D352" t="s">
        <v>956</v>
      </c>
      <c r="E352" t="s">
        <v>764</v>
      </c>
      <c r="F352" t="s">
        <v>765</v>
      </c>
      <c r="G352" t="s">
        <v>55</v>
      </c>
      <c r="H352" t="s">
        <v>56</v>
      </c>
      <c r="K352" t="s">
        <v>695</v>
      </c>
      <c r="L352" t="s">
        <v>19</v>
      </c>
      <c r="M352" t="s">
        <v>20</v>
      </c>
    </row>
    <row r="353" spans="2:13">
      <c r="B353" t="s">
        <v>743</v>
      </c>
      <c r="C353" t="s">
        <v>58</v>
      </c>
      <c r="D353" t="s">
        <v>956</v>
      </c>
      <c r="E353" t="s">
        <v>766</v>
      </c>
      <c r="F353" t="s">
        <v>767</v>
      </c>
      <c r="G353" t="s">
        <v>55</v>
      </c>
      <c r="H353" t="s">
        <v>56</v>
      </c>
      <c r="K353" t="s">
        <v>695</v>
      </c>
      <c r="L353" t="s">
        <v>19</v>
      </c>
      <c r="M353" t="s">
        <v>20</v>
      </c>
    </row>
    <row r="354" spans="2:13">
      <c r="B354" t="s">
        <v>743</v>
      </c>
      <c r="C354" t="s">
        <v>58</v>
      </c>
      <c r="D354" t="s">
        <v>956</v>
      </c>
      <c r="E354" t="s">
        <v>768</v>
      </c>
      <c r="F354" t="s">
        <v>769</v>
      </c>
      <c r="G354" t="s">
        <v>55</v>
      </c>
      <c r="H354" t="s">
        <v>56</v>
      </c>
      <c r="K354" t="s">
        <v>695</v>
      </c>
      <c r="L354" t="s">
        <v>19</v>
      </c>
      <c r="M354" t="s">
        <v>20</v>
      </c>
    </row>
    <row r="355" spans="2:13">
      <c r="B355" t="s">
        <v>743</v>
      </c>
      <c r="C355" t="s">
        <v>58</v>
      </c>
      <c r="D355" t="s">
        <v>956</v>
      </c>
      <c r="E355" t="s">
        <v>770</v>
      </c>
      <c r="F355" t="s">
        <v>771</v>
      </c>
      <c r="G355" t="s">
        <v>55</v>
      </c>
      <c r="H355" t="s">
        <v>56</v>
      </c>
      <c r="K355" t="s">
        <v>695</v>
      </c>
      <c r="L355" t="s">
        <v>19</v>
      </c>
      <c r="M355" t="s">
        <v>20</v>
      </c>
    </row>
    <row r="356" spans="2:13">
      <c r="B356" t="s">
        <v>743</v>
      </c>
      <c r="C356" t="s">
        <v>58</v>
      </c>
      <c r="D356" t="s">
        <v>956</v>
      </c>
      <c r="E356" t="s">
        <v>772</v>
      </c>
      <c r="F356" t="s">
        <v>773</v>
      </c>
      <c r="G356" t="s">
        <v>55</v>
      </c>
      <c r="H356" t="s">
        <v>56</v>
      </c>
      <c r="K356" t="s">
        <v>695</v>
      </c>
      <c r="L356" t="s">
        <v>19</v>
      </c>
      <c r="M356" t="s">
        <v>20</v>
      </c>
    </row>
    <row r="357" spans="2:13">
      <c r="B357" t="s">
        <v>743</v>
      </c>
      <c r="C357" t="s">
        <v>58</v>
      </c>
      <c r="D357" t="s">
        <v>956</v>
      </c>
      <c r="E357" t="s">
        <v>774</v>
      </c>
      <c r="F357" t="s">
        <v>775</v>
      </c>
      <c r="G357" t="s">
        <v>55</v>
      </c>
      <c r="H357" t="s">
        <v>56</v>
      </c>
      <c r="K357" t="s">
        <v>695</v>
      </c>
      <c r="L357" t="s">
        <v>19</v>
      </c>
      <c r="M357" t="s">
        <v>20</v>
      </c>
    </row>
    <row r="358" spans="2:13">
      <c r="B358" t="s">
        <v>743</v>
      </c>
      <c r="C358" t="s">
        <v>58</v>
      </c>
      <c r="D358" t="s">
        <v>956</v>
      </c>
      <c r="E358" t="s">
        <v>776</v>
      </c>
      <c r="F358" t="s">
        <v>777</v>
      </c>
      <c r="G358" t="s">
        <v>55</v>
      </c>
      <c r="H358" t="s">
        <v>56</v>
      </c>
      <c r="K358" t="s">
        <v>695</v>
      </c>
      <c r="L358" t="s">
        <v>19</v>
      </c>
      <c r="M358" t="s">
        <v>20</v>
      </c>
    </row>
    <row r="359" spans="2:13">
      <c r="B359" t="s">
        <v>743</v>
      </c>
      <c r="C359" t="s">
        <v>58</v>
      </c>
      <c r="D359" t="s">
        <v>956</v>
      </c>
      <c r="E359" t="s">
        <v>778</v>
      </c>
      <c r="F359" t="s">
        <v>779</v>
      </c>
      <c r="G359" t="s">
        <v>55</v>
      </c>
      <c r="H359" t="s">
        <v>71</v>
      </c>
      <c r="K359" t="s">
        <v>695</v>
      </c>
      <c r="L359" t="s">
        <v>19</v>
      </c>
      <c r="M359" t="s">
        <v>20</v>
      </c>
    </row>
    <row r="360" spans="2:13">
      <c r="B360" t="s">
        <v>743</v>
      </c>
      <c r="C360" t="s">
        <v>58</v>
      </c>
      <c r="D360" t="s">
        <v>956</v>
      </c>
      <c r="E360" t="s">
        <v>780</v>
      </c>
      <c r="F360" t="s">
        <v>781</v>
      </c>
      <c r="G360" t="s">
        <v>95</v>
      </c>
      <c r="H360" t="s">
        <v>56</v>
      </c>
      <c r="K360" t="s">
        <v>695</v>
      </c>
      <c r="L360" t="s">
        <v>101</v>
      </c>
      <c r="M360" t="s">
        <v>20</v>
      </c>
    </row>
    <row r="361" spans="2:13">
      <c r="B361" t="s">
        <v>743</v>
      </c>
      <c r="C361" t="s">
        <v>58</v>
      </c>
      <c r="D361" t="s">
        <v>956</v>
      </c>
      <c r="E361" t="s">
        <v>782</v>
      </c>
      <c r="F361" t="s">
        <v>783</v>
      </c>
      <c r="G361" t="s">
        <v>95</v>
      </c>
      <c r="H361" t="s">
        <v>56</v>
      </c>
      <c r="K361" t="s">
        <v>695</v>
      </c>
      <c r="L361" t="s">
        <v>101</v>
      </c>
      <c r="M361" t="s">
        <v>20</v>
      </c>
    </row>
    <row r="362" spans="2:13">
      <c r="B362" t="s">
        <v>743</v>
      </c>
      <c r="C362" t="s">
        <v>58</v>
      </c>
      <c r="D362" t="s">
        <v>956</v>
      </c>
      <c r="E362" t="s">
        <v>784</v>
      </c>
      <c r="F362" t="s">
        <v>785</v>
      </c>
      <c r="G362" t="s">
        <v>95</v>
      </c>
      <c r="H362" t="s">
        <v>56</v>
      </c>
      <c r="K362" t="s">
        <v>695</v>
      </c>
      <c r="L362" t="s">
        <v>101</v>
      </c>
      <c r="M362" t="s">
        <v>20</v>
      </c>
    </row>
    <row r="363" spans="2:13">
      <c r="B363" t="s">
        <v>743</v>
      </c>
      <c r="C363" t="s">
        <v>58</v>
      </c>
      <c r="D363" t="s">
        <v>956</v>
      </c>
      <c r="E363" t="s">
        <v>786</v>
      </c>
      <c r="F363" t="s">
        <v>787</v>
      </c>
      <c r="G363" t="s">
        <v>95</v>
      </c>
      <c r="H363" t="s">
        <v>56</v>
      </c>
      <c r="K363" t="s">
        <v>695</v>
      </c>
      <c r="L363" t="s">
        <v>101</v>
      </c>
      <c r="M363" t="s">
        <v>20</v>
      </c>
    </row>
    <row r="364" spans="2:13">
      <c r="B364" t="s">
        <v>743</v>
      </c>
      <c r="C364" t="s">
        <v>58</v>
      </c>
      <c r="D364" t="s">
        <v>956</v>
      </c>
      <c r="E364" t="s">
        <v>788</v>
      </c>
      <c r="F364" t="s">
        <v>789</v>
      </c>
      <c r="G364" t="s">
        <v>95</v>
      </c>
      <c r="H364" t="s">
        <v>56</v>
      </c>
      <c r="K364" t="s">
        <v>695</v>
      </c>
      <c r="L364" t="s">
        <v>101</v>
      </c>
      <c r="M364" t="s">
        <v>20</v>
      </c>
    </row>
    <row r="365" spans="2:13">
      <c r="B365" t="s">
        <v>743</v>
      </c>
      <c r="C365" t="s">
        <v>58</v>
      </c>
      <c r="D365" t="s">
        <v>956</v>
      </c>
      <c r="E365" t="s">
        <v>790</v>
      </c>
      <c r="F365" t="s">
        <v>791</v>
      </c>
      <c r="G365" t="s">
        <v>95</v>
      </c>
      <c r="H365" t="s">
        <v>56</v>
      </c>
      <c r="K365" t="s">
        <v>695</v>
      </c>
      <c r="L365" t="s">
        <v>101</v>
      </c>
      <c r="M365" t="s">
        <v>20</v>
      </c>
    </row>
    <row r="366" spans="2:13">
      <c r="B366" t="s">
        <v>743</v>
      </c>
      <c r="C366" t="s">
        <v>58</v>
      </c>
      <c r="D366" t="s">
        <v>956</v>
      </c>
      <c r="E366" t="s">
        <v>792</v>
      </c>
      <c r="F366" t="s">
        <v>793</v>
      </c>
      <c r="G366" t="s">
        <v>95</v>
      </c>
      <c r="H366" t="s">
        <v>56</v>
      </c>
      <c r="K366" t="s">
        <v>695</v>
      </c>
      <c r="L366" t="s">
        <v>101</v>
      </c>
      <c r="M366" t="s">
        <v>20</v>
      </c>
    </row>
    <row r="367" spans="2:13">
      <c r="B367" t="s">
        <v>743</v>
      </c>
      <c r="C367" t="s">
        <v>58</v>
      </c>
      <c r="D367" t="s">
        <v>956</v>
      </c>
      <c r="E367" t="s">
        <v>794</v>
      </c>
      <c r="F367" t="s">
        <v>795</v>
      </c>
      <c r="G367" t="s">
        <v>95</v>
      </c>
      <c r="H367" t="s">
        <v>56</v>
      </c>
      <c r="K367" t="s">
        <v>695</v>
      </c>
      <c r="L367" t="s">
        <v>101</v>
      </c>
      <c r="M367" t="s">
        <v>20</v>
      </c>
    </row>
    <row r="368" spans="2:13">
      <c r="B368" t="s">
        <v>743</v>
      </c>
      <c r="C368" t="s">
        <v>58</v>
      </c>
      <c r="D368" t="s">
        <v>956</v>
      </c>
      <c r="E368" t="s">
        <v>796</v>
      </c>
      <c r="F368" t="s">
        <v>797</v>
      </c>
      <c r="G368" t="s">
        <v>95</v>
      </c>
      <c r="H368" t="s">
        <v>56</v>
      </c>
      <c r="K368" t="s">
        <v>695</v>
      </c>
      <c r="L368" t="s">
        <v>101</v>
      </c>
      <c r="M368" t="s">
        <v>20</v>
      </c>
    </row>
    <row r="369" spans="2:14">
      <c r="B369" t="s">
        <v>743</v>
      </c>
      <c r="C369" t="s">
        <v>58</v>
      </c>
      <c r="D369" t="s">
        <v>956</v>
      </c>
      <c r="E369" t="s">
        <v>798</v>
      </c>
      <c r="F369" t="s">
        <v>799</v>
      </c>
      <c r="G369" t="s">
        <v>95</v>
      </c>
      <c r="H369" t="s">
        <v>56</v>
      </c>
      <c r="K369" t="s">
        <v>695</v>
      </c>
      <c r="L369" t="s">
        <v>101</v>
      </c>
      <c r="M369" t="s">
        <v>20</v>
      </c>
    </row>
    <row r="370" spans="2:14">
      <c r="B370" t="s">
        <v>743</v>
      </c>
      <c r="C370" t="s">
        <v>58</v>
      </c>
      <c r="D370" t="s">
        <v>956</v>
      </c>
      <c r="E370" t="s">
        <v>800</v>
      </c>
      <c r="F370" t="s">
        <v>801</v>
      </c>
      <c r="G370" t="s">
        <v>95</v>
      </c>
      <c r="H370" t="s">
        <v>56</v>
      </c>
      <c r="K370" t="s">
        <v>695</v>
      </c>
      <c r="L370" t="s">
        <v>101</v>
      </c>
      <c r="M370" t="s">
        <v>20</v>
      </c>
    </row>
    <row r="371" spans="2:14">
      <c r="B371" t="s">
        <v>743</v>
      </c>
      <c r="C371" t="s">
        <v>58</v>
      </c>
      <c r="D371" t="s">
        <v>956</v>
      </c>
      <c r="E371" t="s">
        <v>802</v>
      </c>
      <c r="F371" t="s">
        <v>803</v>
      </c>
      <c r="G371" t="s">
        <v>95</v>
      </c>
      <c r="H371" t="s">
        <v>56</v>
      </c>
      <c r="K371" t="s">
        <v>695</v>
      </c>
      <c r="L371" t="s">
        <v>101</v>
      </c>
      <c r="M371" t="s">
        <v>20</v>
      </c>
    </row>
    <row r="372" spans="2:14">
      <c r="B372" t="s">
        <v>743</v>
      </c>
      <c r="C372" t="s">
        <v>58</v>
      </c>
      <c r="D372" t="s">
        <v>956</v>
      </c>
      <c r="E372" t="s">
        <v>804</v>
      </c>
      <c r="F372" t="s">
        <v>805</v>
      </c>
      <c r="G372" t="s">
        <v>95</v>
      </c>
      <c r="H372" t="s">
        <v>71</v>
      </c>
      <c r="K372" t="s">
        <v>695</v>
      </c>
      <c r="L372" t="s">
        <v>19</v>
      </c>
      <c r="M372" t="s">
        <v>20</v>
      </c>
    </row>
    <row r="373" spans="2:14">
      <c r="B373" t="s">
        <v>743</v>
      </c>
      <c r="C373" t="s">
        <v>58</v>
      </c>
      <c r="D373" t="s">
        <v>956</v>
      </c>
      <c r="E373" t="s">
        <v>806</v>
      </c>
      <c r="F373" t="s">
        <v>807</v>
      </c>
      <c r="G373" t="s">
        <v>95</v>
      </c>
      <c r="H373" t="s">
        <v>71</v>
      </c>
      <c r="K373" t="s">
        <v>695</v>
      </c>
      <c r="L373" t="s">
        <v>19</v>
      </c>
      <c r="M373" t="s">
        <v>20</v>
      </c>
    </row>
    <row r="374" spans="2:14">
      <c r="B374" t="s">
        <v>743</v>
      </c>
      <c r="C374" t="s">
        <v>58</v>
      </c>
      <c r="D374" t="s">
        <v>956</v>
      </c>
      <c r="E374" t="s">
        <v>808</v>
      </c>
      <c r="F374" t="s">
        <v>809</v>
      </c>
      <c r="G374" t="s">
        <v>95</v>
      </c>
      <c r="H374" t="s">
        <v>71</v>
      </c>
      <c r="K374" t="s">
        <v>695</v>
      </c>
      <c r="L374" t="s">
        <v>19</v>
      </c>
      <c r="M374" t="s">
        <v>20</v>
      </c>
    </row>
    <row r="375" spans="2:14">
      <c r="B375" t="s">
        <v>743</v>
      </c>
      <c r="C375" t="s">
        <v>58</v>
      </c>
      <c r="D375" t="s">
        <v>956</v>
      </c>
      <c r="E375" t="s">
        <v>810</v>
      </c>
      <c r="F375" t="s">
        <v>811</v>
      </c>
      <c r="G375" t="s">
        <v>95</v>
      </c>
      <c r="H375" t="s">
        <v>71</v>
      </c>
      <c r="K375" t="s">
        <v>695</v>
      </c>
      <c r="L375" t="s">
        <v>19</v>
      </c>
      <c r="M375" t="s">
        <v>20</v>
      </c>
    </row>
    <row r="376" spans="2:14">
      <c r="B376" t="s">
        <v>743</v>
      </c>
      <c r="C376" t="s">
        <v>58</v>
      </c>
      <c r="D376" t="s">
        <v>956</v>
      </c>
      <c r="E376" t="s">
        <v>812</v>
      </c>
      <c r="F376" t="s">
        <v>813</v>
      </c>
      <c r="G376" t="s">
        <v>95</v>
      </c>
      <c r="H376" t="s">
        <v>71</v>
      </c>
      <c r="K376" t="s">
        <v>695</v>
      </c>
      <c r="L376" t="s">
        <v>19</v>
      </c>
      <c r="M376" t="s">
        <v>20</v>
      </c>
    </row>
    <row r="377" spans="2:14">
      <c r="B377" t="s">
        <v>743</v>
      </c>
      <c r="C377" t="s">
        <v>58</v>
      </c>
      <c r="D377" t="s">
        <v>956</v>
      </c>
      <c r="E377" t="s">
        <v>814</v>
      </c>
      <c r="F377" t="s">
        <v>815</v>
      </c>
      <c r="G377" t="s">
        <v>95</v>
      </c>
      <c r="H377" t="s">
        <v>71</v>
      </c>
      <c r="K377" t="s">
        <v>695</v>
      </c>
      <c r="L377" t="s">
        <v>19</v>
      </c>
      <c r="M377" t="s">
        <v>20</v>
      </c>
    </row>
    <row r="378" spans="2:14">
      <c r="B378" t="s">
        <v>820</v>
      </c>
      <c r="C378" t="s">
        <v>23</v>
      </c>
      <c r="D378" t="s">
        <v>956</v>
      </c>
      <c r="E378" t="s">
        <v>816</v>
      </c>
      <c r="F378" t="s">
        <v>817</v>
      </c>
      <c r="G378" t="s">
        <v>16</v>
      </c>
      <c r="H378" t="s">
        <v>818</v>
      </c>
      <c r="J378" t="s">
        <v>819</v>
      </c>
      <c r="K378" t="s">
        <v>175</v>
      </c>
      <c r="M378" t="s">
        <v>654</v>
      </c>
      <c r="N378" t="s">
        <v>21</v>
      </c>
    </row>
    <row r="379" spans="2:14">
      <c r="B379" t="s">
        <v>820</v>
      </c>
      <c r="C379" t="s">
        <v>23</v>
      </c>
      <c r="D379" t="s">
        <v>956</v>
      </c>
      <c r="E379" t="s">
        <v>821</v>
      </c>
      <c r="F379" t="s">
        <v>822</v>
      </c>
      <c r="G379" t="s">
        <v>16</v>
      </c>
      <c r="H379" t="s">
        <v>818</v>
      </c>
      <c r="J379" t="s">
        <v>819</v>
      </c>
      <c r="K379" t="s">
        <v>175</v>
      </c>
      <c r="L379" t="s">
        <v>21</v>
      </c>
      <c r="M379" t="s">
        <v>654</v>
      </c>
      <c r="N379" t="s">
        <v>21</v>
      </c>
    </row>
    <row r="380" spans="2:14">
      <c r="B380" t="s">
        <v>820</v>
      </c>
      <c r="C380" t="s">
        <v>58</v>
      </c>
      <c r="D380" t="s">
        <v>956</v>
      </c>
      <c r="E380" t="s">
        <v>823</v>
      </c>
      <c r="F380" t="s">
        <v>824</v>
      </c>
      <c r="G380" t="s">
        <v>16</v>
      </c>
      <c r="H380" t="s">
        <v>818</v>
      </c>
      <c r="J380" t="s">
        <v>21</v>
      </c>
      <c r="K380" t="s">
        <v>338</v>
      </c>
      <c r="L380" t="s">
        <v>19</v>
      </c>
      <c r="M380" t="s">
        <v>20</v>
      </c>
      <c r="N380" t="s">
        <v>21</v>
      </c>
    </row>
    <row r="381" spans="2:14">
      <c r="B381" t="s">
        <v>820</v>
      </c>
      <c r="C381" t="s">
        <v>58</v>
      </c>
      <c r="D381" t="s">
        <v>956</v>
      </c>
      <c r="E381" t="s">
        <v>825</v>
      </c>
      <c r="F381" t="s">
        <v>826</v>
      </c>
      <c r="G381" t="s">
        <v>16</v>
      </c>
      <c r="H381" t="s">
        <v>818</v>
      </c>
      <c r="J381" t="s">
        <v>21</v>
      </c>
      <c r="K381" t="s">
        <v>338</v>
      </c>
      <c r="L381" t="s">
        <v>19</v>
      </c>
      <c r="M381" t="s">
        <v>20</v>
      </c>
      <c r="N381" t="s">
        <v>21</v>
      </c>
    </row>
    <row r="382" spans="2:14">
      <c r="B382" t="s">
        <v>820</v>
      </c>
      <c r="C382" t="s">
        <v>58</v>
      </c>
      <c r="D382" t="s">
        <v>956</v>
      </c>
      <c r="E382" t="s">
        <v>827</v>
      </c>
      <c r="F382" t="s">
        <v>828</v>
      </c>
      <c r="G382" t="s">
        <v>16</v>
      </c>
      <c r="H382" t="s">
        <v>829</v>
      </c>
      <c r="J382" t="s">
        <v>174</v>
      </c>
      <c r="K382" t="s">
        <v>338</v>
      </c>
      <c r="L382" t="s">
        <v>19</v>
      </c>
      <c r="M382" t="s">
        <v>20</v>
      </c>
      <c r="N382" t="s">
        <v>21</v>
      </c>
    </row>
    <row r="383" spans="2:14">
      <c r="B383" t="s">
        <v>820</v>
      </c>
      <c r="C383" t="s">
        <v>58</v>
      </c>
      <c r="D383" t="s">
        <v>956</v>
      </c>
      <c r="E383" t="s">
        <v>830</v>
      </c>
      <c r="F383" t="s">
        <v>831</v>
      </c>
      <c r="G383" t="s">
        <v>16</v>
      </c>
      <c r="H383" t="s">
        <v>818</v>
      </c>
      <c r="J383" t="s">
        <v>21</v>
      </c>
      <c r="K383" t="s">
        <v>338</v>
      </c>
      <c r="L383" t="s">
        <v>19</v>
      </c>
      <c r="M383" t="s">
        <v>20</v>
      </c>
      <c r="N383" t="s">
        <v>21</v>
      </c>
    </row>
    <row r="384" spans="2:14">
      <c r="B384" t="s">
        <v>820</v>
      </c>
      <c r="C384" t="s">
        <v>58</v>
      </c>
      <c r="D384" t="s">
        <v>956</v>
      </c>
      <c r="E384" t="s">
        <v>832</v>
      </c>
      <c r="F384" t="s">
        <v>833</v>
      </c>
      <c r="G384" t="s">
        <v>16</v>
      </c>
      <c r="H384" t="s">
        <v>818</v>
      </c>
      <c r="J384" t="s">
        <v>834</v>
      </c>
      <c r="K384" t="s">
        <v>175</v>
      </c>
      <c r="L384" t="s">
        <v>21</v>
      </c>
      <c r="M384" t="s">
        <v>654</v>
      </c>
      <c r="N384" t="s">
        <v>21</v>
      </c>
    </row>
    <row r="385" spans="2:14">
      <c r="B385" t="s">
        <v>820</v>
      </c>
      <c r="C385" t="s">
        <v>58</v>
      </c>
      <c r="D385" t="s">
        <v>956</v>
      </c>
      <c r="E385" t="s">
        <v>835</v>
      </c>
      <c r="F385" t="s">
        <v>836</v>
      </c>
      <c r="G385" t="s">
        <v>16</v>
      </c>
      <c r="H385" t="s">
        <v>818</v>
      </c>
      <c r="J385" t="s">
        <v>834</v>
      </c>
      <c r="K385" t="s">
        <v>175</v>
      </c>
      <c r="L385" t="s">
        <v>21</v>
      </c>
      <c r="M385" t="s">
        <v>654</v>
      </c>
      <c r="N385" t="s">
        <v>21</v>
      </c>
    </row>
    <row r="386" spans="2:14">
      <c r="B386" t="s">
        <v>820</v>
      </c>
      <c r="C386" t="s">
        <v>58</v>
      </c>
      <c r="D386" t="s">
        <v>956</v>
      </c>
      <c r="E386" t="s">
        <v>837</v>
      </c>
      <c r="F386" t="s">
        <v>838</v>
      </c>
      <c r="G386" t="s">
        <v>16</v>
      </c>
      <c r="H386" t="s">
        <v>818</v>
      </c>
      <c r="J386" t="s">
        <v>834</v>
      </c>
      <c r="K386" t="s">
        <v>175</v>
      </c>
      <c r="L386" t="s">
        <v>21</v>
      </c>
      <c r="M386" t="s">
        <v>654</v>
      </c>
      <c r="N386" t="s">
        <v>21</v>
      </c>
    </row>
    <row r="387" spans="2:14">
      <c r="B387" t="s">
        <v>820</v>
      </c>
      <c r="C387" t="s">
        <v>58</v>
      </c>
      <c r="D387" t="s">
        <v>956</v>
      </c>
      <c r="E387" t="s">
        <v>839</v>
      </c>
      <c r="F387" t="s">
        <v>840</v>
      </c>
      <c r="G387" t="s">
        <v>16</v>
      </c>
      <c r="H387" t="s">
        <v>818</v>
      </c>
      <c r="J387" t="s">
        <v>834</v>
      </c>
      <c r="K387" t="s">
        <v>175</v>
      </c>
      <c r="L387" t="s">
        <v>21</v>
      </c>
      <c r="M387" t="s">
        <v>654</v>
      </c>
      <c r="N387" t="s">
        <v>21</v>
      </c>
    </row>
    <row r="388" spans="2:14">
      <c r="B388" t="s">
        <v>820</v>
      </c>
      <c r="C388" t="s">
        <v>58</v>
      </c>
      <c r="D388" t="s">
        <v>956</v>
      </c>
      <c r="E388" t="s">
        <v>841</v>
      </c>
      <c r="F388" t="s">
        <v>842</v>
      </c>
      <c r="G388" t="s">
        <v>16</v>
      </c>
      <c r="H388" t="s">
        <v>818</v>
      </c>
      <c r="J388" t="s">
        <v>834</v>
      </c>
      <c r="K388" t="s">
        <v>175</v>
      </c>
      <c r="L388" t="s">
        <v>21</v>
      </c>
      <c r="M388" t="s">
        <v>654</v>
      </c>
      <c r="N388" t="s">
        <v>21</v>
      </c>
    </row>
    <row r="389" spans="2:14">
      <c r="B389" t="s">
        <v>820</v>
      </c>
      <c r="C389" t="s">
        <v>58</v>
      </c>
      <c r="D389" t="s">
        <v>956</v>
      </c>
      <c r="E389" t="s">
        <v>843</v>
      </c>
      <c r="F389" t="s">
        <v>844</v>
      </c>
      <c r="G389" t="s">
        <v>16</v>
      </c>
      <c r="H389" t="s">
        <v>818</v>
      </c>
      <c r="J389" t="s">
        <v>819</v>
      </c>
      <c r="K389" t="s">
        <v>175</v>
      </c>
      <c r="L389" t="s">
        <v>21</v>
      </c>
      <c r="M389" t="s">
        <v>654</v>
      </c>
      <c r="N389" t="s">
        <v>21</v>
      </c>
    </row>
    <row r="390" spans="2:14">
      <c r="B390" t="s">
        <v>820</v>
      </c>
      <c r="C390" t="s">
        <v>58</v>
      </c>
      <c r="D390" t="s">
        <v>956</v>
      </c>
      <c r="E390" t="s">
        <v>845</v>
      </c>
      <c r="F390" t="s">
        <v>846</v>
      </c>
      <c r="G390" t="s">
        <v>16</v>
      </c>
      <c r="H390" t="s">
        <v>818</v>
      </c>
      <c r="J390" t="s">
        <v>819</v>
      </c>
      <c r="K390" t="s">
        <v>175</v>
      </c>
      <c r="L390" t="s">
        <v>21</v>
      </c>
      <c r="M390" t="s">
        <v>654</v>
      </c>
      <c r="N390" t="s">
        <v>21</v>
      </c>
    </row>
    <row r="391" spans="2:14">
      <c r="B391" t="s">
        <v>820</v>
      </c>
      <c r="C391" t="s">
        <v>58</v>
      </c>
      <c r="D391" t="s">
        <v>956</v>
      </c>
      <c r="E391" t="s">
        <v>847</v>
      </c>
      <c r="F391" t="s">
        <v>848</v>
      </c>
      <c r="G391" t="s">
        <v>16</v>
      </c>
      <c r="H391" t="s">
        <v>829</v>
      </c>
      <c r="J391" t="s">
        <v>174</v>
      </c>
      <c r="K391" t="s">
        <v>175</v>
      </c>
      <c r="L391" t="s">
        <v>19</v>
      </c>
      <c r="M391" t="s">
        <v>20</v>
      </c>
      <c r="N391" t="s">
        <v>21</v>
      </c>
    </row>
    <row r="392" spans="2:14">
      <c r="B392" t="s">
        <v>820</v>
      </c>
      <c r="C392" t="s">
        <v>58</v>
      </c>
      <c r="D392" t="s">
        <v>956</v>
      </c>
      <c r="E392" t="s">
        <v>849</v>
      </c>
      <c r="F392" t="s">
        <v>850</v>
      </c>
      <c r="G392" t="s">
        <v>16</v>
      </c>
      <c r="H392" t="s">
        <v>829</v>
      </c>
      <c r="J392" t="s">
        <v>174</v>
      </c>
      <c r="K392" t="s">
        <v>175</v>
      </c>
      <c r="L392" t="s">
        <v>19</v>
      </c>
      <c r="M392" t="s">
        <v>20</v>
      </c>
      <c r="N392" t="s">
        <v>21</v>
      </c>
    </row>
    <row r="393" spans="2:14">
      <c r="B393" t="s">
        <v>820</v>
      </c>
      <c r="C393" t="s">
        <v>58</v>
      </c>
      <c r="D393" t="s">
        <v>956</v>
      </c>
      <c r="E393" t="s">
        <v>851</v>
      </c>
      <c r="F393" t="s">
        <v>852</v>
      </c>
      <c r="G393" t="s">
        <v>16</v>
      </c>
      <c r="H393" t="s">
        <v>818</v>
      </c>
      <c r="J393" t="s">
        <v>21</v>
      </c>
      <c r="K393" t="s">
        <v>175</v>
      </c>
      <c r="L393" t="s">
        <v>21</v>
      </c>
      <c r="M393" t="s">
        <v>654</v>
      </c>
      <c r="N393" t="s">
        <v>21</v>
      </c>
    </row>
    <row r="394" spans="2:14">
      <c r="B394" t="s">
        <v>856</v>
      </c>
      <c r="C394" t="s">
        <v>58</v>
      </c>
      <c r="D394" t="s">
        <v>956</v>
      </c>
      <c r="E394" t="s">
        <v>853</v>
      </c>
      <c r="F394" t="s">
        <v>854</v>
      </c>
      <c r="G394" t="s">
        <v>85</v>
      </c>
      <c r="H394" t="s">
        <v>86</v>
      </c>
      <c r="J394" t="s">
        <v>594</v>
      </c>
      <c r="K394" t="s">
        <v>855</v>
      </c>
      <c r="L394" t="s">
        <v>19</v>
      </c>
      <c r="M394" t="s">
        <v>20</v>
      </c>
    </row>
    <row r="395" spans="2:14">
      <c r="B395" t="s">
        <v>856</v>
      </c>
      <c r="C395" t="s">
        <v>58</v>
      </c>
      <c r="D395" t="s">
        <v>956</v>
      </c>
      <c r="E395" t="s">
        <v>857</v>
      </c>
      <c r="F395" t="s">
        <v>858</v>
      </c>
      <c r="G395" t="s">
        <v>85</v>
      </c>
      <c r="H395" t="s">
        <v>86</v>
      </c>
      <c r="J395" t="s">
        <v>594</v>
      </c>
      <c r="K395" t="s">
        <v>855</v>
      </c>
      <c r="L395" t="s">
        <v>19</v>
      </c>
      <c r="M395" t="s">
        <v>20</v>
      </c>
    </row>
    <row r="396" spans="2:14">
      <c r="B396" t="s">
        <v>856</v>
      </c>
      <c r="C396" t="s">
        <v>58</v>
      </c>
      <c r="D396" t="s">
        <v>956</v>
      </c>
      <c r="E396" t="s">
        <v>859</v>
      </c>
      <c r="F396" t="s">
        <v>860</v>
      </c>
      <c r="G396" t="s">
        <v>85</v>
      </c>
      <c r="H396" t="s">
        <v>86</v>
      </c>
      <c r="J396" t="s">
        <v>594</v>
      </c>
      <c r="K396" t="s">
        <v>855</v>
      </c>
      <c r="L396" t="s">
        <v>19</v>
      </c>
      <c r="M396" t="s">
        <v>20</v>
      </c>
    </row>
    <row r="397" spans="2:14">
      <c r="B397" t="s">
        <v>856</v>
      </c>
      <c r="C397" t="s">
        <v>58</v>
      </c>
      <c r="D397" t="s">
        <v>956</v>
      </c>
      <c r="E397" t="s">
        <v>861</v>
      </c>
      <c r="F397" t="s">
        <v>862</v>
      </c>
      <c r="G397" t="s">
        <v>85</v>
      </c>
      <c r="H397" t="s">
        <v>86</v>
      </c>
      <c r="J397" t="s">
        <v>594</v>
      </c>
      <c r="K397" t="s">
        <v>855</v>
      </c>
      <c r="L397" t="s">
        <v>19</v>
      </c>
      <c r="M397" t="s">
        <v>20</v>
      </c>
    </row>
    <row r="398" spans="2:14">
      <c r="B398" t="s">
        <v>856</v>
      </c>
      <c r="C398" t="s">
        <v>58</v>
      </c>
      <c r="D398" t="s">
        <v>956</v>
      </c>
      <c r="E398" t="s">
        <v>863</v>
      </c>
      <c r="F398" t="s">
        <v>862</v>
      </c>
      <c r="G398" t="s">
        <v>85</v>
      </c>
      <c r="H398" t="s">
        <v>86</v>
      </c>
      <c r="J398" t="s">
        <v>594</v>
      </c>
      <c r="K398" t="s">
        <v>855</v>
      </c>
      <c r="L398" t="s">
        <v>19</v>
      </c>
      <c r="M398" t="s">
        <v>20</v>
      </c>
    </row>
    <row r="399" spans="2:14">
      <c r="B399" t="s">
        <v>856</v>
      </c>
      <c r="C399" t="s">
        <v>58</v>
      </c>
      <c r="D399" t="s">
        <v>956</v>
      </c>
      <c r="E399" t="s">
        <v>864</v>
      </c>
      <c r="F399" t="s">
        <v>865</v>
      </c>
      <c r="G399" t="s">
        <v>85</v>
      </c>
      <c r="H399" t="s">
        <v>86</v>
      </c>
      <c r="J399" t="s">
        <v>594</v>
      </c>
      <c r="K399" t="s">
        <v>855</v>
      </c>
      <c r="L399" t="s">
        <v>19</v>
      </c>
      <c r="M399" t="s">
        <v>20</v>
      </c>
    </row>
    <row r="400" spans="2:14">
      <c r="B400" t="s">
        <v>856</v>
      </c>
      <c r="C400" t="s">
        <v>58</v>
      </c>
      <c r="D400" t="s">
        <v>956</v>
      </c>
      <c r="E400" t="s">
        <v>866</v>
      </c>
      <c r="F400" t="s">
        <v>867</v>
      </c>
      <c r="G400" t="s">
        <v>85</v>
      </c>
      <c r="H400" t="s">
        <v>86</v>
      </c>
      <c r="J400" t="s">
        <v>594</v>
      </c>
      <c r="K400" t="s">
        <v>855</v>
      </c>
      <c r="L400" t="s">
        <v>19</v>
      </c>
      <c r="M400" t="s">
        <v>20</v>
      </c>
    </row>
    <row r="401" spans="2:14">
      <c r="B401" t="s">
        <v>856</v>
      </c>
      <c r="C401" t="s">
        <v>58</v>
      </c>
      <c r="D401" t="s">
        <v>956</v>
      </c>
      <c r="E401" t="s">
        <v>868</v>
      </c>
      <c r="F401" t="s">
        <v>869</v>
      </c>
      <c r="G401" t="s">
        <v>85</v>
      </c>
      <c r="H401" t="s">
        <v>86</v>
      </c>
      <c r="J401" t="s">
        <v>594</v>
      </c>
      <c r="K401" t="s">
        <v>855</v>
      </c>
      <c r="L401" t="s">
        <v>19</v>
      </c>
      <c r="M401" t="s">
        <v>20</v>
      </c>
    </row>
    <row r="402" spans="2:14">
      <c r="B402" t="s">
        <v>856</v>
      </c>
      <c r="C402" t="s">
        <v>58</v>
      </c>
      <c r="D402" t="s">
        <v>956</v>
      </c>
      <c r="E402" t="s">
        <v>870</v>
      </c>
      <c r="F402" t="s">
        <v>871</v>
      </c>
      <c r="G402" t="s">
        <v>85</v>
      </c>
      <c r="H402" t="s">
        <v>86</v>
      </c>
      <c r="J402" t="s">
        <v>594</v>
      </c>
      <c r="K402" t="s">
        <v>855</v>
      </c>
      <c r="L402" t="s">
        <v>19</v>
      </c>
      <c r="M402" t="s">
        <v>20</v>
      </c>
    </row>
    <row r="403" spans="2:14">
      <c r="B403" t="s">
        <v>856</v>
      </c>
      <c r="C403" t="s">
        <v>58</v>
      </c>
      <c r="D403" t="s">
        <v>956</v>
      </c>
      <c r="E403" t="s">
        <v>872</v>
      </c>
      <c r="F403" t="s">
        <v>862</v>
      </c>
      <c r="G403" t="s">
        <v>85</v>
      </c>
      <c r="H403" t="s">
        <v>86</v>
      </c>
      <c r="J403" t="s">
        <v>594</v>
      </c>
      <c r="K403" t="s">
        <v>855</v>
      </c>
      <c r="L403" t="s">
        <v>19</v>
      </c>
      <c r="M403" t="s">
        <v>20</v>
      </c>
    </row>
    <row r="404" spans="2:14">
      <c r="C404" t="s">
        <v>344</v>
      </c>
      <c r="D404" t="s">
        <v>956</v>
      </c>
      <c r="E404" t="s">
        <v>873</v>
      </c>
      <c r="F404" t="s">
        <v>874</v>
      </c>
      <c r="G404" t="s">
        <v>415</v>
      </c>
      <c r="H404" t="s">
        <v>227</v>
      </c>
      <c r="J404" t="s">
        <v>21</v>
      </c>
      <c r="K404" t="s">
        <v>74</v>
      </c>
      <c r="L404" t="s">
        <v>19</v>
      </c>
      <c r="M404" t="s">
        <v>20</v>
      </c>
      <c r="N404" t="s">
        <v>21</v>
      </c>
    </row>
    <row r="405" spans="2:14">
      <c r="C405" t="s">
        <v>344</v>
      </c>
      <c r="D405" t="s">
        <v>956</v>
      </c>
      <c r="E405" t="s">
        <v>875</v>
      </c>
      <c r="F405" t="s">
        <v>876</v>
      </c>
      <c r="G405" t="s">
        <v>85</v>
      </c>
      <c r="H405" t="s">
        <v>86</v>
      </c>
      <c r="J405" t="s">
        <v>21</v>
      </c>
      <c r="K405" t="s">
        <v>74</v>
      </c>
      <c r="L405" t="s">
        <v>19</v>
      </c>
      <c r="M405" t="s">
        <v>20</v>
      </c>
      <c r="N405" t="s">
        <v>21</v>
      </c>
    </row>
    <row r="406" spans="2:14">
      <c r="C406" t="s">
        <v>344</v>
      </c>
      <c r="D406" t="s">
        <v>956</v>
      </c>
      <c r="E406" t="s">
        <v>877</v>
      </c>
      <c r="F406" t="s">
        <v>878</v>
      </c>
      <c r="G406" t="s">
        <v>85</v>
      </c>
      <c r="H406" t="s">
        <v>86</v>
      </c>
      <c r="J406" t="s">
        <v>21</v>
      </c>
      <c r="K406" t="s">
        <v>98</v>
      </c>
      <c r="L406" t="s">
        <v>19</v>
      </c>
      <c r="M406" t="s">
        <v>20</v>
      </c>
      <c r="N406" t="s">
        <v>21</v>
      </c>
    </row>
    <row r="407" spans="2:14">
      <c r="C407" t="s">
        <v>344</v>
      </c>
      <c r="D407" t="s">
        <v>956</v>
      </c>
      <c r="E407" t="s">
        <v>879</v>
      </c>
      <c r="F407" t="s">
        <v>880</v>
      </c>
      <c r="G407" t="s">
        <v>85</v>
      </c>
      <c r="H407" t="s">
        <v>86</v>
      </c>
      <c r="J407" t="s">
        <v>21</v>
      </c>
      <c r="K407" t="s">
        <v>98</v>
      </c>
      <c r="L407" t="s">
        <v>19</v>
      </c>
      <c r="M407" t="s">
        <v>20</v>
      </c>
      <c r="N407" t="s">
        <v>21</v>
      </c>
    </row>
    <row r="408" spans="2:14">
      <c r="C408" t="s">
        <v>344</v>
      </c>
      <c r="D408" t="s">
        <v>956</v>
      </c>
      <c r="E408" t="s">
        <v>881</v>
      </c>
      <c r="F408" t="s">
        <v>882</v>
      </c>
      <c r="G408" t="s">
        <v>85</v>
      </c>
      <c r="H408" t="s">
        <v>86</v>
      </c>
      <c r="J408" t="s">
        <v>21</v>
      </c>
      <c r="K408" t="s">
        <v>98</v>
      </c>
      <c r="L408" t="s">
        <v>19</v>
      </c>
      <c r="M408" t="s">
        <v>20</v>
      </c>
      <c r="N408" t="s">
        <v>21</v>
      </c>
    </row>
    <row r="409" spans="2:14">
      <c r="C409" t="s">
        <v>344</v>
      </c>
      <c r="D409" t="s">
        <v>956</v>
      </c>
      <c r="E409" t="s">
        <v>883</v>
      </c>
      <c r="F409" t="s">
        <v>884</v>
      </c>
      <c r="G409" t="s">
        <v>85</v>
      </c>
      <c r="H409" t="s">
        <v>86</v>
      </c>
      <c r="J409" t="s">
        <v>21</v>
      </c>
      <c r="K409" t="s">
        <v>98</v>
      </c>
      <c r="L409" t="s">
        <v>19</v>
      </c>
      <c r="M409" t="s">
        <v>20</v>
      </c>
      <c r="N409" t="s">
        <v>21</v>
      </c>
    </row>
    <row r="410" spans="2:14">
      <c r="C410" t="s">
        <v>344</v>
      </c>
      <c r="D410" t="s">
        <v>956</v>
      </c>
      <c r="E410" t="s">
        <v>885</v>
      </c>
      <c r="F410" t="s">
        <v>886</v>
      </c>
      <c r="G410" t="s">
        <v>85</v>
      </c>
      <c r="H410" t="s">
        <v>86</v>
      </c>
      <c r="J410" t="s">
        <v>21</v>
      </c>
      <c r="K410" t="s">
        <v>224</v>
      </c>
      <c r="L410" t="s">
        <v>19</v>
      </c>
      <c r="M410" t="s">
        <v>20</v>
      </c>
      <c r="N410" t="s">
        <v>21</v>
      </c>
    </row>
    <row r="411" spans="2:14">
      <c r="C411" t="s">
        <v>344</v>
      </c>
      <c r="D411" t="s">
        <v>956</v>
      </c>
      <c r="E411" t="s">
        <v>887</v>
      </c>
      <c r="F411" t="s">
        <v>888</v>
      </c>
      <c r="G411" t="s">
        <v>451</v>
      </c>
      <c r="H411" t="s">
        <v>632</v>
      </c>
      <c r="J411" t="s">
        <v>21</v>
      </c>
      <c r="K411" t="s">
        <v>21</v>
      </c>
      <c r="L411" t="s">
        <v>466</v>
      </c>
      <c r="M411" t="s">
        <v>467</v>
      </c>
      <c r="N411" t="s">
        <v>21</v>
      </c>
    </row>
    <row r="412" spans="2:14">
      <c r="C412" t="s">
        <v>344</v>
      </c>
      <c r="D412" t="s">
        <v>956</v>
      </c>
      <c r="E412" t="s">
        <v>889</v>
      </c>
      <c r="F412" t="s">
        <v>890</v>
      </c>
      <c r="G412" t="s">
        <v>485</v>
      </c>
      <c r="H412" t="s">
        <v>455</v>
      </c>
      <c r="J412" t="s">
        <v>21</v>
      </c>
      <c r="K412" t="s">
        <v>21</v>
      </c>
      <c r="L412" t="s">
        <v>466</v>
      </c>
      <c r="M412" t="s">
        <v>467</v>
      </c>
      <c r="N412" t="s">
        <v>21</v>
      </c>
    </row>
    <row r="413" spans="2:14">
      <c r="C413" t="s">
        <v>344</v>
      </c>
      <c r="D413" t="s">
        <v>956</v>
      </c>
      <c r="E413" t="s">
        <v>891</v>
      </c>
      <c r="F413" t="s">
        <v>892</v>
      </c>
      <c r="G413" t="s">
        <v>485</v>
      </c>
      <c r="H413" t="s">
        <v>455</v>
      </c>
      <c r="J413" t="s">
        <v>21</v>
      </c>
      <c r="K413" t="s">
        <v>74</v>
      </c>
      <c r="L413" t="s">
        <v>466</v>
      </c>
      <c r="M413" t="s">
        <v>467</v>
      </c>
      <c r="N413" t="s">
        <v>21</v>
      </c>
    </row>
    <row r="414" spans="2:14">
      <c r="C414" t="s">
        <v>344</v>
      </c>
      <c r="D414" t="s">
        <v>956</v>
      </c>
      <c r="E414" t="s">
        <v>893</v>
      </c>
      <c r="F414" t="s">
        <v>894</v>
      </c>
      <c r="G414" t="s">
        <v>485</v>
      </c>
      <c r="H414" t="s">
        <v>455</v>
      </c>
      <c r="J414" t="s">
        <v>21</v>
      </c>
      <c r="K414" t="s">
        <v>74</v>
      </c>
      <c r="L414" t="s">
        <v>466</v>
      </c>
      <c r="M414" t="s">
        <v>467</v>
      </c>
      <c r="N414" t="s">
        <v>21</v>
      </c>
    </row>
    <row r="415" spans="2:14">
      <c r="C415" t="s">
        <v>344</v>
      </c>
      <c r="D415" t="s">
        <v>956</v>
      </c>
      <c r="E415" t="s">
        <v>895</v>
      </c>
      <c r="F415" t="s">
        <v>896</v>
      </c>
      <c r="G415" t="s">
        <v>485</v>
      </c>
      <c r="H415" t="s">
        <v>455</v>
      </c>
      <c r="J415" t="s">
        <v>21</v>
      </c>
      <c r="K415" t="s">
        <v>74</v>
      </c>
      <c r="L415" t="s">
        <v>466</v>
      </c>
      <c r="M415" t="s">
        <v>467</v>
      </c>
      <c r="N415" t="s">
        <v>21</v>
      </c>
    </row>
    <row r="416" spans="2:14">
      <c r="C416" t="s">
        <v>344</v>
      </c>
      <c r="D416" t="s">
        <v>956</v>
      </c>
      <c r="E416" t="s">
        <v>897</v>
      </c>
      <c r="F416" t="s">
        <v>898</v>
      </c>
      <c r="G416" t="s">
        <v>465</v>
      </c>
      <c r="H416" t="s">
        <v>455</v>
      </c>
      <c r="J416" t="s">
        <v>21</v>
      </c>
      <c r="K416" t="s">
        <v>98</v>
      </c>
      <c r="L416" t="s">
        <v>466</v>
      </c>
      <c r="M416" t="s">
        <v>467</v>
      </c>
      <c r="N416" t="s">
        <v>21</v>
      </c>
    </row>
    <row r="417" spans="3:14">
      <c r="C417" t="s">
        <v>344</v>
      </c>
      <c r="D417" t="s">
        <v>956</v>
      </c>
      <c r="E417" t="s">
        <v>899</v>
      </c>
      <c r="F417" t="s">
        <v>900</v>
      </c>
      <c r="G417" t="s">
        <v>465</v>
      </c>
      <c r="H417" t="s">
        <v>455</v>
      </c>
      <c r="J417" t="s">
        <v>21</v>
      </c>
      <c r="K417" t="s">
        <v>98</v>
      </c>
      <c r="L417" t="s">
        <v>466</v>
      </c>
      <c r="M417" t="s">
        <v>467</v>
      </c>
      <c r="N417" t="s">
        <v>21</v>
      </c>
    </row>
    <row r="418" spans="3:14">
      <c r="C418" t="s">
        <v>344</v>
      </c>
      <c r="D418" t="s">
        <v>956</v>
      </c>
      <c r="E418" t="s">
        <v>901</v>
      </c>
      <c r="F418" t="s">
        <v>902</v>
      </c>
      <c r="G418" t="s">
        <v>465</v>
      </c>
      <c r="H418" t="s">
        <v>455</v>
      </c>
      <c r="J418" t="s">
        <v>21</v>
      </c>
      <c r="K418" t="s">
        <v>21</v>
      </c>
      <c r="L418" t="s">
        <v>466</v>
      </c>
      <c r="M418" t="s">
        <v>467</v>
      </c>
      <c r="N418" t="s">
        <v>21</v>
      </c>
    </row>
    <row r="419" spans="3:14">
      <c r="C419" t="s">
        <v>344</v>
      </c>
      <c r="D419" t="s">
        <v>956</v>
      </c>
      <c r="E419" t="s">
        <v>903</v>
      </c>
      <c r="F419" t="s">
        <v>904</v>
      </c>
      <c r="G419" t="s">
        <v>465</v>
      </c>
      <c r="H419" t="s">
        <v>455</v>
      </c>
      <c r="J419" t="s">
        <v>21</v>
      </c>
      <c r="K419" t="s">
        <v>21</v>
      </c>
      <c r="L419" t="s">
        <v>466</v>
      </c>
      <c r="M419" t="s">
        <v>467</v>
      </c>
      <c r="N419" t="s">
        <v>21</v>
      </c>
    </row>
    <row r="420" spans="3:14">
      <c r="C420" t="s">
        <v>344</v>
      </c>
      <c r="D420" t="s">
        <v>956</v>
      </c>
      <c r="E420" t="s">
        <v>905</v>
      </c>
      <c r="F420" t="s">
        <v>906</v>
      </c>
      <c r="G420" t="s">
        <v>415</v>
      </c>
      <c r="H420" t="s">
        <v>455</v>
      </c>
      <c r="J420" t="s">
        <v>21</v>
      </c>
      <c r="K420" t="s">
        <v>21</v>
      </c>
      <c r="L420" t="s">
        <v>466</v>
      </c>
      <c r="M420" t="s">
        <v>467</v>
      </c>
      <c r="N420" t="s">
        <v>21</v>
      </c>
    </row>
    <row r="421" spans="3:14">
      <c r="C421" t="s">
        <v>344</v>
      </c>
      <c r="D421" t="s">
        <v>956</v>
      </c>
      <c r="E421" t="s">
        <v>907</v>
      </c>
      <c r="F421" t="s">
        <v>908</v>
      </c>
      <c r="G421" t="s">
        <v>415</v>
      </c>
      <c r="H421" t="s">
        <v>455</v>
      </c>
      <c r="J421" t="s">
        <v>21</v>
      </c>
      <c r="K421" t="s">
        <v>21</v>
      </c>
      <c r="L421" t="s">
        <v>466</v>
      </c>
      <c r="M421" t="s">
        <v>467</v>
      </c>
      <c r="N421" t="s">
        <v>21</v>
      </c>
    </row>
    <row r="422" spans="3:14">
      <c r="C422" t="s">
        <v>344</v>
      </c>
      <c r="D422" t="s">
        <v>956</v>
      </c>
      <c r="E422" t="s">
        <v>909</v>
      </c>
      <c r="F422" t="s">
        <v>910</v>
      </c>
      <c r="G422" t="s">
        <v>415</v>
      </c>
      <c r="H422" t="s">
        <v>455</v>
      </c>
      <c r="J422" t="s">
        <v>21</v>
      </c>
      <c r="K422" t="s">
        <v>21</v>
      </c>
      <c r="L422" t="s">
        <v>466</v>
      </c>
      <c r="M422" t="s">
        <v>467</v>
      </c>
      <c r="N422" t="s">
        <v>21</v>
      </c>
    </row>
    <row r="423" spans="3:14">
      <c r="C423" t="s">
        <v>344</v>
      </c>
      <c r="D423" t="s">
        <v>956</v>
      </c>
      <c r="E423" t="s">
        <v>911</v>
      </c>
      <c r="F423" t="s">
        <v>912</v>
      </c>
      <c r="G423" t="s">
        <v>85</v>
      </c>
      <c r="H423" t="s">
        <v>227</v>
      </c>
      <c r="J423" t="s">
        <v>21</v>
      </c>
      <c r="K423" t="s">
        <v>74</v>
      </c>
      <c r="L423" t="s">
        <v>19</v>
      </c>
      <c r="M423" t="s">
        <v>20</v>
      </c>
      <c r="N423" t="s">
        <v>21</v>
      </c>
    </row>
    <row r="424" spans="3:14">
      <c r="C424" t="s">
        <v>344</v>
      </c>
      <c r="D424" t="s">
        <v>956</v>
      </c>
      <c r="E424" t="s">
        <v>913</v>
      </c>
      <c r="F424" t="s">
        <v>914</v>
      </c>
      <c r="G424" t="s">
        <v>85</v>
      </c>
      <c r="H424" t="s">
        <v>227</v>
      </c>
      <c r="J424" t="s">
        <v>21</v>
      </c>
      <c r="K424" t="s">
        <v>74</v>
      </c>
      <c r="L424" t="s">
        <v>19</v>
      </c>
      <c r="M424" t="s">
        <v>20</v>
      </c>
      <c r="N424" t="s">
        <v>21</v>
      </c>
    </row>
    <row r="425" spans="3:14">
      <c r="C425" t="s">
        <v>344</v>
      </c>
      <c r="D425" t="s">
        <v>956</v>
      </c>
      <c r="E425" t="s">
        <v>915</v>
      </c>
      <c r="F425" t="s">
        <v>916</v>
      </c>
      <c r="G425" t="s">
        <v>85</v>
      </c>
      <c r="H425" t="s">
        <v>227</v>
      </c>
      <c r="J425" t="s">
        <v>21</v>
      </c>
      <c r="K425" t="s">
        <v>74</v>
      </c>
      <c r="L425" t="s">
        <v>19</v>
      </c>
      <c r="M425" t="s">
        <v>20</v>
      </c>
      <c r="N425" t="s">
        <v>21</v>
      </c>
    </row>
    <row r="426" spans="3:14">
      <c r="C426" t="s">
        <v>344</v>
      </c>
      <c r="D426" t="s">
        <v>956</v>
      </c>
      <c r="E426" t="s">
        <v>917</v>
      </c>
      <c r="F426" t="s">
        <v>918</v>
      </c>
      <c r="G426" t="s">
        <v>85</v>
      </c>
      <c r="H426" t="s">
        <v>227</v>
      </c>
      <c r="J426" t="s">
        <v>21</v>
      </c>
      <c r="K426" t="s">
        <v>98</v>
      </c>
      <c r="L426" t="s">
        <v>19</v>
      </c>
      <c r="M426" t="s">
        <v>20</v>
      </c>
      <c r="N426" t="s">
        <v>21</v>
      </c>
    </row>
    <row r="427" spans="3:14">
      <c r="C427" t="s">
        <v>344</v>
      </c>
      <c r="D427" t="s">
        <v>956</v>
      </c>
      <c r="E427" t="s">
        <v>919</v>
      </c>
      <c r="F427" t="s">
        <v>920</v>
      </c>
      <c r="G427" t="s">
        <v>85</v>
      </c>
      <c r="H427" t="s">
        <v>227</v>
      </c>
      <c r="J427" t="s">
        <v>21</v>
      </c>
      <c r="K427" t="s">
        <v>98</v>
      </c>
      <c r="L427" t="s">
        <v>19</v>
      </c>
      <c r="M427" t="s">
        <v>20</v>
      </c>
      <c r="N427" t="s">
        <v>21</v>
      </c>
    </row>
    <row r="428" spans="3:14">
      <c r="C428" t="s">
        <v>344</v>
      </c>
      <c r="D428" t="s">
        <v>956</v>
      </c>
      <c r="E428" t="s">
        <v>921</v>
      </c>
      <c r="F428" t="s">
        <v>922</v>
      </c>
      <c r="G428" t="s">
        <v>85</v>
      </c>
      <c r="H428" t="s">
        <v>227</v>
      </c>
      <c r="J428" t="s">
        <v>21</v>
      </c>
      <c r="K428" t="s">
        <v>98</v>
      </c>
      <c r="L428" t="s">
        <v>19</v>
      </c>
      <c r="M428" t="s">
        <v>20</v>
      </c>
      <c r="N428" t="s">
        <v>21</v>
      </c>
    </row>
    <row r="429" spans="3:14">
      <c r="C429" t="s">
        <v>344</v>
      </c>
      <c r="D429" t="s">
        <v>956</v>
      </c>
      <c r="E429" t="s">
        <v>923</v>
      </c>
      <c r="F429" t="s">
        <v>924</v>
      </c>
      <c r="G429" t="s">
        <v>85</v>
      </c>
      <c r="H429" t="s">
        <v>227</v>
      </c>
      <c r="J429" t="s">
        <v>21</v>
      </c>
      <c r="K429" t="s">
        <v>98</v>
      </c>
      <c r="L429" t="s">
        <v>19</v>
      </c>
      <c r="M429" t="s">
        <v>20</v>
      </c>
      <c r="N429" t="s">
        <v>21</v>
      </c>
    </row>
    <row r="430" spans="3:14">
      <c r="C430" t="s">
        <v>344</v>
      </c>
      <c r="D430" t="s">
        <v>956</v>
      </c>
      <c r="E430" t="s">
        <v>925</v>
      </c>
      <c r="F430" t="s">
        <v>926</v>
      </c>
      <c r="G430" t="s">
        <v>85</v>
      </c>
      <c r="H430" t="s">
        <v>227</v>
      </c>
      <c r="J430" t="s">
        <v>21</v>
      </c>
      <c r="K430" t="s">
        <v>74</v>
      </c>
      <c r="L430" t="s">
        <v>19</v>
      </c>
      <c r="M430" t="s">
        <v>20</v>
      </c>
      <c r="N430" t="s">
        <v>21</v>
      </c>
    </row>
  </sheetData>
  <autoFilter ref="B2:N43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20"/>
  <sheetViews>
    <sheetView workbookViewId="0">
      <selection activeCell="B19" sqref="B19"/>
    </sheetView>
  </sheetViews>
  <sheetFormatPr defaultRowHeight="15"/>
  <cols>
    <col min="2" max="2" width="26.7109375" customWidth="1"/>
    <col min="3" max="3" width="37.85546875" customWidth="1"/>
    <col min="4" max="4" width="31.5703125" bestFit="1" customWidth="1"/>
  </cols>
  <sheetData>
    <row r="3" spans="1:4">
      <c r="A3" t="s">
        <v>928</v>
      </c>
      <c r="B3" t="s">
        <v>941</v>
      </c>
      <c r="C3" t="str">
        <f>CONCATENATE(A3,B3)</f>
        <v>01_Baseline_RefL</v>
      </c>
    </row>
    <row r="4" spans="1:4">
      <c r="A4" t="s">
        <v>929</v>
      </c>
      <c r="B4" t="s">
        <v>944</v>
      </c>
      <c r="C4" t="str">
        <f t="shared" ref="C4:C18" si="0">CONCATENATE(A4,B4)</f>
        <v>02_Diversified_LowL</v>
      </c>
    </row>
    <row r="5" spans="1:4">
      <c r="A5" t="s">
        <v>930</v>
      </c>
      <c r="B5" t="s">
        <v>942</v>
      </c>
      <c r="C5" t="str">
        <f t="shared" si="0"/>
        <v>03_Diversified_RefL</v>
      </c>
    </row>
    <row r="6" spans="1:4">
      <c r="A6" t="s">
        <v>931</v>
      </c>
      <c r="B6" t="s">
        <v>946</v>
      </c>
      <c r="C6" t="str">
        <f t="shared" si="0"/>
        <v>04_Diversified_HighL</v>
      </c>
    </row>
    <row r="7" spans="1:4">
      <c r="A7" t="s">
        <v>932</v>
      </c>
      <c r="B7" t="s">
        <v>1134</v>
      </c>
      <c r="C7" t="str">
        <f t="shared" si="0"/>
        <v>05_Diversified_CCS_IND_Only</v>
      </c>
    </row>
    <row r="8" spans="1:4">
      <c r="A8" t="s">
        <v>933</v>
      </c>
      <c r="B8" s="88" t="s">
        <v>951</v>
      </c>
      <c r="C8" t="str">
        <f t="shared" si="0"/>
        <v>06_Diversified_CostCapital</v>
      </c>
      <c r="D8" t="s">
        <v>1075</v>
      </c>
    </row>
    <row r="9" spans="1:4">
      <c r="A9" t="s">
        <v>934</v>
      </c>
      <c r="B9" s="88" t="s">
        <v>952</v>
      </c>
      <c r="C9" t="str">
        <f t="shared" si="0"/>
        <v>07_Diversified_LowFossilPrice</v>
      </c>
      <c r="D9" t="s">
        <v>1076</v>
      </c>
    </row>
    <row r="10" spans="1:4">
      <c r="A10" t="s">
        <v>935</v>
      </c>
      <c r="B10" s="88" t="s">
        <v>954</v>
      </c>
      <c r="C10" t="str">
        <f t="shared" si="0"/>
        <v>08_Diversified_RES_EE</v>
      </c>
    </row>
    <row r="11" spans="1:4">
      <c r="A11" t="s">
        <v>936</v>
      </c>
      <c r="B11" s="88" t="s">
        <v>945</v>
      </c>
      <c r="C11" t="str">
        <f t="shared" si="0"/>
        <v>09_PRORes_LowL</v>
      </c>
    </row>
    <row r="12" spans="1:4">
      <c r="A12" t="s">
        <v>937</v>
      </c>
      <c r="B12" s="88" t="s">
        <v>943</v>
      </c>
      <c r="C12" t="str">
        <f t="shared" si="0"/>
        <v>10_PRORes_RefL</v>
      </c>
    </row>
    <row r="13" spans="1:4">
      <c r="A13" t="s">
        <v>938</v>
      </c>
      <c r="B13" s="88" t="s">
        <v>947</v>
      </c>
      <c r="C13" t="str">
        <f t="shared" si="0"/>
        <v>11_PRORes_HighL</v>
      </c>
    </row>
    <row r="14" spans="1:4">
      <c r="A14" t="s">
        <v>939</v>
      </c>
      <c r="B14" s="88" t="s">
        <v>950</v>
      </c>
      <c r="C14" t="str">
        <f t="shared" si="0"/>
        <v>12_PRORes_SET</v>
      </c>
      <c r="D14" t="s">
        <v>1077</v>
      </c>
    </row>
    <row r="15" spans="1:4">
      <c r="A15" t="s">
        <v>940</v>
      </c>
      <c r="B15" s="88" t="s">
        <v>948</v>
      </c>
      <c r="C15" t="str">
        <f t="shared" si="0"/>
        <v>13_PRORes_OffshoreDepl</v>
      </c>
      <c r="D15" t="s">
        <v>1197</v>
      </c>
    </row>
    <row r="16" spans="1:4">
      <c r="A16" t="s">
        <v>1135</v>
      </c>
      <c r="B16" s="88" t="s">
        <v>953</v>
      </c>
      <c r="C16" t="str">
        <f t="shared" si="0"/>
        <v>14_PRORes_HighForest</v>
      </c>
    </row>
    <row r="17" spans="1:4">
      <c r="A17" t="s">
        <v>1202</v>
      </c>
      <c r="B17" t="s">
        <v>1204</v>
      </c>
      <c r="C17" t="str">
        <f t="shared" si="0"/>
        <v>15_PRORes_NoCCU</v>
      </c>
    </row>
    <row r="18" spans="1:4">
      <c r="A18" t="s">
        <v>1203</v>
      </c>
      <c r="B18" t="s">
        <v>1205</v>
      </c>
      <c r="C18" t="str">
        <f t="shared" si="0"/>
        <v>16_PRORes_MaxBiofuel</v>
      </c>
    </row>
    <row r="19" spans="1:4" s="135" customFormat="1"/>
    <row r="20" spans="1:4">
      <c r="A20" t="s">
        <v>1079</v>
      </c>
      <c r="B20" s="88" t="s">
        <v>949</v>
      </c>
      <c r="C20" t="s">
        <v>1080</v>
      </c>
      <c r="D20" t="s">
        <v>1078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CR135"/>
  <sheetViews>
    <sheetView topLeftCell="AA88" zoomScale="85" zoomScaleNormal="85" workbookViewId="0">
      <selection activeCell="AF14" sqref="AF14"/>
    </sheetView>
  </sheetViews>
  <sheetFormatPr defaultRowHeight="15"/>
  <cols>
    <col min="1" max="1" width="9.140625" style="135"/>
    <col min="2" max="2" width="25.5703125" style="135" customWidth="1"/>
    <col min="3" max="3" width="13.5703125" style="135" customWidth="1"/>
    <col min="4" max="4" width="10.5703125" style="135" customWidth="1"/>
    <col min="5" max="5" width="19.28515625" style="135" bestFit="1" customWidth="1"/>
    <col min="6" max="14" width="9.140625" style="135"/>
    <col min="15" max="15" width="9.140625" style="89"/>
    <col min="16" max="16" width="9.140625" style="135"/>
    <col min="17" max="17" width="19.28515625" style="135" bestFit="1" customWidth="1"/>
    <col min="18" max="26" width="9.140625" style="135"/>
    <col min="27" max="27" width="9.140625" style="89"/>
    <col min="28" max="28" width="9.140625" style="135"/>
    <col min="29" max="29" width="53.85546875" style="135" customWidth="1"/>
    <col min="30" max="40" width="9.140625" style="135"/>
    <col min="41" max="41" width="17.85546875" style="135" bestFit="1" customWidth="1"/>
    <col min="42" max="51" width="9.140625" style="135"/>
    <col min="52" max="52" width="9.140625" style="89"/>
    <col min="53" max="53" width="21.140625" style="135" bestFit="1" customWidth="1"/>
    <col min="54" max="73" width="9.140625" style="135"/>
    <col min="74" max="74" width="9.140625" style="89"/>
    <col min="75" max="75" width="32.5703125" style="135" bestFit="1" customWidth="1"/>
    <col min="76" max="84" width="9.140625" style="135"/>
    <col min="85" max="85" width="14.140625" style="135" bestFit="1" customWidth="1"/>
    <col min="86" max="94" width="9.140625" style="135"/>
    <col min="95" max="95" width="6.85546875" style="135" bestFit="1" customWidth="1"/>
    <col min="96" max="96" width="9.140625" style="89"/>
    <col min="97" max="16384" width="9.140625" style="135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s="135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135" t="s">
        <v>963</v>
      </c>
      <c r="BM3" s="135" t="s">
        <v>963</v>
      </c>
      <c r="BW3" s="135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135">
        <v>2015</v>
      </c>
      <c r="AG4" s="135">
        <v>2020</v>
      </c>
      <c r="AH4" s="135">
        <v>2025</v>
      </c>
      <c r="AI4" s="135">
        <v>2030</v>
      </c>
      <c r="AJ4" s="135">
        <v>2035</v>
      </c>
      <c r="AK4" s="135">
        <v>2040</v>
      </c>
      <c r="AL4" s="135">
        <v>2045</v>
      </c>
      <c r="AM4" s="135">
        <v>2050</v>
      </c>
      <c r="AR4" s="135">
        <v>2015</v>
      </c>
      <c r="AS4" s="135">
        <v>2020</v>
      </c>
      <c r="AT4" s="135">
        <v>2025</v>
      </c>
      <c r="AU4" s="135">
        <v>2030</v>
      </c>
      <c r="AV4" s="135">
        <v>2035</v>
      </c>
      <c r="AW4" s="135">
        <v>2040</v>
      </c>
      <c r="AX4" s="135">
        <v>2045</v>
      </c>
      <c r="AY4" s="135">
        <v>2050</v>
      </c>
      <c r="BC4" s="135">
        <v>2015</v>
      </c>
      <c r="BD4" s="135">
        <v>2020</v>
      </c>
      <c r="BE4" s="135">
        <v>2025</v>
      </c>
      <c r="BF4" s="135">
        <v>2030</v>
      </c>
      <c r="BG4" s="135">
        <v>2035</v>
      </c>
      <c r="BH4" s="135">
        <v>2040</v>
      </c>
      <c r="BI4" s="135">
        <v>2045</v>
      </c>
      <c r="BJ4" s="135">
        <v>2050</v>
      </c>
      <c r="BN4" s="135">
        <v>2015</v>
      </c>
      <c r="BO4" s="135">
        <v>2020</v>
      </c>
      <c r="BP4" s="135">
        <v>2025</v>
      </c>
      <c r="BQ4" s="135">
        <v>2030</v>
      </c>
      <c r="BR4" s="135">
        <v>2035</v>
      </c>
      <c r="BS4" s="135">
        <v>2040</v>
      </c>
      <c r="BT4" s="135">
        <v>2045</v>
      </c>
      <c r="BU4" s="135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135">
        <v>2015</v>
      </c>
      <c r="CK4" s="135">
        <v>2020</v>
      </c>
      <c r="CL4" s="135">
        <v>2025</v>
      </c>
      <c r="CM4" s="135">
        <v>2030</v>
      </c>
      <c r="CN4" s="135">
        <v>2035</v>
      </c>
      <c r="CO4" s="135">
        <v>2040</v>
      </c>
      <c r="CP4" s="135">
        <v>2045</v>
      </c>
      <c r="CQ4" s="135">
        <v>2050</v>
      </c>
    </row>
    <row r="5" spans="1:95" ht="15" customHeight="1">
      <c r="A5" s="3">
        <v>1</v>
      </c>
      <c r="B5" s="7" t="s">
        <v>1190</v>
      </c>
      <c r="C5" s="8" t="s">
        <v>966</v>
      </c>
      <c r="D5" s="143" t="s">
        <v>581</v>
      </c>
      <c r="E5" s="9" t="s">
        <v>967</v>
      </c>
      <c r="F5" s="10" t="s">
        <v>979</v>
      </c>
      <c r="G5" s="11">
        <v>1090</v>
      </c>
      <c r="H5" s="12">
        <v>1090</v>
      </c>
      <c r="I5" s="12">
        <v>1090</v>
      </c>
      <c r="J5" s="12">
        <v>1090</v>
      </c>
      <c r="K5" s="12">
        <v>1090</v>
      </c>
      <c r="L5" s="12">
        <v>1090</v>
      </c>
      <c r="M5" s="12">
        <v>1090</v>
      </c>
      <c r="N5" s="13">
        <v>1090</v>
      </c>
      <c r="P5" s="143" t="s">
        <v>581</v>
      </c>
      <c r="Q5" s="9" t="s">
        <v>967</v>
      </c>
      <c r="R5" s="10" t="s">
        <v>979</v>
      </c>
      <c r="S5" s="11">
        <v>5.45</v>
      </c>
      <c r="T5" s="12">
        <v>5.4432482854226274</v>
      </c>
      <c r="U5" s="12">
        <v>5.4403564650886302</v>
      </c>
      <c r="V5" s="12">
        <v>5.4385243150282809</v>
      </c>
      <c r="W5" s="12">
        <v>5.437005106871502</v>
      </c>
      <c r="X5" s="12">
        <v>5.4358417438225857</v>
      </c>
      <c r="Y5" s="12">
        <v>5.4344153332575527</v>
      </c>
      <c r="Z5" s="13">
        <v>5.4327439768565631</v>
      </c>
      <c r="AA5" s="37"/>
      <c r="AB5" s="8">
        <v>5</v>
      </c>
      <c r="AC5" s="135" t="s">
        <v>581</v>
      </c>
      <c r="AD5" s="135" t="s">
        <v>967</v>
      </c>
      <c r="AE5" s="135" t="s">
        <v>979</v>
      </c>
      <c r="AF5" s="135">
        <v>1090</v>
      </c>
      <c r="AG5" s="135">
        <v>1090</v>
      </c>
      <c r="AH5" s="135">
        <v>1090</v>
      </c>
      <c r="AI5" s="135">
        <v>1090</v>
      </c>
      <c r="AJ5" s="135">
        <v>1090</v>
      </c>
      <c r="AK5" s="135">
        <v>1090</v>
      </c>
      <c r="AL5" s="135">
        <v>1090</v>
      </c>
      <c r="AM5" s="135">
        <v>1090</v>
      </c>
      <c r="AO5" s="135" t="s">
        <v>581</v>
      </c>
      <c r="AP5" s="135" t="s">
        <v>967</v>
      </c>
      <c r="AQ5" s="135" t="s">
        <v>979</v>
      </c>
      <c r="AR5" s="15">
        <v>5.45</v>
      </c>
      <c r="AS5" s="15">
        <v>5.4432482854226274</v>
      </c>
      <c r="AT5" s="15">
        <v>5.4403564650886302</v>
      </c>
      <c r="AU5" s="15">
        <v>5.4385243150282809</v>
      </c>
      <c r="AV5" s="15">
        <v>5.437005106871502</v>
      </c>
      <c r="AW5" s="15">
        <v>5.4358417438225857</v>
      </c>
      <c r="AX5" s="15">
        <v>5.4344153332575527</v>
      </c>
      <c r="AY5" s="15">
        <v>5.4327439768565631</v>
      </c>
      <c r="BA5" s="8" t="s">
        <v>967</v>
      </c>
      <c r="BC5" s="135">
        <v>5000</v>
      </c>
      <c r="BD5" s="135">
        <v>5000</v>
      </c>
      <c r="BE5" s="135">
        <v>5000</v>
      </c>
      <c r="BF5" s="135">
        <v>5000</v>
      </c>
      <c r="BG5" s="135">
        <v>5000</v>
      </c>
      <c r="BH5" s="135">
        <v>5000</v>
      </c>
      <c r="BI5" s="135">
        <v>5000</v>
      </c>
      <c r="BJ5" s="135">
        <v>5000</v>
      </c>
      <c r="BM5" s="135" t="s">
        <v>967</v>
      </c>
      <c r="BN5" s="15">
        <v>50</v>
      </c>
      <c r="BO5" s="15">
        <v>50</v>
      </c>
      <c r="BP5" s="15">
        <v>50</v>
      </c>
      <c r="BQ5" s="15">
        <v>50</v>
      </c>
      <c r="BR5" s="15">
        <v>50</v>
      </c>
      <c r="BS5" s="15">
        <v>50</v>
      </c>
      <c r="BT5" s="15">
        <v>50</v>
      </c>
      <c r="BU5" s="15">
        <v>50</v>
      </c>
      <c r="BW5" s="2" t="s">
        <v>581</v>
      </c>
      <c r="BY5" s="135">
        <v>1090</v>
      </c>
      <c r="BZ5" s="135">
        <v>1090</v>
      </c>
      <c r="CA5" s="135">
        <v>1090</v>
      </c>
      <c r="CB5" s="135">
        <v>1090</v>
      </c>
      <c r="CC5" s="135">
        <v>1090</v>
      </c>
      <c r="CD5" s="135">
        <v>1090</v>
      </c>
      <c r="CE5" s="135">
        <v>1090</v>
      </c>
      <c r="CF5" s="135">
        <v>1090</v>
      </c>
      <c r="CG5" s="17">
        <v>0</v>
      </c>
      <c r="CI5" s="135" t="s">
        <v>581</v>
      </c>
      <c r="CK5" s="15">
        <v>5.45</v>
      </c>
      <c r="CL5" s="15">
        <v>5.45</v>
      </c>
      <c r="CM5" s="15">
        <v>5.45</v>
      </c>
      <c r="CN5" s="15">
        <v>5.45</v>
      </c>
      <c r="CO5" s="15">
        <v>5.45</v>
      </c>
      <c r="CP5" s="15">
        <v>5.45</v>
      </c>
      <c r="CQ5" s="15">
        <v>5.45</v>
      </c>
    </row>
    <row r="6" spans="1:95">
      <c r="A6" s="3">
        <v>2</v>
      </c>
      <c r="C6" s="135">
        <v>-1</v>
      </c>
      <c r="D6" s="143"/>
      <c r="E6" s="9" t="s">
        <v>968</v>
      </c>
      <c r="F6" s="10" t="s">
        <v>979</v>
      </c>
      <c r="G6" s="18">
        <v>1090</v>
      </c>
      <c r="H6" s="19">
        <v>1090</v>
      </c>
      <c r="I6" s="19">
        <v>1090</v>
      </c>
      <c r="J6" s="19">
        <v>1090</v>
      </c>
      <c r="K6" s="19">
        <v>1090</v>
      </c>
      <c r="L6" s="19">
        <v>1090</v>
      </c>
      <c r="M6" s="19">
        <v>1090</v>
      </c>
      <c r="N6" s="20">
        <v>1090</v>
      </c>
      <c r="P6" s="143"/>
      <c r="Q6" s="9" t="s">
        <v>968</v>
      </c>
      <c r="R6" s="10" t="s">
        <v>979</v>
      </c>
      <c r="S6" s="18">
        <v>5.45</v>
      </c>
      <c r="T6" s="19">
        <v>5.4482740404026799</v>
      </c>
      <c r="U6" s="19">
        <v>5.4445046802300547</v>
      </c>
      <c r="V6" s="19">
        <v>5.4406311272951635</v>
      </c>
      <c r="W6" s="19">
        <v>5.436710327229795</v>
      </c>
      <c r="X6" s="19">
        <v>5.4322844377096553</v>
      </c>
      <c r="Y6" s="19">
        <v>5.42838724399346</v>
      </c>
      <c r="Z6" s="20">
        <v>5.4251266135399439</v>
      </c>
      <c r="AA6" s="37"/>
      <c r="AB6" s="8">
        <v>20</v>
      </c>
      <c r="AC6" s="135" t="s">
        <v>583</v>
      </c>
      <c r="AD6" s="135" t="s">
        <v>967</v>
      </c>
      <c r="AE6" s="135" t="s">
        <v>979</v>
      </c>
      <c r="AF6" s="135">
        <v>3500</v>
      </c>
      <c r="AG6" s="135">
        <v>3500</v>
      </c>
      <c r="AH6" s="135">
        <v>3490</v>
      </c>
      <c r="AI6" s="135">
        <v>3490</v>
      </c>
      <c r="AJ6" s="135">
        <v>3490</v>
      </c>
      <c r="AK6" s="135">
        <v>3490</v>
      </c>
      <c r="AL6" s="135">
        <v>3490</v>
      </c>
      <c r="AM6" s="135">
        <v>3490</v>
      </c>
      <c r="AO6" s="135" t="s">
        <v>583</v>
      </c>
      <c r="AP6" s="135" t="s">
        <v>967</v>
      </c>
      <c r="AQ6" s="135" t="s">
        <v>979</v>
      </c>
      <c r="AR6" s="15">
        <v>17.5</v>
      </c>
      <c r="AS6" s="15">
        <v>17.478320182549719</v>
      </c>
      <c r="AT6" s="15">
        <v>17.469034520926794</v>
      </c>
      <c r="AU6" s="15">
        <v>17.463151470274294</v>
      </c>
      <c r="AV6" s="15">
        <v>17.458273278945192</v>
      </c>
      <c r="AW6" s="15">
        <v>17.454537709522064</v>
      </c>
      <c r="AX6" s="15">
        <v>17.449957492111405</v>
      </c>
      <c r="AY6" s="15">
        <v>17.444590751374282</v>
      </c>
      <c r="BA6" s="8" t="s">
        <v>968</v>
      </c>
      <c r="BC6" s="135">
        <v>5000</v>
      </c>
      <c r="BD6" s="135">
        <v>5000</v>
      </c>
      <c r="BE6" s="135">
        <v>5000</v>
      </c>
      <c r="BF6" s="135">
        <v>5000</v>
      </c>
      <c r="BG6" s="135">
        <v>5000</v>
      </c>
      <c r="BH6" s="135">
        <v>5000</v>
      </c>
      <c r="BI6" s="135">
        <v>5000</v>
      </c>
      <c r="BJ6" s="135">
        <v>5000</v>
      </c>
      <c r="BM6" s="135" t="s">
        <v>968</v>
      </c>
      <c r="BN6" s="15">
        <v>50</v>
      </c>
      <c r="BO6" s="15">
        <v>50</v>
      </c>
      <c r="BP6" s="15">
        <v>50</v>
      </c>
      <c r="BQ6" s="15">
        <v>50</v>
      </c>
      <c r="BR6" s="15">
        <v>50</v>
      </c>
      <c r="BS6" s="15">
        <v>50</v>
      </c>
      <c r="BT6" s="15">
        <v>50</v>
      </c>
      <c r="BU6" s="15">
        <v>50</v>
      </c>
      <c r="BW6" s="2" t="s">
        <v>583</v>
      </c>
      <c r="BY6" s="135">
        <v>3500</v>
      </c>
      <c r="BZ6" s="135">
        <v>3500</v>
      </c>
      <c r="CA6" s="135">
        <v>3500</v>
      </c>
      <c r="CB6" s="135">
        <v>3500</v>
      </c>
      <c r="CC6" s="135">
        <v>3500</v>
      </c>
      <c r="CD6" s="135">
        <v>3500</v>
      </c>
      <c r="CE6" s="135">
        <v>3500</v>
      </c>
      <c r="CF6" s="135">
        <v>3500</v>
      </c>
      <c r="CI6" s="135" t="s">
        <v>583</v>
      </c>
      <c r="CK6" s="15">
        <v>17.5</v>
      </c>
      <c r="CL6" s="15">
        <v>17.5</v>
      </c>
      <c r="CM6" s="15">
        <v>17.5</v>
      </c>
      <c r="CN6" s="15">
        <v>17.5</v>
      </c>
      <c r="CO6" s="15">
        <v>17.5</v>
      </c>
      <c r="CP6" s="15">
        <v>17.5</v>
      </c>
      <c r="CQ6" s="15">
        <v>17.5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>
        <v>1090</v>
      </c>
      <c r="H7" s="24">
        <v>1090</v>
      </c>
      <c r="I7" s="24">
        <v>1090</v>
      </c>
      <c r="J7" s="24">
        <v>1090</v>
      </c>
      <c r="K7" s="24">
        <v>1080</v>
      </c>
      <c r="L7" s="24">
        <v>1080</v>
      </c>
      <c r="M7" s="24">
        <v>1080</v>
      </c>
      <c r="N7" s="25">
        <v>1080</v>
      </c>
      <c r="P7" s="144"/>
      <c r="Q7" s="21" t="s">
        <v>969</v>
      </c>
      <c r="R7" s="22" t="s">
        <v>979</v>
      </c>
      <c r="S7" s="23">
        <v>5.45</v>
      </c>
      <c r="T7" s="24">
        <v>5.4475549357231987</v>
      </c>
      <c r="U7" s="24">
        <v>5.4375619567861042</v>
      </c>
      <c r="V7" s="24">
        <v>5.4289669238515259</v>
      </c>
      <c r="W7" s="24">
        <v>5.4235220600658556</v>
      </c>
      <c r="X7" s="24">
        <v>5.4158633758362047</v>
      </c>
      <c r="Y7" s="24">
        <v>5.4090875224315003</v>
      </c>
      <c r="Z7" s="25">
        <v>5.4030720230069971</v>
      </c>
      <c r="AA7" s="37"/>
      <c r="AB7" s="8">
        <v>35</v>
      </c>
      <c r="AC7" s="135" t="s">
        <v>585</v>
      </c>
      <c r="AD7" s="135" t="s">
        <v>967</v>
      </c>
      <c r="AE7" s="135" t="s">
        <v>979</v>
      </c>
      <c r="AF7" s="135">
        <v>1410</v>
      </c>
      <c r="AG7" s="135">
        <v>1410</v>
      </c>
      <c r="AH7" s="135">
        <v>1410</v>
      </c>
      <c r="AI7" s="135">
        <v>1410</v>
      </c>
      <c r="AJ7" s="135">
        <v>1410</v>
      </c>
      <c r="AK7" s="135">
        <v>1410</v>
      </c>
      <c r="AL7" s="135">
        <v>1410</v>
      </c>
      <c r="AM7" s="135">
        <v>1410</v>
      </c>
      <c r="AO7" s="135" t="s">
        <v>585</v>
      </c>
      <c r="AP7" s="135" t="s">
        <v>967</v>
      </c>
      <c r="AQ7" s="135" t="s">
        <v>979</v>
      </c>
      <c r="AR7" s="15">
        <v>7.05</v>
      </c>
      <c r="AS7" s="15">
        <v>7.0412661306843152</v>
      </c>
      <c r="AT7" s="15">
        <v>7.0375253355733651</v>
      </c>
      <c r="AU7" s="15">
        <v>7.0351553065962156</v>
      </c>
      <c r="AV7" s="15">
        <v>7.0331900923750617</v>
      </c>
      <c r="AW7" s="15">
        <v>7.0316851915503165</v>
      </c>
      <c r="AX7" s="15">
        <v>7.029840018250594</v>
      </c>
      <c r="AY7" s="15">
        <v>7.0276779884107814</v>
      </c>
      <c r="BA7" s="8" t="s">
        <v>969</v>
      </c>
      <c r="BC7" s="135">
        <v>5000</v>
      </c>
      <c r="BD7" s="135">
        <v>5000</v>
      </c>
      <c r="BE7" s="135">
        <v>5000</v>
      </c>
      <c r="BF7" s="135">
        <v>5000</v>
      </c>
      <c r="BG7" s="135">
        <v>5000</v>
      </c>
      <c r="BH7" s="135">
        <v>5000</v>
      </c>
      <c r="BI7" s="135">
        <v>5000</v>
      </c>
      <c r="BJ7" s="135">
        <v>5000</v>
      </c>
      <c r="BM7" s="135" t="s">
        <v>969</v>
      </c>
      <c r="BN7" s="15">
        <v>50</v>
      </c>
      <c r="BO7" s="15">
        <v>50</v>
      </c>
      <c r="BP7" s="15">
        <v>50</v>
      </c>
      <c r="BQ7" s="15">
        <v>50</v>
      </c>
      <c r="BR7" s="15">
        <v>50</v>
      </c>
      <c r="BS7" s="15">
        <v>50</v>
      </c>
      <c r="BT7" s="15">
        <v>50</v>
      </c>
      <c r="BU7" s="15">
        <v>50</v>
      </c>
      <c r="BW7" s="2" t="s">
        <v>585</v>
      </c>
      <c r="BY7" s="135">
        <v>1410</v>
      </c>
      <c r="BZ7" s="135">
        <v>1410</v>
      </c>
      <c r="CA7" s="135">
        <v>1410</v>
      </c>
      <c r="CB7" s="135">
        <v>1410</v>
      </c>
      <c r="CC7" s="135">
        <v>1410</v>
      </c>
      <c r="CD7" s="135">
        <v>1410</v>
      </c>
      <c r="CE7" s="135">
        <v>1410</v>
      </c>
      <c r="CF7" s="135">
        <v>1410</v>
      </c>
      <c r="CI7" s="135" t="s">
        <v>585</v>
      </c>
      <c r="CK7" s="15">
        <v>7.05</v>
      </c>
      <c r="CL7" s="15">
        <v>7.05</v>
      </c>
      <c r="CM7" s="15">
        <v>7.05</v>
      </c>
      <c r="CN7" s="15">
        <v>7.05</v>
      </c>
      <c r="CO7" s="15">
        <v>7.05</v>
      </c>
      <c r="CP7" s="15">
        <v>7.05</v>
      </c>
      <c r="CQ7" s="15">
        <v>7.05</v>
      </c>
    </row>
    <row r="8" spans="1:95" ht="15.75" thickBot="1">
      <c r="AA8" s="37"/>
      <c r="AB8" s="8">
        <v>50</v>
      </c>
      <c r="AC8" s="135" t="s">
        <v>587</v>
      </c>
      <c r="AD8" s="135" t="s">
        <v>967</v>
      </c>
      <c r="AE8" s="135" t="s">
        <v>979</v>
      </c>
      <c r="AF8" s="135">
        <v>4000</v>
      </c>
      <c r="AG8" s="135">
        <v>4000</v>
      </c>
      <c r="AH8" s="135">
        <v>3990</v>
      </c>
      <c r="AI8" s="135">
        <v>3990</v>
      </c>
      <c r="AJ8" s="135">
        <v>3990</v>
      </c>
      <c r="AK8" s="135">
        <v>3990</v>
      </c>
      <c r="AL8" s="135">
        <v>3990</v>
      </c>
      <c r="AM8" s="135">
        <v>3990</v>
      </c>
      <c r="AO8" s="135" t="s">
        <v>587</v>
      </c>
      <c r="AP8" s="135" t="s">
        <v>967</v>
      </c>
      <c r="AQ8" s="135" t="s">
        <v>979</v>
      </c>
      <c r="AR8" s="15">
        <v>20</v>
      </c>
      <c r="AS8" s="15">
        <v>19.975223065771107</v>
      </c>
      <c r="AT8" s="15">
        <v>19.964610881059194</v>
      </c>
      <c r="AU8" s="15">
        <v>19.957887394599194</v>
      </c>
      <c r="AV8" s="15">
        <v>19.952312318794501</v>
      </c>
      <c r="AW8" s="15">
        <v>19.948043096596642</v>
      </c>
      <c r="AX8" s="15">
        <v>19.942808562413035</v>
      </c>
      <c r="AY8" s="15">
        <v>19.936675144427749</v>
      </c>
      <c r="BW8" s="2" t="s">
        <v>587</v>
      </c>
      <c r="BY8" s="135">
        <v>4000</v>
      </c>
      <c r="BZ8" s="135">
        <v>4000</v>
      </c>
      <c r="CA8" s="135">
        <v>4000</v>
      </c>
      <c r="CB8" s="135">
        <v>4000</v>
      </c>
      <c r="CC8" s="135">
        <v>4000</v>
      </c>
      <c r="CD8" s="135">
        <v>4000</v>
      </c>
      <c r="CE8" s="135">
        <v>4000</v>
      </c>
      <c r="CF8" s="135">
        <v>4000</v>
      </c>
      <c r="CI8" s="135" t="s">
        <v>587</v>
      </c>
      <c r="CK8" s="15">
        <v>20</v>
      </c>
      <c r="CL8" s="15">
        <v>20</v>
      </c>
      <c r="CM8" s="15">
        <v>20</v>
      </c>
      <c r="CN8" s="15">
        <v>20</v>
      </c>
      <c r="CO8" s="15">
        <v>20</v>
      </c>
      <c r="CP8" s="15">
        <v>20</v>
      </c>
      <c r="CQ8" s="15">
        <v>20</v>
      </c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C9" s="135" t="s">
        <v>589</v>
      </c>
      <c r="AD9" s="135" t="s">
        <v>967</v>
      </c>
      <c r="AE9" s="135" t="s">
        <v>979</v>
      </c>
      <c r="AF9" s="135">
        <v>1740</v>
      </c>
      <c r="AG9" s="135">
        <v>1740</v>
      </c>
      <c r="AH9" s="135">
        <v>1740</v>
      </c>
      <c r="AI9" s="135">
        <v>1740</v>
      </c>
      <c r="AJ9" s="135">
        <v>1740</v>
      </c>
      <c r="AK9" s="135">
        <v>1740</v>
      </c>
      <c r="AL9" s="135">
        <v>1740</v>
      </c>
      <c r="AM9" s="135">
        <v>1730</v>
      </c>
      <c r="AO9" s="135" t="s">
        <v>589</v>
      </c>
      <c r="AP9" s="135" t="s">
        <v>967</v>
      </c>
      <c r="AQ9" s="135" t="s">
        <v>979</v>
      </c>
      <c r="AR9" s="15">
        <v>17.400000000000002</v>
      </c>
      <c r="AS9" s="15">
        <v>17.378444067220865</v>
      </c>
      <c r="AT9" s="15">
        <v>17.369211466521499</v>
      </c>
      <c r="AU9" s="15">
        <v>17.363362033301296</v>
      </c>
      <c r="AV9" s="15">
        <v>17.358511717351217</v>
      </c>
      <c r="AW9" s="15">
        <v>17.354797494039079</v>
      </c>
      <c r="AX9" s="15">
        <v>17.350243449299338</v>
      </c>
      <c r="AY9" s="15">
        <v>17.344907375652141</v>
      </c>
      <c r="BW9" s="2" t="s">
        <v>589</v>
      </c>
      <c r="BY9" s="135">
        <v>1740</v>
      </c>
      <c r="BZ9" s="135">
        <v>1740</v>
      </c>
      <c r="CA9" s="135">
        <v>1740</v>
      </c>
      <c r="CB9" s="135">
        <v>1740</v>
      </c>
      <c r="CC9" s="135">
        <v>1740</v>
      </c>
      <c r="CD9" s="135">
        <v>1740</v>
      </c>
      <c r="CE9" s="135">
        <v>1740</v>
      </c>
      <c r="CF9" s="135">
        <v>1740</v>
      </c>
      <c r="CI9" s="135" t="s">
        <v>589</v>
      </c>
      <c r="CK9" s="15">
        <v>17.400000000000002</v>
      </c>
      <c r="CL9" s="15">
        <v>17.400000000000002</v>
      </c>
      <c r="CM9" s="15">
        <v>17.400000000000002</v>
      </c>
      <c r="CN9" s="15">
        <v>17.400000000000002</v>
      </c>
      <c r="CO9" s="15">
        <v>17.400000000000002</v>
      </c>
      <c r="CP9" s="15">
        <v>17.400000000000002</v>
      </c>
      <c r="CQ9" s="15">
        <v>17.400000000000002</v>
      </c>
    </row>
    <row r="10" spans="1:95" ht="15" customHeight="1">
      <c r="A10" s="3">
        <v>1</v>
      </c>
      <c r="B10" s="7" t="s">
        <v>1190</v>
      </c>
      <c r="C10" s="8" t="s">
        <v>970</v>
      </c>
      <c r="D10" s="143" t="s">
        <v>581</v>
      </c>
      <c r="E10" s="9" t="s">
        <v>967</v>
      </c>
      <c r="F10" s="10" t="s">
        <v>982</v>
      </c>
      <c r="G10" s="11">
        <v>1090</v>
      </c>
      <c r="H10" s="12">
        <v>1090</v>
      </c>
      <c r="I10" s="12">
        <v>1090</v>
      </c>
      <c r="J10" s="12">
        <v>1090</v>
      </c>
      <c r="K10" s="12">
        <v>1080</v>
      </c>
      <c r="L10" s="12">
        <v>1080</v>
      </c>
      <c r="M10" s="12">
        <v>1080</v>
      </c>
      <c r="N10" s="13">
        <v>1080</v>
      </c>
      <c r="P10" s="143" t="s">
        <v>581</v>
      </c>
      <c r="Q10" s="9" t="s">
        <v>967</v>
      </c>
      <c r="R10" s="10" t="s">
        <v>982</v>
      </c>
      <c r="S10" s="11">
        <v>5.45</v>
      </c>
      <c r="T10" s="12">
        <v>5.4364365164607626</v>
      </c>
      <c r="U10" s="12">
        <v>5.4306323490413755</v>
      </c>
      <c r="V10" s="12">
        <v>5.4269566562484544</v>
      </c>
      <c r="W10" s="12">
        <v>5.4239097416559963</v>
      </c>
      <c r="X10" s="12">
        <v>5.4215770891971147</v>
      </c>
      <c r="Y10" s="12">
        <v>5.418717689850836</v>
      </c>
      <c r="Z10" s="13">
        <v>5.4153682336922317</v>
      </c>
      <c r="AA10" s="37"/>
      <c r="AB10" s="8">
        <v>80</v>
      </c>
      <c r="AC10" s="135" t="s">
        <v>591</v>
      </c>
      <c r="AD10" s="135" t="s">
        <v>967</v>
      </c>
      <c r="AE10" s="135" t="s">
        <v>979</v>
      </c>
      <c r="AF10" s="135">
        <v>5000</v>
      </c>
      <c r="AG10" s="135">
        <v>4990</v>
      </c>
      <c r="AH10" s="135">
        <v>4990</v>
      </c>
      <c r="AI10" s="135">
        <v>4990</v>
      </c>
      <c r="AJ10" s="135">
        <v>4990</v>
      </c>
      <c r="AK10" s="135">
        <v>4990</v>
      </c>
      <c r="AL10" s="135">
        <v>4990</v>
      </c>
      <c r="AM10" s="135">
        <v>4980</v>
      </c>
      <c r="AO10" s="135" t="s">
        <v>591</v>
      </c>
      <c r="AP10" s="135" t="s">
        <v>967</v>
      </c>
      <c r="AQ10" s="135" t="s">
        <v>979</v>
      </c>
      <c r="AR10" s="15">
        <v>50</v>
      </c>
      <c r="AS10" s="15">
        <v>49.938057664427774</v>
      </c>
      <c r="AT10" s="15">
        <v>49.911527202647989</v>
      </c>
      <c r="AU10" s="15">
        <v>49.894718486497986</v>
      </c>
      <c r="AV10" s="15">
        <v>49.880780796986265</v>
      </c>
      <c r="AW10" s="15">
        <v>49.870107741491609</v>
      </c>
      <c r="AX10" s="15">
        <v>49.857021406032594</v>
      </c>
      <c r="AY10" s="15">
        <v>49.841687861069389</v>
      </c>
      <c r="BA10" s="135" t="s">
        <v>971</v>
      </c>
      <c r="BM10" s="135" t="s">
        <v>971</v>
      </c>
      <c r="BW10" s="2" t="s">
        <v>591</v>
      </c>
      <c r="BY10" s="135">
        <v>5000</v>
      </c>
      <c r="BZ10" s="135">
        <v>5000</v>
      </c>
      <c r="CA10" s="135">
        <v>5000</v>
      </c>
      <c r="CB10" s="135">
        <v>5000</v>
      </c>
      <c r="CC10" s="135">
        <v>5000</v>
      </c>
      <c r="CD10" s="135">
        <v>5000</v>
      </c>
      <c r="CE10" s="135">
        <v>5000</v>
      </c>
      <c r="CF10" s="135">
        <v>5000</v>
      </c>
      <c r="CI10" s="135" t="s">
        <v>591</v>
      </c>
      <c r="CK10" s="15">
        <v>50</v>
      </c>
      <c r="CL10" s="15">
        <v>50</v>
      </c>
      <c r="CM10" s="15">
        <v>50</v>
      </c>
      <c r="CN10" s="15">
        <v>50</v>
      </c>
      <c r="CO10" s="15">
        <v>50</v>
      </c>
      <c r="CP10" s="15">
        <v>50</v>
      </c>
      <c r="CQ10" s="15">
        <v>50</v>
      </c>
    </row>
    <row r="11" spans="1:95">
      <c r="A11" s="3">
        <v>2</v>
      </c>
      <c r="C11" s="135">
        <v>-1</v>
      </c>
      <c r="D11" s="143"/>
      <c r="E11" s="9" t="s">
        <v>968</v>
      </c>
      <c r="F11" s="10" t="s">
        <v>982</v>
      </c>
      <c r="G11" s="18">
        <v>1090</v>
      </c>
      <c r="H11" s="19">
        <v>1090</v>
      </c>
      <c r="I11" s="19">
        <v>1090</v>
      </c>
      <c r="J11" s="19">
        <v>1090</v>
      </c>
      <c r="K11" s="19">
        <v>1080</v>
      </c>
      <c r="L11" s="19">
        <v>1080</v>
      </c>
      <c r="M11" s="19">
        <v>1080</v>
      </c>
      <c r="N11" s="20">
        <v>1080</v>
      </c>
      <c r="P11" s="143"/>
      <c r="Q11" s="9" t="s">
        <v>968</v>
      </c>
      <c r="R11" s="10" t="s">
        <v>982</v>
      </c>
      <c r="S11" s="18">
        <v>5.45</v>
      </c>
      <c r="T11" s="19">
        <v>5.4465311130187448</v>
      </c>
      <c r="U11" s="19">
        <v>5.4389591951232727</v>
      </c>
      <c r="V11" s="19">
        <v>5.431183489155301</v>
      </c>
      <c r="W11" s="19">
        <v>5.4233186330204139</v>
      </c>
      <c r="X11" s="19">
        <v>5.4144474837286598</v>
      </c>
      <c r="Y11" s="19">
        <v>5.4066420823507384</v>
      </c>
      <c r="Z11" s="20">
        <v>5.4001159541548001</v>
      </c>
      <c r="AA11" s="37"/>
      <c r="AB11" s="8">
        <v>95</v>
      </c>
      <c r="AC11" s="135" t="s">
        <v>596</v>
      </c>
      <c r="AD11" s="135" t="s">
        <v>967</v>
      </c>
      <c r="AE11" s="135" t="s">
        <v>979</v>
      </c>
      <c r="AF11" s="135">
        <v>3000</v>
      </c>
      <c r="AG11" s="135">
        <v>3000</v>
      </c>
      <c r="AH11" s="135">
        <v>2990</v>
      </c>
      <c r="AI11" s="135">
        <v>2990</v>
      </c>
      <c r="AJ11" s="135">
        <v>2990</v>
      </c>
      <c r="AK11" s="135">
        <v>2990</v>
      </c>
      <c r="AL11" s="135">
        <v>2990</v>
      </c>
      <c r="AM11" s="135">
        <v>2990</v>
      </c>
      <c r="AO11" s="135" t="s">
        <v>596</v>
      </c>
      <c r="AP11" s="135" t="s">
        <v>967</v>
      </c>
      <c r="AQ11" s="135" t="s">
        <v>979</v>
      </c>
      <c r="AR11" s="15">
        <v>15</v>
      </c>
      <c r="AS11" s="15">
        <v>14.981417299328331</v>
      </c>
      <c r="AT11" s="15">
        <v>14.973458160794396</v>
      </c>
      <c r="AU11" s="15">
        <v>14.968415545949398</v>
      </c>
      <c r="AV11" s="15">
        <v>14.964234239095878</v>
      </c>
      <c r="AW11" s="15">
        <v>14.961032322447483</v>
      </c>
      <c r="AX11" s="15">
        <v>14.95710642180978</v>
      </c>
      <c r="AY11" s="15">
        <v>14.952506358320816</v>
      </c>
      <c r="BC11" s="135">
        <v>2015</v>
      </c>
      <c r="BD11" s="135">
        <v>2020</v>
      </c>
      <c r="BE11" s="135">
        <v>2025</v>
      </c>
      <c r="BF11" s="135">
        <v>2030</v>
      </c>
      <c r="BG11" s="135">
        <v>2035</v>
      </c>
      <c r="BH11" s="135">
        <v>2040</v>
      </c>
      <c r="BI11" s="135">
        <v>2045</v>
      </c>
      <c r="BJ11" s="135">
        <v>2050</v>
      </c>
      <c r="BN11" s="135">
        <v>2015</v>
      </c>
      <c r="BO11" s="135">
        <v>2020</v>
      </c>
      <c r="BP11" s="135">
        <v>2025</v>
      </c>
      <c r="BQ11" s="135">
        <v>2030</v>
      </c>
      <c r="BR11" s="135">
        <v>2035</v>
      </c>
      <c r="BS11" s="135">
        <v>2040</v>
      </c>
      <c r="BT11" s="135">
        <v>2045</v>
      </c>
      <c r="BU11" s="135">
        <v>2050</v>
      </c>
      <c r="BW11" s="2" t="s">
        <v>596</v>
      </c>
      <c r="BY11" s="135">
        <v>3000</v>
      </c>
      <c r="BZ11" s="135">
        <v>3000</v>
      </c>
      <c r="CA11" s="135">
        <v>3000</v>
      </c>
      <c r="CB11" s="135">
        <v>3000</v>
      </c>
      <c r="CC11" s="135">
        <v>3000</v>
      </c>
      <c r="CD11" s="135">
        <v>3000</v>
      </c>
      <c r="CE11" s="135">
        <v>3000</v>
      </c>
      <c r="CF11" s="135">
        <v>3000</v>
      </c>
      <c r="CI11" s="135" t="s">
        <v>596</v>
      </c>
      <c r="CK11" s="15">
        <v>15</v>
      </c>
      <c r="CL11" s="15">
        <v>15</v>
      </c>
      <c r="CM11" s="15">
        <v>15</v>
      </c>
      <c r="CN11" s="15">
        <v>15</v>
      </c>
      <c r="CO11" s="15">
        <v>15</v>
      </c>
      <c r="CP11" s="15">
        <v>15</v>
      </c>
      <c r="CQ11" s="15">
        <v>15</v>
      </c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>
        <v>1090</v>
      </c>
      <c r="H12" s="24">
        <v>1090</v>
      </c>
      <c r="I12" s="24">
        <v>1090</v>
      </c>
      <c r="J12" s="24">
        <v>1080</v>
      </c>
      <c r="K12" s="24">
        <v>1080</v>
      </c>
      <c r="L12" s="24">
        <v>1080</v>
      </c>
      <c r="M12" s="24">
        <v>1070</v>
      </c>
      <c r="N12" s="25">
        <v>1070</v>
      </c>
      <c r="P12" s="144"/>
      <c r="Q12" s="21" t="s">
        <v>969</v>
      </c>
      <c r="R12" s="22" t="s">
        <v>982</v>
      </c>
      <c r="S12" s="23">
        <v>5.45</v>
      </c>
      <c r="T12" s="24">
        <v>5.4450861617373745</v>
      </c>
      <c r="U12" s="24">
        <v>5.4250264566122848</v>
      </c>
      <c r="V12" s="24">
        <v>5.4078027220729643</v>
      </c>
      <c r="W12" s="24">
        <v>5.3969059062146112</v>
      </c>
      <c r="X12" s="24">
        <v>5.3815972618025461</v>
      </c>
      <c r="Y12" s="24">
        <v>5.3680714925836366</v>
      </c>
      <c r="Z12" s="25">
        <v>5.3560778539789728</v>
      </c>
      <c r="AA12" s="37"/>
      <c r="AB12" s="8">
        <v>110</v>
      </c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 s="135">
        <v>1090</v>
      </c>
      <c r="BD12" s="135">
        <v>1090</v>
      </c>
      <c r="BE12" s="135">
        <v>1090</v>
      </c>
      <c r="BF12" s="135">
        <v>1090</v>
      </c>
      <c r="BG12" s="135">
        <v>1080</v>
      </c>
      <c r="BH12" s="135">
        <v>1080</v>
      </c>
      <c r="BI12" s="135">
        <v>1080</v>
      </c>
      <c r="BJ12" s="135">
        <v>1080</v>
      </c>
      <c r="BM12" s="135" t="s">
        <v>967</v>
      </c>
      <c r="BN12" s="15">
        <v>5.45</v>
      </c>
      <c r="BO12" s="15">
        <v>5.4364365164607626</v>
      </c>
      <c r="BP12" s="15">
        <v>5.4306323490413755</v>
      </c>
      <c r="BQ12" s="15">
        <v>5.4269566562484544</v>
      </c>
      <c r="BR12" s="15">
        <v>5.4239097416559963</v>
      </c>
      <c r="BS12" s="15">
        <v>5.4215770891971147</v>
      </c>
      <c r="BT12" s="15">
        <v>5.418717689850836</v>
      </c>
      <c r="BU12" s="15">
        <v>5.4153682336922317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>
        <v>125</v>
      </c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135">
        <v>1090</v>
      </c>
      <c r="BD13" s="135">
        <v>1090</v>
      </c>
      <c r="BE13" s="135">
        <v>1090</v>
      </c>
      <c r="BF13" s="135">
        <v>1090</v>
      </c>
      <c r="BG13" s="135">
        <v>1080</v>
      </c>
      <c r="BH13" s="135">
        <v>1080</v>
      </c>
      <c r="BI13" s="135">
        <v>1080</v>
      </c>
      <c r="BJ13" s="135">
        <v>1080</v>
      </c>
      <c r="BM13" s="135" t="s">
        <v>968</v>
      </c>
      <c r="BN13" s="15">
        <v>5.45</v>
      </c>
      <c r="BO13" s="15">
        <v>5.4465311130187448</v>
      </c>
      <c r="BP13" s="15">
        <v>5.4389591951232727</v>
      </c>
      <c r="BQ13" s="15">
        <v>5.431183489155301</v>
      </c>
      <c r="BR13" s="15">
        <v>5.4233186330204139</v>
      </c>
      <c r="BS13" s="15">
        <v>5.4144474837286598</v>
      </c>
      <c r="BT13" s="15">
        <v>5.4066420823507384</v>
      </c>
      <c r="BU13" s="15">
        <v>5.4001159541548001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135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135">
        <v>1090</v>
      </c>
      <c r="BD14" s="135">
        <v>1090</v>
      </c>
      <c r="BE14" s="135">
        <v>1090</v>
      </c>
      <c r="BF14" s="135">
        <v>1080</v>
      </c>
      <c r="BG14" s="135">
        <v>1080</v>
      </c>
      <c r="BH14" s="135">
        <v>1080</v>
      </c>
      <c r="BI14" s="135">
        <v>1070</v>
      </c>
      <c r="BJ14" s="135">
        <v>1070</v>
      </c>
      <c r="BM14" s="135" t="s">
        <v>969</v>
      </c>
      <c r="BN14" s="15">
        <v>5.45</v>
      </c>
      <c r="BO14" s="15">
        <v>5.4450861617373745</v>
      </c>
      <c r="BP14" s="15">
        <v>5.4250264566122848</v>
      </c>
      <c r="BQ14" s="15">
        <v>5.4078027220729643</v>
      </c>
      <c r="BR14" s="15">
        <v>5.3969059062146112</v>
      </c>
      <c r="BS14" s="15">
        <v>5.3815972618025461</v>
      </c>
      <c r="BT14" s="15">
        <v>5.3680714925836366</v>
      </c>
      <c r="BU14" s="15">
        <v>5.3560778539789728</v>
      </c>
    </row>
    <row r="15" spans="1:95" ht="15" customHeight="1">
      <c r="A15" s="3">
        <v>1</v>
      </c>
      <c r="B15" s="7" t="s">
        <v>1190</v>
      </c>
      <c r="C15" s="8" t="s">
        <v>973</v>
      </c>
      <c r="D15" s="143" t="s">
        <v>581</v>
      </c>
      <c r="E15" s="9" t="s">
        <v>967</v>
      </c>
      <c r="F15" s="10" t="s">
        <v>983</v>
      </c>
      <c r="G15" s="11">
        <v>1090</v>
      </c>
      <c r="H15" s="12">
        <v>1090</v>
      </c>
      <c r="I15" s="12">
        <v>1090</v>
      </c>
      <c r="J15" s="12">
        <v>1090</v>
      </c>
      <c r="K15" s="12">
        <v>1090</v>
      </c>
      <c r="L15" s="12">
        <v>1090</v>
      </c>
      <c r="M15" s="12">
        <v>1090</v>
      </c>
      <c r="N15" s="13">
        <v>1090</v>
      </c>
      <c r="P15" s="143" t="s">
        <v>581</v>
      </c>
      <c r="Q15" s="9" t="s">
        <v>967</v>
      </c>
      <c r="R15" s="10" t="s">
        <v>983</v>
      </c>
      <c r="S15" s="11">
        <v>5.45</v>
      </c>
      <c r="T15" s="12">
        <v>5.45</v>
      </c>
      <c r="U15" s="12">
        <v>5.45</v>
      </c>
      <c r="V15" s="12">
        <v>5.45</v>
      </c>
      <c r="W15" s="12">
        <v>5.45</v>
      </c>
      <c r="X15" s="12">
        <v>5.45</v>
      </c>
      <c r="Y15" s="12">
        <v>5.45</v>
      </c>
      <c r="Z15" s="13">
        <v>5.45</v>
      </c>
    </row>
    <row r="16" spans="1:95" ht="15.75" thickBot="1">
      <c r="A16" s="3">
        <v>2</v>
      </c>
      <c r="C16" s="135">
        <v>-1</v>
      </c>
      <c r="D16" s="143"/>
      <c r="E16" s="9" t="s">
        <v>968</v>
      </c>
      <c r="F16" s="10" t="s">
        <v>983</v>
      </c>
      <c r="G16" s="18">
        <v>1090</v>
      </c>
      <c r="H16" s="19">
        <v>1090</v>
      </c>
      <c r="I16" s="19">
        <v>1090</v>
      </c>
      <c r="J16" s="19">
        <v>1090</v>
      </c>
      <c r="K16" s="19">
        <v>1090</v>
      </c>
      <c r="L16" s="19">
        <v>1090</v>
      </c>
      <c r="M16" s="19">
        <v>1090</v>
      </c>
      <c r="N16" s="20">
        <v>1090</v>
      </c>
      <c r="P16" s="143"/>
      <c r="Q16" s="9" t="s">
        <v>968</v>
      </c>
      <c r="R16" s="10" t="s">
        <v>983</v>
      </c>
      <c r="S16" s="18">
        <v>5.45</v>
      </c>
      <c r="T16" s="19">
        <v>5.45</v>
      </c>
      <c r="U16" s="19">
        <v>5.45</v>
      </c>
      <c r="V16" s="19">
        <v>5.45</v>
      </c>
      <c r="W16" s="19">
        <v>5.45</v>
      </c>
      <c r="X16" s="19">
        <v>5.45</v>
      </c>
      <c r="Y16" s="19">
        <v>5.45</v>
      </c>
      <c r="Z16" s="20">
        <v>5.45</v>
      </c>
      <c r="AF16" s="135">
        <v>2015</v>
      </c>
      <c r="AG16" s="135">
        <v>2020</v>
      </c>
      <c r="AH16" s="135">
        <v>2025</v>
      </c>
      <c r="AI16" s="135">
        <v>2030</v>
      </c>
      <c r="AJ16" s="135">
        <v>2035</v>
      </c>
      <c r="AK16" s="135">
        <v>2040</v>
      </c>
      <c r="AL16" s="135">
        <v>2045</v>
      </c>
      <c r="AM16" s="135">
        <v>2050</v>
      </c>
      <c r="AR16" s="135">
        <v>2015</v>
      </c>
      <c r="AS16" s="135">
        <v>2020</v>
      </c>
      <c r="AT16" s="135">
        <v>2025</v>
      </c>
      <c r="AU16" s="135">
        <v>2030</v>
      </c>
      <c r="AV16" s="135">
        <v>2035</v>
      </c>
      <c r="AW16" s="135">
        <v>2040</v>
      </c>
      <c r="AX16" s="135">
        <v>2045</v>
      </c>
      <c r="AY16" s="135">
        <v>2050</v>
      </c>
    </row>
    <row r="17" spans="1:95" ht="15.75" thickBot="1">
      <c r="A17" s="3">
        <v>3</v>
      </c>
      <c r="D17" s="144"/>
      <c r="E17" s="21" t="s">
        <v>969</v>
      </c>
      <c r="F17" s="22" t="s">
        <v>983</v>
      </c>
      <c r="G17" s="23">
        <v>1090</v>
      </c>
      <c r="H17" s="24">
        <v>1090</v>
      </c>
      <c r="I17" s="24">
        <v>1090</v>
      </c>
      <c r="J17" s="24">
        <v>1090</v>
      </c>
      <c r="K17" s="24">
        <v>1090</v>
      </c>
      <c r="L17" s="24">
        <v>1090</v>
      </c>
      <c r="M17" s="24">
        <v>1090</v>
      </c>
      <c r="N17" s="25">
        <v>1090</v>
      </c>
      <c r="P17" s="144"/>
      <c r="Q17" s="21" t="s">
        <v>969</v>
      </c>
      <c r="R17" s="22" t="s">
        <v>983</v>
      </c>
      <c r="S17" s="23">
        <v>5.45</v>
      </c>
      <c r="T17" s="24">
        <v>5.45</v>
      </c>
      <c r="U17" s="24">
        <v>5.45</v>
      </c>
      <c r="V17" s="24">
        <v>5.45</v>
      </c>
      <c r="W17" s="24">
        <v>5.45</v>
      </c>
      <c r="X17" s="24">
        <v>5.45</v>
      </c>
      <c r="Y17" s="24">
        <v>5.45</v>
      </c>
      <c r="Z17" s="25">
        <v>5.45</v>
      </c>
      <c r="AA17" s="39"/>
      <c r="AB17" s="8">
        <v>6</v>
      </c>
      <c r="AC17" s="135" t="s">
        <v>581</v>
      </c>
      <c r="AD17" s="135" t="s">
        <v>968</v>
      </c>
      <c r="AE17" s="135" t="s">
        <v>979</v>
      </c>
      <c r="AF17" s="135">
        <v>1090</v>
      </c>
      <c r="AG17" s="135">
        <v>1090</v>
      </c>
      <c r="AH17" s="135">
        <v>1090</v>
      </c>
      <c r="AI17" s="135">
        <v>1090</v>
      </c>
      <c r="AJ17" s="135">
        <v>1090</v>
      </c>
      <c r="AK17" s="135">
        <v>1090</v>
      </c>
      <c r="AL17" s="135">
        <v>1090</v>
      </c>
      <c r="AM17" s="135">
        <v>1090</v>
      </c>
      <c r="AO17" s="135" t="s">
        <v>581</v>
      </c>
      <c r="AP17" s="135" t="s">
        <v>968</v>
      </c>
      <c r="AQ17" s="135" t="s">
        <v>979</v>
      </c>
      <c r="AR17" s="15">
        <v>5.45</v>
      </c>
      <c r="AS17" s="15">
        <v>5.4482740404026799</v>
      </c>
      <c r="AT17" s="15">
        <v>5.4445046802300547</v>
      </c>
      <c r="AU17" s="15">
        <v>5.4406311272951635</v>
      </c>
      <c r="AV17" s="15">
        <v>5.436710327229795</v>
      </c>
      <c r="AW17" s="15">
        <v>5.4322844377096553</v>
      </c>
      <c r="AX17" s="15">
        <v>5.42838724399346</v>
      </c>
      <c r="AY17" s="15">
        <v>5.4251266135399439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135" t="s">
        <v>971</v>
      </c>
    </row>
    <row r="18" spans="1:95" ht="15.75" thickBot="1">
      <c r="AA18" s="39"/>
      <c r="AB18" s="8">
        <v>21</v>
      </c>
      <c r="AC18" s="135" t="s">
        <v>583</v>
      </c>
      <c r="AD18" s="135" t="s">
        <v>968</v>
      </c>
      <c r="AE18" s="135" t="s">
        <v>979</v>
      </c>
      <c r="AF18" s="135">
        <v>3500</v>
      </c>
      <c r="AG18" s="135">
        <v>3500</v>
      </c>
      <c r="AH18" s="135">
        <v>3500</v>
      </c>
      <c r="AI18" s="135">
        <v>3490</v>
      </c>
      <c r="AJ18" s="135">
        <v>3490</v>
      </c>
      <c r="AK18" s="135">
        <v>3490</v>
      </c>
      <c r="AL18" s="135">
        <v>3490</v>
      </c>
      <c r="AM18" s="135">
        <v>3480</v>
      </c>
      <c r="AO18" s="135" t="s">
        <v>583</v>
      </c>
      <c r="AP18" s="135" t="s">
        <v>968</v>
      </c>
      <c r="AQ18" s="135" t="s">
        <v>979</v>
      </c>
      <c r="AR18" s="15">
        <v>17.5</v>
      </c>
      <c r="AS18" s="15">
        <v>17.494457927898512</v>
      </c>
      <c r="AT18" s="15">
        <v>17.482354477802925</v>
      </c>
      <c r="AU18" s="15">
        <v>17.469916463791808</v>
      </c>
      <c r="AV18" s="15">
        <v>17.457326738811268</v>
      </c>
      <c r="AW18" s="15">
        <v>17.443115166957611</v>
      </c>
      <c r="AX18" s="15">
        <v>17.430601242180835</v>
      </c>
      <c r="AY18" s="15">
        <v>17.420131327880554</v>
      </c>
      <c r="BB18" s="9" t="s">
        <v>974</v>
      </c>
      <c r="BC18" s="29">
        <v>5000</v>
      </c>
      <c r="BD18" s="27">
        <v>5000</v>
      </c>
      <c r="BE18" s="27">
        <v>5000</v>
      </c>
      <c r="BF18" s="27">
        <v>5000</v>
      </c>
      <c r="BG18" s="27">
        <v>5000</v>
      </c>
      <c r="BH18" s="27">
        <v>5000</v>
      </c>
      <c r="BI18" s="27">
        <v>5000</v>
      </c>
      <c r="BJ18" s="28">
        <v>5000</v>
      </c>
      <c r="BM18" s="9" t="s">
        <v>974</v>
      </c>
      <c r="BN18" s="30">
        <v>50</v>
      </c>
      <c r="BO18" s="31">
        <v>50</v>
      </c>
      <c r="BP18" s="31">
        <v>50</v>
      </c>
      <c r="BQ18" s="31">
        <v>50</v>
      </c>
      <c r="BR18" s="31">
        <v>50</v>
      </c>
      <c r="BS18" s="31">
        <v>50</v>
      </c>
      <c r="BT18" s="31">
        <v>50</v>
      </c>
      <c r="BU18" s="32">
        <v>50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135">
        <v>2015</v>
      </c>
      <c r="CK18" s="135">
        <v>2020</v>
      </c>
      <c r="CL18" s="135">
        <v>2025</v>
      </c>
      <c r="CM18" s="135">
        <v>2030</v>
      </c>
      <c r="CN18" s="135">
        <v>2035</v>
      </c>
      <c r="CO18" s="135">
        <v>2040</v>
      </c>
      <c r="CP18" s="135">
        <v>2045</v>
      </c>
      <c r="CQ18" s="135">
        <v>2050</v>
      </c>
    </row>
    <row r="19" spans="1:95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135" t="s">
        <v>585</v>
      </c>
      <c r="AD19" s="135" t="s">
        <v>968</v>
      </c>
      <c r="AE19" s="135" t="s">
        <v>979</v>
      </c>
      <c r="AF19" s="135">
        <v>1410</v>
      </c>
      <c r="AG19" s="135">
        <v>1410</v>
      </c>
      <c r="AH19" s="135">
        <v>1410</v>
      </c>
      <c r="AI19" s="135">
        <v>1410</v>
      </c>
      <c r="AJ19" s="135">
        <v>1410</v>
      </c>
      <c r="AK19" s="135">
        <v>1410</v>
      </c>
      <c r="AL19" s="135">
        <v>1400</v>
      </c>
      <c r="AM19" s="135">
        <v>1400</v>
      </c>
      <c r="AO19" s="135" t="s">
        <v>585</v>
      </c>
      <c r="AP19" s="135" t="s">
        <v>968</v>
      </c>
      <c r="AQ19" s="135" t="s">
        <v>979</v>
      </c>
      <c r="AR19" s="15">
        <v>7.05</v>
      </c>
      <c r="AS19" s="15">
        <v>7.047767336667687</v>
      </c>
      <c r="AT19" s="15">
        <v>7.0428913753434648</v>
      </c>
      <c r="AU19" s="15">
        <v>7.0378806325561287</v>
      </c>
      <c r="AV19" s="15">
        <v>7.0328087719211112</v>
      </c>
      <c r="AW19" s="15">
        <v>7.027083538688637</v>
      </c>
      <c r="AX19" s="15">
        <v>7.0220422147071364</v>
      </c>
      <c r="AY19" s="15">
        <v>7.017824334946166</v>
      </c>
      <c r="BB19" s="21" t="s">
        <v>975</v>
      </c>
      <c r="BC19" s="21">
        <v>1090</v>
      </c>
      <c r="BD19" s="22">
        <v>1090</v>
      </c>
      <c r="BE19" s="22">
        <v>1090</v>
      </c>
      <c r="BF19" s="22">
        <v>1080</v>
      </c>
      <c r="BG19" s="22">
        <v>1080</v>
      </c>
      <c r="BH19" s="22">
        <v>1080</v>
      </c>
      <c r="BI19" s="22">
        <v>1070</v>
      </c>
      <c r="BJ19" s="33">
        <v>1070</v>
      </c>
      <c r="BM19" s="21" t="s">
        <v>975</v>
      </c>
      <c r="BN19" s="34">
        <v>5.45</v>
      </c>
      <c r="BO19" s="35">
        <v>5.4364365164607626</v>
      </c>
      <c r="BP19" s="35">
        <v>5.4250264566122848</v>
      </c>
      <c r="BQ19" s="35">
        <v>5.4078027220729643</v>
      </c>
      <c r="BR19" s="35">
        <v>5.3969059062146112</v>
      </c>
      <c r="BS19" s="35">
        <v>5.3815972618025461</v>
      </c>
      <c r="BT19" s="35">
        <v>5.3680714925836366</v>
      </c>
      <c r="BU19" s="36">
        <v>5.3560778539789728</v>
      </c>
      <c r="BW19" s="2" t="s">
        <v>581</v>
      </c>
      <c r="BY19" s="135">
        <v>1090</v>
      </c>
      <c r="BZ19" s="135">
        <v>1090</v>
      </c>
      <c r="CA19" s="135">
        <v>1090</v>
      </c>
      <c r="CB19" s="135">
        <v>1080</v>
      </c>
      <c r="CC19" s="135">
        <v>1080</v>
      </c>
      <c r="CD19" s="135">
        <v>1080</v>
      </c>
      <c r="CE19" s="135">
        <v>1070</v>
      </c>
      <c r="CF19" s="135">
        <v>1070</v>
      </c>
      <c r="CG19" s="17">
        <v>1.834862385321101E-2</v>
      </c>
      <c r="CI19" s="135" t="s">
        <v>581</v>
      </c>
      <c r="CK19" s="15">
        <v>5.45</v>
      </c>
      <c r="CL19" s="15">
        <v>5.4364365164607626</v>
      </c>
      <c r="CM19" s="15">
        <v>5.4250264566122848</v>
      </c>
      <c r="CN19" s="15">
        <v>5.4078027220729643</v>
      </c>
      <c r="CO19" s="15">
        <v>5.3969059062146112</v>
      </c>
      <c r="CP19" s="15">
        <v>5.3815972618025461</v>
      </c>
      <c r="CQ19" s="15">
        <v>5.3680714925836366</v>
      </c>
    </row>
    <row r="20" spans="1:95" ht="15" customHeight="1">
      <c r="A20" s="3">
        <v>1</v>
      </c>
      <c r="B20" s="7" t="s">
        <v>1191</v>
      </c>
      <c r="C20" s="8" t="s">
        <v>966</v>
      </c>
      <c r="D20" s="143" t="s">
        <v>583</v>
      </c>
      <c r="E20" s="9" t="s">
        <v>967</v>
      </c>
      <c r="F20" s="10" t="s">
        <v>979</v>
      </c>
      <c r="G20" s="11">
        <v>3500</v>
      </c>
      <c r="H20" s="12">
        <v>3500</v>
      </c>
      <c r="I20" s="12">
        <v>3490</v>
      </c>
      <c r="J20" s="12">
        <v>3490</v>
      </c>
      <c r="K20" s="12">
        <v>3490</v>
      </c>
      <c r="L20" s="12">
        <v>3490</v>
      </c>
      <c r="M20" s="12">
        <v>3490</v>
      </c>
      <c r="N20" s="13">
        <v>3490</v>
      </c>
      <c r="P20" s="143" t="s">
        <v>583</v>
      </c>
      <c r="Q20" s="9" t="s">
        <v>967</v>
      </c>
      <c r="R20" s="10" t="s">
        <v>979</v>
      </c>
      <c r="S20" s="11">
        <v>17.5</v>
      </c>
      <c r="T20" s="12">
        <v>17.478320182549719</v>
      </c>
      <c r="U20" s="12">
        <v>17.469034520926794</v>
      </c>
      <c r="V20" s="12">
        <v>17.463151470274294</v>
      </c>
      <c r="W20" s="12">
        <v>17.458273278945192</v>
      </c>
      <c r="X20" s="12">
        <v>17.454537709522064</v>
      </c>
      <c r="Y20" s="12">
        <v>17.449957492111405</v>
      </c>
      <c r="Z20" s="13">
        <v>17.444590751374282</v>
      </c>
      <c r="AA20" s="39"/>
      <c r="AB20" s="8">
        <v>51</v>
      </c>
      <c r="AC20" s="135" t="s">
        <v>587</v>
      </c>
      <c r="AD20" s="135" t="s">
        <v>968</v>
      </c>
      <c r="AE20" s="135" t="s">
        <v>979</v>
      </c>
      <c r="AF20" s="135">
        <v>4000</v>
      </c>
      <c r="AG20" s="135">
        <v>4000</v>
      </c>
      <c r="AH20" s="135">
        <v>4000</v>
      </c>
      <c r="AI20" s="135">
        <v>3990</v>
      </c>
      <c r="AJ20" s="135">
        <v>3990</v>
      </c>
      <c r="AK20" s="135">
        <v>3990</v>
      </c>
      <c r="AL20" s="135">
        <v>3980</v>
      </c>
      <c r="AM20" s="135">
        <v>3980</v>
      </c>
      <c r="AO20" s="135" t="s">
        <v>587</v>
      </c>
      <c r="AP20" s="135" t="s">
        <v>968</v>
      </c>
      <c r="AQ20" s="135" t="s">
        <v>979</v>
      </c>
      <c r="AR20" s="15">
        <v>20</v>
      </c>
      <c r="AS20" s="15">
        <v>19.993666203312586</v>
      </c>
      <c r="AT20" s="15">
        <v>19.97983368891763</v>
      </c>
      <c r="AU20" s="15">
        <v>19.965618815762067</v>
      </c>
      <c r="AV20" s="15">
        <v>19.951230558641452</v>
      </c>
      <c r="AW20" s="15">
        <v>19.934988762237271</v>
      </c>
      <c r="AX20" s="15">
        <v>19.920687133920957</v>
      </c>
      <c r="AY20" s="15">
        <v>19.908721517577778</v>
      </c>
      <c r="BW20" s="2" t="s">
        <v>583</v>
      </c>
      <c r="BY20" s="135">
        <v>3500</v>
      </c>
      <c r="BZ20" s="135">
        <v>3490</v>
      </c>
      <c r="CA20" s="135">
        <v>3480</v>
      </c>
      <c r="CB20" s="135">
        <v>3470</v>
      </c>
      <c r="CC20" s="135">
        <v>3470</v>
      </c>
      <c r="CD20" s="135">
        <v>3460</v>
      </c>
      <c r="CE20" s="135">
        <v>3450</v>
      </c>
      <c r="CF20" s="135">
        <v>3440</v>
      </c>
      <c r="CI20" s="135" t="s">
        <v>583</v>
      </c>
      <c r="CK20" s="15">
        <v>17.5</v>
      </c>
      <c r="CL20" s="15">
        <v>17.456447529919878</v>
      </c>
      <c r="CM20" s="15">
        <v>17.419809723066969</v>
      </c>
      <c r="CN20" s="15">
        <v>17.364504153445296</v>
      </c>
      <c r="CO20" s="15">
        <v>17.329514377753334</v>
      </c>
      <c r="CP20" s="15">
        <v>17.280358180099913</v>
      </c>
      <c r="CQ20" s="15">
        <v>17.236926811048374</v>
      </c>
    </row>
    <row r="21" spans="1:95">
      <c r="A21" s="3">
        <v>2</v>
      </c>
      <c r="C21" s="135">
        <v>-1</v>
      </c>
      <c r="D21" s="143"/>
      <c r="E21" s="9" t="s">
        <v>968</v>
      </c>
      <c r="F21" s="10" t="s">
        <v>979</v>
      </c>
      <c r="G21" s="18">
        <v>3500</v>
      </c>
      <c r="H21" s="19">
        <v>3500</v>
      </c>
      <c r="I21" s="19">
        <v>3500</v>
      </c>
      <c r="J21" s="19">
        <v>3490</v>
      </c>
      <c r="K21" s="19">
        <v>3490</v>
      </c>
      <c r="L21" s="19">
        <v>3490</v>
      </c>
      <c r="M21" s="19">
        <v>3490</v>
      </c>
      <c r="N21" s="20">
        <v>3480</v>
      </c>
      <c r="P21" s="143"/>
      <c r="Q21" s="9" t="s">
        <v>968</v>
      </c>
      <c r="R21" s="10" t="s">
        <v>979</v>
      </c>
      <c r="S21" s="18">
        <v>17.5</v>
      </c>
      <c r="T21" s="19">
        <v>17.494457927898512</v>
      </c>
      <c r="U21" s="19">
        <v>17.482354477802925</v>
      </c>
      <c r="V21" s="19">
        <v>17.469916463791808</v>
      </c>
      <c r="W21" s="19">
        <v>17.457326738811268</v>
      </c>
      <c r="X21" s="19">
        <v>17.443115166957611</v>
      </c>
      <c r="Y21" s="19">
        <v>17.430601242180835</v>
      </c>
      <c r="Z21" s="20">
        <v>17.420131327880554</v>
      </c>
      <c r="AA21" s="39"/>
      <c r="AB21" s="8">
        <v>66</v>
      </c>
      <c r="AC21" s="135" t="s">
        <v>589</v>
      </c>
      <c r="AD21" s="135" t="s">
        <v>968</v>
      </c>
      <c r="AE21" s="135" t="s">
        <v>979</v>
      </c>
      <c r="AF21" s="135">
        <v>1740</v>
      </c>
      <c r="AG21" s="135">
        <v>1740</v>
      </c>
      <c r="AH21" s="135">
        <v>1740</v>
      </c>
      <c r="AI21" s="135">
        <v>1740</v>
      </c>
      <c r="AJ21" s="135">
        <v>1740</v>
      </c>
      <c r="AK21" s="135">
        <v>1730</v>
      </c>
      <c r="AL21" s="135">
        <v>1730</v>
      </c>
      <c r="AM21" s="135">
        <v>1730</v>
      </c>
      <c r="AO21" s="135" t="s">
        <v>589</v>
      </c>
      <c r="AP21" s="135" t="s">
        <v>968</v>
      </c>
      <c r="AQ21" s="135" t="s">
        <v>979</v>
      </c>
      <c r="AR21" s="15">
        <v>17.400000000000002</v>
      </c>
      <c r="AS21" s="15">
        <v>17.39448959688195</v>
      </c>
      <c r="AT21" s="15">
        <v>17.382455309358338</v>
      </c>
      <c r="AU21" s="15">
        <v>17.370088369712999</v>
      </c>
      <c r="AV21" s="15">
        <v>17.357570586018063</v>
      </c>
      <c r="AW21" s="15">
        <v>17.343440223146423</v>
      </c>
      <c r="AX21" s="15">
        <v>17.330997806511231</v>
      </c>
      <c r="AY21" s="15">
        <v>17.320587720292668</v>
      </c>
      <c r="BW21" s="2" t="s">
        <v>585</v>
      </c>
      <c r="BY21" s="135">
        <v>1410</v>
      </c>
      <c r="BZ21" s="135">
        <v>1410</v>
      </c>
      <c r="CA21" s="135">
        <v>1400</v>
      </c>
      <c r="CB21" s="135">
        <v>1400</v>
      </c>
      <c r="CC21" s="135">
        <v>1400</v>
      </c>
      <c r="CD21" s="135">
        <v>1390</v>
      </c>
      <c r="CE21" s="135">
        <v>1390</v>
      </c>
      <c r="CF21" s="135">
        <v>1390</v>
      </c>
      <c r="CI21" s="135" t="s">
        <v>585</v>
      </c>
      <c r="CK21" s="15">
        <v>7.05</v>
      </c>
      <c r="CL21" s="15">
        <v>7.0324545763391519</v>
      </c>
      <c r="CM21" s="15">
        <v>7.0176947741498354</v>
      </c>
      <c r="CN21" s="15">
        <v>6.9954145303879613</v>
      </c>
      <c r="CO21" s="15">
        <v>6.9813186493234847</v>
      </c>
      <c r="CP21" s="15">
        <v>6.9615157239831067</v>
      </c>
      <c r="CQ21" s="15">
        <v>6.9440190867366294</v>
      </c>
    </row>
    <row r="22" spans="1:95" ht="15.75" thickBot="1">
      <c r="A22" s="3">
        <v>3</v>
      </c>
      <c r="D22" s="144"/>
      <c r="E22" s="21" t="s">
        <v>969</v>
      </c>
      <c r="F22" s="22" t="s">
        <v>979</v>
      </c>
      <c r="G22" s="23">
        <v>3500</v>
      </c>
      <c r="H22" s="24">
        <v>3500</v>
      </c>
      <c r="I22" s="24">
        <v>3490</v>
      </c>
      <c r="J22" s="24">
        <v>3490</v>
      </c>
      <c r="K22" s="24">
        <v>3480</v>
      </c>
      <c r="L22" s="24">
        <v>3480</v>
      </c>
      <c r="M22" s="24">
        <v>3470</v>
      </c>
      <c r="N22" s="25">
        <v>3470</v>
      </c>
      <c r="P22" s="144"/>
      <c r="Q22" s="21" t="s">
        <v>969</v>
      </c>
      <c r="R22" s="22" t="s">
        <v>979</v>
      </c>
      <c r="S22" s="23">
        <v>17.5</v>
      </c>
      <c r="T22" s="24">
        <v>17.49214887617541</v>
      </c>
      <c r="U22" s="24">
        <v>17.460061329129697</v>
      </c>
      <c r="V22" s="24">
        <v>17.432462599523252</v>
      </c>
      <c r="W22" s="24">
        <v>17.414979091954585</v>
      </c>
      <c r="X22" s="24">
        <v>17.390386986630016</v>
      </c>
      <c r="Y22" s="24">
        <v>17.368629659183718</v>
      </c>
      <c r="Z22" s="25">
        <v>17.349313835343573</v>
      </c>
      <c r="AA22" s="39"/>
      <c r="AB22" s="8">
        <v>81</v>
      </c>
      <c r="AC22" s="135" t="s">
        <v>591</v>
      </c>
      <c r="AD22" s="135" t="s">
        <v>968</v>
      </c>
      <c r="AE22" s="135" t="s">
        <v>979</v>
      </c>
      <c r="AF22" s="135">
        <v>5000</v>
      </c>
      <c r="AG22" s="135">
        <v>5000</v>
      </c>
      <c r="AH22" s="135">
        <v>4990</v>
      </c>
      <c r="AI22" s="135">
        <v>4990</v>
      </c>
      <c r="AJ22" s="135">
        <v>4990</v>
      </c>
      <c r="AK22" s="135">
        <v>4980</v>
      </c>
      <c r="AL22" s="135">
        <v>4980</v>
      </c>
      <c r="AM22" s="135">
        <v>4980</v>
      </c>
      <c r="AO22" s="135" t="s">
        <v>591</v>
      </c>
      <c r="AP22" s="135" t="s">
        <v>968</v>
      </c>
      <c r="AQ22" s="135" t="s">
        <v>979</v>
      </c>
      <c r="AR22" s="15">
        <v>50</v>
      </c>
      <c r="AS22" s="15">
        <v>49.984165508281471</v>
      </c>
      <c r="AT22" s="15">
        <v>49.949584222294071</v>
      </c>
      <c r="AU22" s="15">
        <v>49.914047039405169</v>
      </c>
      <c r="AV22" s="15">
        <v>49.878076396603632</v>
      </c>
      <c r="AW22" s="15">
        <v>49.837471905593176</v>
      </c>
      <c r="AX22" s="15">
        <v>49.801717834802396</v>
      </c>
      <c r="AY22" s="15">
        <v>49.77180379394445</v>
      </c>
      <c r="BW22" s="2" t="s">
        <v>587</v>
      </c>
      <c r="BY22" s="135">
        <v>4000</v>
      </c>
      <c r="BZ22" s="135">
        <v>3990</v>
      </c>
      <c r="CA22" s="135">
        <v>3980</v>
      </c>
      <c r="CB22" s="135">
        <v>3970</v>
      </c>
      <c r="CC22" s="135">
        <v>3960</v>
      </c>
      <c r="CD22" s="135">
        <v>3950</v>
      </c>
      <c r="CE22" s="135">
        <v>3940</v>
      </c>
      <c r="CF22" s="135">
        <v>3930</v>
      </c>
      <c r="CI22" s="135" t="s">
        <v>587</v>
      </c>
      <c r="CK22" s="15">
        <v>20</v>
      </c>
      <c r="CL22" s="15">
        <v>19.950225748479863</v>
      </c>
      <c r="CM22" s="15">
        <v>19.908353969219391</v>
      </c>
      <c r="CN22" s="15">
        <v>19.84514760393748</v>
      </c>
      <c r="CO22" s="15">
        <v>19.805159288860949</v>
      </c>
      <c r="CP22" s="15">
        <v>19.748980777257042</v>
      </c>
      <c r="CQ22" s="15">
        <v>19.699344926912424</v>
      </c>
    </row>
    <row r="23" spans="1:95" ht="15.75" thickBot="1">
      <c r="AA23" s="39"/>
      <c r="AB23" s="8">
        <v>96</v>
      </c>
      <c r="AC23" s="135" t="s">
        <v>596</v>
      </c>
      <c r="AD23" s="135" t="s">
        <v>968</v>
      </c>
      <c r="AE23" s="135" t="s">
        <v>979</v>
      </c>
      <c r="AF23" s="135">
        <v>3000</v>
      </c>
      <c r="AG23" s="135">
        <v>3000</v>
      </c>
      <c r="AH23" s="135">
        <v>3000</v>
      </c>
      <c r="AI23" s="135">
        <v>2990</v>
      </c>
      <c r="AJ23" s="135">
        <v>2990</v>
      </c>
      <c r="AK23" s="135">
        <v>2990</v>
      </c>
      <c r="AL23" s="135">
        <v>2990</v>
      </c>
      <c r="AM23" s="135">
        <v>2990</v>
      </c>
      <c r="AO23" s="135" t="s">
        <v>596</v>
      </c>
      <c r="AP23" s="135" t="s">
        <v>968</v>
      </c>
      <c r="AQ23" s="135" t="s">
        <v>979</v>
      </c>
      <c r="AR23" s="15">
        <v>15</v>
      </c>
      <c r="AS23" s="15">
        <v>14.995249652484441</v>
      </c>
      <c r="AT23" s="15">
        <v>14.984875266688222</v>
      </c>
      <c r="AU23" s="15">
        <v>14.974214111821553</v>
      </c>
      <c r="AV23" s="15">
        <v>14.96342291898109</v>
      </c>
      <c r="AW23" s="15">
        <v>14.951241571677954</v>
      </c>
      <c r="AX23" s="15">
        <v>14.94051535044072</v>
      </c>
      <c r="AY23" s="15">
        <v>14.931541138183336</v>
      </c>
      <c r="BW23" s="2" t="s">
        <v>589</v>
      </c>
      <c r="BY23" s="135">
        <v>1740</v>
      </c>
      <c r="BZ23" s="135">
        <v>1740</v>
      </c>
      <c r="CA23" s="135">
        <v>1730</v>
      </c>
      <c r="CB23" s="135">
        <v>1730</v>
      </c>
      <c r="CC23" s="135">
        <v>1720</v>
      </c>
      <c r="CD23" s="135">
        <v>1720</v>
      </c>
      <c r="CE23" s="135">
        <v>1710</v>
      </c>
      <c r="CF23" s="135">
        <v>1710</v>
      </c>
      <c r="CI23" s="135" t="s">
        <v>589</v>
      </c>
      <c r="CK23" s="15">
        <v>17.400000000000002</v>
      </c>
      <c r="CL23" s="15">
        <v>17.35669640117748</v>
      </c>
      <c r="CM23" s="15">
        <v>17.320267953220871</v>
      </c>
      <c r="CN23" s="15">
        <v>17.265278415425609</v>
      </c>
      <c r="CO23" s="15">
        <v>17.230488581309029</v>
      </c>
      <c r="CP23" s="15">
        <v>17.181613276213628</v>
      </c>
      <c r="CQ23" s="15">
        <v>17.138430086413809</v>
      </c>
    </row>
    <row r="24" spans="1:95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 t="s">
        <v>591</v>
      </c>
      <c r="BY24" s="135">
        <v>5000</v>
      </c>
      <c r="BZ24" s="135">
        <v>4990</v>
      </c>
      <c r="CA24" s="135">
        <v>4980</v>
      </c>
      <c r="CB24" s="135">
        <v>4960</v>
      </c>
      <c r="CC24" s="135">
        <v>4950</v>
      </c>
      <c r="CD24" s="135">
        <v>4940</v>
      </c>
      <c r="CE24" s="135">
        <v>4920</v>
      </c>
      <c r="CF24" s="135">
        <v>4910</v>
      </c>
      <c r="CI24" s="135" t="s">
        <v>591</v>
      </c>
      <c r="CK24" s="15">
        <v>50</v>
      </c>
      <c r="CL24" s="15">
        <v>49.875564371199651</v>
      </c>
      <c r="CM24" s="15">
        <v>49.770884923048477</v>
      </c>
      <c r="CN24" s="15">
        <v>49.612869009843706</v>
      </c>
      <c r="CO24" s="15">
        <v>49.51289822215238</v>
      </c>
      <c r="CP24" s="15">
        <v>49.372451943142615</v>
      </c>
      <c r="CQ24" s="15">
        <v>49.248362317281064</v>
      </c>
    </row>
    <row r="25" spans="1:95" ht="15" customHeight="1">
      <c r="A25" s="3">
        <v>1</v>
      </c>
      <c r="B25" s="7" t="s">
        <v>1191</v>
      </c>
      <c r="C25" s="8" t="s">
        <v>970</v>
      </c>
      <c r="D25" s="143" t="s">
        <v>583</v>
      </c>
      <c r="E25" s="9" t="s">
        <v>967</v>
      </c>
      <c r="F25" s="10" t="s">
        <v>982</v>
      </c>
      <c r="G25" s="11">
        <v>3500</v>
      </c>
      <c r="H25" s="12">
        <v>3490</v>
      </c>
      <c r="I25" s="12">
        <v>3490</v>
      </c>
      <c r="J25" s="12">
        <v>3490</v>
      </c>
      <c r="K25" s="12">
        <v>3480</v>
      </c>
      <c r="L25" s="12">
        <v>3480</v>
      </c>
      <c r="M25" s="12">
        <v>3480</v>
      </c>
      <c r="N25" s="13">
        <v>3480</v>
      </c>
      <c r="P25" s="143" t="s">
        <v>583</v>
      </c>
      <c r="Q25" s="9" t="s">
        <v>967</v>
      </c>
      <c r="R25" s="10" t="s">
        <v>982</v>
      </c>
      <c r="S25" s="11">
        <v>17.5</v>
      </c>
      <c r="T25" s="12">
        <v>17.456447529919878</v>
      </c>
      <c r="U25" s="12">
        <v>17.437810295086983</v>
      </c>
      <c r="V25" s="12">
        <v>17.426007611806963</v>
      </c>
      <c r="W25" s="12">
        <v>17.416223941097233</v>
      </c>
      <c r="X25" s="12">
        <v>17.408733772651285</v>
      </c>
      <c r="Y25" s="12">
        <v>17.399552215117364</v>
      </c>
      <c r="Z25" s="13">
        <v>17.388797080663132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 t="s">
        <v>596</v>
      </c>
      <c r="BY25" s="135">
        <v>3000</v>
      </c>
      <c r="BZ25" s="135">
        <v>2990</v>
      </c>
      <c r="CA25" s="135">
        <v>2990</v>
      </c>
      <c r="CB25" s="135">
        <v>2980</v>
      </c>
      <c r="CC25" s="135">
        <v>2970</v>
      </c>
      <c r="CD25" s="135">
        <v>2960</v>
      </c>
      <c r="CE25" s="135">
        <v>2950</v>
      </c>
      <c r="CF25" s="135">
        <v>2950</v>
      </c>
      <c r="CI25" s="135" t="s">
        <v>596</v>
      </c>
      <c r="CK25" s="15">
        <v>15</v>
      </c>
      <c r="CL25" s="15">
        <v>14.962669311359896</v>
      </c>
      <c r="CM25" s="15">
        <v>14.931265476914547</v>
      </c>
      <c r="CN25" s="15">
        <v>14.883860702953115</v>
      </c>
      <c r="CO25" s="15">
        <v>14.853869466645717</v>
      </c>
      <c r="CP25" s="15">
        <v>14.811735582942786</v>
      </c>
      <c r="CQ25" s="15">
        <v>14.77450869518432</v>
      </c>
    </row>
    <row r="26" spans="1:95">
      <c r="A26" s="3">
        <v>2</v>
      </c>
      <c r="C26" s="135">
        <v>-1</v>
      </c>
      <c r="D26" s="143"/>
      <c r="E26" s="9" t="s">
        <v>968</v>
      </c>
      <c r="F26" s="10" t="s">
        <v>982</v>
      </c>
      <c r="G26" s="18">
        <v>3500</v>
      </c>
      <c r="H26" s="19">
        <v>3500</v>
      </c>
      <c r="I26" s="19">
        <v>3490</v>
      </c>
      <c r="J26" s="19">
        <v>3490</v>
      </c>
      <c r="K26" s="19">
        <v>3480</v>
      </c>
      <c r="L26" s="19">
        <v>3480</v>
      </c>
      <c r="M26" s="19">
        <v>3470</v>
      </c>
      <c r="N26" s="20">
        <v>3470</v>
      </c>
      <c r="P26" s="143"/>
      <c r="Q26" s="9" t="s">
        <v>968</v>
      </c>
      <c r="R26" s="10" t="s">
        <v>982</v>
      </c>
      <c r="S26" s="18">
        <v>17.5</v>
      </c>
      <c r="T26" s="19">
        <v>17.488861372078539</v>
      </c>
      <c r="U26" s="19">
        <v>17.464547874249043</v>
      </c>
      <c r="V26" s="19">
        <v>17.439580011049131</v>
      </c>
      <c r="W26" s="19">
        <v>17.414325885845368</v>
      </c>
      <c r="X26" s="19">
        <v>17.385840544082853</v>
      </c>
      <c r="Y26" s="19">
        <v>17.36077732864916</v>
      </c>
      <c r="Z26" s="20">
        <v>17.339821871139264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4"/>
      <c r="E27" s="21" t="s">
        <v>969</v>
      </c>
      <c r="F27" s="22" t="s">
        <v>982</v>
      </c>
      <c r="G27" s="23">
        <v>3500</v>
      </c>
      <c r="H27" s="24">
        <v>3500</v>
      </c>
      <c r="I27" s="24">
        <v>3480</v>
      </c>
      <c r="J27" s="24">
        <v>3470</v>
      </c>
      <c r="K27" s="24">
        <v>3470</v>
      </c>
      <c r="L27" s="24">
        <v>3460</v>
      </c>
      <c r="M27" s="24">
        <v>3450</v>
      </c>
      <c r="N27" s="25">
        <v>3440</v>
      </c>
      <c r="P27" s="144"/>
      <c r="Q27" s="21" t="s">
        <v>969</v>
      </c>
      <c r="R27" s="22" t="s">
        <v>982</v>
      </c>
      <c r="S27" s="23">
        <v>17.5</v>
      </c>
      <c r="T27" s="24">
        <v>17.484221620257621</v>
      </c>
      <c r="U27" s="24">
        <v>17.419809723066969</v>
      </c>
      <c r="V27" s="24">
        <v>17.364504153445296</v>
      </c>
      <c r="W27" s="24">
        <v>17.329514377753334</v>
      </c>
      <c r="X27" s="24">
        <v>17.280358180099913</v>
      </c>
      <c r="Y27" s="24">
        <v>17.236926811048374</v>
      </c>
      <c r="Z27" s="25">
        <v>17.198415127455416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135">
        <v>2015</v>
      </c>
      <c r="AG28" s="135">
        <v>2020</v>
      </c>
      <c r="AH28" s="135">
        <v>2025</v>
      </c>
      <c r="AI28" s="135">
        <v>2030</v>
      </c>
      <c r="AJ28" s="135">
        <v>2035</v>
      </c>
      <c r="AK28" s="135">
        <v>2040</v>
      </c>
      <c r="AL28" s="135">
        <v>2045</v>
      </c>
      <c r="AM28" s="135">
        <v>2050</v>
      </c>
      <c r="AR28" s="135">
        <v>2015</v>
      </c>
      <c r="AS28" s="135">
        <v>2020</v>
      </c>
      <c r="AT28" s="135">
        <v>2025</v>
      </c>
      <c r="AU28" s="135">
        <v>2030</v>
      </c>
      <c r="AV28" s="135">
        <v>2035</v>
      </c>
      <c r="AW28" s="135">
        <v>2040</v>
      </c>
      <c r="AX28" s="135">
        <v>2045</v>
      </c>
      <c r="AY28" s="135">
        <v>2050</v>
      </c>
    </row>
    <row r="29" spans="1:95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135" t="s">
        <v>581</v>
      </c>
      <c r="AD29" s="135" t="s">
        <v>969</v>
      </c>
      <c r="AE29" s="135" t="s">
        <v>979</v>
      </c>
      <c r="AF29" s="135">
        <v>1090</v>
      </c>
      <c r="AG29" s="135">
        <v>1090</v>
      </c>
      <c r="AH29" s="135">
        <v>1090</v>
      </c>
      <c r="AI29" s="135">
        <v>1090</v>
      </c>
      <c r="AJ29" s="135">
        <v>1080</v>
      </c>
      <c r="AK29" s="135">
        <v>1080</v>
      </c>
      <c r="AL29" s="135">
        <v>1080</v>
      </c>
      <c r="AM29" s="135">
        <v>1080</v>
      </c>
      <c r="AO29" s="135" t="s">
        <v>581</v>
      </c>
      <c r="AP29" s="135" t="s">
        <v>969</v>
      </c>
      <c r="AQ29" s="135" t="s">
        <v>979</v>
      </c>
      <c r="AR29" s="15">
        <v>5.45</v>
      </c>
      <c r="AS29" s="15">
        <v>5.4475549357231987</v>
      </c>
      <c r="AT29" s="15">
        <v>5.4375619567861042</v>
      </c>
      <c r="AU29" s="15">
        <v>5.4289669238515259</v>
      </c>
      <c r="AV29" s="15">
        <v>5.4235220600658556</v>
      </c>
      <c r="AW29" s="15">
        <v>5.4158633758362047</v>
      </c>
      <c r="AX29" s="15">
        <v>5.4090875224315003</v>
      </c>
      <c r="AY29" s="15">
        <v>5.4030720230069971</v>
      </c>
    </row>
    <row r="30" spans="1:95" ht="15" customHeight="1">
      <c r="A30" s="3">
        <v>1</v>
      </c>
      <c r="B30" s="7" t="s">
        <v>1191</v>
      </c>
      <c r="C30" s="8" t="s">
        <v>973</v>
      </c>
      <c r="D30" s="143" t="s">
        <v>583</v>
      </c>
      <c r="E30" s="9" t="s">
        <v>967</v>
      </c>
      <c r="F30" s="10" t="s">
        <v>983</v>
      </c>
      <c r="G30" s="11">
        <v>3500</v>
      </c>
      <c r="H30" s="12">
        <v>3500</v>
      </c>
      <c r="I30" s="12">
        <v>3500</v>
      </c>
      <c r="J30" s="12">
        <v>3500</v>
      </c>
      <c r="K30" s="12">
        <v>3500</v>
      </c>
      <c r="L30" s="12">
        <v>3500</v>
      </c>
      <c r="M30" s="12">
        <v>3500</v>
      </c>
      <c r="N30" s="13">
        <v>3500</v>
      </c>
      <c r="P30" s="143" t="s">
        <v>583</v>
      </c>
      <c r="Q30" s="9" t="s">
        <v>967</v>
      </c>
      <c r="R30" s="10" t="s">
        <v>983</v>
      </c>
      <c r="S30" s="11">
        <v>17.5</v>
      </c>
      <c r="T30" s="12">
        <v>17.5</v>
      </c>
      <c r="U30" s="12">
        <v>17.5</v>
      </c>
      <c r="V30" s="12">
        <v>17.5</v>
      </c>
      <c r="W30" s="12">
        <v>17.5</v>
      </c>
      <c r="X30" s="12">
        <v>17.5</v>
      </c>
      <c r="Y30" s="12">
        <v>17.5</v>
      </c>
      <c r="Z30" s="13">
        <v>17.5</v>
      </c>
      <c r="AA30" s="40"/>
      <c r="AB30" s="8">
        <v>22</v>
      </c>
      <c r="AC30" s="135" t="s">
        <v>583</v>
      </c>
      <c r="AD30" s="135" t="s">
        <v>969</v>
      </c>
      <c r="AE30" s="135" t="s">
        <v>979</v>
      </c>
      <c r="AF30" s="135">
        <v>3500</v>
      </c>
      <c r="AG30" s="135">
        <v>3500</v>
      </c>
      <c r="AH30" s="135">
        <v>3490</v>
      </c>
      <c r="AI30" s="135">
        <v>3490</v>
      </c>
      <c r="AJ30" s="135">
        <v>3480</v>
      </c>
      <c r="AK30" s="135">
        <v>3480</v>
      </c>
      <c r="AL30" s="135">
        <v>3470</v>
      </c>
      <c r="AM30" s="135">
        <v>3470</v>
      </c>
      <c r="AO30" s="135" t="s">
        <v>583</v>
      </c>
      <c r="AP30" s="135" t="s">
        <v>969</v>
      </c>
      <c r="AQ30" s="135" t="s">
        <v>979</v>
      </c>
      <c r="AR30" s="15">
        <v>17.5</v>
      </c>
      <c r="AS30" s="15">
        <v>17.49214887617541</v>
      </c>
      <c r="AT30" s="15">
        <v>17.460061329129697</v>
      </c>
      <c r="AU30" s="15">
        <v>17.432462599523252</v>
      </c>
      <c r="AV30" s="15">
        <v>17.414979091954585</v>
      </c>
      <c r="AW30" s="15">
        <v>17.390386986630016</v>
      </c>
      <c r="AX30" s="15">
        <v>17.368629659183718</v>
      </c>
      <c r="AY30" s="15">
        <v>17.349313835343573</v>
      </c>
    </row>
    <row r="31" spans="1:95">
      <c r="A31" s="3">
        <v>2</v>
      </c>
      <c r="C31" s="135">
        <v>-1</v>
      </c>
      <c r="D31" s="143"/>
      <c r="E31" s="9" t="s">
        <v>968</v>
      </c>
      <c r="F31" s="10" t="s">
        <v>983</v>
      </c>
      <c r="G31" s="18">
        <v>3500</v>
      </c>
      <c r="H31" s="19">
        <v>3500</v>
      </c>
      <c r="I31" s="19">
        <v>3500</v>
      </c>
      <c r="J31" s="19">
        <v>3500</v>
      </c>
      <c r="K31" s="19">
        <v>3500</v>
      </c>
      <c r="L31" s="19">
        <v>3500</v>
      </c>
      <c r="M31" s="19">
        <v>3500</v>
      </c>
      <c r="N31" s="20">
        <v>3500</v>
      </c>
      <c r="P31" s="143"/>
      <c r="Q31" s="9" t="s">
        <v>968</v>
      </c>
      <c r="R31" s="10" t="s">
        <v>983</v>
      </c>
      <c r="S31" s="18">
        <v>17.5</v>
      </c>
      <c r="T31" s="19">
        <v>17.5</v>
      </c>
      <c r="U31" s="19">
        <v>17.5</v>
      </c>
      <c r="V31" s="19">
        <v>17.5</v>
      </c>
      <c r="W31" s="19">
        <v>17.5</v>
      </c>
      <c r="X31" s="19">
        <v>17.5</v>
      </c>
      <c r="Y31" s="19">
        <v>17.5</v>
      </c>
      <c r="Z31" s="20">
        <v>17.5</v>
      </c>
      <c r="AA31" s="40"/>
      <c r="AB31" s="8">
        <v>37</v>
      </c>
      <c r="AC31" s="135" t="s">
        <v>585</v>
      </c>
      <c r="AD31" s="135" t="s">
        <v>969</v>
      </c>
      <c r="AE31" s="135" t="s">
        <v>979</v>
      </c>
      <c r="AF31" s="135">
        <v>1410</v>
      </c>
      <c r="AG31" s="135">
        <v>1410</v>
      </c>
      <c r="AH31" s="135">
        <v>1410</v>
      </c>
      <c r="AI31" s="135">
        <v>1400</v>
      </c>
      <c r="AJ31" s="135">
        <v>1400</v>
      </c>
      <c r="AK31" s="135">
        <v>1400</v>
      </c>
      <c r="AL31" s="135">
        <v>1400</v>
      </c>
      <c r="AM31" s="135">
        <v>1400</v>
      </c>
      <c r="AO31" s="135" t="s">
        <v>585</v>
      </c>
      <c r="AP31" s="135" t="s">
        <v>969</v>
      </c>
      <c r="AQ31" s="135" t="s">
        <v>979</v>
      </c>
      <c r="AR31" s="15">
        <v>7.05</v>
      </c>
      <c r="AS31" s="15">
        <v>7.0468371186878089</v>
      </c>
      <c r="AT31" s="15">
        <v>7.0339104211636778</v>
      </c>
      <c r="AU31" s="15">
        <v>7.0227920758079385</v>
      </c>
      <c r="AV31" s="15">
        <v>7.015748719901703</v>
      </c>
      <c r="AW31" s="15">
        <v>7.0058416146138063</v>
      </c>
      <c r="AX31" s="15">
        <v>6.9970765198425839</v>
      </c>
      <c r="AY31" s="15">
        <v>6.9892950022384106</v>
      </c>
    </row>
    <row r="32" spans="1:95" ht="15.75" thickBot="1">
      <c r="A32" s="3">
        <v>3</v>
      </c>
      <c r="D32" s="144"/>
      <c r="E32" s="21" t="s">
        <v>969</v>
      </c>
      <c r="F32" s="22" t="s">
        <v>983</v>
      </c>
      <c r="G32" s="23">
        <v>3500</v>
      </c>
      <c r="H32" s="24">
        <v>3500</v>
      </c>
      <c r="I32" s="24">
        <v>3500</v>
      </c>
      <c r="J32" s="24">
        <v>3500</v>
      </c>
      <c r="K32" s="24">
        <v>3500</v>
      </c>
      <c r="L32" s="24">
        <v>3500</v>
      </c>
      <c r="M32" s="24">
        <v>3500</v>
      </c>
      <c r="N32" s="25">
        <v>3500</v>
      </c>
      <c r="P32" s="144"/>
      <c r="Q32" s="21" t="s">
        <v>969</v>
      </c>
      <c r="R32" s="22" t="s">
        <v>983</v>
      </c>
      <c r="S32" s="23">
        <v>17.5</v>
      </c>
      <c r="T32" s="24">
        <v>17.5</v>
      </c>
      <c r="U32" s="24">
        <v>17.5</v>
      </c>
      <c r="V32" s="24">
        <v>17.5</v>
      </c>
      <c r="W32" s="24">
        <v>17.5</v>
      </c>
      <c r="X32" s="24">
        <v>17.5</v>
      </c>
      <c r="Y32" s="24">
        <v>17.5</v>
      </c>
      <c r="Z32" s="25">
        <v>17.5</v>
      </c>
      <c r="AA32" s="40"/>
      <c r="AB32" s="8">
        <v>52</v>
      </c>
      <c r="AC32" s="135" t="s">
        <v>587</v>
      </c>
      <c r="AD32" s="135" t="s">
        <v>969</v>
      </c>
      <c r="AE32" s="135" t="s">
        <v>979</v>
      </c>
      <c r="AF32" s="135">
        <v>4000</v>
      </c>
      <c r="AG32" s="135">
        <v>4000</v>
      </c>
      <c r="AH32" s="135">
        <v>3990</v>
      </c>
      <c r="AI32" s="135">
        <v>3980</v>
      </c>
      <c r="AJ32" s="135">
        <v>3980</v>
      </c>
      <c r="AK32" s="135">
        <v>3970</v>
      </c>
      <c r="AL32" s="135">
        <v>3970</v>
      </c>
      <c r="AM32" s="135">
        <v>3970</v>
      </c>
      <c r="AO32" s="135" t="s">
        <v>587</v>
      </c>
      <c r="AP32" s="135" t="s">
        <v>969</v>
      </c>
      <c r="AQ32" s="135" t="s">
        <v>979</v>
      </c>
      <c r="AR32" s="15">
        <v>20</v>
      </c>
      <c r="AS32" s="15">
        <v>19.991027287057612</v>
      </c>
      <c r="AT32" s="15">
        <v>19.954355804719651</v>
      </c>
      <c r="AU32" s="15">
        <v>19.922814399455142</v>
      </c>
      <c r="AV32" s="15">
        <v>19.902833247948092</v>
      </c>
      <c r="AW32" s="15">
        <v>19.874727984720014</v>
      </c>
      <c r="AX32" s="15">
        <v>19.849862467638534</v>
      </c>
      <c r="AY32" s="15">
        <v>19.827787240392649</v>
      </c>
    </row>
    <row r="33" spans="1:51" ht="15.75" thickBot="1">
      <c r="AA33" s="40"/>
      <c r="AB33" s="8">
        <v>67</v>
      </c>
      <c r="AC33" s="135" t="s">
        <v>589</v>
      </c>
      <c r="AD33" s="135" t="s">
        <v>969</v>
      </c>
      <c r="AE33" s="135" t="s">
        <v>979</v>
      </c>
      <c r="AF33" s="135">
        <v>1740</v>
      </c>
      <c r="AG33" s="135">
        <v>1740</v>
      </c>
      <c r="AH33" s="135">
        <v>1740</v>
      </c>
      <c r="AI33" s="135">
        <v>1730</v>
      </c>
      <c r="AJ33" s="135">
        <v>1730</v>
      </c>
      <c r="AK33" s="135">
        <v>1730</v>
      </c>
      <c r="AL33" s="135">
        <v>1730</v>
      </c>
      <c r="AM33" s="135">
        <v>1730</v>
      </c>
      <c r="AO33" s="135" t="s">
        <v>589</v>
      </c>
      <c r="AP33" s="135" t="s">
        <v>969</v>
      </c>
      <c r="AQ33" s="135" t="s">
        <v>979</v>
      </c>
      <c r="AR33" s="15">
        <v>17.400000000000002</v>
      </c>
      <c r="AS33" s="15">
        <v>17.392193739740122</v>
      </c>
      <c r="AT33" s="15">
        <v>17.360289550106099</v>
      </c>
      <c r="AU33" s="15">
        <v>17.332848527525975</v>
      </c>
      <c r="AV33" s="15">
        <v>17.315464925714846</v>
      </c>
      <c r="AW33" s="15">
        <v>17.291013346706418</v>
      </c>
      <c r="AX33" s="15">
        <v>17.26938034684553</v>
      </c>
      <c r="AY33" s="15">
        <v>17.250174899141609</v>
      </c>
    </row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C34" s="135" t="s">
        <v>591</v>
      </c>
      <c r="AD34" s="135" t="s">
        <v>969</v>
      </c>
      <c r="AE34" s="135" t="s">
        <v>979</v>
      </c>
      <c r="AF34" s="135">
        <v>5000</v>
      </c>
      <c r="AG34" s="135">
        <v>5000</v>
      </c>
      <c r="AH34" s="135">
        <v>4990</v>
      </c>
      <c r="AI34" s="135">
        <v>4980</v>
      </c>
      <c r="AJ34" s="135">
        <v>4980</v>
      </c>
      <c r="AK34" s="135">
        <v>4970</v>
      </c>
      <c r="AL34" s="135">
        <v>4960</v>
      </c>
      <c r="AM34" s="135">
        <v>4960</v>
      </c>
      <c r="AO34" s="135" t="s">
        <v>591</v>
      </c>
      <c r="AP34" s="135" t="s">
        <v>969</v>
      </c>
      <c r="AQ34" s="135" t="s">
        <v>979</v>
      </c>
      <c r="AR34" s="15">
        <v>50</v>
      </c>
      <c r="AS34" s="15">
        <v>49.977568217644034</v>
      </c>
      <c r="AT34" s="15">
        <v>49.885889511799135</v>
      </c>
      <c r="AU34" s="15">
        <v>49.807035998637865</v>
      </c>
      <c r="AV34" s="15">
        <v>49.757083119870238</v>
      </c>
      <c r="AW34" s="15">
        <v>49.686819961800047</v>
      </c>
      <c r="AX34" s="15">
        <v>49.62465616909634</v>
      </c>
      <c r="AY34" s="15">
        <v>49.569468100981631</v>
      </c>
    </row>
    <row r="35" spans="1:51" ht="15" customHeight="1">
      <c r="A35" s="3">
        <v>1</v>
      </c>
      <c r="B35" s="7" t="s">
        <v>1192</v>
      </c>
      <c r="C35" s="8" t="s">
        <v>966</v>
      </c>
      <c r="D35" s="143" t="s">
        <v>585</v>
      </c>
      <c r="E35" s="9" t="s">
        <v>967</v>
      </c>
      <c r="F35" s="10" t="s">
        <v>979</v>
      </c>
      <c r="G35" s="11">
        <v>1410</v>
      </c>
      <c r="H35" s="12">
        <v>1410</v>
      </c>
      <c r="I35" s="12">
        <v>1410</v>
      </c>
      <c r="J35" s="12">
        <v>1410</v>
      </c>
      <c r="K35" s="12">
        <v>1410</v>
      </c>
      <c r="L35" s="12">
        <v>1410</v>
      </c>
      <c r="M35" s="12">
        <v>1410</v>
      </c>
      <c r="N35" s="13">
        <v>1410</v>
      </c>
      <c r="P35" s="143" t="s">
        <v>585</v>
      </c>
      <c r="Q35" s="9" t="s">
        <v>967</v>
      </c>
      <c r="R35" s="10" t="s">
        <v>979</v>
      </c>
      <c r="S35" s="11">
        <v>7.05</v>
      </c>
      <c r="T35" s="12">
        <v>7.0412661306843152</v>
      </c>
      <c r="U35" s="12">
        <v>7.0375253355733651</v>
      </c>
      <c r="V35" s="12">
        <v>7.0351553065962156</v>
      </c>
      <c r="W35" s="12">
        <v>7.0331900923750617</v>
      </c>
      <c r="X35" s="12">
        <v>7.0316851915503165</v>
      </c>
      <c r="Y35" s="12">
        <v>7.029840018250594</v>
      </c>
      <c r="Z35" s="13">
        <v>7.0276779884107814</v>
      </c>
      <c r="AA35" s="40"/>
      <c r="AB35" s="8">
        <v>97</v>
      </c>
      <c r="AC35" s="135" t="s">
        <v>596</v>
      </c>
      <c r="AD35" s="135" t="s">
        <v>969</v>
      </c>
      <c r="AE35" s="135" t="s">
        <v>979</v>
      </c>
      <c r="AF35" s="135">
        <v>3000</v>
      </c>
      <c r="AG35" s="135">
        <v>3000</v>
      </c>
      <c r="AH35" s="135">
        <v>2990</v>
      </c>
      <c r="AI35" s="135">
        <v>2990</v>
      </c>
      <c r="AJ35" s="135">
        <v>2990</v>
      </c>
      <c r="AK35" s="135">
        <v>2980</v>
      </c>
      <c r="AL35" s="135">
        <v>2980</v>
      </c>
      <c r="AM35" s="135">
        <v>2970</v>
      </c>
      <c r="AO35" s="135" t="s">
        <v>596</v>
      </c>
      <c r="AP35" s="135" t="s">
        <v>969</v>
      </c>
      <c r="AQ35" s="135" t="s">
        <v>979</v>
      </c>
      <c r="AR35" s="15">
        <v>15</v>
      </c>
      <c r="AS35" s="15">
        <v>14.993270465293211</v>
      </c>
      <c r="AT35" s="15">
        <v>14.965766853539741</v>
      </c>
      <c r="AU35" s="15">
        <v>14.942110799591358</v>
      </c>
      <c r="AV35" s="15">
        <v>14.927124935961071</v>
      </c>
      <c r="AW35" s="15">
        <v>14.906045988540013</v>
      </c>
      <c r="AX35" s="15">
        <v>14.887396850728903</v>
      </c>
      <c r="AY35" s="15">
        <v>14.870840430294491</v>
      </c>
    </row>
    <row r="36" spans="1:51">
      <c r="A36" s="3">
        <v>2</v>
      </c>
      <c r="C36" s="135">
        <v>-1</v>
      </c>
      <c r="D36" s="143"/>
      <c r="E36" s="9" t="s">
        <v>968</v>
      </c>
      <c r="F36" s="10" t="s">
        <v>979</v>
      </c>
      <c r="G36" s="18">
        <v>1410</v>
      </c>
      <c r="H36" s="19">
        <v>1410</v>
      </c>
      <c r="I36" s="19">
        <v>1410</v>
      </c>
      <c r="J36" s="19">
        <v>1410</v>
      </c>
      <c r="K36" s="19">
        <v>1410</v>
      </c>
      <c r="L36" s="19">
        <v>1410</v>
      </c>
      <c r="M36" s="19">
        <v>1400</v>
      </c>
      <c r="N36" s="20">
        <v>1400</v>
      </c>
      <c r="P36" s="143"/>
      <c r="Q36" s="9" t="s">
        <v>968</v>
      </c>
      <c r="R36" s="10" t="s">
        <v>979</v>
      </c>
      <c r="S36" s="18">
        <v>7.05</v>
      </c>
      <c r="T36" s="19">
        <v>7.047767336667687</v>
      </c>
      <c r="U36" s="19">
        <v>7.0428913753434648</v>
      </c>
      <c r="V36" s="19">
        <v>7.0378806325561287</v>
      </c>
      <c r="W36" s="19">
        <v>7.0328087719211112</v>
      </c>
      <c r="X36" s="19">
        <v>7.027083538688637</v>
      </c>
      <c r="Y36" s="19">
        <v>7.0220422147071364</v>
      </c>
      <c r="Z36" s="20">
        <v>7.017824334946166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4"/>
      <c r="E37" s="21" t="s">
        <v>969</v>
      </c>
      <c r="F37" s="22" t="s">
        <v>979</v>
      </c>
      <c r="G37" s="23">
        <v>1410</v>
      </c>
      <c r="H37" s="24">
        <v>1410</v>
      </c>
      <c r="I37" s="24">
        <v>1410</v>
      </c>
      <c r="J37" s="24">
        <v>1400</v>
      </c>
      <c r="K37" s="24">
        <v>1400</v>
      </c>
      <c r="L37" s="24">
        <v>1400</v>
      </c>
      <c r="M37" s="24">
        <v>1400</v>
      </c>
      <c r="N37" s="25">
        <v>1400</v>
      </c>
      <c r="P37" s="144"/>
      <c r="Q37" s="21" t="s">
        <v>969</v>
      </c>
      <c r="R37" s="22" t="s">
        <v>979</v>
      </c>
      <c r="S37" s="23">
        <v>7.05</v>
      </c>
      <c r="T37" s="24">
        <v>7.0468371186878089</v>
      </c>
      <c r="U37" s="24">
        <v>7.0339104211636778</v>
      </c>
      <c r="V37" s="24">
        <v>7.0227920758079385</v>
      </c>
      <c r="W37" s="24">
        <v>7.015748719901703</v>
      </c>
      <c r="X37" s="24">
        <v>7.0058416146138063</v>
      </c>
      <c r="Y37" s="24">
        <v>6.9970765198425839</v>
      </c>
      <c r="Z37" s="25">
        <v>6.9892950022384106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1192</v>
      </c>
      <c r="C40" s="8" t="s">
        <v>970</v>
      </c>
      <c r="D40" s="143" t="s">
        <v>585</v>
      </c>
      <c r="E40" s="9" t="s">
        <v>967</v>
      </c>
      <c r="F40" s="10" t="s">
        <v>982</v>
      </c>
      <c r="G40" s="11">
        <v>1410</v>
      </c>
      <c r="H40" s="12">
        <v>1410</v>
      </c>
      <c r="I40" s="12">
        <v>1400</v>
      </c>
      <c r="J40" s="12">
        <v>1400</v>
      </c>
      <c r="K40" s="12">
        <v>1400</v>
      </c>
      <c r="L40" s="12">
        <v>1400</v>
      </c>
      <c r="M40" s="12">
        <v>1400</v>
      </c>
      <c r="N40" s="13">
        <v>1400</v>
      </c>
      <c r="P40" s="143" t="s">
        <v>585</v>
      </c>
      <c r="Q40" s="9" t="s">
        <v>967</v>
      </c>
      <c r="R40" s="10" t="s">
        <v>982</v>
      </c>
      <c r="S40" s="11">
        <v>7.05</v>
      </c>
      <c r="T40" s="12">
        <v>7.0324545763391519</v>
      </c>
      <c r="U40" s="12">
        <v>7.0249464331636133</v>
      </c>
      <c r="V40" s="12">
        <v>7.0201916378993774</v>
      </c>
      <c r="W40" s="12">
        <v>7.0162502162706009</v>
      </c>
      <c r="X40" s="12">
        <v>7.0132327484109478</v>
      </c>
      <c r="Y40" s="12">
        <v>7.0095338923758526</v>
      </c>
      <c r="Z40" s="13">
        <v>7.0052011096385769</v>
      </c>
      <c r="AF40" s="135">
        <v>2015</v>
      </c>
      <c r="AG40" s="135">
        <v>2020</v>
      </c>
      <c r="AH40" s="135">
        <v>2025</v>
      </c>
      <c r="AI40" s="135">
        <v>2030</v>
      </c>
      <c r="AJ40" s="135">
        <v>2035</v>
      </c>
      <c r="AK40" s="135">
        <v>2040</v>
      </c>
      <c r="AL40" s="135">
        <v>2045</v>
      </c>
      <c r="AM40" s="135">
        <v>2050</v>
      </c>
      <c r="AR40" s="135">
        <v>2015</v>
      </c>
      <c r="AS40" s="135">
        <v>2020</v>
      </c>
      <c r="AT40" s="135">
        <v>2025</v>
      </c>
      <c r="AU40" s="135">
        <v>2030</v>
      </c>
      <c r="AV40" s="135">
        <v>2035</v>
      </c>
      <c r="AW40" s="135">
        <v>2040</v>
      </c>
      <c r="AX40" s="135">
        <v>2045</v>
      </c>
      <c r="AY40" s="135">
        <v>2050</v>
      </c>
    </row>
    <row r="41" spans="1:51">
      <c r="A41" s="3">
        <v>2</v>
      </c>
      <c r="C41" s="135">
        <v>-1</v>
      </c>
      <c r="D41" s="143"/>
      <c r="E41" s="9" t="s">
        <v>968</v>
      </c>
      <c r="F41" s="10" t="s">
        <v>982</v>
      </c>
      <c r="G41" s="18">
        <v>1410</v>
      </c>
      <c r="H41" s="19">
        <v>1410</v>
      </c>
      <c r="I41" s="19">
        <v>1410</v>
      </c>
      <c r="J41" s="19">
        <v>1410</v>
      </c>
      <c r="K41" s="19">
        <v>1400</v>
      </c>
      <c r="L41" s="19">
        <v>1400</v>
      </c>
      <c r="M41" s="19">
        <v>1400</v>
      </c>
      <c r="N41" s="20">
        <v>1400</v>
      </c>
      <c r="P41" s="143"/>
      <c r="Q41" s="9" t="s">
        <v>968</v>
      </c>
      <c r="R41" s="10" t="s">
        <v>982</v>
      </c>
      <c r="S41" s="18">
        <v>7.05</v>
      </c>
      <c r="T41" s="19">
        <v>7.0455127241802114</v>
      </c>
      <c r="U41" s="19">
        <v>7.0357178579117567</v>
      </c>
      <c r="V41" s="19">
        <v>7.0256593758797932</v>
      </c>
      <c r="W41" s="19">
        <v>7.0154855711548478</v>
      </c>
      <c r="X41" s="19">
        <v>7.0040100477590919</v>
      </c>
      <c r="Y41" s="19">
        <v>6.9939131523986617</v>
      </c>
      <c r="Z41" s="20">
        <v>6.9854710966589595</v>
      </c>
      <c r="AB41" s="8">
        <v>10</v>
      </c>
      <c r="AC41" s="135" t="s">
        <v>581</v>
      </c>
      <c r="AD41" s="135" t="s">
        <v>967</v>
      </c>
      <c r="AE41" s="135" t="s">
        <v>982</v>
      </c>
      <c r="AF41" s="135">
        <v>1090</v>
      </c>
      <c r="AG41" s="135">
        <v>1090</v>
      </c>
      <c r="AH41" s="135">
        <v>1090</v>
      </c>
      <c r="AI41" s="135">
        <v>1090</v>
      </c>
      <c r="AJ41" s="135">
        <v>1080</v>
      </c>
      <c r="AK41" s="135">
        <v>1080</v>
      </c>
      <c r="AL41" s="135">
        <v>1080</v>
      </c>
      <c r="AM41" s="135">
        <v>1080</v>
      </c>
      <c r="AO41" s="135" t="s">
        <v>581</v>
      </c>
      <c r="AP41" s="135" t="s">
        <v>967</v>
      </c>
      <c r="AQ41" s="135" t="s">
        <v>982</v>
      </c>
      <c r="AR41" s="15">
        <v>5.45</v>
      </c>
      <c r="AS41" s="15">
        <v>5.4364365164607626</v>
      </c>
      <c r="AT41" s="15">
        <v>5.4306323490413755</v>
      </c>
      <c r="AU41" s="15">
        <v>5.4269566562484544</v>
      </c>
      <c r="AV41" s="15">
        <v>5.4239097416559963</v>
      </c>
      <c r="AW41" s="15">
        <v>5.4215770891971147</v>
      </c>
      <c r="AX41" s="15">
        <v>5.418717689850836</v>
      </c>
      <c r="AY41" s="15">
        <v>5.4153682336922317</v>
      </c>
    </row>
    <row r="42" spans="1:51" ht="15.75" thickBot="1">
      <c r="A42" s="3">
        <v>3</v>
      </c>
      <c r="D42" s="144"/>
      <c r="E42" s="21" t="s">
        <v>969</v>
      </c>
      <c r="F42" s="22" t="s">
        <v>982</v>
      </c>
      <c r="G42" s="23">
        <v>1410</v>
      </c>
      <c r="H42" s="24">
        <v>1410</v>
      </c>
      <c r="I42" s="24">
        <v>1400</v>
      </c>
      <c r="J42" s="24">
        <v>1400</v>
      </c>
      <c r="K42" s="24">
        <v>1400</v>
      </c>
      <c r="L42" s="24">
        <v>1390</v>
      </c>
      <c r="M42" s="24">
        <v>1390</v>
      </c>
      <c r="N42" s="25">
        <v>1390</v>
      </c>
      <c r="P42" s="144"/>
      <c r="Q42" s="21" t="s">
        <v>969</v>
      </c>
      <c r="R42" s="22" t="s">
        <v>982</v>
      </c>
      <c r="S42" s="23">
        <v>7.05</v>
      </c>
      <c r="T42" s="24">
        <v>7.043643567018071</v>
      </c>
      <c r="U42" s="24">
        <v>7.0176947741498354</v>
      </c>
      <c r="V42" s="24">
        <v>6.9954145303879613</v>
      </c>
      <c r="W42" s="24">
        <v>6.9813186493234847</v>
      </c>
      <c r="X42" s="24">
        <v>6.9615157239831067</v>
      </c>
      <c r="Y42" s="24">
        <v>6.9440190867366294</v>
      </c>
      <c r="Z42" s="25">
        <v>6.9285043799177517</v>
      </c>
      <c r="AB42" s="8">
        <v>25</v>
      </c>
      <c r="AC42" s="135" t="s">
        <v>583</v>
      </c>
      <c r="AD42" s="135" t="s">
        <v>967</v>
      </c>
      <c r="AE42" s="135" t="s">
        <v>982</v>
      </c>
      <c r="AF42" s="135">
        <v>3500</v>
      </c>
      <c r="AG42" s="135">
        <v>3490</v>
      </c>
      <c r="AH42" s="135">
        <v>3490</v>
      </c>
      <c r="AI42" s="135">
        <v>3490</v>
      </c>
      <c r="AJ42" s="135">
        <v>3480</v>
      </c>
      <c r="AK42" s="135">
        <v>3480</v>
      </c>
      <c r="AL42" s="135">
        <v>3480</v>
      </c>
      <c r="AM42" s="135">
        <v>3480</v>
      </c>
      <c r="AO42" s="135" t="s">
        <v>583</v>
      </c>
      <c r="AP42" s="135" t="s">
        <v>967</v>
      </c>
      <c r="AQ42" s="135" t="s">
        <v>982</v>
      </c>
      <c r="AR42" s="15">
        <v>17.5</v>
      </c>
      <c r="AS42" s="15">
        <v>17.456447529919878</v>
      </c>
      <c r="AT42" s="15">
        <v>17.437810295086983</v>
      </c>
      <c r="AU42" s="15">
        <v>17.426007611806963</v>
      </c>
      <c r="AV42" s="15">
        <v>17.416223941097233</v>
      </c>
      <c r="AW42" s="15">
        <v>17.408733772651285</v>
      </c>
      <c r="AX42" s="15">
        <v>17.399552215117364</v>
      </c>
      <c r="AY42" s="15">
        <v>17.388797080663132</v>
      </c>
    </row>
    <row r="43" spans="1:51" ht="15.75" thickBot="1">
      <c r="AB43" s="8">
        <v>40</v>
      </c>
      <c r="AC43" s="135" t="s">
        <v>585</v>
      </c>
      <c r="AD43" s="135" t="s">
        <v>967</v>
      </c>
      <c r="AE43" s="135" t="s">
        <v>982</v>
      </c>
      <c r="AF43" s="135">
        <v>1410</v>
      </c>
      <c r="AG43" s="135">
        <v>1410</v>
      </c>
      <c r="AH43" s="135">
        <v>1400</v>
      </c>
      <c r="AI43" s="135">
        <v>1400</v>
      </c>
      <c r="AJ43" s="135">
        <v>1400</v>
      </c>
      <c r="AK43" s="135">
        <v>1400</v>
      </c>
      <c r="AL43" s="135">
        <v>1400</v>
      </c>
      <c r="AM43" s="135">
        <v>1400</v>
      </c>
      <c r="AO43" s="135" t="s">
        <v>585</v>
      </c>
      <c r="AP43" s="135" t="s">
        <v>967</v>
      </c>
      <c r="AQ43" s="135" t="s">
        <v>982</v>
      </c>
      <c r="AR43" s="15">
        <v>7.05</v>
      </c>
      <c r="AS43" s="15">
        <v>7.0324545763391519</v>
      </c>
      <c r="AT43" s="15">
        <v>7.0249464331636133</v>
      </c>
      <c r="AU43" s="15">
        <v>7.0201916378993774</v>
      </c>
      <c r="AV43" s="15">
        <v>7.0162502162706009</v>
      </c>
      <c r="AW43" s="15">
        <v>7.0132327484109478</v>
      </c>
      <c r="AX43" s="15">
        <v>7.0095338923758526</v>
      </c>
      <c r="AY43" s="15">
        <v>7.0052011096385769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135" t="s">
        <v>587</v>
      </c>
      <c r="AD44" s="135" t="s">
        <v>967</v>
      </c>
      <c r="AE44" s="135" t="s">
        <v>982</v>
      </c>
      <c r="AF44" s="135">
        <v>4000</v>
      </c>
      <c r="AG44" s="135">
        <v>3990</v>
      </c>
      <c r="AH44" s="135">
        <v>3990</v>
      </c>
      <c r="AI44" s="135">
        <v>3980</v>
      </c>
      <c r="AJ44" s="135">
        <v>3980</v>
      </c>
      <c r="AK44" s="135">
        <v>3980</v>
      </c>
      <c r="AL44" s="135">
        <v>3980</v>
      </c>
      <c r="AM44" s="135">
        <v>3970</v>
      </c>
      <c r="AO44" s="135" t="s">
        <v>587</v>
      </c>
      <c r="AP44" s="135" t="s">
        <v>967</v>
      </c>
      <c r="AQ44" s="135" t="s">
        <v>982</v>
      </c>
      <c r="AR44" s="15">
        <v>20</v>
      </c>
      <c r="AS44" s="15">
        <v>19.950225748479863</v>
      </c>
      <c r="AT44" s="15">
        <v>19.928926051527977</v>
      </c>
      <c r="AU44" s="15">
        <v>19.915437270636527</v>
      </c>
      <c r="AV44" s="15">
        <v>19.904255932682549</v>
      </c>
      <c r="AW44" s="15">
        <v>19.895695740172894</v>
      </c>
      <c r="AX44" s="15">
        <v>19.885202531562694</v>
      </c>
      <c r="AY44" s="15">
        <v>19.872910949329288</v>
      </c>
    </row>
    <row r="45" spans="1:51" ht="15" customHeight="1">
      <c r="A45" s="3">
        <v>1</v>
      </c>
      <c r="B45" s="7" t="s">
        <v>1192</v>
      </c>
      <c r="C45" s="8" t="s">
        <v>973</v>
      </c>
      <c r="D45" s="143" t="s">
        <v>585</v>
      </c>
      <c r="E45" s="9" t="s">
        <v>967</v>
      </c>
      <c r="F45" s="10" t="s">
        <v>983</v>
      </c>
      <c r="G45" s="11">
        <v>1410</v>
      </c>
      <c r="H45" s="12">
        <v>1410</v>
      </c>
      <c r="I45" s="12">
        <v>1410</v>
      </c>
      <c r="J45" s="12">
        <v>1410</v>
      </c>
      <c r="K45" s="12">
        <v>1410</v>
      </c>
      <c r="L45" s="12">
        <v>1410</v>
      </c>
      <c r="M45" s="12">
        <v>1410</v>
      </c>
      <c r="N45" s="13">
        <v>1410</v>
      </c>
      <c r="P45" s="143" t="s">
        <v>585</v>
      </c>
      <c r="Q45" s="9" t="s">
        <v>967</v>
      </c>
      <c r="R45" s="10" t="s">
        <v>983</v>
      </c>
      <c r="S45" s="11">
        <v>7.05</v>
      </c>
      <c r="T45" s="12">
        <v>7.05</v>
      </c>
      <c r="U45" s="12">
        <v>7.05</v>
      </c>
      <c r="V45" s="12">
        <v>7.05</v>
      </c>
      <c r="W45" s="12">
        <v>7.05</v>
      </c>
      <c r="X45" s="12">
        <v>7.05</v>
      </c>
      <c r="Y45" s="12">
        <v>7.05</v>
      </c>
      <c r="Z45" s="13">
        <v>7.05</v>
      </c>
      <c r="AB45" s="8">
        <v>70</v>
      </c>
      <c r="AC45" s="135" t="s">
        <v>589</v>
      </c>
      <c r="AD45" s="135" t="s">
        <v>967</v>
      </c>
      <c r="AE45" s="135" t="s">
        <v>982</v>
      </c>
      <c r="AF45" s="135">
        <v>1740</v>
      </c>
      <c r="AG45" s="135">
        <v>1740</v>
      </c>
      <c r="AH45" s="135">
        <v>1730</v>
      </c>
      <c r="AI45" s="135">
        <v>1730</v>
      </c>
      <c r="AJ45" s="135">
        <v>1730</v>
      </c>
      <c r="AK45" s="135">
        <v>1730</v>
      </c>
      <c r="AL45" s="135">
        <v>1730</v>
      </c>
      <c r="AM45" s="135">
        <v>1730</v>
      </c>
      <c r="AO45" s="135" t="s">
        <v>589</v>
      </c>
      <c r="AP45" s="135" t="s">
        <v>967</v>
      </c>
      <c r="AQ45" s="135" t="s">
        <v>982</v>
      </c>
      <c r="AR45" s="15">
        <v>17.400000000000002</v>
      </c>
      <c r="AS45" s="15">
        <v>17.35669640117748</v>
      </c>
      <c r="AT45" s="15">
        <v>17.338165664829344</v>
      </c>
      <c r="AU45" s="15">
        <v>17.326430425453779</v>
      </c>
      <c r="AV45" s="15">
        <v>17.316702661433823</v>
      </c>
      <c r="AW45" s="15">
        <v>17.309255293950422</v>
      </c>
      <c r="AX45" s="15">
        <v>17.300126202459548</v>
      </c>
      <c r="AY45" s="15">
        <v>17.289432525916485</v>
      </c>
    </row>
    <row r="46" spans="1:51">
      <c r="A46" s="3">
        <v>2</v>
      </c>
      <c r="C46" s="135">
        <v>-1</v>
      </c>
      <c r="D46" s="143"/>
      <c r="E46" s="9" t="s">
        <v>968</v>
      </c>
      <c r="F46" s="10" t="s">
        <v>983</v>
      </c>
      <c r="G46" s="18">
        <v>1410</v>
      </c>
      <c r="H46" s="19">
        <v>1410</v>
      </c>
      <c r="I46" s="19">
        <v>1410</v>
      </c>
      <c r="J46" s="19">
        <v>1410</v>
      </c>
      <c r="K46" s="19">
        <v>1410</v>
      </c>
      <c r="L46" s="19">
        <v>1410</v>
      </c>
      <c r="M46" s="19">
        <v>1410</v>
      </c>
      <c r="N46" s="20">
        <v>1410</v>
      </c>
      <c r="P46" s="143"/>
      <c r="Q46" s="9" t="s">
        <v>968</v>
      </c>
      <c r="R46" s="10" t="s">
        <v>983</v>
      </c>
      <c r="S46" s="18">
        <v>7.05</v>
      </c>
      <c r="T46" s="19">
        <v>7.05</v>
      </c>
      <c r="U46" s="19">
        <v>7.05</v>
      </c>
      <c r="V46" s="19">
        <v>7.05</v>
      </c>
      <c r="W46" s="19">
        <v>7.05</v>
      </c>
      <c r="X46" s="19">
        <v>7.05</v>
      </c>
      <c r="Y46" s="19">
        <v>7.05</v>
      </c>
      <c r="Z46" s="20">
        <v>7.05</v>
      </c>
      <c r="AB46" s="8">
        <v>85</v>
      </c>
      <c r="AC46" s="135" t="s">
        <v>591</v>
      </c>
      <c r="AD46" s="135" t="s">
        <v>967</v>
      </c>
      <c r="AE46" s="135" t="s">
        <v>982</v>
      </c>
      <c r="AF46" s="135">
        <v>5000</v>
      </c>
      <c r="AG46" s="135">
        <v>4990</v>
      </c>
      <c r="AH46" s="135">
        <v>4980</v>
      </c>
      <c r="AI46" s="135">
        <v>4980</v>
      </c>
      <c r="AJ46" s="135">
        <v>4980</v>
      </c>
      <c r="AK46" s="135">
        <v>4970</v>
      </c>
      <c r="AL46" s="135">
        <v>4970</v>
      </c>
      <c r="AM46" s="135">
        <v>4970</v>
      </c>
      <c r="AO46" s="135" t="s">
        <v>591</v>
      </c>
      <c r="AP46" s="135" t="s">
        <v>967</v>
      </c>
      <c r="AQ46" s="135" t="s">
        <v>982</v>
      </c>
      <c r="AR46" s="15">
        <v>50</v>
      </c>
      <c r="AS46" s="15">
        <v>49.875564371199651</v>
      </c>
      <c r="AT46" s="15">
        <v>49.822315128819945</v>
      </c>
      <c r="AU46" s="15">
        <v>49.788593176591313</v>
      </c>
      <c r="AV46" s="15">
        <v>49.760639831706378</v>
      </c>
      <c r="AW46" s="15">
        <v>49.739239350432236</v>
      </c>
      <c r="AX46" s="15">
        <v>49.713006328906744</v>
      </c>
      <c r="AY46" s="15">
        <v>49.682277373323224</v>
      </c>
    </row>
    <row r="47" spans="1:51" ht="15.75" thickBot="1">
      <c r="A47" s="3">
        <v>3</v>
      </c>
      <c r="D47" s="144"/>
      <c r="E47" s="21" t="s">
        <v>969</v>
      </c>
      <c r="F47" s="22" t="s">
        <v>983</v>
      </c>
      <c r="G47" s="23">
        <v>1410</v>
      </c>
      <c r="H47" s="24">
        <v>1410</v>
      </c>
      <c r="I47" s="24">
        <v>1410</v>
      </c>
      <c r="J47" s="24">
        <v>1410</v>
      </c>
      <c r="K47" s="24">
        <v>1410</v>
      </c>
      <c r="L47" s="24">
        <v>1410</v>
      </c>
      <c r="M47" s="24">
        <v>1410</v>
      </c>
      <c r="N47" s="25">
        <v>1410</v>
      </c>
      <c r="P47" s="144"/>
      <c r="Q47" s="21" t="s">
        <v>969</v>
      </c>
      <c r="R47" s="22" t="s">
        <v>983</v>
      </c>
      <c r="S47" s="23">
        <v>7.05</v>
      </c>
      <c r="T47" s="24">
        <v>7.05</v>
      </c>
      <c r="U47" s="24">
        <v>7.05</v>
      </c>
      <c r="V47" s="24">
        <v>7.05</v>
      </c>
      <c r="W47" s="24">
        <v>7.05</v>
      </c>
      <c r="X47" s="24">
        <v>7.05</v>
      </c>
      <c r="Y47" s="24">
        <v>7.05</v>
      </c>
      <c r="Z47" s="25">
        <v>7.05</v>
      </c>
      <c r="AB47" s="8">
        <v>100</v>
      </c>
      <c r="AC47" s="135" t="s">
        <v>596</v>
      </c>
      <c r="AD47" s="135" t="s">
        <v>967</v>
      </c>
      <c r="AE47" s="135" t="s">
        <v>982</v>
      </c>
      <c r="AF47" s="135">
        <v>3000</v>
      </c>
      <c r="AG47" s="135">
        <v>2990</v>
      </c>
      <c r="AH47" s="135">
        <v>2990</v>
      </c>
      <c r="AI47" s="135">
        <v>2990</v>
      </c>
      <c r="AJ47" s="135">
        <v>2990</v>
      </c>
      <c r="AK47" s="135">
        <v>2980</v>
      </c>
      <c r="AL47" s="135">
        <v>2980</v>
      </c>
      <c r="AM47" s="135">
        <v>2980</v>
      </c>
      <c r="AO47" s="135" t="s">
        <v>596</v>
      </c>
      <c r="AP47" s="135" t="s">
        <v>967</v>
      </c>
      <c r="AQ47" s="135" t="s">
        <v>982</v>
      </c>
      <c r="AR47" s="15">
        <v>15</v>
      </c>
      <c r="AS47" s="15">
        <v>14.962669311359896</v>
      </c>
      <c r="AT47" s="15">
        <v>14.946694538645984</v>
      </c>
      <c r="AU47" s="15">
        <v>14.936577952977393</v>
      </c>
      <c r="AV47" s="15">
        <v>14.928191949511911</v>
      </c>
      <c r="AW47" s="15">
        <v>14.921771805129669</v>
      </c>
      <c r="AX47" s="15">
        <v>14.913901898672021</v>
      </c>
      <c r="AY47" s="15">
        <v>14.904683211996964</v>
      </c>
    </row>
    <row r="48" spans="1:51" ht="15.75" thickBot="1"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5" t="s">
        <v>21</v>
      </c>
      <c r="F49" s="146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5" t="s">
        <v>21</v>
      </c>
      <c r="R49" s="146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1193</v>
      </c>
      <c r="C50" s="8" t="s">
        <v>966</v>
      </c>
      <c r="D50" s="143" t="s">
        <v>587</v>
      </c>
      <c r="E50" s="9" t="s">
        <v>967</v>
      </c>
      <c r="F50" s="10" t="s">
        <v>979</v>
      </c>
      <c r="G50" s="11">
        <v>4000</v>
      </c>
      <c r="H50" s="12">
        <v>4000</v>
      </c>
      <c r="I50" s="12">
        <v>3990</v>
      </c>
      <c r="J50" s="12">
        <v>3990</v>
      </c>
      <c r="K50" s="12">
        <v>3990</v>
      </c>
      <c r="L50" s="12">
        <v>3990</v>
      </c>
      <c r="M50" s="12">
        <v>3990</v>
      </c>
      <c r="N50" s="13">
        <v>3990</v>
      </c>
      <c r="P50" s="143" t="s">
        <v>587</v>
      </c>
      <c r="Q50" s="9" t="s">
        <v>967</v>
      </c>
      <c r="R50" s="10" t="s">
        <v>979</v>
      </c>
      <c r="S50" s="11">
        <v>20</v>
      </c>
      <c r="T50" s="12">
        <v>19.975223065771107</v>
      </c>
      <c r="U50" s="12">
        <v>19.964610881059194</v>
      </c>
      <c r="V50" s="12">
        <v>19.957887394599194</v>
      </c>
      <c r="W50" s="12">
        <v>19.952312318794501</v>
      </c>
      <c r="X50" s="12">
        <v>19.948043096596642</v>
      </c>
      <c r="Y50" s="12">
        <v>19.942808562413035</v>
      </c>
      <c r="Z50" s="13">
        <v>19.936675144427749</v>
      </c>
    </row>
    <row r="51" spans="1:51">
      <c r="A51" s="3">
        <v>2</v>
      </c>
      <c r="C51" s="135">
        <v>-1</v>
      </c>
      <c r="D51" s="143"/>
      <c r="E51" s="9" t="s">
        <v>968</v>
      </c>
      <c r="F51" s="10" t="s">
        <v>979</v>
      </c>
      <c r="G51" s="18">
        <v>4000</v>
      </c>
      <c r="H51" s="19">
        <v>4000</v>
      </c>
      <c r="I51" s="19">
        <v>4000</v>
      </c>
      <c r="J51" s="19">
        <v>3990</v>
      </c>
      <c r="K51" s="19">
        <v>3990</v>
      </c>
      <c r="L51" s="19">
        <v>3990</v>
      </c>
      <c r="M51" s="19">
        <v>3980</v>
      </c>
      <c r="N51" s="20">
        <v>3980</v>
      </c>
      <c r="P51" s="143"/>
      <c r="Q51" s="9" t="s">
        <v>968</v>
      </c>
      <c r="R51" s="10" t="s">
        <v>979</v>
      </c>
      <c r="S51" s="18">
        <v>20</v>
      </c>
      <c r="T51" s="19">
        <v>19.993666203312586</v>
      </c>
      <c r="U51" s="19">
        <v>19.97983368891763</v>
      </c>
      <c r="V51" s="19">
        <v>19.965618815762067</v>
      </c>
      <c r="W51" s="19">
        <v>19.951230558641452</v>
      </c>
      <c r="X51" s="19">
        <v>19.934988762237271</v>
      </c>
      <c r="Y51" s="19">
        <v>19.920687133920957</v>
      </c>
      <c r="Z51" s="20">
        <v>19.908721517577778</v>
      </c>
    </row>
    <row r="52" spans="1:51" ht="15.75" thickBot="1">
      <c r="A52" s="3">
        <v>3</v>
      </c>
      <c r="D52" s="144"/>
      <c r="E52" s="21" t="s">
        <v>969</v>
      </c>
      <c r="F52" s="22" t="s">
        <v>979</v>
      </c>
      <c r="G52" s="23">
        <v>4000</v>
      </c>
      <c r="H52" s="24">
        <v>4000</v>
      </c>
      <c r="I52" s="24">
        <v>3990</v>
      </c>
      <c r="J52" s="24">
        <v>3980</v>
      </c>
      <c r="K52" s="24">
        <v>3980</v>
      </c>
      <c r="L52" s="24">
        <v>3970</v>
      </c>
      <c r="M52" s="24">
        <v>3970</v>
      </c>
      <c r="N52" s="25">
        <v>3970</v>
      </c>
      <c r="P52" s="144"/>
      <c r="Q52" s="21" t="s">
        <v>969</v>
      </c>
      <c r="R52" s="22" t="s">
        <v>979</v>
      </c>
      <c r="S52" s="23">
        <v>20</v>
      </c>
      <c r="T52" s="24">
        <v>19.991027287057612</v>
      </c>
      <c r="U52" s="24">
        <v>19.954355804719651</v>
      </c>
      <c r="V52" s="24">
        <v>19.922814399455142</v>
      </c>
      <c r="W52" s="24">
        <v>19.902833247948092</v>
      </c>
      <c r="X52" s="24">
        <v>19.874727984720014</v>
      </c>
      <c r="Y52" s="24">
        <v>19.849862467638534</v>
      </c>
      <c r="Z52" s="25">
        <v>19.827787240392649</v>
      </c>
      <c r="AF52" s="135">
        <v>2015</v>
      </c>
      <c r="AG52" s="135">
        <v>2020</v>
      </c>
      <c r="AH52" s="135">
        <v>2025</v>
      </c>
      <c r="AI52" s="135">
        <v>2030</v>
      </c>
      <c r="AJ52" s="135">
        <v>2035</v>
      </c>
      <c r="AK52" s="135">
        <v>2040</v>
      </c>
      <c r="AL52" s="135">
        <v>2045</v>
      </c>
      <c r="AM52" s="135">
        <v>2050</v>
      </c>
      <c r="AR52" s="135">
        <v>2015</v>
      </c>
      <c r="AS52" s="135">
        <v>2020</v>
      </c>
      <c r="AT52" s="135">
        <v>2025</v>
      </c>
      <c r="AU52" s="135">
        <v>2030</v>
      </c>
      <c r="AV52" s="135">
        <v>2035</v>
      </c>
      <c r="AW52" s="135">
        <v>2040</v>
      </c>
      <c r="AX52" s="135">
        <v>2045</v>
      </c>
      <c r="AY52" s="135">
        <v>2050</v>
      </c>
    </row>
    <row r="53" spans="1:51" ht="15.75" thickBot="1">
      <c r="AB53" s="8">
        <v>11</v>
      </c>
      <c r="AC53" s="135" t="s">
        <v>581</v>
      </c>
      <c r="AD53" s="135" t="s">
        <v>968</v>
      </c>
      <c r="AE53" s="135" t="s">
        <v>982</v>
      </c>
      <c r="AF53" s="135">
        <v>1090</v>
      </c>
      <c r="AG53" s="135">
        <v>1090</v>
      </c>
      <c r="AH53" s="135">
        <v>1090</v>
      </c>
      <c r="AI53" s="135">
        <v>1090</v>
      </c>
      <c r="AJ53" s="135">
        <v>1080</v>
      </c>
      <c r="AK53" s="135">
        <v>1080</v>
      </c>
      <c r="AL53" s="135">
        <v>1080</v>
      </c>
      <c r="AM53" s="135">
        <v>1080</v>
      </c>
      <c r="AO53" s="135" t="s">
        <v>581</v>
      </c>
      <c r="AP53" s="135" t="s">
        <v>968</v>
      </c>
      <c r="AQ53" s="135" t="s">
        <v>982</v>
      </c>
      <c r="AR53" s="15">
        <v>5.45</v>
      </c>
      <c r="AS53" s="15">
        <v>5.4465311130187448</v>
      </c>
      <c r="AT53" s="15">
        <v>5.4389591951232727</v>
      </c>
      <c r="AU53" s="15">
        <v>5.431183489155301</v>
      </c>
      <c r="AV53" s="15">
        <v>5.4233186330204139</v>
      </c>
      <c r="AW53" s="15">
        <v>5.4144474837286598</v>
      </c>
      <c r="AX53" s="15">
        <v>5.4066420823507384</v>
      </c>
      <c r="AY53" s="15">
        <v>5.4001159541548001</v>
      </c>
    </row>
    <row r="54" spans="1:51" ht="15.75" thickBot="1">
      <c r="A54" s="3">
        <v>0</v>
      </c>
      <c r="D54" s="4"/>
      <c r="E54" s="145" t="s">
        <v>21</v>
      </c>
      <c r="F54" s="146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5" t="s">
        <v>21</v>
      </c>
      <c r="R54" s="146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135" t="s">
        <v>583</v>
      </c>
      <c r="AD54" s="135" t="s">
        <v>968</v>
      </c>
      <c r="AE54" s="135" t="s">
        <v>982</v>
      </c>
      <c r="AF54" s="135">
        <v>3500</v>
      </c>
      <c r="AG54" s="135">
        <v>3500</v>
      </c>
      <c r="AH54" s="135">
        <v>3490</v>
      </c>
      <c r="AI54" s="135">
        <v>3490</v>
      </c>
      <c r="AJ54" s="135">
        <v>3480</v>
      </c>
      <c r="AK54" s="135">
        <v>3480</v>
      </c>
      <c r="AL54" s="135">
        <v>3470</v>
      </c>
      <c r="AM54" s="135">
        <v>3470</v>
      </c>
      <c r="AO54" s="135" t="s">
        <v>583</v>
      </c>
      <c r="AP54" s="135" t="s">
        <v>968</v>
      </c>
      <c r="AQ54" s="135" t="s">
        <v>982</v>
      </c>
      <c r="AR54" s="15">
        <v>17.5</v>
      </c>
      <c r="AS54" s="15">
        <v>17.488861372078539</v>
      </c>
      <c r="AT54" s="15">
        <v>17.464547874249043</v>
      </c>
      <c r="AU54" s="15">
        <v>17.439580011049131</v>
      </c>
      <c r="AV54" s="15">
        <v>17.414325885845368</v>
      </c>
      <c r="AW54" s="15">
        <v>17.385840544082853</v>
      </c>
      <c r="AX54" s="15">
        <v>17.36077732864916</v>
      </c>
      <c r="AY54" s="15">
        <v>17.339821871139264</v>
      </c>
    </row>
    <row r="55" spans="1:51" ht="15" customHeight="1">
      <c r="A55" s="3">
        <v>1</v>
      </c>
      <c r="B55" s="7" t="s">
        <v>1193</v>
      </c>
      <c r="C55" s="8" t="s">
        <v>970</v>
      </c>
      <c r="D55" s="143" t="s">
        <v>587</v>
      </c>
      <c r="E55" s="9" t="s">
        <v>967</v>
      </c>
      <c r="F55" s="10" t="s">
        <v>982</v>
      </c>
      <c r="G55" s="11">
        <v>4000</v>
      </c>
      <c r="H55" s="12">
        <v>3990</v>
      </c>
      <c r="I55" s="12">
        <v>3990</v>
      </c>
      <c r="J55" s="12">
        <v>3980</v>
      </c>
      <c r="K55" s="12">
        <v>3980</v>
      </c>
      <c r="L55" s="12">
        <v>3980</v>
      </c>
      <c r="M55" s="12">
        <v>3980</v>
      </c>
      <c r="N55" s="13">
        <v>3970</v>
      </c>
      <c r="P55" s="143" t="s">
        <v>587</v>
      </c>
      <c r="Q55" s="9" t="s">
        <v>967</v>
      </c>
      <c r="R55" s="10" t="s">
        <v>982</v>
      </c>
      <c r="S55" s="11">
        <v>20</v>
      </c>
      <c r="T55" s="12">
        <v>19.950225748479863</v>
      </c>
      <c r="U55" s="12">
        <v>19.928926051527977</v>
      </c>
      <c r="V55" s="12">
        <v>19.915437270636527</v>
      </c>
      <c r="W55" s="12">
        <v>19.904255932682549</v>
      </c>
      <c r="X55" s="12">
        <v>19.895695740172894</v>
      </c>
      <c r="Y55" s="12">
        <v>19.885202531562694</v>
      </c>
      <c r="Z55" s="13">
        <v>19.872910949329288</v>
      </c>
      <c r="AB55" s="8">
        <v>41</v>
      </c>
      <c r="AC55" s="135" t="s">
        <v>585</v>
      </c>
      <c r="AD55" s="135" t="s">
        <v>968</v>
      </c>
      <c r="AE55" s="135" t="s">
        <v>982</v>
      </c>
      <c r="AF55" s="135">
        <v>1410</v>
      </c>
      <c r="AG55" s="135">
        <v>1410</v>
      </c>
      <c r="AH55" s="135">
        <v>1410</v>
      </c>
      <c r="AI55" s="135">
        <v>1410</v>
      </c>
      <c r="AJ55" s="135">
        <v>1400</v>
      </c>
      <c r="AK55" s="135">
        <v>1400</v>
      </c>
      <c r="AL55" s="135">
        <v>1400</v>
      </c>
      <c r="AM55" s="135">
        <v>1400</v>
      </c>
      <c r="AO55" s="135" t="s">
        <v>585</v>
      </c>
      <c r="AP55" s="135" t="s">
        <v>968</v>
      </c>
      <c r="AQ55" s="135" t="s">
        <v>982</v>
      </c>
      <c r="AR55" s="15">
        <v>7.05</v>
      </c>
      <c r="AS55" s="15">
        <v>7.0455127241802114</v>
      </c>
      <c r="AT55" s="15">
        <v>7.0357178579117567</v>
      </c>
      <c r="AU55" s="15">
        <v>7.0256593758797932</v>
      </c>
      <c r="AV55" s="15">
        <v>7.0154855711548478</v>
      </c>
      <c r="AW55" s="15">
        <v>7.0040100477590919</v>
      </c>
      <c r="AX55" s="15">
        <v>6.9939131523986617</v>
      </c>
      <c r="AY55" s="15">
        <v>6.9854710966589595</v>
      </c>
    </row>
    <row r="56" spans="1:51">
      <c r="A56" s="3">
        <v>2</v>
      </c>
      <c r="C56" s="135">
        <v>-1</v>
      </c>
      <c r="D56" s="143"/>
      <c r="E56" s="9" t="s">
        <v>968</v>
      </c>
      <c r="F56" s="10" t="s">
        <v>982</v>
      </c>
      <c r="G56" s="18">
        <v>4000</v>
      </c>
      <c r="H56" s="19">
        <v>4000</v>
      </c>
      <c r="I56" s="19">
        <v>3990</v>
      </c>
      <c r="J56" s="19">
        <v>3990</v>
      </c>
      <c r="K56" s="19">
        <v>3980</v>
      </c>
      <c r="L56" s="19">
        <v>3970</v>
      </c>
      <c r="M56" s="19">
        <v>3970</v>
      </c>
      <c r="N56" s="20">
        <v>3960</v>
      </c>
      <c r="P56" s="143"/>
      <c r="Q56" s="9" t="s">
        <v>968</v>
      </c>
      <c r="R56" s="10" t="s">
        <v>982</v>
      </c>
      <c r="S56" s="18">
        <v>20</v>
      </c>
      <c r="T56" s="19">
        <v>19.98727013951833</v>
      </c>
      <c r="U56" s="19">
        <v>19.959483284856049</v>
      </c>
      <c r="V56" s="19">
        <v>19.93094858405615</v>
      </c>
      <c r="W56" s="19">
        <v>19.90208672668042</v>
      </c>
      <c r="X56" s="19">
        <v>19.869532050380403</v>
      </c>
      <c r="Y56" s="19">
        <v>19.84088837559904</v>
      </c>
      <c r="Z56" s="20">
        <v>19.816939281302016</v>
      </c>
      <c r="AB56" s="8">
        <v>56</v>
      </c>
      <c r="AC56" s="135" t="s">
        <v>587</v>
      </c>
      <c r="AD56" s="135" t="s">
        <v>968</v>
      </c>
      <c r="AE56" s="135" t="s">
        <v>982</v>
      </c>
      <c r="AF56" s="135">
        <v>4000</v>
      </c>
      <c r="AG56" s="135">
        <v>4000</v>
      </c>
      <c r="AH56" s="135">
        <v>3990</v>
      </c>
      <c r="AI56" s="135">
        <v>3990</v>
      </c>
      <c r="AJ56" s="135">
        <v>3980</v>
      </c>
      <c r="AK56" s="135">
        <v>3970</v>
      </c>
      <c r="AL56" s="135">
        <v>3970</v>
      </c>
      <c r="AM56" s="135">
        <v>3960</v>
      </c>
      <c r="AO56" s="135" t="s">
        <v>587</v>
      </c>
      <c r="AP56" s="135" t="s">
        <v>968</v>
      </c>
      <c r="AQ56" s="135" t="s">
        <v>982</v>
      </c>
      <c r="AR56" s="15">
        <v>20</v>
      </c>
      <c r="AS56" s="15">
        <v>19.98727013951833</v>
      </c>
      <c r="AT56" s="15">
        <v>19.959483284856049</v>
      </c>
      <c r="AU56" s="15">
        <v>19.93094858405615</v>
      </c>
      <c r="AV56" s="15">
        <v>19.90208672668042</v>
      </c>
      <c r="AW56" s="15">
        <v>19.869532050380403</v>
      </c>
      <c r="AX56" s="15">
        <v>19.84088837559904</v>
      </c>
      <c r="AY56" s="15">
        <v>19.816939281302016</v>
      </c>
    </row>
    <row r="57" spans="1:51" ht="15.75" thickBot="1">
      <c r="A57" s="3">
        <v>3</v>
      </c>
      <c r="D57" s="144"/>
      <c r="E57" s="21" t="s">
        <v>969</v>
      </c>
      <c r="F57" s="22" t="s">
        <v>982</v>
      </c>
      <c r="G57" s="23">
        <v>4000</v>
      </c>
      <c r="H57" s="24">
        <v>4000</v>
      </c>
      <c r="I57" s="24">
        <v>3980</v>
      </c>
      <c r="J57" s="24">
        <v>3970</v>
      </c>
      <c r="K57" s="24">
        <v>3960</v>
      </c>
      <c r="L57" s="24">
        <v>3950</v>
      </c>
      <c r="M57" s="24">
        <v>3940</v>
      </c>
      <c r="N57" s="25">
        <v>3930</v>
      </c>
      <c r="P57" s="144"/>
      <c r="Q57" s="21" t="s">
        <v>969</v>
      </c>
      <c r="R57" s="22" t="s">
        <v>982</v>
      </c>
      <c r="S57" s="23">
        <v>20</v>
      </c>
      <c r="T57" s="24">
        <v>19.981967566008713</v>
      </c>
      <c r="U57" s="24">
        <v>19.908353969219391</v>
      </c>
      <c r="V57" s="24">
        <v>19.84514760393748</v>
      </c>
      <c r="W57" s="24">
        <v>19.805159288860949</v>
      </c>
      <c r="X57" s="24">
        <v>19.748980777257042</v>
      </c>
      <c r="Y57" s="24">
        <v>19.699344926912424</v>
      </c>
      <c r="Z57" s="25">
        <v>19.655331574234758</v>
      </c>
      <c r="AB57" s="8">
        <v>71</v>
      </c>
      <c r="AC57" s="135" t="s">
        <v>589</v>
      </c>
      <c r="AD57" s="135" t="s">
        <v>968</v>
      </c>
      <c r="AE57" s="135" t="s">
        <v>982</v>
      </c>
      <c r="AF57" s="135">
        <v>1740</v>
      </c>
      <c r="AG57" s="135">
        <v>1740</v>
      </c>
      <c r="AH57" s="135">
        <v>1740</v>
      </c>
      <c r="AI57" s="135">
        <v>1730</v>
      </c>
      <c r="AJ57" s="135">
        <v>1730</v>
      </c>
      <c r="AK57" s="135">
        <v>1730</v>
      </c>
      <c r="AL57" s="135">
        <v>1730</v>
      </c>
      <c r="AM57" s="135">
        <v>1720</v>
      </c>
      <c r="AO57" s="135" t="s">
        <v>589</v>
      </c>
      <c r="AP57" s="135" t="s">
        <v>968</v>
      </c>
      <c r="AQ57" s="135" t="s">
        <v>982</v>
      </c>
      <c r="AR57" s="15">
        <v>17.400000000000002</v>
      </c>
      <c r="AS57" s="15">
        <v>17.388925021380945</v>
      </c>
      <c r="AT57" s="15">
        <v>17.364750457824762</v>
      </c>
      <c r="AU57" s="15">
        <v>17.339925268128852</v>
      </c>
      <c r="AV57" s="15">
        <v>17.314815452211963</v>
      </c>
      <c r="AW57" s="15">
        <v>17.286492883830949</v>
      </c>
      <c r="AX57" s="15">
        <v>17.261572886771166</v>
      </c>
      <c r="AY57" s="15">
        <v>17.240737174732754</v>
      </c>
    </row>
    <row r="58" spans="1:51" ht="15.75" thickBot="1">
      <c r="AB58" s="8">
        <v>86</v>
      </c>
      <c r="AC58" s="135" t="s">
        <v>591</v>
      </c>
      <c r="AD58" s="135" t="s">
        <v>968</v>
      </c>
      <c r="AE58" s="135" t="s">
        <v>982</v>
      </c>
      <c r="AF58" s="135">
        <v>5000</v>
      </c>
      <c r="AG58" s="135">
        <v>5000</v>
      </c>
      <c r="AH58" s="135">
        <v>4990</v>
      </c>
      <c r="AI58" s="135">
        <v>4980</v>
      </c>
      <c r="AJ58" s="135">
        <v>4980</v>
      </c>
      <c r="AK58" s="135">
        <v>4970</v>
      </c>
      <c r="AL58" s="135">
        <v>4960</v>
      </c>
      <c r="AM58" s="135">
        <v>4950</v>
      </c>
      <c r="AO58" s="135" t="s">
        <v>591</v>
      </c>
      <c r="AP58" s="135" t="s">
        <v>968</v>
      </c>
      <c r="AQ58" s="135" t="s">
        <v>982</v>
      </c>
      <c r="AR58" s="15">
        <v>50</v>
      </c>
      <c r="AS58" s="15">
        <v>49.968175348795825</v>
      </c>
      <c r="AT58" s="15">
        <v>49.898708212140122</v>
      </c>
      <c r="AU58" s="15">
        <v>49.827371460140377</v>
      </c>
      <c r="AV58" s="15">
        <v>49.755216816701051</v>
      </c>
      <c r="AW58" s="15">
        <v>49.673830125951007</v>
      </c>
      <c r="AX58" s="15">
        <v>49.602220938997597</v>
      </c>
      <c r="AY58" s="15">
        <v>49.542348203255045</v>
      </c>
    </row>
    <row r="59" spans="1:51" ht="15.75" thickBot="1">
      <c r="A59" s="3">
        <v>0</v>
      </c>
      <c r="D59" s="4"/>
      <c r="E59" s="145" t="s">
        <v>21</v>
      </c>
      <c r="F59" s="146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5" t="s">
        <v>21</v>
      </c>
      <c r="R59" s="146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s="135" t="s">
        <v>596</v>
      </c>
      <c r="AD59" s="135" t="s">
        <v>968</v>
      </c>
      <c r="AE59" s="135" t="s">
        <v>982</v>
      </c>
      <c r="AF59" s="135">
        <v>3000</v>
      </c>
      <c r="AG59" s="135">
        <v>3000</v>
      </c>
      <c r="AH59" s="135">
        <v>2990</v>
      </c>
      <c r="AI59" s="135">
        <v>2990</v>
      </c>
      <c r="AJ59" s="135">
        <v>2990</v>
      </c>
      <c r="AK59" s="135">
        <v>2980</v>
      </c>
      <c r="AL59" s="135">
        <v>2980</v>
      </c>
      <c r="AM59" s="135">
        <v>2970</v>
      </c>
      <c r="AO59" s="135" t="s">
        <v>596</v>
      </c>
      <c r="AP59" s="135" t="s">
        <v>968</v>
      </c>
      <c r="AQ59" s="135" t="s">
        <v>982</v>
      </c>
      <c r="AR59" s="15">
        <v>15</v>
      </c>
      <c r="AS59" s="15">
        <v>14.990452604638747</v>
      </c>
      <c r="AT59" s="15">
        <v>14.969612463642036</v>
      </c>
      <c r="AU59" s="15">
        <v>14.948211438042113</v>
      </c>
      <c r="AV59" s="15">
        <v>14.926565045010314</v>
      </c>
      <c r="AW59" s="15">
        <v>14.902149037785303</v>
      </c>
      <c r="AX59" s="15">
        <v>14.880666281699281</v>
      </c>
      <c r="AY59" s="15">
        <v>14.862704460976511</v>
      </c>
    </row>
    <row r="60" spans="1:51" ht="15" customHeight="1">
      <c r="A60" s="3">
        <v>1</v>
      </c>
      <c r="B60" s="7" t="s">
        <v>1193</v>
      </c>
      <c r="C60" s="8" t="s">
        <v>973</v>
      </c>
      <c r="D60" s="143" t="s">
        <v>587</v>
      </c>
      <c r="E60" s="9" t="s">
        <v>967</v>
      </c>
      <c r="F60" s="10" t="s">
        <v>983</v>
      </c>
      <c r="G60" s="11">
        <v>4000</v>
      </c>
      <c r="H60" s="12">
        <v>4000</v>
      </c>
      <c r="I60" s="12">
        <v>4000</v>
      </c>
      <c r="J60" s="12">
        <v>4000</v>
      </c>
      <c r="K60" s="12">
        <v>4000</v>
      </c>
      <c r="L60" s="12">
        <v>4000</v>
      </c>
      <c r="M60" s="12">
        <v>4000</v>
      </c>
      <c r="N60" s="13">
        <v>4000</v>
      </c>
      <c r="P60" s="143" t="s">
        <v>587</v>
      </c>
      <c r="Q60" s="9" t="s">
        <v>967</v>
      </c>
      <c r="R60" s="10" t="s">
        <v>983</v>
      </c>
      <c r="S60" s="11">
        <v>20</v>
      </c>
      <c r="T60" s="12">
        <v>20</v>
      </c>
      <c r="U60" s="12">
        <v>20</v>
      </c>
      <c r="V60" s="12">
        <v>20</v>
      </c>
      <c r="W60" s="12">
        <v>20</v>
      </c>
      <c r="X60" s="12">
        <v>20</v>
      </c>
      <c r="Y60" s="12">
        <v>20</v>
      </c>
      <c r="Z60" s="13">
        <v>20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 s="135">
        <v>-1</v>
      </c>
      <c r="D61" s="143"/>
      <c r="E61" s="9" t="s">
        <v>968</v>
      </c>
      <c r="F61" s="10" t="s">
        <v>983</v>
      </c>
      <c r="G61" s="18">
        <v>4000</v>
      </c>
      <c r="H61" s="19">
        <v>4000</v>
      </c>
      <c r="I61" s="19">
        <v>4000</v>
      </c>
      <c r="J61" s="19">
        <v>4000</v>
      </c>
      <c r="K61" s="19">
        <v>4000</v>
      </c>
      <c r="L61" s="19">
        <v>4000</v>
      </c>
      <c r="M61" s="19">
        <v>4000</v>
      </c>
      <c r="N61" s="20">
        <v>4000</v>
      </c>
      <c r="P61" s="143"/>
      <c r="Q61" s="9" t="s">
        <v>968</v>
      </c>
      <c r="R61" s="10" t="s">
        <v>983</v>
      </c>
      <c r="S61" s="18">
        <v>20</v>
      </c>
      <c r="T61" s="19">
        <v>20</v>
      </c>
      <c r="U61" s="19">
        <v>20</v>
      </c>
      <c r="V61" s="19">
        <v>20</v>
      </c>
      <c r="W61" s="19">
        <v>20</v>
      </c>
      <c r="X61" s="19">
        <v>20</v>
      </c>
      <c r="Y61" s="19">
        <v>20</v>
      </c>
      <c r="Z61" s="20">
        <v>20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4"/>
      <c r="E62" s="21" t="s">
        <v>969</v>
      </c>
      <c r="F62" s="22" t="s">
        <v>983</v>
      </c>
      <c r="G62" s="23">
        <v>4000</v>
      </c>
      <c r="H62" s="24">
        <v>4000</v>
      </c>
      <c r="I62" s="24">
        <v>4000</v>
      </c>
      <c r="J62" s="24">
        <v>4000</v>
      </c>
      <c r="K62" s="24">
        <v>4000</v>
      </c>
      <c r="L62" s="24">
        <v>4000</v>
      </c>
      <c r="M62" s="24">
        <v>4000</v>
      </c>
      <c r="N62" s="25">
        <v>4000</v>
      </c>
      <c r="P62" s="144"/>
      <c r="Q62" s="21" t="s">
        <v>969</v>
      </c>
      <c r="R62" s="22" t="s">
        <v>983</v>
      </c>
      <c r="S62" s="23">
        <v>20</v>
      </c>
      <c r="T62" s="24">
        <v>20</v>
      </c>
      <c r="U62" s="24">
        <v>20</v>
      </c>
      <c r="V62" s="24">
        <v>20</v>
      </c>
      <c r="W62" s="24">
        <v>20</v>
      </c>
      <c r="X62" s="24">
        <v>20</v>
      </c>
      <c r="Y62" s="24">
        <v>20</v>
      </c>
      <c r="Z62" s="25">
        <v>20</v>
      </c>
    </row>
    <row r="63" spans="1:51" ht="15.75" thickBot="1"/>
    <row r="64" spans="1:51" ht="15.75" thickBot="1">
      <c r="A64" s="3">
        <v>0</v>
      </c>
      <c r="D64" s="4"/>
      <c r="E64" s="145" t="s">
        <v>21</v>
      </c>
      <c r="F64" s="146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5" t="s">
        <v>21</v>
      </c>
      <c r="R64" s="146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 s="135">
        <v>2015</v>
      </c>
      <c r="AG64" s="135">
        <v>2020</v>
      </c>
      <c r="AH64" s="135">
        <v>2025</v>
      </c>
      <c r="AI64" s="135">
        <v>2030</v>
      </c>
      <c r="AJ64" s="135">
        <v>2035</v>
      </c>
      <c r="AK64" s="135">
        <v>2040</v>
      </c>
      <c r="AL64" s="135">
        <v>2045</v>
      </c>
      <c r="AM64" s="135">
        <v>2050</v>
      </c>
      <c r="AR64" s="135">
        <v>2015</v>
      </c>
      <c r="AS64" s="135">
        <v>2020</v>
      </c>
      <c r="AT64" s="135">
        <v>2025</v>
      </c>
      <c r="AU64" s="135">
        <v>2030</v>
      </c>
      <c r="AV64" s="135">
        <v>2035</v>
      </c>
      <c r="AW64" s="135">
        <v>2040</v>
      </c>
      <c r="AX64" s="135">
        <v>2045</v>
      </c>
      <c r="AY64" s="135">
        <v>2050</v>
      </c>
    </row>
    <row r="65" spans="1:51" ht="15" customHeight="1">
      <c r="A65" s="3">
        <v>1</v>
      </c>
      <c r="B65" s="7" t="s">
        <v>1194</v>
      </c>
      <c r="C65" s="8" t="s">
        <v>966</v>
      </c>
      <c r="D65" s="143" t="s">
        <v>589</v>
      </c>
      <c r="E65" s="9" t="s">
        <v>967</v>
      </c>
      <c r="F65" s="10" t="s">
        <v>979</v>
      </c>
      <c r="G65" s="11">
        <v>1740</v>
      </c>
      <c r="H65" s="12">
        <v>1740</v>
      </c>
      <c r="I65" s="12">
        <v>1740</v>
      </c>
      <c r="J65" s="12">
        <v>1740</v>
      </c>
      <c r="K65" s="12">
        <v>1740</v>
      </c>
      <c r="L65" s="12">
        <v>1740</v>
      </c>
      <c r="M65" s="12">
        <v>1740</v>
      </c>
      <c r="N65" s="13">
        <v>1730</v>
      </c>
      <c r="P65" s="143" t="s">
        <v>589</v>
      </c>
      <c r="Q65" s="9" t="s">
        <v>967</v>
      </c>
      <c r="R65" s="10" t="s">
        <v>979</v>
      </c>
      <c r="S65" s="11">
        <v>17.400000000000002</v>
      </c>
      <c r="T65" s="12">
        <v>17.378444067220865</v>
      </c>
      <c r="U65" s="12">
        <v>17.369211466521499</v>
      </c>
      <c r="V65" s="12">
        <v>17.363362033301296</v>
      </c>
      <c r="W65" s="12">
        <v>17.358511717351217</v>
      </c>
      <c r="X65" s="12">
        <v>17.354797494039079</v>
      </c>
      <c r="Y65" s="12">
        <v>17.350243449299338</v>
      </c>
      <c r="Z65" s="13">
        <v>17.344907375652141</v>
      </c>
      <c r="AB65" s="8">
        <v>12</v>
      </c>
      <c r="AC65" s="135" t="s">
        <v>581</v>
      </c>
      <c r="AD65" s="135" t="s">
        <v>969</v>
      </c>
      <c r="AE65" s="135" t="s">
        <v>982</v>
      </c>
      <c r="AF65" s="135">
        <v>1090</v>
      </c>
      <c r="AG65" s="135">
        <v>1090</v>
      </c>
      <c r="AH65" s="135">
        <v>1090</v>
      </c>
      <c r="AI65" s="135">
        <v>1080</v>
      </c>
      <c r="AJ65" s="135">
        <v>1080</v>
      </c>
      <c r="AK65" s="135">
        <v>1080</v>
      </c>
      <c r="AL65" s="135">
        <v>1070</v>
      </c>
      <c r="AM65" s="135">
        <v>1070</v>
      </c>
      <c r="AO65" s="135" t="s">
        <v>581</v>
      </c>
      <c r="AP65" s="135" t="s">
        <v>969</v>
      </c>
      <c r="AQ65" s="135" t="s">
        <v>982</v>
      </c>
      <c r="AR65" s="15">
        <v>5.45</v>
      </c>
      <c r="AS65" s="15">
        <v>5.4450861617373745</v>
      </c>
      <c r="AT65" s="15">
        <v>5.4250264566122848</v>
      </c>
      <c r="AU65" s="15">
        <v>5.4078027220729643</v>
      </c>
      <c r="AV65" s="15">
        <v>5.3969059062146112</v>
      </c>
      <c r="AW65" s="15">
        <v>5.3815972618025461</v>
      </c>
      <c r="AX65" s="15">
        <v>5.3680714925836366</v>
      </c>
      <c r="AY65" s="15">
        <v>5.3560778539789728</v>
      </c>
    </row>
    <row r="66" spans="1:51">
      <c r="A66" s="3">
        <v>2</v>
      </c>
      <c r="C66" s="135">
        <v>-1</v>
      </c>
      <c r="D66" s="143"/>
      <c r="E66" s="9" t="s">
        <v>968</v>
      </c>
      <c r="F66" s="10" t="s">
        <v>979</v>
      </c>
      <c r="G66" s="18">
        <v>1740</v>
      </c>
      <c r="H66" s="19">
        <v>1740</v>
      </c>
      <c r="I66" s="19">
        <v>1740</v>
      </c>
      <c r="J66" s="19">
        <v>1740</v>
      </c>
      <c r="K66" s="19">
        <v>1740</v>
      </c>
      <c r="L66" s="19">
        <v>1730</v>
      </c>
      <c r="M66" s="19">
        <v>1730</v>
      </c>
      <c r="N66" s="20">
        <v>1730</v>
      </c>
      <c r="P66" s="143"/>
      <c r="Q66" s="9" t="s">
        <v>968</v>
      </c>
      <c r="R66" s="10" t="s">
        <v>979</v>
      </c>
      <c r="S66" s="18">
        <v>17.400000000000002</v>
      </c>
      <c r="T66" s="19">
        <v>17.39448959688195</v>
      </c>
      <c r="U66" s="19">
        <v>17.382455309358338</v>
      </c>
      <c r="V66" s="19">
        <v>17.370088369712999</v>
      </c>
      <c r="W66" s="19">
        <v>17.357570586018063</v>
      </c>
      <c r="X66" s="19">
        <v>17.343440223146423</v>
      </c>
      <c r="Y66" s="19">
        <v>17.330997806511231</v>
      </c>
      <c r="Z66" s="20">
        <v>17.320587720292668</v>
      </c>
      <c r="AB66" s="8">
        <v>27</v>
      </c>
      <c r="AC66" s="135" t="s">
        <v>583</v>
      </c>
      <c r="AD66" s="135" t="s">
        <v>969</v>
      </c>
      <c r="AE66" s="135" t="s">
        <v>982</v>
      </c>
      <c r="AF66" s="135">
        <v>3500</v>
      </c>
      <c r="AG66" s="135">
        <v>3500</v>
      </c>
      <c r="AH66" s="135">
        <v>3480</v>
      </c>
      <c r="AI66" s="135">
        <v>3470</v>
      </c>
      <c r="AJ66" s="135">
        <v>3470</v>
      </c>
      <c r="AK66" s="135">
        <v>3460</v>
      </c>
      <c r="AL66" s="135">
        <v>3450</v>
      </c>
      <c r="AM66" s="135">
        <v>3440</v>
      </c>
      <c r="AO66" s="135" t="s">
        <v>583</v>
      </c>
      <c r="AP66" s="135" t="s">
        <v>969</v>
      </c>
      <c r="AQ66" s="135" t="s">
        <v>982</v>
      </c>
      <c r="AR66" s="15">
        <v>17.5</v>
      </c>
      <c r="AS66" s="15">
        <v>17.484221620257621</v>
      </c>
      <c r="AT66" s="15">
        <v>17.419809723066969</v>
      </c>
      <c r="AU66" s="15">
        <v>17.364504153445296</v>
      </c>
      <c r="AV66" s="15">
        <v>17.329514377753334</v>
      </c>
      <c r="AW66" s="15">
        <v>17.280358180099913</v>
      </c>
      <c r="AX66" s="15">
        <v>17.236926811048374</v>
      </c>
      <c r="AY66" s="15">
        <v>17.198415127455416</v>
      </c>
    </row>
    <row r="67" spans="1:51" ht="15.75" thickBot="1">
      <c r="A67" s="3">
        <v>3</v>
      </c>
      <c r="D67" s="144"/>
      <c r="E67" s="21" t="s">
        <v>969</v>
      </c>
      <c r="F67" s="22" t="s">
        <v>979</v>
      </c>
      <c r="G67" s="23">
        <v>1740</v>
      </c>
      <c r="H67" s="24">
        <v>1740</v>
      </c>
      <c r="I67" s="24">
        <v>1740</v>
      </c>
      <c r="J67" s="24">
        <v>1730</v>
      </c>
      <c r="K67" s="24">
        <v>1730</v>
      </c>
      <c r="L67" s="24">
        <v>1730</v>
      </c>
      <c r="M67" s="24">
        <v>1730</v>
      </c>
      <c r="N67" s="25">
        <v>1730</v>
      </c>
      <c r="P67" s="144"/>
      <c r="Q67" s="21" t="s">
        <v>969</v>
      </c>
      <c r="R67" s="22" t="s">
        <v>979</v>
      </c>
      <c r="S67" s="23">
        <v>17.400000000000002</v>
      </c>
      <c r="T67" s="24">
        <v>17.392193739740122</v>
      </c>
      <c r="U67" s="24">
        <v>17.360289550106099</v>
      </c>
      <c r="V67" s="24">
        <v>17.332848527525975</v>
      </c>
      <c r="W67" s="24">
        <v>17.315464925714846</v>
      </c>
      <c r="X67" s="24">
        <v>17.291013346706418</v>
      </c>
      <c r="Y67" s="24">
        <v>17.26938034684553</v>
      </c>
      <c r="Z67" s="25">
        <v>17.250174899141609</v>
      </c>
      <c r="AB67" s="8">
        <v>42</v>
      </c>
      <c r="AC67" s="135" t="s">
        <v>585</v>
      </c>
      <c r="AD67" s="135" t="s">
        <v>969</v>
      </c>
      <c r="AE67" s="135" t="s">
        <v>982</v>
      </c>
      <c r="AF67" s="135">
        <v>1410</v>
      </c>
      <c r="AG67" s="135">
        <v>1410</v>
      </c>
      <c r="AH67" s="135">
        <v>1400</v>
      </c>
      <c r="AI67" s="135">
        <v>1400</v>
      </c>
      <c r="AJ67" s="135">
        <v>1400</v>
      </c>
      <c r="AK67" s="135">
        <v>1390</v>
      </c>
      <c r="AL67" s="135">
        <v>1390</v>
      </c>
      <c r="AM67" s="135">
        <v>1390</v>
      </c>
      <c r="AO67" s="135" t="s">
        <v>585</v>
      </c>
      <c r="AP67" s="135" t="s">
        <v>969</v>
      </c>
      <c r="AQ67" s="135" t="s">
        <v>982</v>
      </c>
      <c r="AR67" s="15">
        <v>7.05</v>
      </c>
      <c r="AS67" s="15">
        <v>7.043643567018071</v>
      </c>
      <c r="AT67" s="15">
        <v>7.0176947741498354</v>
      </c>
      <c r="AU67" s="15">
        <v>6.9954145303879613</v>
      </c>
      <c r="AV67" s="15">
        <v>6.9813186493234847</v>
      </c>
      <c r="AW67" s="15">
        <v>6.9615157239831067</v>
      </c>
      <c r="AX67" s="15">
        <v>6.9440190867366294</v>
      </c>
      <c r="AY67" s="15">
        <v>6.9285043799177517</v>
      </c>
    </row>
    <row r="68" spans="1:51" ht="15.75" thickBot="1">
      <c r="AB68" s="8">
        <v>57</v>
      </c>
      <c r="AC68" s="135" t="s">
        <v>587</v>
      </c>
      <c r="AD68" s="135" t="s">
        <v>969</v>
      </c>
      <c r="AE68" s="135" t="s">
        <v>982</v>
      </c>
      <c r="AF68" s="135">
        <v>4000</v>
      </c>
      <c r="AG68" s="135">
        <v>4000</v>
      </c>
      <c r="AH68" s="135">
        <v>3980</v>
      </c>
      <c r="AI68" s="135">
        <v>3970</v>
      </c>
      <c r="AJ68" s="135">
        <v>3960</v>
      </c>
      <c r="AK68" s="135">
        <v>3950</v>
      </c>
      <c r="AL68" s="135">
        <v>3940</v>
      </c>
      <c r="AM68" s="135">
        <v>3930</v>
      </c>
      <c r="AO68" s="135" t="s">
        <v>587</v>
      </c>
      <c r="AP68" s="135" t="s">
        <v>969</v>
      </c>
      <c r="AQ68" s="135" t="s">
        <v>982</v>
      </c>
      <c r="AR68" s="15">
        <v>20</v>
      </c>
      <c r="AS68" s="15">
        <v>19.981967566008713</v>
      </c>
      <c r="AT68" s="15">
        <v>19.908353969219391</v>
      </c>
      <c r="AU68" s="15">
        <v>19.84514760393748</v>
      </c>
      <c r="AV68" s="15">
        <v>19.805159288860949</v>
      </c>
      <c r="AW68" s="15">
        <v>19.748980777257042</v>
      </c>
      <c r="AX68" s="15">
        <v>19.699344926912424</v>
      </c>
      <c r="AY68" s="15">
        <v>19.655331574234758</v>
      </c>
    </row>
    <row r="69" spans="1:51" ht="15.75" thickBot="1">
      <c r="A69" s="3">
        <v>0</v>
      </c>
      <c r="D69" s="4"/>
      <c r="E69" s="145" t="s">
        <v>21</v>
      </c>
      <c r="F69" s="146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5" t="s">
        <v>21</v>
      </c>
      <c r="R69" s="146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s="135" t="s">
        <v>589</v>
      </c>
      <c r="AD69" s="135" t="s">
        <v>969</v>
      </c>
      <c r="AE69" s="135" t="s">
        <v>982</v>
      </c>
      <c r="AF69" s="135">
        <v>1740</v>
      </c>
      <c r="AG69" s="135">
        <v>1740</v>
      </c>
      <c r="AH69" s="135">
        <v>1730</v>
      </c>
      <c r="AI69" s="135">
        <v>1730</v>
      </c>
      <c r="AJ69" s="135">
        <v>1720</v>
      </c>
      <c r="AK69" s="135">
        <v>1720</v>
      </c>
      <c r="AL69" s="135">
        <v>1710</v>
      </c>
      <c r="AM69" s="135">
        <v>1710</v>
      </c>
      <c r="AO69" s="135" t="s">
        <v>589</v>
      </c>
      <c r="AP69" s="135" t="s">
        <v>969</v>
      </c>
      <c r="AQ69" s="135" t="s">
        <v>982</v>
      </c>
      <c r="AR69" s="15">
        <v>17.400000000000002</v>
      </c>
      <c r="AS69" s="15">
        <v>17.384311782427577</v>
      </c>
      <c r="AT69" s="15">
        <v>17.320267953220871</v>
      </c>
      <c r="AU69" s="15">
        <v>17.265278415425609</v>
      </c>
      <c r="AV69" s="15">
        <v>17.230488581309029</v>
      </c>
      <c r="AW69" s="15">
        <v>17.181613276213628</v>
      </c>
      <c r="AX69" s="15">
        <v>17.138430086413809</v>
      </c>
      <c r="AY69" s="15">
        <v>17.100138469584241</v>
      </c>
    </row>
    <row r="70" spans="1:51" ht="15" customHeight="1">
      <c r="A70" s="3">
        <v>1</v>
      </c>
      <c r="B70" s="7" t="s">
        <v>1194</v>
      </c>
      <c r="C70" s="8" t="s">
        <v>970</v>
      </c>
      <c r="D70" s="143" t="s">
        <v>589</v>
      </c>
      <c r="E70" s="9" t="s">
        <v>967</v>
      </c>
      <c r="F70" s="10" t="s">
        <v>982</v>
      </c>
      <c r="G70" s="11">
        <v>1740</v>
      </c>
      <c r="H70" s="12">
        <v>1740</v>
      </c>
      <c r="I70" s="12">
        <v>1730</v>
      </c>
      <c r="J70" s="12">
        <v>1730</v>
      </c>
      <c r="K70" s="12">
        <v>1730</v>
      </c>
      <c r="L70" s="12">
        <v>1730</v>
      </c>
      <c r="M70" s="12">
        <v>1730</v>
      </c>
      <c r="N70" s="13">
        <v>1730</v>
      </c>
      <c r="P70" s="143" t="s">
        <v>589</v>
      </c>
      <c r="Q70" s="9" t="s">
        <v>967</v>
      </c>
      <c r="R70" s="10" t="s">
        <v>982</v>
      </c>
      <c r="S70" s="11">
        <v>17.400000000000002</v>
      </c>
      <c r="T70" s="12">
        <v>17.35669640117748</v>
      </c>
      <c r="U70" s="12">
        <v>17.338165664829344</v>
      </c>
      <c r="V70" s="12">
        <v>17.326430425453779</v>
      </c>
      <c r="W70" s="12">
        <v>17.316702661433823</v>
      </c>
      <c r="X70" s="12">
        <v>17.309255293950422</v>
      </c>
      <c r="Y70" s="12">
        <v>17.300126202459548</v>
      </c>
      <c r="Z70" s="13">
        <v>17.289432525916485</v>
      </c>
      <c r="AB70" s="8">
        <v>87</v>
      </c>
      <c r="AC70" s="135" t="s">
        <v>591</v>
      </c>
      <c r="AD70" s="135" t="s">
        <v>969</v>
      </c>
      <c r="AE70" s="135" t="s">
        <v>982</v>
      </c>
      <c r="AF70" s="135">
        <v>5000</v>
      </c>
      <c r="AG70" s="135">
        <v>5000</v>
      </c>
      <c r="AH70" s="135">
        <v>4980</v>
      </c>
      <c r="AI70" s="135">
        <v>4960</v>
      </c>
      <c r="AJ70" s="135">
        <v>4950</v>
      </c>
      <c r="AK70" s="135">
        <v>4940</v>
      </c>
      <c r="AL70" s="135">
        <v>4920</v>
      </c>
      <c r="AM70" s="135">
        <v>4910</v>
      </c>
      <c r="AO70" s="135" t="s">
        <v>591</v>
      </c>
      <c r="AP70" s="135" t="s">
        <v>969</v>
      </c>
      <c r="AQ70" s="135" t="s">
        <v>982</v>
      </c>
      <c r="AR70" s="15">
        <v>50</v>
      </c>
      <c r="AS70" s="15">
        <v>49.954918915021779</v>
      </c>
      <c r="AT70" s="15">
        <v>49.770884923048477</v>
      </c>
      <c r="AU70" s="15">
        <v>49.612869009843706</v>
      </c>
      <c r="AV70" s="15">
        <v>49.51289822215238</v>
      </c>
      <c r="AW70" s="15">
        <v>49.372451943142615</v>
      </c>
      <c r="AX70" s="15">
        <v>49.248362317281064</v>
      </c>
      <c r="AY70" s="15">
        <v>49.138328935586898</v>
      </c>
    </row>
    <row r="71" spans="1:51">
      <c r="A71" s="3">
        <v>2</v>
      </c>
      <c r="C71" s="135">
        <v>-1</v>
      </c>
      <c r="D71" s="143"/>
      <c r="E71" s="9" t="s">
        <v>968</v>
      </c>
      <c r="F71" s="10" t="s">
        <v>982</v>
      </c>
      <c r="G71" s="18">
        <v>1740</v>
      </c>
      <c r="H71" s="19">
        <v>1740</v>
      </c>
      <c r="I71" s="19">
        <v>1740</v>
      </c>
      <c r="J71" s="19">
        <v>1730</v>
      </c>
      <c r="K71" s="19">
        <v>1730</v>
      </c>
      <c r="L71" s="19">
        <v>1730</v>
      </c>
      <c r="M71" s="19">
        <v>1730</v>
      </c>
      <c r="N71" s="20">
        <v>1720</v>
      </c>
      <c r="P71" s="143"/>
      <c r="Q71" s="9" t="s">
        <v>968</v>
      </c>
      <c r="R71" s="10" t="s">
        <v>982</v>
      </c>
      <c r="S71" s="18">
        <v>17.400000000000002</v>
      </c>
      <c r="T71" s="19">
        <v>17.388925021380945</v>
      </c>
      <c r="U71" s="19">
        <v>17.364750457824762</v>
      </c>
      <c r="V71" s="19">
        <v>17.339925268128852</v>
      </c>
      <c r="W71" s="19">
        <v>17.314815452211963</v>
      </c>
      <c r="X71" s="19">
        <v>17.286492883830949</v>
      </c>
      <c r="Y71" s="19">
        <v>17.261572886771166</v>
      </c>
      <c r="Z71" s="20">
        <v>17.240737174732754</v>
      </c>
      <c r="AB71" s="8">
        <v>102</v>
      </c>
      <c r="AC71" s="135" t="s">
        <v>596</v>
      </c>
      <c r="AD71" s="135" t="s">
        <v>969</v>
      </c>
      <c r="AE71" s="135" t="s">
        <v>982</v>
      </c>
      <c r="AF71" s="135">
        <v>3000</v>
      </c>
      <c r="AG71" s="135">
        <v>3000</v>
      </c>
      <c r="AH71" s="135">
        <v>2990</v>
      </c>
      <c r="AI71" s="135">
        <v>2980</v>
      </c>
      <c r="AJ71" s="135">
        <v>2970</v>
      </c>
      <c r="AK71" s="135">
        <v>2960</v>
      </c>
      <c r="AL71" s="135">
        <v>2950</v>
      </c>
      <c r="AM71" s="135">
        <v>2950</v>
      </c>
      <c r="AO71" s="135" t="s">
        <v>596</v>
      </c>
      <c r="AP71" s="135" t="s">
        <v>969</v>
      </c>
      <c r="AQ71" s="135" t="s">
        <v>982</v>
      </c>
      <c r="AR71" s="15">
        <v>15</v>
      </c>
      <c r="AS71" s="15">
        <v>14.986475674506535</v>
      </c>
      <c r="AT71" s="15">
        <v>14.931265476914547</v>
      </c>
      <c r="AU71" s="15">
        <v>14.883860702953115</v>
      </c>
      <c r="AV71" s="15">
        <v>14.853869466645717</v>
      </c>
      <c r="AW71" s="15">
        <v>14.811735582942786</v>
      </c>
      <c r="AX71" s="15">
        <v>14.77450869518432</v>
      </c>
      <c r="AY71" s="15">
        <v>14.74149868067607</v>
      </c>
    </row>
    <row r="72" spans="1:51" ht="15.75" thickBot="1">
      <c r="A72" s="3">
        <v>3</v>
      </c>
      <c r="D72" s="144"/>
      <c r="E72" s="21" t="s">
        <v>969</v>
      </c>
      <c r="F72" s="22" t="s">
        <v>982</v>
      </c>
      <c r="G72" s="23">
        <v>1740</v>
      </c>
      <c r="H72" s="24">
        <v>1740</v>
      </c>
      <c r="I72" s="24">
        <v>1730</v>
      </c>
      <c r="J72" s="24">
        <v>1730</v>
      </c>
      <c r="K72" s="24">
        <v>1720</v>
      </c>
      <c r="L72" s="24">
        <v>1720</v>
      </c>
      <c r="M72" s="24">
        <v>1710</v>
      </c>
      <c r="N72" s="25">
        <v>1710</v>
      </c>
      <c r="P72" s="144"/>
      <c r="Q72" s="21" t="s">
        <v>969</v>
      </c>
      <c r="R72" s="22" t="s">
        <v>982</v>
      </c>
      <c r="S72" s="23">
        <v>17.400000000000002</v>
      </c>
      <c r="T72" s="24">
        <v>17.384311782427577</v>
      </c>
      <c r="U72" s="24">
        <v>17.320267953220871</v>
      </c>
      <c r="V72" s="24">
        <v>17.265278415425609</v>
      </c>
      <c r="W72" s="24">
        <v>17.230488581309029</v>
      </c>
      <c r="X72" s="24">
        <v>17.181613276213628</v>
      </c>
      <c r="Y72" s="24">
        <v>17.138430086413809</v>
      </c>
      <c r="Z72" s="25">
        <v>17.100138469584241</v>
      </c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:51" ht="15.75" thickBot="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:51" ht="15.75" thickBot="1">
      <c r="A74" s="3">
        <v>0</v>
      </c>
      <c r="D74" s="4"/>
      <c r="E74" s="145" t="s">
        <v>21</v>
      </c>
      <c r="F74" s="146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5" t="s">
        <v>21</v>
      </c>
      <c r="R74" s="146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1194</v>
      </c>
      <c r="C75" s="8" t="s">
        <v>973</v>
      </c>
      <c r="D75" s="143" t="s">
        <v>589</v>
      </c>
      <c r="E75" s="9" t="s">
        <v>967</v>
      </c>
      <c r="F75" s="10" t="s">
        <v>983</v>
      </c>
      <c r="G75" s="11">
        <v>1740</v>
      </c>
      <c r="H75" s="12">
        <v>1740</v>
      </c>
      <c r="I75" s="12">
        <v>1740</v>
      </c>
      <c r="J75" s="12">
        <v>1740</v>
      </c>
      <c r="K75" s="12">
        <v>1740</v>
      </c>
      <c r="L75" s="12">
        <v>1740</v>
      </c>
      <c r="M75" s="12">
        <v>1740</v>
      </c>
      <c r="N75" s="13">
        <v>1740</v>
      </c>
      <c r="P75" s="143" t="s">
        <v>589</v>
      </c>
      <c r="Q75" s="9" t="s">
        <v>967</v>
      </c>
      <c r="R75" s="10" t="s">
        <v>983</v>
      </c>
      <c r="S75" s="11">
        <v>17.400000000000002</v>
      </c>
      <c r="T75" s="12">
        <v>17.400000000000002</v>
      </c>
      <c r="U75" s="12">
        <v>17.400000000000002</v>
      </c>
      <c r="V75" s="12">
        <v>17.400000000000002</v>
      </c>
      <c r="W75" s="12">
        <v>17.400000000000002</v>
      </c>
      <c r="X75" s="12">
        <v>17.400000000000002</v>
      </c>
      <c r="Y75" s="12">
        <v>17.400000000000002</v>
      </c>
      <c r="Z75" s="13">
        <v>17.400000000000002</v>
      </c>
    </row>
    <row r="76" spans="1:51">
      <c r="A76" s="3">
        <v>2</v>
      </c>
      <c r="C76" s="135">
        <v>-1</v>
      </c>
      <c r="D76" s="143"/>
      <c r="E76" s="9" t="s">
        <v>968</v>
      </c>
      <c r="F76" s="10" t="s">
        <v>983</v>
      </c>
      <c r="G76" s="18">
        <v>1740</v>
      </c>
      <c r="H76" s="19">
        <v>1740</v>
      </c>
      <c r="I76" s="19">
        <v>1740</v>
      </c>
      <c r="J76" s="19">
        <v>1740</v>
      </c>
      <c r="K76" s="19">
        <v>1740</v>
      </c>
      <c r="L76" s="19">
        <v>1740</v>
      </c>
      <c r="M76" s="19">
        <v>1740</v>
      </c>
      <c r="N76" s="20">
        <v>1740</v>
      </c>
      <c r="P76" s="143"/>
      <c r="Q76" s="9" t="s">
        <v>968</v>
      </c>
      <c r="R76" s="10" t="s">
        <v>983</v>
      </c>
      <c r="S76" s="18">
        <v>17.400000000000002</v>
      </c>
      <c r="T76" s="19">
        <v>17.400000000000002</v>
      </c>
      <c r="U76" s="19">
        <v>17.400000000000002</v>
      </c>
      <c r="V76" s="19">
        <v>17.400000000000002</v>
      </c>
      <c r="W76" s="19">
        <v>17.400000000000002</v>
      </c>
      <c r="X76" s="19">
        <v>17.400000000000002</v>
      </c>
      <c r="Y76" s="19">
        <v>17.400000000000002</v>
      </c>
      <c r="Z76" s="20">
        <v>17.400000000000002</v>
      </c>
      <c r="AF76" s="135">
        <v>2015</v>
      </c>
      <c r="AG76" s="135">
        <v>2020</v>
      </c>
      <c r="AH76" s="135">
        <v>2025</v>
      </c>
      <c r="AI76" s="135">
        <v>2030</v>
      </c>
      <c r="AJ76" s="135">
        <v>2035</v>
      </c>
      <c r="AK76" s="135">
        <v>2040</v>
      </c>
      <c r="AL76" s="135">
        <v>2045</v>
      </c>
      <c r="AM76" s="135">
        <v>2050</v>
      </c>
      <c r="AR76" s="135">
        <v>2015</v>
      </c>
      <c r="AS76" s="135">
        <v>2020</v>
      </c>
      <c r="AT76" s="135">
        <v>2025</v>
      </c>
      <c r="AU76" s="135">
        <v>2030</v>
      </c>
      <c r="AV76" s="135">
        <v>2035</v>
      </c>
      <c r="AW76" s="135">
        <v>2040</v>
      </c>
      <c r="AX76" s="135">
        <v>2045</v>
      </c>
      <c r="AY76" s="135">
        <v>2050</v>
      </c>
    </row>
    <row r="77" spans="1:51" ht="15.75" thickBot="1">
      <c r="A77" s="3">
        <v>3</v>
      </c>
      <c r="D77" s="144"/>
      <c r="E77" s="21" t="s">
        <v>969</v>
      </c>
      <c r="F77" s="22" t="s">
        <v>983</v>
      </c>
      <c r="G77" s="23">
        <v>1740</v>
      </c>
      <c r="H77" s="24">
        <v>1740</v>
      </c>
      <c r="I77" s="24">
        <v>1740</v>
      </c>
      <c r="J77" s="24">
        <v>1740</v>
      </c>
      <c r="K77" s="24">
        <v>1740</v>
      </c>
      <c r="L77" s="24">
        <v>1740</v>
      </c>
      <c r="M77" s="24">
        <v>1740</v>
      </c>
      <c r="N77" s="25">
        <v>1740</v>
      </c>
      <c r="P77" s="144"/>
      <c r="Q77" s="21" t="s">
        <v>969</v>
      </c>
      <c r="R77" s="22" t="s">
        <v>983</v>
      </c>
      <c r="S77" s="23">
        <v>17.400000000000002</v>
      </c>
      <c r="T77" s="24">
        <v>17.400000000000002</v>
      </c>
      <c r="U77" s="24">
        <v>17.400000000000002</v>
      </c>
      <c r="V77" s="24">
        <v>17.400000000000002</v>
      </c>
      <c r="W77" s="24">
        <v>17.400000000000002</v>
      </c>
      <c r="X77" s="24">
        <v>17.400000000000002</v>
      </c>
      <c r="Y77" s="24">
        <v>17.400000000000002</v>
      </c>
      <c r="Z77" s="25">
        <v>17.400000000000002</v>
      </c>
      <c r="AB77" s="8">
        <v>15</v>
      </c>
      <c r="AC77" s="135" t="s">
        <v>581</v>
      </c>
      <c r="AD77" s="135" t="s">
        <v>967</v>
      </c>
      <c r="AE77" s="135" t="s">
        <v>983</v>
      </c>
      <c r="AF77" s="135">
        <v>1090</v>
      </c>
      <c r="AG77" s="135">
        <v>1090</v>
      </c>
      <c r="AH77" s="135">
        <v>1090</v>
      </c>
      <c r="AI77" s="135">
        <v>1090</v>
      </c>
      <c r="AJ77" s="135">
        <v>1090</v>
      </c>
      <c r="AK77" s="135">
        <v>1090</v>
      </c>
      <c r="AL77" s="135">
        <v>1090</v>
      </c>
      <c r="AM77" s="135">
        <v>1090</v>
      </c>
      <c r="AO77" s="135" t="s">
        <v>581</v>
      </c>
      <c r="AP77" s="135" t="s">
        <v>967</v>
      </c>
      <c r="AQ77" s="135" t="s">
        <v>983</v>
      </c>
      <c r="AR77" s="15">
        <v>5.45</v>
      </c>
      <c r="AS77" s="15">
        <v>5.45</v>
      </c>
      <c r="AT77" s="15">
        <v>5.45</v>
      </c>
      <c r="AU77" s="15">
        <v>5.45</v>
      </c>
      <c r="AV77" s="15">
        <v>5.45</v>
      </c>
      <c r="AW77" s="15">
        <v>5.45</v>
      </c>
      <c r="AX77" s="15">
        <v>5.45</v>
      </c>
      <c r="AY77" s="15">
        <v>5.45</v>
      </c>
    </row>
    <row r="78" spans="1:51" ht="15.75" thickBot="1">
      <c r="AB78" s="8">
        <v>30</v>
      </c>
      <c r="AC78" s="135" t="s">
        <v>583</v>
      </c>
      <c r="AD78" s="135" t="s">
        <v>967</v>
      </c>
      <c r="AE78" s="135" t="s">
        <v>983</v>
      </c>
      <c r="AF78" s="135">
        <v>3500</v>
      </c>
      <c r="AG78" s="135">
        <v>3500</v>
      </c>
      <c r="AH78" s="135">
        <v>3500</v>
      </c>
      <c r="AI78" s="135">
        <v>3500</v>
      </c>
      <c r="AJ78" s="135">
        <v>3500</v>
      </c>
      <c r="AK78" s="135">
        <v>3500</v>
      </c>
      <c r="AL78" s="135">
        <v>3500</v>
      </c>
      <c r="AM78" s="135">
        <v>3500</v>
      </c>
      <c r="AO78" s="135" t="s">
        <v>583</v>
      </c>
      <c r="AP78" s="135" t="s">
        <v>967</v>
      </c>
      <c r="AQ78" s="135" t="s">
        <v>983</v>
      </c>
      <c r="AR78" s="15">
        <v>17.5</v>
      </c>
      <c r="AS78" s="15">
        <v>17.5</v>
      </c>
      <c r="AT78" s="15">
        <v>17.5</v>
      </c>
      <c r="AU78" s="15">
        <v>17.5</v>
      </c>
      <c r="AV78" s="15">
        <v>17.5</v>
      </c>
      <c r="AW78" s="15">
        <v>17.5</v>
      </c>
      <c r="AX78" s="15">
        <v>17.5</v>
      </c>
      <c r="AY78" s="15">
        <v>17.5</v>
      </c>
    </row>
    <row r="79" spans="1:51" ht="15.75" thickBot="1">
      <c r="A79" s="3">
        <v>0</v>
      </c>
      <c r="D79" s="4"/>
      <c r="E79" s="145" t="s">
        <v>21</v>
      </c>
      <c r="F79" s="146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5" t="s">
        <v>21</v>
      </c>
      <c r="R79" s="146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s="135" t="s">
        <v>585</v>
      </c>
      <c r="AD79" s="135" t="s">
        <v>967</v>
      </c>
      <c r="AE79" s="135" t="s">
        <v>983</v>
      </c>
      <c r="AF79" s="135">
        <v>1410</v>
      </c>
      <c r="AG79" s="135">
        <v>1410</v>
      </c>
      <c r="AH79" s="135">
        <v>1410</v>
      </c>
      <c r="AI79" s="135">
        <v>1410</v>
      </c>
      <c r="AJ79" s="135">
        <v>1410</v>
      </c>
      <c r="AK79" s="135">
        <v>1410</v>
      </c>
      <c r="AL79" s="135">
        <v>1410</v>
      </c>
      <c r="AM79" s="135">
        <v>1410</v>
      </c>
      <c r="AO79" s="135" t="s">
        <v>585</v>
      </c>
      <c r="AP79" s="135" t="s">
        <v>967</v>
      </c>
      <c r="AQ79" s="135" t="s">
        <v>983</v>
      </c>
      <c r="AR79" s="15">
        <v>7.05</v>
      </c>
      <c r="AS79" s="15">
        <v>7.05</v>
      </c>
      <c r="AT79" s="15">
        <v>7.05</v>
      </c>
      <c r="AU79" s="15">
        <v>7.05</v>
      </c>
      <c r="AV79" s="15">
        <v>7.05</v>
      </c>
      <c r="AW79" s="15">
        <v>7.05</v>
      </c>
      <c r="AX79" s="15">
        <v>7.05</v>
      </c>
      <c r="AY79" s="15">
        <v>7.05</v>
      </c>
    </row>
    <row r="80" spans="1:51" ht="15" customHeight="1">
      <c r="A80" s="3">
        <v>1</v>
      </c>
      <c r="B80" s="7" t="s">
        <v>1195</v>
      </c>
      <c r="C80" s="8" t="s">
        <v>966</v>
      </c>
      <c r="D80" s="143" t="s">
        <v>591</v>
      </c>
      <c r="E80" s="9" t="s">
        <v>967</v>
      </c>
      <c r="F80" s="10" t="s">
        <v>979</v>
      </c>
      <c r="G80" s="11">
        <v>5000</v>
      </c>
      <c r="H80" s="12">
        <v>4990</v>
      </c>
      <c r="I80" s="12">
        <v>4990</v>
      </c>
      <c r="J80" s="12">
        <v>4990</v>
      </c>
      <c r="K80" s="12">
        <v>4990</v>
      </c>
      <c r="L80" s="12">
        <v>4990</v>
      </c>
      <c r="M80" s="12">
        <v>4990</v>
      </c>
      <c r="N80" s="13">
        <v>4980</v>
      </c>
      <c r="P80" s="143" t="s">
        <v>591</v>
      </c>
      <c r="Q80" s="9" t="s">
        <v>967</v>
      </c>
      <c r="R80" s="10" t="s">
        <v>979</v>
      </c>
      <c r="S80" s="11">
        <v>50</v>
      </c>
      <c r="T80" s="12">
        <v>49.938057664427774</v>
      </c>
      <c r="U80" s="12">
        <v>49.911527202647989</v>
      </c>
      <c r="V80" s="12">
        <v>49.894718486497986</v>
      </c>
      <c r="W80" s="12">
        <v>49.880780796986265</v>
      </c>
      <c r="X80" s="12">
        <v>49.870107741491609</v>
      </c>
      <c r="Y80" s="12">
        <v>49.857021406032594</v>
      </c>
      <c r="Z80" s="13">
        <v>49.841687861069389</v>
      </c>
      <c r="AB80" s="8">
        <v>60</v>
      </c>
      <c r="AC80" s="135" t="s">
        <v>587</v>
      </c>
      <c r="AD80" s="135" t="s">
        <v>967</v>
      </c>
      <c r="AE80" s="135" t="s">
        <v>983</v>
      </c>
      <c r="AF80" s="135">
        <v>4000</v>
      </c>
      <c r="AG80" s="135">
        <v>4000</v>
      </c>
      <c r="AH80" s="135">
        <v>4000</v>
      </c>
      <c r="AI80" s="135">
        <v>4000</v>
      </c>
      <c r="AJ80" s="135">
        <v>4000</v>
      </c>
      <c r="AK80" s="135">
        <v>4000</v>
      </c>
      <c r="AL80" s="135">
        <v>4000</v>
      </c>
      <c r="AM80" s="135">
        <v>4000</v>
      </c>
      <c r="AO80" s="135" t="s">
        <v>587</v>
      </c>
      <c r="AP80" s="135" t="s">
        <v>967</v>
      </c>
      <c r="AQ80" s="135" t="s">
        <v>983</v>
      </c>
      <c r="AR80" s="15">
        <v>20</v>
      </c>
      <c r="AS80" s="15">
        <v>20</v>
      </c>
      <c r="AT80" s="15">
        <v>20</v>
      </c>
      <c r="AU80" s="15">
        <v>20</v>
      </c>
      <c r="AV80" s="15">
        <v>20</v>
      </c>
      <c r="AW80" s="15">
        <v>20</v>
      </c>
      <c r="AX80" s="15">
        <v>20</v>
      </c>
      <c r="AY80" s="15">
        <v>20</v>
      </c>
    </row>
    <row r="81" spans="1:51">
      <c r="A81" s="3">
        <v>2</v>
      </c>
      <c r="C81" s="135">
        <v>-1</v>
      </c>
      <c r="D81" s="143"/>
      <c r="E81" s="9" t="s">
        <v>968</v>
      </c>
      <c r="F81" s="10" t="s">
        <v>979</v>
      </c>
      <c r="G81" s="18">
        <v>5000</v>
      </c>
      <c r="H81" s="19">
        <v>5000</v>
      </c>
      <c r="I81" s="19">
        <v>4990</v>
      </c>
      <c r="J81" s="19">
        <v>4990</v>
      </c>
      <c r="K81" s="19">
        <v>4990</v>
      </c>
      <c r="L81" s="19">
        <v>4980</v>
      </c>
      <c r="M81" s="19">
        <v>4980</v>
      </c>
      <c r="N81" s="20">
        <v>4980</v>
      </c>
      <c r="P81" s="143"/>
      <c r="Q81" s="9" t="s">
        <v>968</v>
      </c>
      <c r="R81" s="10" t="s">
        <v>979</v>
      </c>
      <c r="S81" s="18">
        <v>50</v>
      </c>
      <c r="T81" s="19">
        <v>49.984165508281471</v>
      </c>
      <c r="U81" s="19">
        <v>49.949584222294071</v>
      </c>
      <c r="V81" s="19">
        <v>49.914047039405169</v>
      </c>
      <c r="W81" s="19">
        <v>49.878076396603632</v>
      </c>
      <c r="X81" s="19">
        <v>49.837471905593176</v>
      </c>
      <c r="Y81" s="19">
        <v>49.801717834802396</v>
      </c>
      <c r="Z81" s="20">
        <v>49.77180379394445</v>
      </c>
      <c r="AB81" s="8">
        <v>75</v>
      </c>
      <c r="AC81" s="135" t="s">
        <v>589</v>
      </c>
      <c r="AD81" s="135" t="s">
        <v>967</v>
      </c>
      <c r="AE81" s="135" t="s">
        <v>983</v>
      </c>
      <c r="AF81" s="135">
        <v>1740</v>
      </c>
      <c r="AG81" s="135">
        <v>1740</v>
      </c>
      <c r="AH81" s="135">
        <v>1740</v>
      </c>
      <c r="AI81" s="135">
        <v>1740</v>
      </c>
      <c r="AJ81" s="135">
        <v>1740</v>
      </c>
      <c r="AK81" s="135">
        <v>1740</v>
      </c>
      <c r="AL81" s="135">
        <v>1740</v>
      </c>
      <c r="AM81" s="135">
        <v>1740</v>
      </c>
      <c r="AO81" s="135" t="s">
        <v>589</v>
      </c>
      <c r="AP81" s="135" t="s">
        <v>967</v>
      </c>
      <c r="AQ81" s="135" t="s">
        <v>983</v>
      </c>
      <c r="AR81" s="15">
        <v>17.400000000000002</v>
      </c>
      <c r="AS81" s="15">
        <v>17.400000000000002</v>
      </c>
      <c r="AT81" s="15">
        <v>17.400000000000002</v>
      </c>
      <c r="AU81" s="15">
        <v>17.400000000000002</v>
      </c>
      <c r="AV81" s="15">
        <v>17.400000000000002</v>
      </c>
      <c r="AW81" s="15">
        <v>17.400000000000002</v>
      </c>
      <c r="AX81" s="15">
        <v>17.400000000000002</v>
      </c>
      <c r="AY81" s="15">
        <v>17.400000000000002</v>
      </c>
    </row>
    <row r="82" spans="1:51" ht="15.75" thickBot="1">
      <c r="A82" s="3">
        <v>3</v>
      </c>
      <c r="D82" s="144"/>
      <c r="E82" s="21" t="s">
        <v>969</v>
      </c>
      <c r="F82" s="22" t="s">
        <v>979</v>
      </c>
      <c r="G82" s="23">
        <v>5000</v>
      </c>
      <c r="H82" s="24">
        <v>5000</v>
      </c>
      <c r="I82" s="24">
        <v>4990</v>
      </c>
      <c r="J82" s="24">
        <v>4980</v>
      </c>
      <c r="K82" s="24">
        <v>4980</v>
      </c>
      <c r="L82" s="24">
        <v>4970</v>
      </c>
      <c r="M82" s="24">
        <v>4960</v>
      </c>
      <c r="N82" s="25">
        <v>4960</v>
      </c>
      <c r="P82" s="144"/>
      <c r="Q82" s="21" t="s">
        <v>969</v>
      </c>
      <c r="R82" s="22" t="s">
        <v>979</v>
      </c>
      <c r="S82" s="23">
        <v>50</v>
      </c>
      <c r="T82" s="24">
        <v>49.977568217644034</v>
      </c>
      <c r="U82" s="24">
        <v>49.885889511799135</v>
      </c>
      <c r="V82" s="24">
        <v>49.807035998637865</v>
      </c>
      <c r="W82" s="24">
        <v>49.757083119870238</v>
      </c>
      <c r="X82" s="24">
        <v>49.686819961800047</v>
      </c>
      <c r="Y82" s="24">
        <v>49.62465616909634</v>
      </c>
      <c r="Z82" s="25">
        <v>49.569468100981631</v>
      </c>
      <c r="AB82" s="8">
        <v>90</v>
      </c>
      <c r="AC82" s="135" t="s">
        <v>591</v>
      </c>
      <c r="AD82" s="135" t="s">
        <v>967</v>
      </c>
      <c r="AE82" s="135" t="s">
        <v>983</v>
      </c>
      <c r="AF82" s="135">
        <v>5000</v>
      </c>
      <c r="AG82" s="135">
        <v>5000</v>
      </c>
      <c r="AH82" s="135">
        <v>5000</v>
      </c>
      <c r="AI82" s="135">
        <v>5000</v>
      </c>
      <c r="AJ82" s="135">
        <v>5000</v>
      </c>
      <c r="AK82" s="135">
        <v>5000</v>
      </c>
      <c r="AL82" s="135">
        <v>5000</v>
      </c>
      <c r="AM82" s="135">
        <v>5000</v>
      </c>
      <c r="AO82" s="135" t="s">
        <v>591</v>
      </c>
      <c r="AP82" s="135" t="s">
        <v>967</v>
      </c>
      <c r="AQ82" s="135" t="s">
        <v>983</v>
      </c>
      <c r="AR82" s="15">
        <v>50</v>
      </c>
      <c r="AS82" s="15">
        <v>50</v>
      </c>
      <c r="AT82" s="15">
        <v>50</v>
      </c>
      <c r="AU82" s="15">
        <v>50</v>
      </c>
      <c r="AV82" s="15">
        <v>50</v>
      </c>
      <c r="AW82" s="15">
        <v>50</v>
      </c>
      <c r="AX82" s="15">
        <v>50</v>
      </c>
      <c r="AY82" s="15">
        <v>50</v>
      </c>
    </row>
    <row r="83" spans="1:51" ht="15.75" thickBot="1">
      <c r="AB83" s="8">
        <v>105</v>
      </c>
      <c r="AC83" s="135" t="s">
        <v>596</v>
      </c>
      <c r="AD83" s="135" t="s">
        <v>967</v>
      </c>
      <c r="AE83" s="135" t="s">
        <v>983</v>
      </c>
      <c r="AF83" s="135">
        <v>3000</v>
      </c>
      <c r="AG83" s="135">
        <v>3000</v>
      </c>
      <c r="AH83" s="135">
        <v>3000</v>
      </c>
      <c r="AI83" s="135">
        <v>3000</v>
      </c>
      <c r="AJ83" s="135">
        <v>3000</v>
      </c>
      <c r="AK83" s="135">
        <v>3000</v>
      </c>
      <c r="AL83" s="135">
        <v>3000</v>
      </c>
      <c r="AM83" s="135">
        <v>3000</v>
      </c>
      <c r="AO83" s="135" t="s">
        <v>596</v>
      </c>
      <c r="AP83" s="135" t="s">
        <v>967</v>
      </c>
      <c r="AQ83" s="135" t="s">
        <v>983</v>
      </c>
      <c r="AR83" s="15">
        <v>15</v>
      </c>
      <c r="AS83" s="15">
        <v>15</v>
      </c>
      <c r="AT83" s="15">
        <v>15</v>
      </c>
      <c r="AU83" s="15">
        <v>15</v>
      </c>
      <c r="AV83" s="15">
        <v>15</v>
      </c>
      <c r="AW83" s="15">
        <v>15</v>
      </c>
      <c r="AX83" s="15">
        <v>15</v>
      </c>
      <c r="AY83" s="15">
        <v>15</v>
      </c>
    </row>
    <row r="84" spans="1:51" ht="15.75" thickBot="1">
      <c r="A84" s="3">
        <v>0</v>
      </c>
      <c r="D84" s="4"/>
      <c r="E84" s="145" t="s">
        <v>21</v>
      </c>
      <c r="F84" s="146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5" t="s">
        <v>21</v>
      </c>
      <c r="R84" s="146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:51" ht="15" customHeight="1">
      <c r="A85" s="3">
        <v>1</v>
      </c>
      <c r="B85" s="7" t="s">
        <v>1195</v>
      </c>
      <c r="C85" s="8" t="s">
        <v>970</v>
      </c>
      <c r="D85" s="143" t="s">
        <v>591</v>
      </c>
      <c r="E85" s="9" t="s">
        <v>967</v>
      </c>
      <c r="F85" s="10" t="s">
        <v>982</v>
      </c>
      <c r="G85" s="11">
        <v>5000</v>
      </c>
      <c r="H85" s="12">
        <v>4990</v>
      </c>
      <c r="I85" s="12">
        <v>4980</v>
      </c>
      <c r="J85" s="12">
        <v>4980</v>
      </c>
      <c r="K85" s="12">
        <v>4980</v>
      </c>
      <c r="L85" s="12">
        <v>4970</v>
      </c>
      <c r="M85" s="12">
        <v>4970</v>
      </c>
      <c r="N85" s="13">
        <v>4970</v>
      </c>
      <c r="P85" s="143" t="s">
        <v>591</v>
      </c>
      <c r="Q85" s="9" t="s">
        <v>967</v>
      </c>
      <c r="R85" s="10" t="s">
        <v>982</v>
      </c>
      <c r="S85" s="11">
        <v>50</v>
      </c>
      <c r="T85" s="12">
        <v>49.875564371199651</v>
      </c>
      <c r="U85" s="12">
        <v>49.822315128819945</v>
      </c>
      <c r="V85" s="12">
        <v>49.788593176591313</v>
      </c>
      <c r="W85" s="12">
        <v>49.760639831706378</v>
      </c>
      <c r="X85" s="12">
        <v>49.739239350432236</v>
      </c>
      <c r="Y85" s="12">
        <v>49.713006328906744</v>
      </c>
      <c r="Z85" s="13">
        <v>49.682277373323224</v>
      </c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:51">
      <c r="A86" s="3">
        <v>2</v>
      </c>
      <c r="C86" s="135">
        <v>-1</v>
      </c>
      <c r="D86" s="143"/>
      <c r="E86" s="9" t="s">
        <v>968</v>
      </c>
      <c r="F86" s="10" t="s">
        <v>982</v>
      </c>
      <c r="G86" s="18">
        <v>5000</v>
      </c>
      <c r="H86" s="19">
        <v>5000</v>
      </c>
      <c r="I86" s="19">
        <v>4990</v>
      </c>
      <c r="J86" s="19">
        <v>4980</v>
      </c>
      <c r="K86" s="19">
        <v>4980</v>
      </c>
      <c r="L86" s="19">
        <v>4970</v>
      </c>
      <c r="M86" s="19">
        <v>4960</v>
      </c>
      <c r="N86" s="20">
        <v>4950</v>
      </c>
      <c r="P86" s="143"/>
      <c r="Q86" s="9" t="s">
        <v>968</v>
      </c>
      <c r="R86" s="10" t="s">
        <v>982</v>
      </c>
      <c r="S86" s="18">
        <v>50</v>
      </c>
      <c r="T86" s="19">
        <v>49.968175348795825</v>
      </c>
      <c r="U86" s="19">
        <v>49.898708212140122</v>
      </c>
      <c r="V86" s="19">
        <v>49.827371460140377</v>
      </c>
      <c r="W86" s="19">
        <v>49.755216816701051</v>
      </c>
      <c r="X86" s="19">
        <v>49.673830125951007</v>
      </c>
      <c r="Y86" s="19">
        <v>49.602220938997597</v>
      </c>
      <c r="Z86" s="20">
        <v>49.542348203255045</v>
      </c>
    </row>
    <row r="87" spans="1:51" ht="15.75" thickBot="1">
      <c r="A87" s="3">
        <v>3</v>
      </c>
      <c r="D87" s="144"/>
      <c r="E87" s="21" t="s">
        <v>969</v>
      </c>
      <c r="F87" s="22" t="s">
        <v>982</v>
      </c>
      <c r="G87" s="23">
        <v>5000</v>
      </c>
      <c r="H87" s="24">
        <v>5000</v>
      </c>
      <c r="I87" s="24">
        <v>4980</v>
      </c>
      <c r="J87" s="24">
        <v>4960</v>
      </c>
      <c r="K87" s="24">
        <v>4950</v>
      </c>
      <c r="L87" s="24">
        <v>4940</v>
      </c>
      <c r="M87" s="24">
        <v>4920</v>
      </c>
      <c r="N87" s="25">
        <v>4910</v>
      </c>
      <c r="P87" s="144"/>
      <c r="Q87" s="21" t="s">
        <v>969</v>
      </c>
      <c r="R87" s="22" t="s">
        <v>982</v>
      </c>
      <c r="S87" s="23">
        <v>50</v>
      </c>
      <c r="T87" s="24">
        <v>49.954918915021779</v>
      </c>
      <c r="U87" s="24">
        <v>49.770884923048477</v>
      </c>
      <c r="V87" s="24">
        <v>49.612869009843706</v>
      </c>
      <c r="W87" s="24">
        <v>49.51289822215238</v>
      </c>
      <c r="X87" s="24">
        <v>49.372451943142615</v>
      </c>
      <c r="Y87" s="24">
        <v>49.248362317281064</v>
      </c>
      <c r="Z87" s="25">
        <v>49.138328935586898</v>
      </c>
    </row>
    <row r="88" spans="1:51" ht="15.75" thickBot="1">
      <c r="AF88" s="135">
        <v>2015</v>
      </c>
      <c r="AG88" s="135">
        <v>2020</v>
      </c>
      <c r="AH88" s="135">
        <v>2025</v>
      </c>
      <c r="AI88" s="135">
        <v>2030</v>
      </c>
      <c r="AJ88" s="135">
        <v>2035</v>
      </c>
      <c r="AK88" s="135">
        <v>2040</v>
      </c>
      <c r="AL88" s="135">
        <v>2045</v>
      </c>
      <c r="AM88" s="135">
        <v>2050</v>
      </c>
      <c r="AR88" s="135">
        <v>2015</v>
      </c>
      <c r="AS88" s="135">
        <v>2020</v>
      </c>
      <c r="AT88" s="135">
        <v>2025</v>
      </c>
      <c r="AU88" s="135">
        <v>2030</v>
      </c>
      <c r="AV88" s="135">
        <v>2035</v>
      </c>
      <c r="AW88" s="135">
        <v>2040</v>
      </c>
      <c r="AX88" s="135">
        <v>2045</v>
      </c>
      <c r="AY88" s="135">
        <v>2050</v>
      </c>
    </row>
    <row r="89" spans="1:51" ht="15.75" thickBot="1">
      <c r="A89" s="3">
        <v>0</v>
      </c>
      <c r="D89" s="4"/>
      <c r="E89" s="145" t="s">
        <v>21</v>
      </c>
      <c r="F89" s="146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5" t="s">
        <v>21</v>
      </c>
      <c r="R89" s="146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s="135" t="s">
        <v>581</v>
      </c>
      <c r="AD89" s="135" t="s">
        <v>968</v>
      </c>
      <c r="AE89" s="135" t="s">
        <v>983</v>
      </c>
      <c r="AF89" s="135">
        <v>1090</v>
      </c>
      <c r="AG89" s="135">
        <v>1090</v>
      </c>
      <c r="AH89" s="135">
        <v>1090</v>
      </c>
      <c r="AI89" s="135">
        <v>1090</v>
      </c>
      <c r="AJ89" s="135">
        <v>1090</v>
      </c>
      <c r="AK89" s="135">
        <v>1090</v>
      </c>
      <c r="AL89" s="135">
        <v>1090</v>
      </c>
      <c r="AM89" s="135">
        <v>1090</v>
      </c>
      <c r="AO89" s="135" t="s">
        <v>581</v>
      </c>
      <c r="AP89" s="135" t="s">
        <v>968</v>
      </c>
      <c r="AQ89" s="135" t="s">
        <v>983</v>
      </c>
      <c r="AR89" s="15">
        <v>5.45</v>
      </c>
      <c r="AS89" s="15">
        <v>5.45</v>
      </c>
      <c r="AT89" s="15">
        <v>5.45</v>
      </c>
      <c r="AU89" s="15">
        <v>5.45</v>
      </c>
      <c r="AV89" s="15">
        <v>5.45</v>
      </c>
      <c r="AW89" s="15">
        <v>5.45</v>
      </c>
      <c r="AX89" s="15">
        <v>5.45</v>
      </c>
      <c r="AY89" s="15">
        <v>5.45</v>
      </c>
    </row>
    <row r="90" spans="1:51" ht="15" customHeight="1">
      <c r="A90" s="3">
        <v>1</v>
      </c>
      <c r="B90" s="7" t="s">
        <v>1195</v>
      </c>
      <c r="C90" s="8" t="s">
        <v>973</v>
      </c>
      <c r="D90" s="143" t="s">
        <v>591</v>
      </c>
      <c r="E90" s="9" t="s">
        <v>967</v>
      </c>
      <c r="F90" s="10" t="s">
        <v>983</v>
      </c>
      <c r="G90" s="11">
        <v>5000</v>
      </c>
      <c r="H90" s="12">
        <v>5000</v>
      </c>
      <c r="I90" s="12">
        <v>5000</v>
      </c>
      <c r="J90" s="12">
        <v>5000</v>
      </c>
      <c r="K90" s="12">
        <v>5000</v>
      </c>
      <c r="L90" s="12">
        <v>5000</v>
      </c>
      <c r="M90" s="12">
        <v>5000</v>
      </c>
      <c r="N90" s="13">
        <v>5000</v>
      </c>
      <c r="P90" s="143" t="s">
        <v>591</v>
      </c>
      <c r="Q90" s="9" t="s">
        <v>967</v>
      </c>
      <c r="R90" s="10" t="s">
        <v>983</v>
      </c>
      <c r="S90" s="11">
        <v>50</v>
      </c>
      <c r="T90" s="12">
        <v>50</v>
      </c>
      <c r="U90" s="12">
        <v>50</v>
      </c>
      <c r="V90" s="12">
        <v>50</v>
      </c>
      <c r="W90" s="12">
        <v>50</v>
      </c>
      <c r="X90" s="12">
        <v>50</v>
      </c>
      <c r="Y90" s="12">
        <v>50</v>
      </c>
      <c r="Z90" s="13">
        <v>50</v>
      </c>
      <c r="AB90" s="8">
        <v>31</v>
      </c>
      <c r="AC90" s="135" t="s">
        <v>583</v>
      </c>
      <c r="AD90" s="135" t="s">
        <v>968</v>
      </c>
      <c r="AE90" s="135" t="s">
        <v>983</v>
      </c>
      <c r="AF90" s="135">
        <v>3500</v>
      </c>
      <c r="AG90" s="135">
        <v>3500</v>
      </c>
      <c r="AH90" s="135">
        <v>3500</v>
      </c>
      <c r="AI90" s="135">
        <v>3500</v>
      </c>
      <c r="AJ90" s="135">
        <v>3500</v>
      </c>
      <c r="AK90" s="135">
        <v>3500</v>
      </c>
      <c r="AL90" s="135">
        <v>3500</v>
      </c>
      <c r="AM90" s="135">
        <v>3500</v>
      </c>
      <c r="AO90" s="135" t="s">
        <v>583</v>
      </c>
      <c r="AP90" s="135" t="s">
        <v>968</v>
      </c>
      <c r="AQ90" s="135" t="s">
        <v>983</v>
      </c>
      <c r="AR90" s="15">
        <v>17.5</v>
      </c>
      <c r="AS90" s="15">
        <v>17.5</v>
      </c>
      <c r="AT90" s="15">
        <v>17.5</v>
      </c>
      <c r="AU90" s="15">
        <v>17.5</v>
      </c>
      <c r="AV90" s="15">
        <v>17.5</v>
      </c>
      <c r="AW90" s="15">
        <v>17.5</v>
      </c>
      <c r="AX90" s="15">
        <v>17.5</v>
      </c>
      <c r="AY90" s="15">
        <v>17.5</v>
      </c>
    </row>
    <row r="91" spans="1:51">
      <c r="A91" s="3">
        <v>2</v>
      </c>
      <c r="C91" s="135">
        <v>-1</v>
      </c>
      <c r="D91" s="143"/>
      <c r="E91" s="9" t="s">
        <v>968</v>
      </c>
      <c r="F91" s="10" t="s">
        <v>983</v>
      </c>
      <c r="G91" s="18">
        <v>5000</v>
      </c>
      <c r="H91" s="19">
        <v>5000</v>
      </c>
      <c r="I91" s="19">
        <v>5000</v>
      </c>
      <c r="J91" s="19">
        <v>5000</v>
      </c>
      <c r="K91" s="19">
        <v>5000</v>
      </c>
      <c r="L91" s="19">
        <v>5000</v>
      </c>
      <c r="M91" s="19">
        <v>5000</v>
      </c>
      <c r="N91" s="20">
        <v>5000</v>
      </c>
      <c r="P91" s="143"/>
      <c r="Q91" s="9" t="s">
        <v>968</v>
      </c>
      <c r="R91" s="10" t="s">
        <v>983</v>
      </c>
      <c r="S91" s="18">
        <v>50</v>
      </c>
      <c r="T91" s="19">
        <v>50</v>
      </c>
      <c r="U91" s="19">
        <v>50</v>
      </c>
      <c r="V91" s="19">
        <v>50</v>
      </c>
      <c r="W91" s="19">
        <v>50</v>
      </c>
      <c r="X91" s="19">
        <v>50</v>
      </c>
      <c r="Y91" s="19">
        <v>50</v>
      </c>
      <c r="Z91" s="20">
        <v>50</v>
      </c>
      <c r="AB91" s="8">
        <v>46</v>
      </c>
      <c r="AC91" s="135" t="s">
        <v>585</v>
      </c>
      <c r="AD91" s="135" t="s">
        <v>968</v>
      </c>
      <c r="AE91" s="135" t="s">
        <v>983</v>
      </c>
      <c r="AF91" s="135">
        <v>1410</v>
      </c>
      <c r="AG91" s="135">
        <v>1410</v>
      </c>
      <c r="AH91" s="135">
        <v>1410</v>
      </c>
      <c r="AI91" s="135">
        <v>1410</v>
      </c>
      <c r="AJ91" s="135">
        <v>1410</v>
      </c>
      <c r="AK91" s="135">
        <v>1410</v>
      </c>
      <c r="AL91" s="135">
        <v>1410</v>
      </c>
      <c r="AM91" s="135">
        <v>1410</v>
      </c>
      <c r="AO91" s="135" t="s">
        <v>585</v>
      </c>
      <c r="AP91" s="135" t="s">
        <v>968</v>
      </c>
      <c r="AQ91" s="135" t="s">
        <v>983</v>
      </c>
      <c r="AR91" s="15">
        <v>7.05</v>
      </c>
      <c r="AS91" s="15">
        <v>7.05</v>
      </c>
      <c r="AT91" s="15">
        <v>7.05</v>
      </c>
      <c r="AU91" s="15">
        <v>7.05</v>
      </c>
      <c r="AV91" s="15">
        <v>7.05</v>
      </c>
      <c r="AW91" s="15">
        <v>7.05</v>
      </c>
      <c r="AX91" s="15">
        <v>7.05</v>
      </c>
      <c r="AY91" s="15">
        <v>7.05</v>
      </c>
    </row>
    <row r="92" spans="1:51" ht="15.75" thickBot="1">
      <c r="A92" s="3">
        <v>3</v>
      </c>
      <c r="D92" s="144"/>
      <c r="E92" s="21" t="s">
        <v>969</v>
      </c>
      <c r="F92" s="22" t="s">
        <v>983</v>
      </c>
      <c r="G92" s="23">
        <v>5000</v>
      </c>
      <c r="H92" s="24">
        <v>5000</v>
      </c>
      <c r="I92" s="24">
        <v>5000</v>
      </c>
      <c r="J92" s="24">
        <v>5000</v>
      </c>
      <c r="K92" s="24">
        <v>5000</v>
      </c>
      <c r="L92" s="24">
        <v>5000</v>
      </c>
      <c r="M92" s="24">
        <v>5000</v>
      </c>
      <c r="N92" s="25">
        <v>5000</v>
      </c>
      <c r="P92" s="144"/>
      <c r="Q92" s="21" t="s">
        <v>969</v>
      </c>
      <c r="R92" s="22" t="s">
        <v>983</v>
      </c>
      <c r="S92" s="23">
        <v>50</v>
      </c>
      <c r="T92" s="24">
        <v>50</v>
      </c>
      <c r="U92" s="24">
        <v>50</v>
      </c>
      <c r="V92" s="24">
        <v>50</v>
      </c>
      <c r="W92" s="24">
        <v>50</v>
      </c>
      <c r="X92" s="24">
        <v>50</v>
      </c>
      <c r="Y92" s="24">
        <v>50</v>
      </c>
      <c r="Z92" s="25">
        <v>50</v>
      </c>
      <c r="AB92" s="8">
        <v>61</v>
      </c>
      <c r="AC92" s="135" t="s">
        <v>587</v>
      </c>
      <c r="AD92" s="135" t="s">
        <v>968</v>
      </c>
      <c r="AE92" s="135" t="s">
        <v>983</v>
      </c>
      <c r="AF92" s="135">
        <v>4000</v>
      </c>
      <c r="AG92" s="135">
        <v>4000</v>
      </c>
      <c r="AH92" s="135">
        <v>4000</v>
      </c>
      <c r="AI92" s="135">
        <v>4000</v>
      </c>
      <c r="AJ92" s="135">
        <v>4000</v>
      </c>
      <c r="AK92" s="135">
        <v>4000</v>
      </c>
      <c r="AL92" s="135">
        <v>4000</v>
      </c>
      <c r="AM92" s="135">
        <v>4000</v>
      </c>
      <c r="AO92" s="135" t="s">
        <v>587</v>
      </c>
      <c r="AP92" s="135" t="s">
        <v>968</v>
      </c>
      <c r="AQ92" s="135" t="s">
        <v>983</v>
      </c>
      <c r="AR92" s="15">
        <v>20</v>
      </c>
      <c r="AS92" s="15">
        <v>20</v>
      </c>
      <c r="AT92" s="15">
        <v>20</v>
      </c>
      <c r="AU92" s="15">
        <v>20</v>
      </c>
      <c r="AV92" s="15">
        <v>20</v>
      </c>
      <c r="AW92" s="15">
        <v>20</v>
      </c>
      <c r="AX92" s="15">
        <v>20</v>
      </c>
      <c r="AY92" s="15">
        <v>20</v>
      </c>
    </row>
    <row r="93" spans="1:51" ht="15.75" thickBot="1">
      <c r="AB93" s="8">
        <v>76</v>
      </c>
      <c r="AC93" s="135" t="s">
        <v>589</v>
      </c>
      <c r="AD93" s="135" t="s">
        <v>968</v>
      </c>
      <c r="AE93" s="135" t="s">
        <v>983</v>
      </c>
      <c r="AF93" s="135">
        <v>1740</v>
      </c>
      <c r="AG93" s="135">
        <v>1740</v>
      </c>
      <c r="AH93" s="135">
        <v>1740</v>
      </c>
      <c r="AI93" s="135">
        <v>1740</v>
      </c>
      <c r="AJ93" s="135">
        <v>1740</v>
      </c>
      <c r="AK93" s="135">
        <v>1740</v>
      </c>
      <c r="AL93" s="135">
        <v>1740</v>
      </c>
      <c r="AM93" s="135">
        <v>1740</v>
      </c>
      <c r="AO93" s="135" t="s">
        <v>589</v>
      </c>
      <c r="AP93" s="135" t="s">
        <v>968</v>
      </c>
      <c r="AQ93" s="135" t="s">
        <v>983</v>
      </c>
      <c r="AR93" s="15">
        <v>17.400000000000002</v>
      </c>
      <c r="AS93" s="15">
        <v>17.400000000000002</v>
      </c>
      <c r="AT93" s="15">
        <v>17.400000000000002</v>
      </c>
      <c r="AU93" s="15">
        <v>17.400000000000002</v>
      </c>
      <c r="AV93" s="15">
        <v>17.400000000000002</v>
      </c>
      <c r="AW93" s="15">
        <v>17.400000000000002</v>
      </c>
      <c r="AX93" s="15">
        <v>17.400000000000002</v>
      </c>
      <c r="AY93" s="15">
        <v>17.400000000000002</v>
      </c>
    </row>
    <row r="94" spans="1:51" ht="15.75" thickBot="1">
      <c r="A94" s="3">
        <v>0</v>
      </c>
      <c r="D94" s="4"/>
      <c r="E94" s="145" t="s">
        <v>21</v>
      </c>
      <c r="F94" s="146" t="s">
        <v>21</v>
      </c>
      <c r="G94" s="5">
        <v>2015</v>
      </c>
      <c r="H94" s="5">
        <v>2020</v>
      </c>
      <c r="I94" s="5">
        <v>2025</v>
      </c>
      <c r="J94" s="5">
        <v>2030</v>
      </c>
      <c r="K94" s="5">
        <v>2035</v>
      </c>
      <c r="L94" s="5">
        <v>2040</v>
      </c>
      <c r="M94" s="5">
        <v>2045</v>
      </c>
      <c r="N94" s="6">
        <v>2050</v>
      </c>
      <c r="P94" s="4"/>
      <c r="Q94" s="145" t="s">
        <v>21</v>
      </c>
      <c r="R94" s="146" t="s">
        <v>21</v>
      </c>
      <c r="S94" s="5">
        <v>2015</v>
      </c>
      <c r="T94" s="5">
        <v>2020</v>
      </c>
      <c r="U94" s="5">
        <v>2025</v>
      </c>
      <c r="V94" s="5">
        <v>2030</v>
      </c>
      <c r="W94" s="5">
        <v>2035</v>
      </c>
      <c r="X94" s="5">
        <v>2040</v>
      </c>
      <c r="Y94" s="5">
        <v>2045</v>
      </c>
      <c r="Z94" s="6">
        <v>2050</v>
      </c>
      <c r="AB94" s="8">
        <v>91</v>
      </c>
      <c r="AC94" s="135" t="s">
        <v>591</v>
      </c>
      <c r="AD94" s="135" t="s">
        <v>968</v>
      </c>
      <c r="AE94" s="135" t="s">
        <v>983</v>
      </c>
      <c r="AF94" s="135">
        <v>5000</v>
      </c>
      <c r="AG94" s="135">
        <v>5000</v>
      </c>
      <c r="AH94" s="135">
        <v>5000</v>
      </c>
      <c r="AI94" s="135">
        <v>5000</v>
      </c>
      <c r="AJ94" s="135">
        <v>5000</v>
      </c>
      <c r="AK94" s="135">
        <v>5000</v>
      </c>
      <c r="AL94" s="135">
        <v>5000</v>
      </c>
      <c r="AM94" s="135">
        <v>5000</v>
      </c>
      <c r="AO94" s="135" t="s">
        <v>591</v>
      </c>
      <c r="AP94" s="135" t="s">
        <v>968</v>
      </c>
      <c r="AQ94" s="135" t="s">
        <v>983</v>
      </c>
      <c r="AR94" s="15">
        <v>50</v>
      </c>
      <c r="AS94" s="15">
        <v>50</v>
      </c>
      <c r="AT94" s="15">
        <v>50</v>
      </c>
      <c r="AU94" s="15">
        <v>50</v>
      </c>
      <c r="AV94" s="15">
        <v>50</v>
      </c>
      <c r="AW94" s="15">
        <v>50</v>
      </c>
      <c r="AX94" s="15">
        <v>50</v>
      </c>
      <c r="AY94" s="15">
        <v>50</v>
      </c>
    </row>
    <row r="95" spans="1:51" ht="15" customHeight="1">
      <c r="A95" s="3">
        <v>1</v>
      </c>
      <c r="B95" s="7" t="s">
        <v>1196</v>
      </c>
      <c r="C95" s="8" t="s">
        <v>966</v>
      </c>
      <c r="D95" s="143" t="s">
        <v>596</v>
      </c>
      <c r="E95" s="9" t="s">
        <v>967</v>
      </c>
      <c r="F95" s="10" t="s">
        <v>979</v>
      </c>
      <c r="G95" s="11">
        <v>3000</v>
      </c>
      <c r="H95" s="12">
        <v>3000</v>
      </c>
      <c r="I95" s="12">
        <v>2990</v>
      </c>
      <c r="J95" s="12">
        <v>2990</v>
      </c>
      <c r="K95" s="12">
        <v>2990</v>
      </c>
      <c r="L95" s="12">
        <v>2990</v>
      </c>
      <c r="M95" s="12">
        <v>2990</v>
      </c>
      <c r="N95" s="13">
        <v>2990</v>
      </c>
      <c r="P95" s="143" t="s">
        <v>596</v>
      </c>
      <c r="Q95" s="9" t="s">
        <v>967</v>
      </c>
      <c r="R95" s="10" t="s">
        <v>979</v>
      </c>
      <c r="S95" s="11">
        <v>15</v>
      </c>
      <c r="T95" s="12">
        <v>14.981417299328331</v>
      </c>
      <c r="U95" s="12">
        <v>14.973458160794396</v>
      </c>
      <c r="V95" s="12">
        <v>14.968415545949398</v>
      </c>
      <c r="W95" s="12">
        <v>14.964234239095878</v>
      </c>
      <c r="X95" s="12">
        <v>14.961032322447483</v>
      </c>
      <c r="Y95" s="12">
        <v>14.95710642180978</v>
      </c>
      <c r="Z95" s="13">
        <v>14.952506358320816</v>
      </c>
      <c r="AB95" s="8">
        <v>106</v>
      </c>
      <c r="AC95" s="135" t="s">
        <v>596</v>
      </c>
      <c r="AD95" s="135" t="s">
        <v>968</v>
      </c>
      <c r="AE95" s="135" t="s">
        <v>983</v>
      </c>
      <c r="AF95" s="135">
        <v>3000</v>
      </c>
      <c r="AG95" s="135">
        <v>3000</v>
      </c>
      <c r="AH95" s="135">
        <v>3000</v>
      </c>
      <c r="AI95" s="135">
        <v>3000</v>
      </c>
      <c r="AJ95" s="135">
        <v>3000</v>
      </c>
      <c r="AK95" s="135">
        <v>3000</v>
      </c>
      <c r="AL95" s="135">
        <v>3000</v>
      </c>
      <c r="AM95" s="135">
        <v>3000</v>
      </c>
      <c r="AO95" s="135" t="s">
        <v>596</v>
      </c>
      <c r="AP95" s="135" t="s">
        <v>968</v>
      </c>
      <c r="AQ95" s="135" t="s">
        <v>983</v>
      </c>
      <c r="AR95" s="15">
        <v>15</v>
      </c>
      <c r="AS95" s="15">
        <v>15</v>
      </c>
      <c r="AT95" s="15">
        <v>15</v>
      </c>
      <c r="AU95" s="15">
        <v>15</v>
      </c>
      <c r="AV95" s="15">
        <v>15</v>
      </c>
      <c r="AW95" s="15">
        <v>15</v>
      </c>
      <c r="AX95" s="15">
        <v>15</v>
      </c>
      <c r="AY95" s="15">
        <v>15</v>
      </c>
    </row>
    <row r="96" spans="1:51">
      <c r="A96" s="3">
        <v>2</v>
      </c>
      <c r="C96" s="135">
        <v>-1</v>
      </c>
      <c r="D96" s="143"/>
      <c r="E96" s="9" t="s">
        <v>968</v>
      </c>
      <c r="F96" s="10" t="s">
        <v>979</v>
      </c>
      <c r="G96" s="18">
        <v>3000</v>
      </c>
      <c r="H96" s="19">
        <v>3000</v>
      </c>
      <c r="I96" s="19">
        <v>3000</v>
      </c>
      <c r="J96" s="19">
        <v>2990</v>
      </c>
      <c r="K96" s="19">
        <v>2990</v>
      </c>
      <c r="L96" s="19">
        <v>2990</v>
      </c>
      <c r="M96" s="19">
        <v>2990</v>
      </c>
      <c r="N96" s="20">
        <v>2990</v>
      </c>
      <c r="P96" s="143"/>
      <c r="Q96" s="9" t="s">
        <v>968</v>
      </c>
      <c r="R96" s="10" t="s">
        <v>979</v>
      </c>
      <c r="S96" s="18">
        <v>15</v>
      </c>
      <c r="T96" s="19">
        <v>14.995249652484441</v>
      </c>
      <c r="U96" s="19">
        <v>14.984875266688222</v>
      </c>
      <c r="V96" s="19">
        <v>14.974214111821553</v>
      </c>
      <c r="W96" s="19">
        <v>14.96342291898109</v>
      </c>
      <c r="X96" s="19">
        <v>14.951241571677954</v>
      </c>
      <c r="Y96" s="19">
        <v>14.94051535044072</v>
      </c>
      <c r="Z96" s="20">
        <v>14.931541138183336</v>
      </c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1:51" ht="15.75" thickBot="1">
      <c r="A97" s="3">
        <v>3</v>
      </c>
      <c r="D97" s="144"/>
      <c r="E97" s="21" t="s">
        <v>969</v>
      </c>
      <c r="F97" s="22" t="s">
        <v>979</v>
      </c>
      <c r="G97" s="23">
        <v>3000</v>
      </c>
      <c r="H97" s="24">
        <v>3000</v>
      </c>
      <c r="I97" s="24">
        <v>2990</v>
      </c>
      <c r="J97" s="24">
        <v>2990</v>
      </c>
      <c r="K97" s="24">
        <v>2990</v>
      </c>
      <c r="L97" s="24">
        <v>2980</v>
      </c>
      <c r="M97" s="24">
        <v>2980</v>
      </c>
      <c r="N97" s="25">
        <v>2970</v>
      </c>
      <c r="P97" s="144"/>
      <c r="Q97" s="21" t="s">
        <v>969</v>
      </c>
      <c r="R97" s="22" t="s">
        <v>979</v>
      </c>
      <c r="S97" s="23">
        <v>15</v>
      </c>
      <c r="T97" s="24">
        <v>14.993270465293211</v>
      </c>
      <c r="U97" s="24">
        <v>14.965766853539741</v>
      </c>
      <c r="V97" s="24">
        <v>14.942110799591358</v>
      </c>
      <c r="W97" s="24">
        <v>14.927124935961071</v>
      </c>
      <c r="X97" s="24">
        <v>14.906045988540013</v>
      </c>
      <c r="Y97" s="24">
        <v>14.887396850728903</v>
      </c>
      <c r="Z97" s="25">
        <v>14.870840430294491</v>
      </c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98" spans="1:51" ht="15.75" thickBot="1"/>
    <row r="99" spans="1:51" ht="15.75" thickBot="1">
      <c r="A99" s="3">
        <v>0</v>
      </c>
      <c r="D99" s="4"/>
      <c r="E99" s="145" t="s">
        <v>21</v>
      </c>
      <c r="F99" s="146" t="s">
        <v>21</v>
      </c>
      <c r="G99" s="5">
        <v>2015</v>
      </c>
      <c r="H99" s="5">
        <v>2020</v>
      </c>
      <c r="I99" s="5">
        <v>2025</v>
      </c>
      <c r="J99" s="5">
        <v>2030</v>
      </c>
      <c r="K99" s="5">
        <v>2035</v>
      </c>
      <c r="L99" s="5">
        <v>2040</v>
      </c>
      <c r="M99" s="5">
        <v>2045</v>
      </c>
      <c r="N99" s="6">
        <v>2050</v>
      </c>
      <c r="P99" s="4"/>
      <c r="Q99" s="145" t="s">
        <v>21</v>
      </c>
      <c r="R99" s="146" t="s">
        <v>21</v>
      </c>
      <c r="S99" s="5">
        <v>2015</v>
      </c>
      <c r="T99" s="5">
        <v>2020</v>
      </c>
      <c r="U99" s="5">
        <v>2025</v>
      </c>
      <c r="V99" s="5">
        <v>2030</v>
      </c>
      <c r="W99" s="5">
        <v>2035</v>
      </c>
      <c r="X99" s="5">
        <v>2040</v>
      </c>
      <c r="Y99" s="5">
        <v>2045</v>
      </c>
      <c r="Z99" s="6">
        <v>2050</v>
      </c>
    </row>
    <row r="100" spans="1:51" ht="15" customHeight="1">
      <c r="A100" s="3">
        <v>1</v>
      </c>
      <c r="B100" s="7" t="s">
        <v>1196</v>
      </c>
      <c r="C100" s="8" t="s">
        <v>970</v>
      </c>
      <c r="D100" s="143" t="s">
        <v>596</v>
      </c>
      <c r="E100" s="9" t="s">
        <v>967</v>
      </c>
      <c r="F100" s="10" t="s">
        <v>982</v>
      </c>
      <c r="G100" s="11">
        <v>3000</v>
      </c>
      <c r="H100" s="12">
        <v>2990</v>
      </c>
      <c r="I100" s="12">
        <v>2990</v>
      </c>
      <c r="J100" s="12">
        <v>2990</v>
      </c>
      <c r="K100" s="12">
        <v>2990</v>
      </c>
      <c r="L100" s="12">
        <v>2980</v>
      </c>
      <c r="M100" s="12">
        <v>2980</v>
      </c>
      <c r="N100" s="13">
        <v>2980</v>
      </c>
      <c r="P100" s="143" t="s">
        <v>596</v>
      </c>
      <c r="Q100" s="9" t="s">
        <v>967</v>
      </c>
      <c r="R100" s="10" t="s">
        <v>982</v>
      </c>
      <c r="S100" s="11">
        <v>15</v>
      </c>
      <c r="T100" s="12">
        <v>14.962669311359896</v>
      </c>
      <c r="U100" s="12">
        <v>14.946694538645984</v>
      </c>
      <c r="V100" s="12">
        <v>14.936577952977393</v>
      </c>
      <c r="W100" s="12">
        <v>14.928191949511911</v>
      </c>
      <c r="X100" s="12">
        <v>14.921771805129669</v>
      </c>
      <c r="Y100" s="12">
        <v>14.913901898672021</v>
      </c>
      <c r="Z100" s="13">
        <v>14.904683211996964</v>
      </c>
      <c r="AF100" s="135">
        <v>2015</v>
      </c>
      <c r="AG100" s="135">
        <v>2020</v>
      </c>
      <c r="AH100" s="135">
        <v>2025</v>
      </c>
      <c r="AI100" s="135">
        <v>2030</v>
      </c>
      <c r="AJ100" s="135">
        <v>2035</v>
      </c>
      <c r="AK100" s="135">
        <v>2040</v>
      </c>
      <c r="AL100" s="135">
        <v>2045</v>
      </c>
      <c r="AM100" s="135">
        <v>2050</v>
      </c>
      <c r="AR100" s="135">
        <v>2015</v>
      </c>
      <c r="AS100" s="135">
        <v>2020</v>
      </c>
      <c r="AT100" s="135">
        <v>2025</v>
      </c>
      <c r="AU100" s="135">
        <v>2030</v>
      </c>
      <c r="AV100" s="135">
        <v>2035</v>
      </c>
      <c r="AW100" s="135">
        <v>2040</v>
      </c>
      <c r="AX100" s="135">
        <v>2045</v>
      </c>
      <c r="AY100" s="135">
        <v>2050</v>
      </c>
    </row>
    <row r="101" spans="1:51">
      <c r="A101" s="3">
        <v>2</v>
      </c>
      <c r="C101" s="135">
        <v>-1</v>
      </c>
      <c r="D101" s="143"/>
      <c r="E101" s="9" t="s">
        <v>968</v>
      </c>
      <c r="F101" s="10" t="s">
        <v>982</v>
      </c>
      <c r="G101" s="18">
        <v>3000</v>
      </c>
      <c r="H101" s="19">
        <v>3000</v>
      </c>
      <c r="I101" s="19">
        <v>2990</v>
      </c>
      <c r="J101" s="19">
        <v>2990</v>
      </c>
      <c r="K101" s="19">
        <v>2990</v>
      </c>
      <c r="L101" s="19">
        <v>2980</v>
      </c>
      <c r="M101" s="19">
        <v>2980</v>
      </c>
      <c r="N101" s="20">
        <v>2970</v>
      </c>
      <c r="P101" s="143"/>
      <c r="Q101" s="9" t="s">
        <v>968</v>
      </c>
      <c r="R101" s="10" t="s">
        <v>982</v>
      </c>
      <c r="S101" s="18">
        <v>15</v>
      </c>
      <c r="T101" s="19">
        <v>14.990452604638747</v>
      </c>
      <c r="U101" s="19">
        <v>14.969612463642036</v>
      </c>
      <c r="V101" s="19">
        <v>14.948211438042113</v>
      </c>
      <c r="W101" s="19">
        <v>14.926565045010314</v>
      </c>
      <c r="X101" s="19">
        <v>14.902149037785303</v>
      </c>
      <c r="Y101" s="19">
        <v>14.880666281699281</v>
      </c>
      <c r="Z101" s="20">
        <v>14.862704460976511</v>
      </c>
      <c r="AB101" s="8">
        <v>17</v>
      </c>
      <c r="AC101" s="135" t="s">
        <v>581</v>
      </c>
      <c r="AD101" s="135" t="s">
        <v>969</v>
      </c>
      <c r="AE101" s="135" t="s">
        <v>983</v>
      </c>
      <c r="AF101" s="135">
        <v>1090</v>
      </c>
      <c r="AG101" s="135">
        <v>1090</v>
      </c>
      <c r="AH101" s="135">
        <v>1090</v>
      </c>
      <c r="AI101" s="135">
        <v>1090</v>
      </c>
      <c r="AJ101" s="135">
        <v>1090</v>
      </c>
      <c r="AK101" s="135">
        <v>1090</v>
      </c>
      <c r="AL101" s="135">
        <v>1090</v>
      </c>
      <c r="AM101" s="135">
        <v>1090</v>
      </c>
      <c r="AO101" s="135" t="s">
        <v>581</v>
      </c>
      <c r="AP101" s="135" t="s">
        <v>969</v>
      </c>
      <c r="AQ101" s="135" t="s">
        <v>983</v>
      </c>
      <c r="AR101" s="15">
        <v>5.45</v>
      </c>
      <c r="AS101" s="15">
        <v>5.45</v>
      </c>
      <c r="AT101" s="15">
        <v>5.45</v>
      </c>
      <c r="AU101" s="15">
        <v>5.45</v>
      </c>
      <c r="AV101" s="15">
        <v>5.45</v>
      </c>
      <c r="AW101" s="15">
        <v>5.45</v>
      </c>
      <c r="AX101" s="15">
        <v>5.45</v>
      </c>
      <c r="AY101" s="15">
        <v>5.45</v>
      </c>
    </row>
    <row r="102" spans="1:51" ht="15.75" thickBot="1">
      <c r="A102" s="3">
        <v>3</v>
      </c>
      <c r="D102" s="144"/>
      <c r="E102" s="21" t="s">
        <v>969</v>
      </c>
      <c r="F102" s="22" t="s">
        <v>982</v>
      </c>
      <c r="G102" s="23">
        <v>3000</v>
      </c>
      <c r="H102" s="24">
        <v>3000</v>
      </c>
      <c r="I102" s="24">
        <v>2990</v>
      </c>
      <c r="J102" s="24">
        <v>2980</v>
      </c>
      <c r="K102" s="24">
        <v>2970</v>
      </c>
      <c r="L102" s="24">
        <v>2960</v>
      </c>
      <c r="M102" s="24">
        <v>2950</v>
      </c>
      <c r="N102" s="25">
        <v>2950</v>
      </c>
      <c r="P102" s="144"/>
      <c r="Q102" s="21" t="s">
        <v>969</v>
      </c>
      <c r="R102" s="22" t="s">
        <v>982</v>
      </c>
      <c r="S102" s="23">
        <v>15</v>
      </c>
      <c r="T102" s="24">
        <v>14.986475674506535</v>
      </c>
      <c r="U102" s="24">
        <v>14.931265476914547</v>
      </c>
      <c r="V102" s="24">
        <v>14.883860702953115</v>
      </c>
      <c r="W102" s="24">
        <v>14.853869466645717</v>
      </c>
      <c r="X102" s="24">
        <v>14.811735582942786</v>
      </c>
      <c r="Y102" s="24">
        <v>14.77450869518432</v>
      </c>
      <c r="Z102" s="25">
        <v>14.74149868067607</v>
      </c>
      <c r="AB102" s="8">
        <v>32</v>
      </c>
      <c r="AC102" s="135" t="s">
        <v>583</v>
      </c>
      <c r="AD102" s="135" t="s">
        <v>969</v>
      </c>
      <c r="AE102" s="135" t="s">
        <v>983</v>
      </c>
      <c r="AF102" s="135">
        <v>3500</v>
      </c>
      <c r="AG102" s="135">
        <v>3500</v>
      </c>
      <c r="AH102" s="135">
        <v>3500</v>
      </c>
      <c r="AI102" s="135">
        <v>3500</v>
      </c>
      <c r="AJ102" s="135">
        <v>3500</v>
      </c>
      <c r="AK102" s="135">
        <v>3500</v>
      </c>
      <c r="AL102" s="135">
        <v>3500</v>
      </c>
      <c r="AM102" s="135">
        <v>3500</v>
      </c>
      <c r="AO102" s="135" t="s">
        <v>583</v>
      </c>
      <c r="AP102" s="135" t="s">
        <v>969</v>
      </c>
      <c r="AQ102" s="135" t="s">
        <v>983</v>
      </c>
      <c r="AR102" s="15">
        <v>17.5</v>
      </c>
      <c r="AS102" s="15">
        <v>17.5</v>
      </c>
      <c r="AT102" s="15">
        <v>17.5</v>
      </c>
      <c r="AU102" s="15">
        <v>17.5</v>
      </c>
      <c r="AV102" s="15">
        <v>17.5</v>
      </c>
      <c r="AW102" s="15">
        <v>17.5</v>
      </c>
      <c r="AX102" s="15">
        <v>17.5</v>
      </c>
      <c r="AY102" s="15">
        <v>17.5</v>
      </c>
    </row>
    <row r="103" spans="1:51" ht="15.75" thickBot="1">
      <c r="AB103" s="8">
        <v>47</v>
      </c>
      <c r="AC103" s="135" t="s">
        <v>585</v>
      </c>
      <c r="AD103" s="135" t="s">
        <v>969</v>
      </c>
      <c r="AE103" s="135" t="s">
        <v>983</v>
      </c>
      <c r="AF103" s="135">
        <v>1410</v>
      </c>
      <c r="AG103" s="135">
        <v>1410</v>
      </c>
      <c r="AH103" s="135">
        <v>1410</v>
      </c>
      <c r="AI103" s="135">
        <v>1410</v>
      </c>
      <c r="AJ103" s="135">
        <v>1410</v>
      </c>
      <c r="AK103" s="135">
        <v>1410</v>
      </c>
      <c r="AL103" s="135">
        <v>1410</v>
      </c>
      <c r="AM103" s="135">
        <v>1410</v>
      </c>
      <c r="AO103" s="135" t="s">
        <v>585</v>
      </c>
      <c r="AP103" s="135" t="s">
        <v>969</v>
      </c>
      <c r="AQ103" s="135" t="s">
        <v>983</v>
      </c>
      <c r="AR103" s="15">
        <v>7.05</v>
      </c>
      <c r="AS103" s="15">
        <v>7.05</v>
      </c>
      <c r="AT103" s="15">
        <v>7.05</v>
      </c>
      <c r="AU103" s="15">
        <v>7.05</v>
      </c>
      <c r="AV103" s="15">
        <v>7.05</v>
      </c>
      <c r="AW103" s="15">
        <v>7.05</v>
      </c>
      <c r="AX103" s="15">
        <v>7.05</v>
      </c>
      <c r="AY103" s="15">
        <v>7.05</v>
      </c>
    </row>
    <row r="104" spans="1:51" ht="15.75" thickBot="1">
      <c r="A104" s="3">
        <v>0</v>
      </c>
      <c r="D104" s="4"/>
      <c r="E104" s="145" t="s">
        <v>21</v>
      </c>
      <c r="F104" s="146" t="s">
        <v>21</v>
      </c>
      <c r="G104" s="5">
        <v>2015</v>
      </c>
      <c r="H104" s="5">
        <v>2020</v>
      </c>
      <c r="I104" s="5">
        <v>2025</v>
      </c>
      <c r="J104" s="5">
        <v>2030</v>
      </c>
      <c r="K104" s="5">
        <v>2035</v>
      </c>
      <c r="L104" s="5">
        <v>2040</v>
      </c>
      <c r="M104" s="5">
        <v>2045</v>
      </c>
      <c r="N104" s="6">
        <v>2050</v>
      </c>
      <c r="P104" s="4"/>
      <c r="Q104" s="145" t="s">
        <v>21</v>
      </c>
      <c r="R104" s="146" t="s">
        <v>21</v>
      </c>
      <c r="S104" s="5">
        <v>2015</v>
      </c>
      <c r="T104" s="5">
        <v>2020</v>
      </c>
      <c r="U104" s="5">
        <v>2025</v>
      </c>
      <c r="V104" s="5">
        <v>2030</v>
      </c>
      <c r="W104" s="5">
        <v>2035</v>
      </c>
      <c r="X104" s="5">
        <v>2040</v>
      </c>
      <c r="Y104" s="5">
        <v>2045</v>
      </c>
      <c r="Z104" s="6">
        <v>2050</v>
      </c>
      <c r="AB104" s="8">
        <v>62</v>
      </c>
      <c r="AC104" s="135" t="s">
        <v>587</v>
      </c>
      <c r="AD104" s="135" t="s">
        <v>969</v>
      </c>
      <c r="AE104" s="135" t="s">
        <v>983</v>
      </c>
      <c r="AF104" s="135">
        <v>4000</v>
      </c>
      <c r="AG104" s="135">
        <v>4000</v>
      </c>
      <c r="AH104" s="135">
        <v>4000</v>
      </c>
      <c r="AI104" s="135">
        <v>4000</v>
      </c>
      <c r="AJ104" s="135">
        <v>4000</v>
      </c>
      <c r="AK104" s="135">
        <v>4000</v>
      </c>
      <c r="AL104" s="135">
        <v>4000</v>
      </c>
      <c r="AM104" s="135">
        <v>4000</v>
      </c>
      <c r="AO104" s="135" t="s">
        <v>587</v>
      </c>
      <c r="AP104" s="135" t="s">
        <v>969</v>
      </c>
      <c r="AQ104" s="135" t="s">
        <v>983</v>
      </c>
      <c r="AR104" s="15">
        <v>20</v>
      </c>
      <c r="AS104" s="15">
        <v>20</v>
      </c>
      <c r="AT104" s="15">
        <v>20</v>
      </c>
      <c r="AU104" s="15">
        <v>20</v>
      </c>
      <c r="AV104" s="15">
        <v>20</v>
      </c>
      <c r="AW104" s="15">
        <v>20</v>
      </c>
      <c r="AX104" s="15">
        <v>20</v>
      </c>
      <c r="AY104" s="15">
        <v>20</v>
      </c>
    </row>
    <row r="105" spans="1:51" ht="15" customHeight="1">
      <c r="A105" s="3">
        <v>1</v>
      </c>
      <c r="B105" s="7" t="s">
        <v>1196</v>
      </c>
      <c r="C105" s="8" t="s">
        <v>973</v>
      </c>
      <c r="D105" s="143" t="s">
        <v>596</v>
      </c>
      <c r="E105" s="9" t="s">
        <v>967</v>
      </c>
      <c r="F105" s="10" t="s">
        <v>983</v>
      </c>
      <c r="G105" s="11">
        <v>3000</v>
      </c>
      <c r="H105" s="12">
        <v>3000</v>
      </c>
      <c r="I105" s="12">
        <v>3000</v>
      </c>
      <c r="J105" s="12">
        <v>3000</v>
      </c>
      <c r="K105" s="12">
        <v>3000</v>
      </c>
      <c r="L105" s="12">
        <v>3000</v>
      </c>
      <c r="M105" s="12">
        <v>3000</v>
      </c>
      <c r="N105" s="13">
        <v>3000</v>
      </c>
      <c r="P105" s="143" t="s">
        <v>596</v>
      </c>
      <c r="Q105" s="9" t="s">
        <v>967</v>
      </c>
      <c r="R105" s="10" t="s">
        <v>983</v>
      </c>
      <c r="S105" s="11">
        <v>15</v>
      </c>
      <c r="T105" s="12">
        <v>15</v>
      </c>
      <c r="U105" s="12">
        <v>15</v>
      </c>
      <c r="V105" s="12">
        <v>15</v>
      </c>
      <c r="W105" s="12">
        <v>15</v>
      </c>
      <c r="X105" s="12">
        <v>15</v>
      </c>
      <c r="Y105" s="12">
        <v>15</v>
      </c>
      <c r="Z105" s="13">
        <v>15</v>
      </c>
      <c r="AB105" s="8">
        <v>77</v>
      </c>
      <c r="AC105" s="135" t="s">
        <v>589</v>
      </c>
      <c r="AD105" s="135" t="s">
        <v>969</v>
      </c>
      <c r="AE105" s="135" t="s">
        <v>983</v>
      </c>
      <c r="AF105" s="135">
        <v>1740</v>
      </c>
      <c r="AG105" s="135">
        <v>1740</v>
      </c>
      <c r="AH105" s="135">
        <v>1740</v>
      </c>
      <c r="AI105" s="135">
        <v>1740</v>
      </c>
      <c r="AJ105" s="135">
        <v>1740</v>
      </c>
      <c r="AK105" s="135">
        <v>1740</v>
      </c>
      <c r="AL105" s="135">
        <v>1740</v>
      </c>
      <c r="AM105" s="135">
        <v>1740</v>
      </c>
      <c r="AO105" s="135" t="s">
        <v>589</v>
      </c>
      <c r="AP105" s="135" t="s">
        <v>969</v>
      </c>
      <c r="AQ105" s="135" t="s">
        <v>983</v>
      </c>
      <c r="AR105" s="15">
        <v>17.400000000000002</v>
      </c>
      <c r="AS105" s="15">
        <v>17.400000000000002</v>
      </c>
      <c r="AT105" s="15">
        <v>17.400000000000002</v>
      </c>
      <c r="AU105" s="15">
        <v>17.400000000000002</v>
      </c>
      <c r="AV105" s="15">
        <v>17.400000000000002</v>
      </c>
      <c r="AW105" s="15">
        <v>17.400000000000002</v>
      </c>
      <c r="AX105" s="15">
        <v>17.400000000000002</v>
      </c>
      <c r="AY105" s="15">
        <v>17.400000000000002</v>
      </c>
    </row>
    <row r="106" spans="1:51">
      <c r="A106" s="3">
        <v>2</v>
      </c>
      <c r="C106" s="135">
        <v>-1</v>
      </c>
      <c r="D106" s="143"/>
      <c r="E106" s="9" t="s">
        <v>968</v>
      </c>
      <c r="F106" s="10" t="s">
        <v>983</v>
      </c>
      <c r="G106" s="18">
        <v>3000</v>
      </c>
      <c r="H106" s="19">
        <v>3000</v>
      </c>
      <c r="I106" s="19">
        <v>3000</v>
      </c>
      <c r="J106" s="19">
        <v>3000</v>
      </c>
      <c r="K106" s="19">
        <v>3000</v>
      </c>
      <c r="L106" s="19">
        <v>3000</v>
      </c>
      <c r="M106" s="19">
        <v>3000</v>
      </c>
      <c r="N106" s="20">
        <v>3000</v>
      </c>
      <c r="P106" s="143"/>
      <c r="Q106" s="9" t="s">
        <v>968</v>
      </c>
      <c r="R106" s="10" t="s">
        <v>983</v>
      </c>
      <c r="S106" s="18">
        <v>15</v>
      </c>
      <c r="T106" s="19">
        <v>15</v>
      </c>
      <c r="U106" s="19">
        <v>15</v>
      </c>
      <c r="V106" s="19">
        <v>15</v>
      </c>
      <c r="W106" s="19">
        <v>15</v>
      </c>
      <c r="X106" s="19">
        <v>15</v>
      </c>
      <c r="Y106" s="19">
        <v>15</v>
      </c>
      <c r="Z106" s="20">
        <v>15</v>
      </c>
      <c r="AB106" s="8">
        <v>92</v>
      </c>
      <c r="AC106" s="135" t="s">
        <v>591</v>
      </c>
      <c r="AD106" s="135" t="s">
        <v>969</v>
      </c>
      <c r="AE106" s="135" t="s">
        <v>983</v>
      </c>
      <c r="AF106" s="135">
        <v>5000</v>
      </c>
      <c r="AG106" s="135">
        <v>5000</v>
      </c>
      <c r="AH106" s="135">
        <v>5000</v>
      </c>
      <c r="AI106" s="135">
        <v>5000</v>
      </c>
      <c r="AJ106" s="135">
        <v>5000</v>
      </c>
      <c r="AK106" s="135">
        <v>5000</v>
      </c>
      <c r="AL106" s="135">
        <v>5000</v>
      </c>
      <c r="AM106" s="135">
        <v>5000</v>
      </c>
      <c r="AO106" s="135" t="s">
        <v>591</v>
      </c>
      <c r="AP106" s="135" t="s">
        <v>969</v>
      </c>
      <c r="AQ106" s="135" t="s">
        <v>983</v>
      </c>
      <c r="AR106" s="15">
        <v>50</v>
      </c>
      <c r="AS106" s="15">
        <v>50</v>
      </c>
      <c r="AT106" s="15">
        <v>50</v>
      </c>
      <c r="AU106" s="15">
        <v>50</v>
      </c>
      <c r="AV106" s="15">
        <v>50</v>
      </c>
      <c r="AW106" s="15">
        <v>50</v>
      </c>
      <c r="AX106" s="15">
        <v>50</v>
      </c>
      <c r="AY106" s="15">
        <v>50</v>
      </c>
    </row>
    <row r="107" spans="1:51" ht="15.75" thickBot="1">
      <c r="A107" s="3">
        <v>3</v>
      </c>
      <c r="D107" s="144"/>
      <c r="E107" s="21" t="s">
        <v>969</v>
      </c>
      <c r="F107" s="22" t="s">
        <v>983</v>
      </c>
      <c r="G107" s="23">
        <v>3000</v>
      </c>
      <c r="H107" s="24">
        <v>3000</v>
      </c>
      <c r="I107" s="24">
        <v>3000</v>
      </c>
      <c r="J107" s="24">
        <v>3000</v>
      </c>
      <c r="K107" s="24">
        <v>3000</v>
      </c>
      <c r="L107" s="24">
        <v>3000</v>
      </c>
      <c r="M107" s="24">
        <v>3000</v>
      </c>
      <c r="N107" s="25">
        <v>3000</v>
      </c>
      <c r="P107" s="144"/>
      <c r="Q107" s="21" t="s">
        <v>969</v>
      </c>
      <c r="R107" s="22" t="s">
        <v>983</v>
      </c>
      <c r="S107" s="23">
        <v>15</v>
      </c>
      <c r="T107" s="24">
        <v>15</v>
      </c>
      <c r="U107" s="24">
        <v>15</v>
      </c>
      <c r="V107" s="24">
        <v>15</v>
      </c>
      <c r="W107" s="24">
        <v>15</v>
      </c>
      <c r="X107" s="24">
        <v>15</v>
      </c>
      <c r="Y107" s="24">
        <v>15</v>
      </c>
      <c r="Z107" s="25">
        <v>15</v>
      </c>
      <c r="AB107" s="8">
        <v>107</v>
      </c>
      <c r="AC107" s="135" t="s">
        <v>596</v>
      </c>
      <c r="AD107" s="135" t="s">
        <v>969</v>
      </c>
      <c r="AE107" s="135" t="s">
        <v>983</v>
      </c>
      <c r="AF107" s="135">
        <v>3000</v>
      </c>
      <c r="AG107" s="135">
        <v>3000</v>
      </c>
      <c r="AH107" s="135">
        <v>3000</v>
      </c>
      <c r="AI107" s="135">
        <v>3000</v>
      </c>
      <c r="AJ107" s="135">
        <v>3000</v>
      </c>
      <c r="AK107" s="135">
        <v>3000</v>
      </c>
      <c r="AL107" s="135">
        <v>3000</v>
      </c>
      <c r="AM107" s="135">
        <v>3000</v>
      </c>
      <c r="AO107" s="135" t="s">
        <v>596</v>
      </c>
      <c r="AP107" s="135" t="s">
        <v>969</v>
      </c>
      <c r="AQ107" s="135" t="s">
        <v>983</v>
      </c>
      <c r="AR107" s="15">
        <v>15</v>
      </c>
      <c r="AS107" s="15">
        <v>15</v>
      </c>
      <c r="AT107" s="15">
        <v>15</v>
      </c>
      <c r="AU107" s="15">
        <v>15</v>
      </c>
      <c r="AV107" s="15">
        <v>15</v>
      </c>
      <c r="AW107" s="15">
        <v>15</v>
      </c>
      <c r="AX107" s="15">
        <v>15</v>
      </c>
      <c r="AY107" s="15">
        <v>15</v>
      </c>
    </row>
    <row r="108" spans="1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1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1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92"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9:F9"/>
    <mergeCell ref="Q9:R9"/>
    <mergeCell ref="D10:D12"/>
    <mergeCell ref="P10:P12"/>
    <mergeCell ref="E14:F14"/>
    <mergeCell ref="Q14:R14"/>
    <mergeCell ref="D15:D17"/>
    <mergeCell ref="P15:P17"/>
    <mergeCell ref="E19:F19"/>
    <mergeCell ref="Q19:R19"/>
    <mergeCell ref="D20:D22"/>
    <mergeCell ref="P20:P22"/>
    <mergeCell ref="E24:F24"/>
    <mergeCell ref="Q24:R24"/>
    <mergeCell ref="D25:D27"/>
    <mergeCell ref="P25:P27"/>
    <mergeCell ref="E29:F29"/>
    <mergeCell ref="Q29:R29"/>
    <mergeCell ref="D30:D32"/>
    <mergeCell ref="P30:P32"/>
    <mergeCell ref="E34:F34"/>
    <mergeCell ref="Q34:R34"/>
    <mergeCell ref="D35:D37"/>
    <mergeCell ref="P35:P37"/>
    <mergeCell ref="E39:F39"/>
    <mergeCell ref="Q39:R39"/>
    <mergeCell ref="D40:D42"/>
    <mergeCell ref="P40:P42"/>
    <mergeCell ref="E44:F44"/>
    <mergeCell ref="Q44:R44"/>
    <mergeCell ref="D45:D47"/>
    <mergeCell ref="P45:P47"/>
    <mergeCell ref="E49:F49"/>
    <mergeCell ref="Q49:R49"/>
    <mergeCell ref="D50:D52"/>
    <mergeCell ref="P50:P52"/>
    <mergeCell ref="E54:F54"/>
    <mergeCell ref="Q54:R54"/>
    <mergeCell ref="D55:D57"/>
    <mergeCell ref="P55:P57"/>
    <mergeCell ref="E59:F59"/>
    <mergeCell ref="Q59:R59"/>
    <mergeCell ref="D60:D62"/>
    <mergeCell ref="P60:P62"/>
    <mergeCell ref="E64:F64"/>
    <mergeCell ref="Q64:R64"/>
    <mergeCell ref="D65:D67"/>
    <mergeCell ref="P65:P67"/>
    <mergeCell ref="E69:F69"/>
    <mergeCell ref="Q69:R69"/>
    <mergeCell ref="D70:D72"/>
    <mergeCell ref="P70:P72"/>
    <mergeCell ref="E74:F74"/>
    <mergeCell ref="Q74:R74"/>
    <mergeCell ref="D75:D77"/>
    <mergeCell ref="P75:P77"/>
    <mergeCell ref="E79:F79"/>
    <mergeCell ref="Q79:R79"/>
    <mergeCell ref="D80:D82"/>
    <mergeCell ref="P80:P82"/>
    <mergeCell ref="E84:F84"/>
    <mergeCell ref="Q84:R84"/>
    <mergeCell ref="D85:D87"/>
    <mergeCell ref="P85:P87"/>
    <mergeCell ref="E89:F89"/>
    <mergeCell ref="Q89:R89"/>
    <mergeCell ref="D90:D92"/>
    <mergeCell ref="P90:P92"/>
    <mergeCell ref="E94:F94"/>
    <mergeCell ref="Q94:R94"/>
    <mergeCell ref="D95:D97"/>
    <mergeCell ref="P95:P97"/>
    <mergeCell ref="D105:D107"/>
    <mergeCell ref="P105:P107"/>
    <mergeCell ref="E99:F99"/>
    <mergeCell ref="Q99:R99"/>
    <mergeCell ref="D100:D102"/>
    <mergeCell ref="P100:P102"/>
    <mergeCell ref="E104:F104"/>
    <mergeCell ref="Q104:R10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CR135"/>
  <sheetViews>
    <sheetView topLeftCell="U1" zoomScale="85" zoomScaleNormal="85" workbookViewId="0">
      <selection activeCell="T5" sqref="T5"/>
    </sheetView>
  </sheetViews>
  <sheetFormatPr defaultRowHeight="15"/>
  <cols>
    <col min="1" max="1" width="9.140625" style="88"/>
    <col min="2" max="2" width="25.5703125" style="88" customWidth="1"/>
    <col min="3" max="3" width="13.5703125" style="88" customWidth="1"/>
    <col min="4" max="4" width="10.5703125" style="88" customWidth="1"/>
    <col min="5" max="5" width="19.28515625" style="88" bestFit="1" customWidth="1"/>
    <col min="6" max="14" width="9.140625" style="88"/>
    <col min="15" max="15" width="9.140625" style="89"/>
    <col min="16" max="16" width="9.140625" style="88"/>
    <col min="17" max="17" width="19.28515625" style="88" bestFit="1" customWidth="1"/>
    <col min="18" max="26" width="9.140625" style="88"/>
    <col min="27" max="27" width="9.140625" style="89"/>
    <col min="28" max="28" width="9.140625" style="88"/>
    <col min="29" max="29" width="19.42578125" style="88" bestFit="1" customWidth="1"/>
    <col min="30" max="40" width="9.140625" style="88"/>
    <col min="41" max="41" width="17.85546875" style="88" bestFit="1" customWidth="1"/>
    <col min="42" max="51" width="9.140625" style="88"/>
    <col min="52" max="52" width="9.140625" style="89"/>
    <col min="53" max="53" width="21.140625" style="88" bestFit="1" customWidth="1"/>
    <col min="54" max="73" width="9.140625" style="88"/>
    <col min="74" max="74" width="9.140625" style="89"/>
    <col min="75" max="75" width="32.5703125" style="88" bestFit="1" customWidth="1"/>
    <col min="76" max="84" width="9.140625" style="88"/>
    <col min="85" max="85" width="14.140625" style="88" bestFit="1" customWidth="1"/>
    <col min="86" max="94" width="9.140625" style="88"/>
    <col min="95" max="95" width="6.85546875" style="88" bestFit="1" customWidth="1"/>
    <col min="96" max="96" width="9.140625" style="89"/>
    <col min="97" max="16384" width="9.140625" style="88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s="88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88" t="s">
        <v>963</v>
      </c>
      <c r="BM3" s="88" t="s">
        <v>963</v>
      </c>
      <c r="BW3" s="88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88">
        <v>2015</v>
      </c>
      <c r="AG4" s="88">
        <v>2020</v>
      </c>
      <c r="AH4" s="88">
        <v>2025</v>
      </c>
      <c r="AI4" s="88">
        <v>2030</v>
      </c>
      <c r="AJ4" s="88">
        <v>2035</v>
      </c>
      <c r="AK4" s="88">
        <v>2040</v>
      </c>
      <c r="AL4" s="88">
        <v>2045</v>
      </c>
      <c r="AM4" s="88">
        <v>2050</v>
      </c>
      <c r="AR4" s="88">
        <v>2015</v>
      </c>
      <c r="AS4" s="88">
        <v>2020</v>
      </c>
      <c r="AT4" s="88">
        <v>2025</v>
      </c>
      <c r="AU4" s="88">
        <v>2030</v>
      </c>
      <c r="AV4" s="88">
        <v>2035</v>
      </c>
      <c r="AW4" s="88">
        <v>2040</v>
      </c>
      <c r="AX4" s="88">
        <v>2045</v>
      </c>
      <c r="AY4" s="88">
        <v>2050</v>
      </c>
      <c r="BC4" s="88">
        <v>2015</v>
      </c>
      <c r="BD4" s="88">
        <v>2020</v>
      </c>
      <c r="BE4" s="88">
        <v>2025</v>
      </c>
      <c r="BF4" s="88">
        <v>2030</v>
      </c>
      <c r="BG4" s="88">
        <v>2035</v>
      </c>
      <c r="BH4" s="88">
        <v>2040</v>
      </c>
      <c r="BI4" s="88">
        <v>2045</v>
      </c>
      <c r="BJ4" s="88">
        <v>2050</v>
      </c>
      <c r="BN4" s="88">
        <v>2015</v>
      </c>
      <c r="BO4" s="88">
        <v>2020</v>
      </c>
      <c r="BP4" s="88">
        <v>2025</v>
      </c>
      <c r="BQ4" s="88">
        <v>2030</v>
      </c>
      <c r="BR4" s="88">
        <v>2035</v>
      </c>
      <c r="BS4" s="88">
        <v>2040</v>
      </c>
      <c r="BT4" s="88">
        <v>2045</v>
      </c>
      <c r="BU4" s="88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88">
        <v>2015</v>
      </c>
      <c r="CK4" s="88">
        <v>2020</v>
      </c>
      <c r="CL4" s="88">
        <v>2025</v>
      </c>
      <c r="CM4" s="88">
        <v>2030</v>
      </c>
      <c r="CN4" s="88">
        <v>2035</v>
      </c>
      <c r="CO4" s="88">
        <v>2040</v>
      </c>
      <c r="CP4" s="88">
        <v>2045</v>
      </c>
      <c r="CQ4" s="88">
        <v>2050</v>
      </c>
    </row>
    <row r="5" spans="1:95" ht="15" customHeight="1">
      <c r="A5" s="3">
        <v>1</v>
      </c>
      <c r="B5" s="7" t="s">
        <v>1181</v>
      </c>
      <c r="C5" s="8" t="s">
        <v>966</v>
      </c>
      <c r="D5" s="143" t="s">
        <v>1182</v>
      </c>
      <c r="E5" s="9" t="s">
        <v>967</v>
      </c>
      <c r="F5" s="10" t="s">
        <v>979</v>
      </c>
      <c r="G5" s="11">
        <v>3600</v>
      </c>
      <c r="H5" s="12">
        <v>3380</v>
      </c>
      <c r="I5" s="12">
        <v>3270</v>
      </c>
      <c r="J5" s="12">
        <v>3190</v>
      </c>
      <c r="K5" s="12">
        <v>3140</v>
      </c>
      <c r="L5" s="12">
        <v>3100</v>
      </c>
      <c r="M5" s="12">
        <v>3030</v>
      </c>
      <c r="N5" s="13">
        <v>2980</v>
      </c>
      <c r="P5" s="143" t="s">
        <v>1182</v>
      </c>
      <c r="Q5" s="9" t="s">
        <v>967</v>
      </c>
      <c r="R5" s="10" t="s">
        <v>979</v>
      </c>
      <c r="S5" s="11">
        <v>72</v>
      </c>
      <c r="T5" s="12">
        <v>67.680517721204822</v>
      </c>
      <c r="U5" s="12">
        <v>65.309714905888882</v>
      </c>
      <c r="V5" s="12">
        <v>63.785692486436297</v>
      </c>
      <c r="W5" s="12">
        <v>62.820864121880952</v>
      </c>
      <c r="X5" s="12">
        <v>61.939562983839664</v>
      </c>
      <c r="Y5" s="12">
        <v>60.644861220149622</v>
      </c>
      <c r="Z5" s="13">
        <v>59.685434124544784</v>
      </c>
      <c r="AA5" s="37"/>
      <c r="AB5" s="8">
        <v>5</v>
      </c>
      <c r="AC5" s="88" t="s">
        <v>1182</v>
      </c>
      <c r="AD5" s="88" t="s">
        <v>967</v>
      </c>
      <c r="AE5" s="88" t="s">
        <v>979</v>
      </c>
      <c r="AF5" s="88">
        <v>3600</v>
      </c>
      <c r="AG5" s="88">
        <v>3380</v>
      </c>
      <c r="AH5" s="88">
        <v>3270</v>
      </c>
      <c r="AI5" s="88">
        <v>3190</v>
      </c>
      <c r="AJ5" s="88">
        <v>3140</v>
      </c>
      <c r="AK5" s="88">
        <v>3100</v>
      </c>
      <c r="AL5" s="88">
        <v>3030</v>
      </c>
      <c r="AM5" s="88">
        <v>2980</v>
      </c>
      <c r="AO5" s="88" t="s">
        <v>1182</v>
      </c>
      <c r="AP5" s="88" t="s">
        <v>967</v>
      </c>
      <c r="AQ5" s="88" t="s">
        <v>979</v>
      </c>
      <c r="AR5" s="15">
        <v>72</v>
      </c>
      <c r="AS5" s="15">
        <v>67.680517721204822</v>
      </c>
      <c r="AT5" s="15">
        <v>65.309714905888882</v>
      </c>
      <c r="AU5" s="15">
        <v>63.785692486436297</v>
      </c>
      <c r="AV5" s="15">
        <v>62.820864121880952</v>
      </c>
      <c r="AW5" s="15">
        <v>61.939562983839664</v>
      </c>
      <c r="AX5" s="15">
        <v>60.644861220149622</v>
      </c>
      <c r="AY5" s="15">
        <v>59.685434124544784</v>
      </c>
      <c r="BA5" s="8" t="s">
        <v>967</v>
      </c>
      <c r="BC5" s="88">
        <v>5300</v>
      </c>
      <c r="BD5" s="88">
        <v>5170</v>
      </c>
      <c r="BE5" s="88">
        <v>5100</v>
      </c>
      <c r="BF5" s="88">
        <v>5050</v>
      </c>
      <c r="BG5" s="88">
        <v>5020</v>
      </c>
      <c r="BH5" s="88">
        <v>4990</v>
      </c>
      <c r="BI5" s="88">
        <v>4950</v>
      </c>
      <c r="BJ5" s="88">
        <v>4920</v>
      </c>
      <c r="BM5" s="88" t="s">
        <v>967</v>
      </c>
      <c r="BN5" s="15">
        <v>124</v>
      </c>
      <c r="BO5" s="15">
        <v>121.01493084927652</v>
      </c>
      <c r="BP5" s="15">
        <v>119.32723758648632</v>
      </c>
      <c r="BQ5" s="15">
        <v>118.22264681014063</v>
      </c>
      <c r="BR5" s="15">
        <v>117.51506118052338</v>
      </c>
      <c r="BS5" s="15">
        <v>116.86295332618789</v>
      </c>
      <c r="BT5" s="15">
        <v>115.89467326007532</v>
      </c>
      <c r="BU5" s="15">
        <v>115.16902614392697</v>
      </c>
      <c r="BW5" s="2" t="s">
        <v>1182</v>
      </c>
      <c r="BY5" s="88">
        <v>3600</v>
      </c>
      <c r="BZ5" s="88">
        <v>3520</v>
      </c>
      <c r="CA5" s="88">
        <v>3490</v>
      </c>
      <c r="CB5" s="88">
        <v>3480</v>
      </c>
      <c r="CC5" s="88">
        <v>3470</v>
      </c>
      <c r="CD5" s="88">
        <v>3450</v>
      </c>
      <c r="CE5" s="88">
        <v>3420</v>
      </c>
      <c r="CF5" s="88">
        <v>3400</v>
      </c>
      <c r="CG5" s="17">
        <v>5.555555555555558E-2</v>
      </c>
      <c r="CI5" s="88" t="s">
        <v>1182</v>
      </c>
      <c r="CK5" s="15">
        <v>72</v>
      </c>
      <c r="CL5" s="15">
        <v>70.395234421679589</v>
      </c>
      <c r="CM5" s="15">
        <v>69.841763634568665</v>
      </c>
      <c r="CN5" s="15">
        <v>69.622939921322356</v>
      </c>
      <c r="CO5" s="15">
        <v>69.376489452414944</v>
      </c>
      <c r="CP5" s="15">
        <v>69.018003887141802</v>
      </c>
      <c r="CQ5" s="15">
        <v>68.382494461681489</v>
      </c>
    </row>
    <row r="6" spans="1:95">
      <c r="A6" s="3">
        <v>2</v>
      </c>
      <c r="C6" s="88">
        <v>-1</v>
      </c>
      <c r="D6" s="143"/>
      <c r="E6" s="9" t="s">
        <v>968</v>
      </c>
      <c r="F6" s="10" t="s">
        <v>979</v>
      </c>
      <c r="G6" s="18">
        <v>3600</v>
      </c>
      <c r="H6" s="19">
        <v>3400</v>
      </c>
      <c r="I6" s="19">
        <v>3330</v>
      </c>
      <c r="J6" s="19">
        <v>3310</v>
      </c>
      <c r="K6" s="19">
        <v>3280</v>
      </c>
      <c r="L6" s="19">
        <v>3230</v>
      </c>
      <c r="M6" s="19">
        <v>3160</v>
      </c>
      <c r="N6" s="20">
        <v>3120</v>
      </c>
      <c r="P6" s="143"/>
      <c r="Q6" s="9" t="s">
        <v>968</v>
      </c>
      <c r="R6" s="10" t="s">
        <v>979</v>
      </c>
      <c r="S6" s="18">
        <v>72</v>
      </c>
      <c r="T6" s="19">
        <v>67.995205756441806</v>
      </c>
      <c r="U6" s="19">
        <v>66.646090291140425</v>
      </c>
      <c r="V6" s="19">
        <v>66.117210228105662</v>
      </c>
      <c r="W6" s="19">
        <v>65.524613751384308</v>
      </c>
      <c r="X6" s="19">
        <v>64.668392017091961</v>
      </c>
      <c r="Y6" s="19">
        <v>63.167256767594246</v>
      </c>
      <c r="Z6" s="20">
        <v>62.337865054010749</v>
      </c>
      <c r="AA6" s="37"/>
      <c r="AB6" s="8">
        <v>20</v>
      </c>
      <c r="AC6" s="88" t="s">
        <v>1183</v>
      </c>
      <c r="AD6" s="88" t="s">
        <v>967</v>
      </c>
      <c r="AE6" s="88" t="s">
        <v>979</v>
      </c>
      <c r="AF6" s="88">
        <v>5300</v>
      </c>
      <c r="AG6" s="88">
        <v>4980</v>
      </c>
      <c r="AH6" s="88">
        <v>4810</v>
      </c>
      <c r="AI6" s="88">
        <v>4700</v>
      </c>
      <c r="AJ6" s="88">
        <v>4620</v>
      </c>
      <c r="AK6" s="88">
        <v>4560</v>
      </c>
      <c r="AL6" s="88">
        <v>4460</v>
      </c>
      <c r="AM6" s="88">
        <v>4390</v>
      </c>
      <c r="AO6" s="88" t="s">
        <v>1183</v>
      </c>
      <c r="AP6" s="88" t="s">
        <v>967</v>
      </c>
      <c r="AQ6" s="88" t="s">
        <v>979</v>
      </c>
      <c r="AR6" s="15">
        <v>106</v>
      </c>
      <c r="AS6" s="15">
        <v>99.64076220066265</v>
      </c>
      <c r="AT6" s="15">
        <v>96.150413611447533</v>
      </c>
      <c r="AU6" s="15">
        <v>93.906713938364533</v>
      </c>
      <c r="AV6" s="15">
        <v>92.486272179435844</v>
      </c>
      <c r="AW6" s="15">
        <v>91.188801059541731</v>
      </c>
      <c r="AX6" s="15">
        <v>89.282712351886957</v>
      </c>
      <c r="AY6" s="15">
        <v>87.87022246113537</v>
      </c>
      <c r="BA6" s="8" t="s">
        <v>968</v>
      </c>
      <c r="BC6" s="88">
        <v>5300</v>
      </c>
      <c r="BD6" s="88">
        <v>5180</v>
      </c>
      <c r="BE6" s="88">
        <v>5140</v>
      </c>
      <c r="BF6" s="88">
        <v>5130</v>
      </c>
      <c r="BG6" s="88">
        <v>5110</v>
      </c>
      <c r="BH6" s="88">
        <v>5080</v>
      </c>
      <c r="BI6" s="88">
        <v>5030</v>
      </c>
      <c r="BJ6" s="88">
        <v>5010</v>
      </c>
      <c r="BM6" s="88" t="s">
        <v>968</v>
      </c>
      <c r="BN6" s="15">
        <v>124</v>
      </c>
      <c r="BO6" s="15">
        <v>121.23623705955929</v>
      </c>
      <c r="BP6" s="15">
        <v>120.28303737064604</v>
      </c>
      <c r="BQ6" s="15">
        <v>119.90617430894403</v>
      </c>
      <c r="BR6" s="15">
        <v>119.48173183471461</v>
      </c>
      <c r="BS6" s="15">
        <v>118.86434002785531</v>
      </c>
      <c r="BT6" s="15">
        <v>117.7698515728959</v>
      </c>
      <c r="BU6" s="15">
        <v>117.15836384919862</v>
      </c>
      <c r="BW6" s="2" t="s">
        <v>1183</v>
      </c>
      <c r="BY6" s="88">
        <v>5300</v>
      </c>
      <c r="BZ6" s="88">
        <v>5180</v>
      </c>
      <c r="CA6" s="88">
        <v>5140</v>
      </c>
      <c r="CB6" s="88">
        <v>5130</v>
      </c>
      <c r="CC6" s="88">
        <v>5110</v>
      </c>
      <c r="CD6" s="88">
        <v>5080</v>
      </c>
      <c r="CE6" s="88">
        <v>5030</v>
      </c>
      <c r="CF6" s="88">
        <v>5010</v>
      </c>
      <c r="CI6" s="88" t="s">
        <v>1183</v>
      </c>
      <c r="CK6" s="15">
        <v>106</v>
      </c>
      <c r="CL6" s="15">
        <v>103.6374284541394</v>
      </c>
      <c r="CM6" s="15">
        <v>102.82259646200387</v>
      </c>
      <c r="CN6" s="15">
        <v>102.50043932861347</v>
      </c>
      <c r="CO6" s="15">
        <v>102.1376094716109</v>
      </c>
      <c r="CP6" s="15">
        <v>101.60983905606989</v>
      </c>
      <c r="CQ6" s="15">
        <v>100.67422795747554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>
        <v>3600</v>
      </c>
      <c r="H7" s="24">
        <v>3330</v>
      </c>
      <c r="I7" s="24">
        <v>3230</v>
      </c>
      <c r="J7" s="24">
        <v>3180</v>
      </c>
      <c r="K7" s="24">
        <v>3120</v>
      </c>
      <c r="L7" s="24">
        <v>3050</v>
      </c>
      <c r="M7" s="24">
        <v>2960</v>
      </c>
      <c r="N7" s="25">
        <v>2910</v>
      </c>
      <c r="P7" s="144"/>
      <c r="Q7" s="21" t="s">
        <v>969</v>
      </c>
      <c r="R7" s="22" t="s">
        <v>979</v>
      </c>
      <c r="S7" s="23">
        <v>72</v>
      </c>
      <c r="T7" s="24">
        <v>66.517986638801062</v>
      </c>
      <c r="U7" s="24">
        <v>64.519340548906783</v>
      </c>
      <c r="V7" s="24">
        <v>63.618050799470218</v>
      </c>
      <c r="W7" s="24">
        <v>62.307323984935849</v>
      </c>
      <c r="X7" s="24">
        <v>60.991754719208373</v>
      </c>
      <c r="Y7" s="24">
        <v>59.190869617958818</v>
      </c>
      <c r="Z7" s="25">
        <v>58.18243373855308</v>
      </c>
      <c r="AA7" s="37"/>
      <c r="AB7" s="8">
        <v>35</v>
      </c>
      <c r="AC7" s="88" t="s">
        <v>1184</v>
      </c>
      <c r="AD7" s="88" t="s">
        <v>967</v>
      </c>
      <c r="AE7" s="88" t="s">
        <v>979</v>
      </c>
      <c r="AF7" s="88">
        <v>4700</v>
      </c>
      <c r="AG7" s="88">
        <v>4420</v>
      </c>
      <c r="AH7" s="88">
        <v>4260</v>
      </c>
      <c r="AI7" s="88">
        <v>4160</v>
      </c>
      <c r="AJ7" s="88">
        <v>4100</v>
      </c>
      <c r="AK7" s="88">
        <v>4040</v>
      </c>
      <c r="AL7" s="88">
        <v>3960</v>
      </c>
      <c r="AM7" s="88">
        <v>3900</v>
      </c>
      <c r="AO7" s="88" t="s">
        <v>1184</v>
      </c>
      <c r="AP7" s="88" t="s">
        <v>967</v>
      </c>
      <c r="AQ7" s="88" t="s">
        <v>979</v>
      </c>
      <c r="AR7" s="15">
        <v>94</v>
      </c>
      <c r="AS7" s="15">
        <v>88.360675913795163</v>
      </c>
      <c r="AT7" s="15">
        <v>85.26546112713271</v>
      </c>
      <c r="AU7" s="15">
        <v>83.275765190625151</v>
      </c>
      <c r="AV7" s="15">
        <v>82.016128159122346</v>
      </c>
      <c r="AW7" s="15">
        <v>80.865540562235111</v>
      </c>
      <c r="AX7" s="15">
        <v>79.175235481862003</v>
      </c>
      <c r="AY7" s="15">
        <v>77.922650107044561</v>
      </c>
      <c r="BA7" s="8" t="s">
        <v>969</v>
      </c>
      <c r="BC7" s="88">
        <v>5300</v>
      </c>
      <c r="BD7" s="88">
        <v>5140</v>
      </c>
      <c r="BE7" s="88">
        <v>5080</v>
      </c>
      <c r="BF7" s="88">
        <v>5050</v>
      </c>
      <c r="BG7" s="88">
        <v>5010</v>
      </c>
      <c r="BH7" s="88">
        <v>4960</v>
      </c>
      <c r="BI7" s="88">
        <v>4910</v>
      </c>
      <c r="BJ7" s="88">
        <v>4870</v>
      </c>
      <c r="BM7" s="88" t="s">
        <v>969</v>
      </c>
      <c r="BN7" s="15">
        <v>124</v>
      </c>
      <c r="BO7" s="15">
        <v>120.19192163612193</v>
      </c>
      <c r="BP7" s="15">
        <v>118.75635876731772</v>
      </c>
      <c r="BQ7" s="15">
        <v>118.10016977096609</v>
      </c>
      <c r="BR7" s="15">
        <v>117.13575288489795</v>
      </c>
      <c r="BS7" s="15">
        <v>116.15532665044505</v>
      </c>
      <c r="BT7" s="15">
        <v>114.79220663762842</v>
      </c>
      <c r="BU7" s="15">
        <v>114.01790143831568</v>
      </c>
      <c r="BW7" s="2" t="s">
        <v>1184</v>
      </c>
      <c r="BY7" s="88">
        <v>4700</v>
      </c>
      <c r="BZ7" s="88">
        <v>4600</v>
      </c>
      <c r="CA7" s="88">
        <v>4560</v>
      </c>
      <c r="CB7" s="88">
        <v>4540</v>
      </c>
      <c r="CC7" s="88">
        <v>4530</v>
      </c>
      <c r="CD7" s="88">
        <v>4510</v>
      </c>
      <c r="CE7" s="88">
        <v>4460</v>
      </c>
      <c r="CF7" s="88">
        <v>4440</v>
      </c>
      <c r="CI7" s="88" t="s">
        <v>1184</v>
      </c>
      <c r="CK7" s="15">
        <v>94</v>
      </c>
      <c r="CL7" s="15">
        <v>91.904889383859469</v>
      </c>
      <c r="CM7" s="15">
        <v>91.182302522909112</v>
      </c>
      <c r="CN7" s="15">
        <v>90.896616008393067</v>
      </c>
      <c r="CO7" s="15">
        <v>90.574861229541725</v>
      </c>
      <c r="CP7" s="15">
        <v>90.106838408212894</v>
      </c>
      <c r="CQ7" s="15">
        <v>89.277145547195275</v>
      </c>
    </row>
    <row r="8" spans="1:95" ht="15.75" thickBot="1">
      <c r="AA8" s="37"/>
      <c r="AB8" s="8">
        <v>50</v>
      </c>
      <c r="AC8" s="88" t="s">
        <v>1185</v>
      </c>
      <c r="AD8" s="88" t="s">
        <v>967</v>
      </c>
      <c r="AE8" s="88" t="s">
        <v>979</v>
      </c>
      <c r="AF8" s="88">
        <v>3100</v>
      </c>
      <c r="AG8" s="88">
        <v>2910</v>
      </c>
      <c r="AH8" s="88">
        <v>2810</v>
      </c>
      <c r="AI8" s="88">
        <v>2750</v>
      </c>
      <c r="AJ8" s="88">
        <v>2700</v>
      </c>
      <c r="AK8" s="88">
        <v>2670</v>
      </c>
      <c r="AL8" s="88">
        <v>2610</v>
      </c>
      <c r="AM8" s="88">
        <v>2570</v>
      </c>
      <c r="AO8" s="88" t="s">
        <v>1185</v>
      </c>
      <c r="AP8" s="88" t="s">
        <v>967</v>
      </c>
      <c r="AQ8" s="88" t="s">
        <v>979</v>
      </c>
      <c r="AR8" s="15">
        <v>124</v>
      </c>
      <c r="AS8" s="15">
        <v>116.56089163096385</v>
      </c>
      <c r="AT8" s="15">
        <v>112.47784233791975</v>
      </c>
      <c r="AU8" s="15">
        <v>109.85313705997362</v>
      </c>
      <c r="AV8" s="15">
        <v>108.19148820990608</v>
      </c>
      <c r="AW8" s="15">
        <v>106.67369180550165</v>
      </c>
      <c r="AX8" s="15">
        <v>104.44392765692436</v>
      </c>
      <c r="AY8" s="15">
        <v>102.79158099227156</v>
      </c>
      <c r="BW8" s="2" t="s">
        <v>1185</v>
      </c>
      <c r="BY8" s="88">
        <v>3100</v>
      </c>
      <c r="BZ8" s="88">
        <v>3030</v>
      </c>
      <c r="CA8" s="88">
        <v>3010</v>
      </c>
      <c r="CB8" s="88">
        <v>3000</v>
      </c>
      <c r="CC8" s="88">
        <v>2990</v>
      </c>
      <c r="CD8" s="88">
        <v>2970</v>
      </c>
      <c r="CE8" s="88">
        <v>2940</v>
      </c>
      <c r="CF8" s="88">
        <v>2930</v>
      </c>
      <c r="CI8" s="88" t="s">
        <v>1185</v>
      </c>
      <c r="CK8" s="15">
        <v>124</v>
      </c>
      <c r="CL8" s="15">
        <v>121.23623705955929</v>
      </c>
      <c r="CM8" s="15">
        <v>120.28303737064604</v>
      </c>
      <c r="CN8" s="15">
        <v>119.90617430894403</v>
      </c>
      <c r="CO8" s="15">
        <v>119.48173183471461</v>
      </c>
      <c r="CP8" s="15">
        <v>118.86434002785531</v>
      </c>
      <c r="CQ8" s="15">
        <v>117.7698515728959</v>
      </c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R9" s="15"/>
      <c r="AS9" s="15"/>
      <c r="AT9" s="15"/>
      <c r="AU9" s="15"/>
      <c r="AV9" s="15"/>
      <c r="AW9" s="15"/>
      <c r="AX9" s="15"/>
      <c r="AY9" s="15"/>
      <c r="BW9" s="2">
        <v>0</v>
      </c>
      <c r="BY9" s="88">
        <v>2015</v>
      </c>
      <c r="BZ9" s="88">
        <v>2020</v>
      </c>
      <c r="CA9" s="88">
        <v>2025</v>
      </c>
      <c r="CB9" s="88">
        <v>2030</v>
      </c>
      <c r="CC9" s="88">
        <v>2035</v>
      </c>
      <c r="CD9" s="88">
        <v>2040</v>
      </c>
      <c r="CE9" s="88">
        <v>2045</v>
      </c>
      <c r="CF9" s="88">
        <v>2050</v>
      </c>
      <c r="CI9" s="88">
        <v>0</v>
      </c>
      <c r="CK9" s="15">
        <v>2015</v>
      </c>
      <c r="CL9" s="15">
        <v>2020</v>
      </c>
      <c r="CM9" s="15">
        <v>2025</v>
      </c>
      <c r="CN9" s="15">
        <v>2030</v>
      </c>
      <c r="CO9" s="15">
        <v>2035</v>
      </c>
      <c r="CP9" s="15">
        <v>2040</v>
      </c>
      <c r="CQ9" s="15">
        <v>2045</v>
      </c>
    </row>
    <row r="10" spans="1:95" ht="15" customHeight="1">
      <c r="A10" s="3">
        <v>1</v>
      </c>
      <c r="B10" s="7" t="s">
        <v>1181</v>
      </c>
      <c r="C10" s="8" t="s">
        <v>970</v>
      </c>
      <c r="D10" s="143" t="s">
        <v>1182</v>
      </c>
      <c r="E10" s="9" t="s">
        <v>967</v>
      </c>
      <c r="F10" s="10" t="s">
        <v>982</v>
      </c>
      <c r="G10" s="11">
        <v>3600</v>
      </c>
      <c r="H10" s="12">
        <v>3300</v>
      </c>
      <c r="I10" s="12">
        <v>3140</v>
      </c>
      <c r="J10" s="12">
        <v>3030</v>
      </c>
      <c r="K10" s="12">
        <v>2970</v>
      </c>
      <c r="L10" s="12">
        <v>2910</v>
      </c>
      <c r="M10" s="12">
        <v>2820</v>
      </c>
      <c r="N10" s="13">
        <v>2760</v>
      </c>
      <c r="P10" s="143" t="s">
        <v>1182</v>
      </c>
      <c r="Q10" s="9" t="s">
        <v>967</v>
      </c>
      <c r="R10" s="10" t="s">
        <v>982</v>
      </c>
      <c r="S10" s="11">
        <v>72</v>
      </c>
      <c r="T10" s="12">
        <v>65.965672076312771</v>
      </c>
      <c r="U10" s="12">
        <v>62.720321918172274</v>
      </c>
      <c r="V10" s="12">
        <v>60.65966472893286</v>
      </c>
      <c r="W10" s="12">
        <v>59.36559176844078</v>
      </c>
      <c r="X10" s="12">
        <v>58.190729636702443</v>
      </c>
      <c r="Y10" s="12">
        <v>56.477319343666238</v>
      </c>
      <c r="Z10" s="13">
        <v>55.217347353802097</v>
      </c>
      <c r="AA10" s="37"/>
      <c r="AB10" s="8">
        <v>80</v>
      </c>
      <c r="AR10" s="15"/>
      <c r="AS10" s="15"/>
      <c r="AT10" s="15"/>
      <c r="AU10" s="15"/>
      <c r="AV10" s="15"/>
      <c r="AW10" s="15"/>
      <c r="AX10" s="15"/>
      <c r="AY10" s="15"/>
      <c r="BA10" s="88" t="s">
        <v>971</v>
      </c>
      <c r="BM10" s="88" t="s">
        <v>971</v>
      </c>
      <c r="BW10" s="2">
        <v>0</v>
      </c>
      <c r="BY10" s="88">
        <v>2015</v>
      </c>
      <c r="BZ10" s="88">
        <v>2020</v>
      </c>
      <c r="CA10" s="88">
        <v>2025</v>
      </c>
      <c r="CB10" s="88">
        <v>2030</v>
      </c>
      <c r="CC10" s="88">
        <v>2035</v>
      </c>
      <c r="CD10" s="88">
        <v>2040</v>
      </c>
      <c r="CE10" s="88">
        <v>2045</v>
      </c>
      <c r="CF10" s="88">
        <v>2050</v>
      </c>
      <c r="CI10" s="88">
        <v>0</v>
      </c>
      <c r="CK10" s="15">
        <v>2015</v>
      </c>
      <c r="CL10" s="15">
        <v>2020</v>
      </c>
      <c r="CM10" s="15">
        <v>2025</v>
      </c>
      <c r="CN10" s="15">
        <v>2030</v>
      </c>
      <c r="CO10" s="15">
        <v>2035</v>
      </c>
      <c r="CP10" s="15">
        <v>2040</v>
      </c>
      <c r="CQ10" s="15">
        <v>2045</v>
      </c>
    </row>
    <row r="11" spans="1:95">
      <c r="A11" s="3">
        <v>2</v>
      </c>
      <c r="C11" s="88">
        <v>-1</v>
      </c>
      <c r="D11" s="143"/>
      <c r="E11" s="9" t="s">
        <v>968</v>
      </c>
      <c r="F11" s="10" t="s">
        <v>982</v>
      </c>
      <c r="G11" s="18">
        <v>3600</v>
      </c>
      <c r="H11" s="19">
        <v>3320</v>
      </c>
      <c r="I11" s="19">
        <v>3230</v>
      </c>
      <c r="J11" s="19">
        <v>3190</v>
      </c>
      <c r="K11" s="19">
        <v>3150</v>
      </c>
      <c r="L11" s="19">
        <v>3090</v>
      </c>
      <c r="M11" s="19">
        <v>2990</v>
      </c>
      <c r="N11" s="20">
        <v>2940</v>
      </c>
      <c r="P11" s="143"/>
      <c r="Q11" s="9" t="s">
        <v>968</v>
      </c>
      <c r="R11" s="10" t="s">
        <v>982</v>
      </c>
      <c r="S11" s="18">
        <v>72</v>
      </c>
      <c r="T11" s="19">
        <v>66.400035719555916</v>
      </c>
      <c r="U11" s="19">
        <v>64.543762546597094</v>
      </c>
      <c r="V11" s="19">
        <v>63.820291831731005</v>
      </c>
      <c r="W11" s="19">
        <v>63.01250922924018</v>
      </c>
      <c r="X11" s="19">
        <v>61.850719430357721</v>
      </c>
      <c r="Y11" s="19">
        <v>59.829247997275047</v>
      </c>
      <c r="Z11" s="20">
        <v>58.720853108486445</v>
      </c>
      <c r="AA11" s="37"/>
      <c r="AB11" s="8">
        <v>95</v>
      </c>
      <c r="AR11" s="15"/>
      <c r="AS11" s="15"/>
      <c r="AT11" s="15"/>
      <c r="AU11" s="15"/>
      <c r="AV11" s="15"/>
      <c r="AW11" s="15"/>
      <c r="AX11" s="15"/>
      <c r="AY11" s="15"/>
      <c r="BC11" s="88">
        <v>2015</v>
      </c>
      <c r="BD11" s="88">
        <v>2020</v>
      </c>
      <c r="BE11" s="88">
        <v>2025</v>
      </c>
      <c r="BF11" s="88">
        <v>2030</v>
      </c>
      <c r="BG11" s="88">
        <v>2035</v>
      </c>
      <c r="BH11" s="88">
        <v>2040</v>
      </c>
      <c r="BI11" s="88">
        <v>2045</v>
      </c>
      <c r="BJ11" s="88">
        <v>2050</v>
      </c>
      <c r="BN11" s="88">
        <v>2015</v>
      </c>
      <c r="BO11" s="88">
        <v>2020</v>
      </c>
      <c r="BP11" s="88">
        <v>2025</v>
      </c>
      <c r="BQ11" s="88">
        <v>2030</v>
      </c>
      <c r="BR11" s="88">
        <v>2035</v>
      </c>
      <c r="BS11" s="88">
        <v>2040</v>
      </c>
      <c r="BT11" s="88">
        <v>2045</v>
      </c>
      <c r="BU11" s="88">
        <v>2050</v>
      </c>
      <c r="BW11" s="2">
        <v>0</v>
      </c>
      <c r="BY11" s="88">
        <v>2015</v>
      </c>
      <c r="BZ11" s="88">
        <v>2020</v>
      </c>
      <c r="CA11" s="88">
        <v>2025</v>
      </c>
      <c r="CB11" s="88">
        <v>2030</v>
      </c>
      <c r="CC11" s="88">
        <v>2035</v>
      </c>
      <c r="CD11" s="88">
        <v>2040</v>
      </c>
      <c r="CE11" s="88">
        <v>2045</v>
      </c>
      <c r="CF11" s="88">
        <v>2050</v>
      </c>
      <c r="CI11" s="88">
        <v>0</v>
      </c>
      <c r="CK11" s="15">
        <v>2015</v>
      </c>
      <c r="CL11" s="15">
        <v>2020</v>
      </c>
      <c r="CM11" s="15">
        <v>2025</v>
      </c>
      <c r="CN11" s="15">
        <v>2030</v>
      </c>
      <c r="CO11" s="15">
        <v>2035</v>
      </c>
      <c r="CP11" s="15">
        <v>2040</v>
      </c>
      <c r="CQ11" s="15">
        <v>2045</v>
      </c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>
        <v>3600</v>
      </c>
      <c r="H12" s="24">
        <v>3220</v>
      </c>
      <c r="I12" s="24">
        <v>3080</v>
      </c>
      <c r="J12" s="24">
        <v>3020</v>
      </c>
      <c r="K12" s="24">
        <v>2930</v>
      </c>
      <c r="L12" s="24">
        <v>2850</v>
      </c>
      <c r="M12" s="24">
        <v>2730</v>
      </c>
      <c r="N12" s="25">
        <v>2660</v>
      </c>
      <c r="P12" s="144"/>
      <c r="Q12" s="21" t="s">
        <v>969</v>
      </c>
      <c r="R12" s="22" t="s">
        <v>982</v>
      </c>
      <c r="S12" s="23">
        <v>72</v>
      </c>
      <c r="T12" s="24">
        <v>64.36830641512887</v>
      </c>
      <c r="U12" s="24">
        <v>61.649123448953794</v>
      </c>
      <c r="V12" s="24">
        <v>60.434229126708253</v>
      </c>
      <c r="W12" s="24">
        <v>58.680154345824533</v>
      </c>
      <c r="X12" s="24">
        <v>56.934924883159596</v>
      </c>
      <c r="Y12" s="24">
        <v>54.571124136539588</v>
      </c>
      <c r="Z12" s="25">
        <v>53.260389920737992</v>
      </c>
      <c r="AA12" s="37"/>
      <c r="AB12" s="8">
        <v>110</v>
      </c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 s="88">
        <v>3100</v>
      </c>
      <c r="BD12" s="88">
        <v>2840</v>
      </c>
      <c r="BE12" s="88">
        <v>2700</v>
      </c>
      <c r="BF12" s="88">
        <v>2610</v>
      </c>
      <c r="BG12" s="88">
        <v>2560</v>
      </c>
      <c r="BH12" s="88">
        <v>2510</v>
      </c>
      <c r="BI12" s="88">
        <v>2430</v>
      </c>
      <c r="BJ12" s="88">
        <v>2380</v>
      </c>
      <c r="BM12" s="88" t="s">
        <v>967</v>
      </c>
      <c r="BN12" s="15">
        <v>72</v>
      </c>
      <c r="BO12" s="15">
        <v>65.965672076312771</v>
      </c>
      <c r="BP12" s="15">
        <v>62.720321918172274</v>
      </c>
      <c r="BQ12" s="15">
        <v>60.65966472893286</v>
      </c>
      <c r="BR12" s="15">
        <v>59.36559176844078</v>
      </c>
      <c r="BS12" s="15">
        <v>58.190729636702443</v>
      </c>
      <c r="BT12" s="15">
        <v>56.477319343666238</v>
      </c>
      <c r="BU12" s="15">
        <v>55.217347353802097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>
        <v>125</v>
      </c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88">
        <v>3100</v>
      </c>
      <c r="BD13" s="88">
        <v>2860</v>
      </c>
      <c r="BE13" s="88">
        <v>2780</v>
      </c>
      <c r="BF13" s="88">
        <v>2750</v>
      </c>
      <c r="BG13" s="88">
        <v>2710</v>
      </c>
      <c r="BH13" s="88">
        <v>2660</v>
      </c>
      <c r="BI13" s="88">
        <v>2580</v>
      </c>
      <c r="BJ13" s="88">
        <v>2530</v>
      </c>
      <c r="BM13" s="88" t="s">
        <v>968</v>
      </c>
      <c r="BN13" s="15">
        <v>72</v>
      </c>
      <c r="BO13" s="15">
        <v>66.400035719555916</v>
      </c>
      <c r="BP13" s="15">
        <v>64.543762546597094</v>
      </c>
      <c r="BQ13" s="15">
        <v>63.820291831731005</v>
      </c>
      <c r="BR13" s="15">
        <v>63.01250922924018</v>
      </c>
      <c r="BS13" s="15">
        <v>61.850719430357721</v>
      </c>
      <c r="BT13" s="15">
        <v>59.829247997275047</v>
      </c>
      <c r="BU13" s="15">
        <v>58.720853108486445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88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88">
        <v>3100</v>
      </c>
      <c r="BD14" s="88">
        <v>2770</v>
      </c>
      <c r="BE14" s="88">
        <v>2650</v>
      </c>
      <c r="BF14" s="88">
        <v>2600</v>
      </c>
      <c r="BG14" s="88">
        <v>2530</v>
      </c>
      <c r="BH14" s="88">
        <v>2450</v>
      </c>
      <c r="BI14" s="88">
        <v>2350</v>
      </c>
      <c r="BJ14" s="88">
        <v>2290</v>
      </c>
      <c r="BM14" s="88" t="s">
        <v>969</v>
      </c>
      <c r="BN14" s="15">
        <v>72</v>
      </c>
      <c r="BO14" s="15">
        <v>64.36830641512887</v>
      </c>
      <c r="BP14" s="15">
        <v>61.649123448953794</v>
      </c>
      <c r="BQ14" s="15">
        <v>60.434229126708253</v>
      </c>
      <c r="BR14" s="15">
        <v>58.680154345824533</v>
      </c>
      <c r="BS14" s="15">
        <v>56.934924883159596</v>
      </c>
      <c r="BT14" s="15">
        <v>54.571124136539588</v>
      </c>
      <c r="BU14" s="15">
        <v>53.260389920737992</v>
      </c>
    </row>
    <row r="15" spans="1:95" ht="15" customHeight="1">
      <c r="A15" s="3">
        <v>1</v>
      </c>
      <c r="B15" s="7" t="s">
        <v>1181</v>
      </c>
      <c r="C15" s="8" t="s">
        <v>973</v>
      </c>
      <c r="D15" s="143" t="s">
        <v>1182</v>
      </c>
      <c r="E15" s="9" t="s">
        <v>967</v>
      </c>
      <c r="F15" s="10" t="s">
        <v>983</v>
      </c>
      <c r="G15" s="11">
        <v>3600</v>
      </c>
      <c r="H15" s="12">
        <v>3510</v>
      </c>
      <c r="I15" s="12">
        <v>3460</v>
      </c>
      <c r="J15" s="12">
        <v>3430</v>
      </c>
      <c r="K15" s="12">
        <v>3410</v>
      </c>
      <c r="L15" s="12">
        <v>3390</v>
      </c>
      <c r="M15" s="12">
        <v>3360</v>
      </c>
      <c r="N15" s="13">
        <v>3340</v>
      </c>
      <c r="P15" s="143" t="s">
        <v>1182</v>
      </c>
      <c r="Q15" s="9" t="s">
        <v>967</v>
      </c>
      <c r="R15" s="10" t="s">
        <v>983</v>
      </c>
      <c r="S15" s="11">
        <v>72</v>
      </c>
      <c r="T15" s="12">
        <v>70.266734041515392</v>
      </c>
      <c r="U15" s="12">
        <v>69.286783114733993</v>
      </c>
      <c r="V15" s="12">
        <v>68.645407825242941</v>
      </c>
      <c r="W15" s="12">
        <v>68.23455165320712</v>
      </c>
      <c r="X15" s="12">
        <v>67.855908382947803</v>
      </c>
      <c r="Y15" s="12">
        <v>67.293681247785656</v>
      </c>
      <c r="Z15" s="13">
        <v>66.872337760989851</v>
      </c>
    </row>
    <row r="16" spans="1:95" ht="15.75" thickBot="1">
      <c r="A16" s="3">
        <v>2</v>
      </c>
      <c r="C16" s="88">
        <v>-1</v>
      </c>
      <c r="D16" s="143"/>
      <c r="E16" s="9" t="s">
        <v>968</v>
      </c>
      <c r="F16" s="10" t="s">
        <v>983</v>
      </c>
      <c r="G16" s="18">
        <v>3600</v>
      </c>
      <c r="H16" s="19">
        <v>3520</v>
      </c>
      <c r="I16" s="19">
        <v>3490</v>
      </c>
      <c r="J16" s="19">
        <v>3480</v>
      </c>
      <c r="K16" s="19">
        <v>3470</v>
      </c>
      <c r="L16" s="19">
        <v>3450</v>
      </c>
      <c r="M16" s="19">
        <v>3420</v>
      </c>
      <c r="N16" s="20">
        <v>3400</v>
      </c>
      <c r="P16" s="143"/>
      <c r="Q16" s="9" t="s">
        <v>968</v>
      </c>
      <c r="R16" s="10" t="s">
        <v>983</v>
      </c>
      <c r="S16" s="18">
        <v>72</v>
      </c>
      <c r="T16" s="19">
        <v>70.395234421679589</v>
      </c>
      <c r="U16" s="19">
        <v>69.841763634568665</v>
      </c>
      <c r="V16" s="19">
        <v>69.622939921322356</v>
      </c>
      <c r="W16" s="19">
        <v>69.376489452414944</v>
      </c>
      <c r="X16" s="19">
        <v>69.018003887141802</v>
      </c>
      <c r="Y16" s="19">
        <v>68.382494461681489</v>
      </c>
      <c r="Z16" s="20">
        <v>68.027437073728237</v>
      </c>
      <c r="AF16" s="88">
        <v>2015</v>
      </c>
      <c r="AG16" s="88">
        <v>2020</v>
      </c>
      <c r="AH16" s="88">
        <v>2025</v>
      </c>
      <c r="AI16" s="88">
        <v>2030</v>
      </c>
      <c r="AJ16" s="88">
        <v>2035</v>
      </c>
      <c r="AK16" s="88">
        <v>2040</v>
      </c>
      <c r="AL16" s="88">
        <v>2045</v>
      </c>
      <c r="AM16" s="88">
        <v>2050</v>
      </c>
      <c r="AR16" s="88">
        <v>2015</v>
      </c>
      <c r="AS16" s="88">
        <v>2020</v>
      </c>
      <c r="AT16" s="88">
        <v>2025</v>
      </c>
      <c r="AU16" s="88">
        <v>2030</v>
      </c>
      <c r="AV16" s="88">
        <v>2035</v>
      </c>
      <c r="AW16" s="88">
        <v>2040</v>
      </c>
      <c r="AX16" s="88">
        <v>2045</v>
      </c>
      <c r="AY16" s="88">
        <v>2050</v>
      </c>
    </row>
    <row r="17" spans="1:95" ht="15.75" thickBot="1">
      <c r="A17" s="3">
        <v>3</v>
      </c>
      <c r="D17" s="144"/>
      <c r="E17" s="21" t="s">
        <v>969</v>
      </c>
      <c r="F17" s="22" t="s">
        <v>983</v>
      </c>
      <c r="G17" s="23">
        <v>3600</v>
      </c>
      <c r="H17" s="24">
        <v>3490</v>
      </c>
      <c r="I17" s="24">
        <v>3450</v>
      </c>
      <c r="J17" s="24">
        <v>3430</v>
      </c>
      <c r="K17" s="24">
        <v>3400</v>
      </c>
      <c r="L17" s="24">
        <v>3370</v>
      </c>
      <c r="M17" s="24">
        <v>3330</v>
      </c>
      <c r="N17" s="25">
        <v>3310</v>
      </c>
      <c r="P17" s="144"/>
      <c r="Q17" s="21" t="s">
        <v>969</v>
      </c>
      <c r="R17" s="22" t="s">
        <v>983</v>
      </c>
      <c r="S17" s="23">
        <v>72</v>
      </c>
      <c r="T17" s="24">
        <v>69.788857724199829</v>
      </c>
      <c r="U17" s="24">
        <v>68.95530509070062</v>
      </c>
      <c r="V17" s="24">
        <v>68.574292125077079</v>
      </c>
      <c r="W17" s="24">
        <v>68.014308126714937</v>
      </c>
      <c r="X17" s="24">
        <v>67.445028377677758</v>
      </c>
      <c r="Y17" s="24">
        <v>66.653539337977776</v>
      </c>
      <c r="Z17" s="25">
        <v>66.203942770634896</v>
      </c>
      <c r="AA17" s="39"/>
      <c r="AB17" s="8">
        <v>6</v>
      </c>
      <c r="AC17" s="88" t="s">
        <v>1182</v>
      </c>
      <c r="AD17" s="88" t="s">
        <v>968</v>
      </c>
      <c r="AE17" s="88" t="s">
        <v>979</v>
      </c>
      <c r="AF17" s="88">
        <v>3600</v>
      </c>
      <c r="AG17" s="88">
        <v>3400</v>
      </c>
      <c r="AH17" s="88">
        <v>3330</v>
      </c>
      <c r="AI17" s="88">
        <v>3310</v>
      </c>
      <c r="AJ17" s="88">
        <v>3280</v>
      </c>
      <c r="AK17" s="88">
        <v>3230</v>
      </c>
      <c r="AL17" s="88">
        <v>3160</v>
      </c>
      <c r="AM17" s="88">
        <v>3120</v>
      </c>
      <c r="AO17" s="88" t="s">
        <v>1182</v>
      </c>
      <c r="AP17" s="88" t="s">
        <v>968</v>
      </c>
      <c r="AQ17" s="88" t="s">
        <v>979</v>
      </c>
      <c r="AR17" s="15">
        <v>72</v>
      </c>
      <c r="AS17" s="15">
        <v>67.995205756441806</v>
      </c>
      <c r="AT17" s="15">
        <v>66.646090291140425</v>
      </c>
      <c r="AU17" s="15">
        <v>66.117210228105662</v>
      </c>
      <c r="AV17" s="15">
        <v>65.524613751384308</v>
      </c>
      <c r="AW17" s="15">
        <v>64.668392017091961</v>
      </c>
      <c r="AX17" s="15">
        <v>63.167256767594246</v>
      </c>
      <c r="AY17" s="15">
        <v>62.337865054010749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88" t="s">
        <v>971</v>
      </c>
    </row>
    <row r="18" spans="1:95" ht="15.75" thickBot="1">
      <c r="AA18" s="39"/>
      <c r="AB18" s="8">
        <v>21</v>
      </c>
      <c r="AC18" s="88" t="s">
        <v>1183</v>
      </c>
      <c r="AD18" s="88" t="s">
        <v>968</v>
      </c>
      <c r="AE18" s="88" t="s">
        <v>979</v>
      </c>
      <c r="AF18" s="88">
        <v>5300</v>
      </c>
      <c r="AG18" s="88">
        <v>5010</v>
      </c>
      <c r="AH18" s="88">
        <v>4910</v>
      </c>
      <c r="AI18" s="88">
        <v>4870</v>
      </c>
      <c r="AJ18" s="88">
        <v>4820</v>
      </c>
      <c r="AK18" s="88">
        <v>4760</v>
      </c>
      <c r="AL18" s="88">
        <v>4650</v>
      </c>
      <c r="AM18" s="88">
        <v>4590</v>
      </c>
      <c r="AO18" s="88" t="s">
        <v>1183</v>
      </c>
      <c r="AP18" s="88" t="s">
        <v>968</v>
      </c>
      <c r="AQ18" s="88" t="s">
        <v>979</v>
      </c>
      <c r="AR18" s="15">
        <v>106</v>
      </c>
      <c r="AS18" s="15">
        <v>100.10405291920601</v>
      </c>
      <c r="AT18" s="15">
        <v>98.117855150845642</v>
      </c>
      <c r="AU18" s="15">
        <v>97.33922616915558</v>
      </c>
      <c r="AV18" s="15">
        <v>96.466792467315813</v>
      </c>
      <c r="AW18" s="15">
        <v>95.206243802940975</v>
      </c>
      <c r="AX18" s="15">
        <v>92.996239130069341</v>
      </c>
      <c r="AY18" s="15">
        <v>91.775190218404731</v>
      </c>
      <c r="BB18" s="9" t="s">
        <v>974</v>
      </c>
      <c r="BC18" s="29">
        <v>5300</v>
      </c>
      <c r="BD18" s="27">
        <v>5180</v>
      </c>
      <c r="BE18" s="27">
        <v>5140</v>
      </c>
      <c r="BF18" s="27">
        <v>5130</v>
      </c>
      <c r="BG18" s="27">
        <v>5110</v>
      </c>
      <c r="BH18" s="27">
        <v>5080</v>
      </c>
      <c r="BI18" s="27">
        <v>5030</v>
      </c>
      <c r="BJ18" s="28">
        <v>5010</v>
      </c>
      <c r="BM18" s="9" t="s">
        <v>974</v>
      </c>
      <c r="BN18" s="30">
        <v>124</v>
      </c>
      <c r="BO18" s="31">
        <v>121.23623705955929</v>
      </c>
      <c r="BP18" s="31">
        <v>120.28303737064604</v>
      </c>
      <c r="BQ18" s="31">
        <v>119.90617430894403</v>
      </c>
      <c r="BR18" s="31">
        <v>119.48173183471461</v>
      </c>
      <c r="BS18" s="31">
        <v>118.86434002785531</v>
      </c>
      <c r="BT18" s="31">
        <v>117.7698515728959</v>
      </c>
      <c r="BU18" s="32">
        <v>117.15836384919862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88">
        <v>2015</v>
      </c>
      <c r="CK18" s="88">
        <v>2020</v>
      </c>
      <c r="CL18" s="88">
        <v>2025</v>
      </c>
      <c r="CM18" s="88">
        <v>2030</v>
      </c>
      <c r="CN18" s="88">
        <v>2035</v>
      </c>
      <c r="CO18" s="88">
        <v>2040</v>
      </c>
      <c r="CP18" s="88">
        <v>2045</v>
      </c>
      <c r="CQ18" s="88">
        <v>2050</v>
      </c>
    </row>
    <row r="19" spans="1:95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88" t="s">
        <v>1184</v>
      </c>
      <c r="AD19" s="88" t="s">
        <v>968</v>
      </c>
      <c r="AE19" s="88" t="s">
        <v>979</v>
      </c>
      <c r="AF19" s="88">
        <v>4700</v>
      </c>
      <c r="AG19" s="88">
        <v>4440</v>
      </c>
      <c r="AH19" s="88">
        <v>4350</v>
      </c>
      <c r="AI19" s="88">
        <v>4320</v>
      </c>
      <c r="AJ19" s="88">
        <v>4280</v>
      </c>
      <c r="AK19" s="88">
        <v>4220</v>
      </c>
      <c r="AL19" s="88">
        <v>4120</v>
      </c>
      <c r="AM19" s="88">
        <v>4070</v>
      </c>
      <c r="AO19" s="88" t="s">
        <v>1184</v>
      </c>
      <c r="AP19" s="88" t="s">
        <v>968</v>
      </c>
      <c r="AQ19" s="88" t="s">
        <v>979</v>
      </c>
      <c r="AR19" s="15">
        <v>94</v>
      </c>
      <c r="AS19" s="15">
        <v>88.771518626465692</v>
      </c>
      <c r="AT19" s="15">
        <v>87.01017343565556</v>
      </c>
      <c r="AU19" s="15">
        <v>86.319691131137958</v>
      </c>
      <c r="AV19" s="15">
        <v>85.546023508751759</v>
      </c>
      <c r="AW19" s="15">
        <v>84.428178466758979</v>
      </c>
      <c r="AX19" s="15">
        <v>82.468363002136954</v>
      </c>
      <c r="AY19" s="15">
        <v>81.38554604273628</v>
      </c>
      <c r="BB19" s="21" t="s">
        <v>975</v>
      </c>
      <c r="BC19" s="21">
        <v>3100</v>
      </c>
      <c r="BD19" s="22">
        <v>2770</v>
      </c>
      <c r="BE19" s="22">
        <v>2650</v>
      </c>
      <c r="BF19" s="22">
        <v>2600</v>
      </c>
      <c r="BG19" s="22">
        <v>2530</v>
      </c>
      <c r="BH19" s="22">
        <v>2450</v>
      </c>
      <c r="BI19" s="22">
        <v>2350</v>
      </c>
      <c r="BJ19" s="33">
        <v>2290</v>
      </c>
      <c r="BM19" s="21" t="s">
        <v>975</v>
      </c>
      <c r="BN19" s="34">
        <v>72</v>
      </c>
      <c r="BO19" s="35">
        <v>64.36830641512887</v>
      </c>
      <c r="BP19" s="35">
        <v>61.649123448953794</v>
      </c>
      <c r="BQ19" s="35">
        <v>60.434229126708253</v>
      </c>
      <c r="BR19" s="35">
        <v>58.680154345824533</v>
      </c>
      <c r="BS19" s="35">
        <v>56.934924883159596</v>
      </c>
      <c r="BT19" s="35">
        <v>54.571124136539588</v>
      </c>
      <c r="BU19" s="36">
        <v>53.260389920737992</v>
      </c>
      <c r="BW19" s="2" t="s">
        <v>1182</v>
      </c>
      <c r="BY19" s="88">
        <v>3600</v>
      </c>
      <c r="BZ19" s="88">
        <v>3220</v>
      </c>
      <c r="CA19" s="88">
        <v>3080</v>
      </c>
      <c r="CB19" s="88">
        <v>3020</v>
      </c>
      <c r="CC19" s="88">
        <v>2930</v>
      </c>
      <c r="CD19" s="88">
        <v>2850</v>
      </c>
      <c r="CE19" s="88">
        <v>2730</v>
      </c>
      <c r="CF19" s="88">
        <v>2660</v>
      </c>
      <c r="CG19" s="17">
        <v>0.26111111111111107</v>
      </c>
      <c r="CI19" s="88" t="s">
        <v>1182</v>
      </c>
      <c r="CK19" s="15">
        <v>72</v>
      </c>
      <c r="CL19" s="15">
        <v>64.36830641512887</v>
      </c>
      <c r="CM19" s="15">
        <v>61.649123448953794</v>
      </c>
      <c r="CN19" s="15">
        <v>60.434229126708253</v>
      </c>
      <c r="CO19" s="15">
        <v>58.680154345824533</v>
      </c>
      <c r="CP19" s="15">
        <v>56.934924883159596</v>
      </c>
      <c r="CQ19" s="15">
        <v>54.571124136539588</v>
      </c>
    </row>
    <row r="20" spans="1:95" ht="15" customHeight="1">
      <c r="A20" s="3">
        <v>1</v>
      </c>
      <c r="B20" s="7" t="s">
        <v>1186</v>
      </c>
      <c r="C20" s="8" t="s">
        <v>966</v>
      </c>
      <c r="D20" s="143" t="s">
        <v>1183</v>
      </c>
      <c r="E20" s="9" t="s">
        <v>967</v>
      </c>
      <c r="F20" s="10" t="s">
        <v>979</v>
      </c>
      <c r="G20" s="11">
        <v>5300</v>
      </c>
      <c r="H20" s="12">
        <v>4980</v>
      </c>
      <c r="I20" s="12">
        <v>4810</v>
      </c>
      <c r="J20" s="12">
        <v>4700</v>
      </c>
      <c r="K20" s="12">
        <v>4620</v>
      </c>
      <c r="L20" s="12">
        <v>4560</v>
      </c>
      <c r="M20" s="12">
        <v>4460</v>
      </c>
      <c r="N20" s="13">
        <v>4390</v>
      </c>
      <c r="P20" s="143" t="s">
        <v>1183</v>
      </c>
      <c r="Q20" s="9" t="s">
        <v>967</v>
      </c>
      <c r="R20" s="10" t="s">
        <v>979</v>
      </c>
      <c r="S20" s="11">
        <v>106</v>
      </c>
      <c r="T20" s="12">
        <v>99.64076220066265</v>
      </c>
      <c r="U20" s="12">
        <v>96.150413611447533</v>
      </c>
      <c r="V20" s="12">
        <v>93.906713938364533</v>
      </c>
      <c r="W20" s="12">
        <v>92.486272179435844</v>
      </c>
      <c r="X20" s="12">
        <v>91.188801059541731</v>
      </c>
      <c r="Y20" s="12">
        <v>89.282712351886957</v>
      </c>
      <c r="Z20" s="13">
        <v>87.87022246113537</v>
      </c>
      <c r="AA20" s="39"/>
      <c r="AB20" s="8">
        <v>51</v>
      </c>
      <c r="AC20" s="88" t="s">
        <v>1185</v>
      </c>
      <c r="AD20" s="88" t="s">
        <v>968</v>
      </c>
      <c r="AE20" s="88" t="s">
        <v>979</v>
      </c>
      <c r="AF20" s="88">
        <v>3100</v>
      </c>
      <c r="AG20" s="88">
        <v>2930</v>
      </c>
      <c r="AH20" s="88">
        <v>2870</v>
      </c>
      <c r="AI20" s="88">
        <v>2850</v>
      </c>
      <c r="AJ20" s="88">
        <v>2820</v>
      </c>
      <c r="AK20" s="88">
        <v>2780</v>
      </c>
      <c r="AL20" s="88">
        <v>2720</v>
      </c>
      <c r="AM20" s="88">
        <v>2680</v>
      </c>
      <c r="AO20" s="88" t="s">
        <v>1185</v>
      </c>
      <c r="AP20" s="88" t="s">
        <v>968</v>
      </c>
      <c r="AQ20" s="88" t="s">
        <v>979</v>
      </c>
      <c r="AR20" s="15">
        <v>124</v>
      </c>
      <c r="AS20" s="15">
        <v>117.10285435831645</v>
      </c>
      <c r="AT20" s="15">
        <v>114.77937772363076</v>
      </c>
      <c r="AU20" s="15">
        <v>113.86852872618199</v>
      </c>
      <c r="AV20" s="15">
        <v>112.84794590516189</v>
      </c>
      <c r="AW20" s="15">
        <v>111.37334180721399</v>
      </c>
      <c r="AX20" s="15">
        <v>108.78805332196791</v>
      </c>
      <c r="AY20" s="15">
        <v>107.35965648190745</v>
      </c>
      <c r="BW20" s="2" t="s">
        <v>1183</v>
      </c>
      <c r="BY20" s="88">
        <v>5300</v>
      </c>
      <c r="BZ20" s="88">
        <v>4740</v>
      </c>
      <c r="CA20" s="88">
        <v>4540</v>
      </c>
      <c r="CB20" s="88">
        <v>4450</v>
      </c>
      <c r="CC20" s="88">
        <v>4320</v>
      </c>
      <c r="CD20" s="88">
        <v>4190</v>
      </c>
      <c r="CE20" s="88">
        <v>4020</v>
      </c>
      <c r="CF20" s="88">
        <v>3920</v>
      </c>
      <c r="CI20" s="88" t="s">
        <v>1183</v>
      </c>
      <c r="CK20" s="15">
        <v>106</v>
      </c>
      <c r="CL20" s="15">
        <v>94.764451111161947</v>
      </c>
      <c r="CM20" s="15">
        <v>90.761209522070871</v>
      </c>
      <c r="CN20" s="15">
        <v>88.972615103209378</v>
      </c>
      <c r="CO20" s="15">
        <v>86.390227231352782</v>
      </c>
      <c r="CP20" s="15">
        <v>83.820861633540517</v>
      </c>
      <c r="CQ20" s="15">
        <v>80.340821645461062</v>
      </c>
    </row>
    <row r="21" spans="1:95">
      <c r="A21" s="3">
        <v>2</v>
      </c>
      <c r="C21" s="88">
        <v>-1</v>
      </c>
      <c r="D21" s="143"/>
      <c r="E21" s="9" t="s">
        <v>968</v>
      </c>
      <c r="F21" s="10" t="s">
        <v>979</v>
      </c>
      <c r="G21" s="18">
        <v>5300</v>
      </c>
      <c r="H21" s="19">
        <v>5010</v>
      </c>
      <c r="I21" s="19">
        <v>4910</v>
      </c>
      <c r="J21" s="19">
        <v>4870</v>
      </c>
      <c r="K21" s="19">
        <v>4820</v>
      </c>
      <c r="L21" s="19">
        <v>4760</v>
      </c>
      <c r="M21" s="19">
        <v>4650</v>
      </c>
      <c r="N21" s="20">
        <v>4590</v>
      </c>
      <c r="P21" s="143"/>
      <c r="Q21" s="9" t="s">
        <v>968</v>
      </c>
      <c r="R21" s="10" t="s">
        <v>979</v>
      </c>
      <c r="S21" s="18">
        <v>106</v>
      </c>
      <c r="T21" s="19">
        <v>100.10405291920601</v>
      </c>
      <c r="U21" s="19">
        <v>98.117855150845642</v>
      </c>
      <c r="V21" s="19">
        <v>97.33922616915558</v>
      </c>
      <c r="W21" s="19">
        <v>96.466792467315813</v>
      </c>
      <c r="X21" s="19">
        <v>95.206243802940975</v>
      </c>
      <c r="Y21" s="19">
        <v>92.996239130069341</v>
      </c>
      <c r="Z21" s="20">
        <v>91.775190218404731</v>
      </c>
      <c r="AA21" s="39"/>
      <c r="AB21" s="8">
        <v>66</v>
      </c>
      <c r="AR21" s="15"/>
      <c r="AS21" s="15"/>
      <c r="AT21" s="15"/>
      <c r="AU21" s="15"/>
      <c r="AV21" s="15"/>
      <c r="AW21" s="15"/>
      <c r="AX21" s="15"/>
      <c r="AY21" s="15"/>
      <c r="BW21" s="2" t="s">
        <v>1184</v>
      </c>
      <c r="BY21" s="88">
        <v>4700</v>
      </c>
      <c r="BZ21" s="88">
        <v>4200</v>
      </c>
      <c r="CA21" s="88">
        <v>4020</v>
      </c>
      <c r="CB21" s="88">
        <v>3950</v>
      </c>
      <c r="CC21" s="88">
        <v>3830</v>
      </c>
      <c r="CD21" s="88">
        <v>3720</v>
      </c>
      <c r="CE21" s="88">
        <v>3560</v>
      </c>
      <c r="CF21" s="88">
        <v>3480</v>
      </c>
      <c r="CI21" s="88" t="s">
        <v>1184</v>
      </c>
      <c r="CK21" s="15">
        <v>94</v>
      </c>
      <c r="CL21" s="15">
        <v>84.036400041973792</v>
      </c>
      <c r="CM21" s="15">
        <v>80.486355613911897</v>
      </c>
      <c r="CN21" s="15">
        <v>78.900243582091321</v>
      </c>
      <c r="CO21" s="15">
        <v>76.610201507048686</v>
      </c>
      <c r="CP21" s="15">
        <v>74.331707486347227</v>
      </c>
      <c r="CQ21" s="15">
        <v>71.245634289371111</v>
      </c>
    </row>
    <row r="22" spans="1:95" ht="15.75" thickBot="1">
      <c r="A22" s="3">
        <v>3</v>
      </c>
      <c r="D22" s="144"/>
      <c r="E22" s="21" t="s">
        <v>969</v>
      </c>
      <c r="F22" s="22" t="s">
        <v>979</v>
      </c>
      <c r="G22" s="23">
        <v>5300</v>
      </c>
      <c r="H22" s="24">
        <v>4900</v>
      </c>
      <c r="I22" s="24">
        <v>4750</v>
      </c>
      <c r="J22" s="24">
        <v>4680</v>
      </c>
      <c r="K22" s="24">
        <v>4590</v>
      </c>
      <c r="L22" s="24">
        <v>4490</v>
      </c>
      <c r="M22" s="24">
        <v>4360</v>
      </c>
      <c r="N22" s="25">
        <v>4280</v>
      </c>
      <c r="P22" s="144"/>
      <c r="Q22" s="21" t="s">
        <v>969</v>
      </c>
      <c r="R22" s="22" t="s">
        <v>979</v>
      </c>
      <c r="S22" s="23">
        <v>106</v>
      </c>
      <c r="T22" s="24">
        <v>97.929258107123772</v>
      </c>
      <c r="U22" s="24">
        <v>94.986806919223881</v>
      </c>
      <c r="V22" s="24">
        <v>93.659908121442257</v>
      </c>
      <c r="W22" s="24">
        <v>91.730226977822198</v>
      </c>
      <c r="X22" s="24">
        <v>89.793416669945657</v>
      </c>
      <c r="Y22" s="24">
        <v>87.142113604217144</v>
      </c>
      <c r="Z22" s="25">
        <v>85.657471892869793</v>
      </c>
      <c r="AA22" s="39"/>
      <c r="AB22" s="8">
        <v>81</v>
      </c>
      <c r="AR22" s="15"/>
      <c r="AS22" s="15"/>
      <c r="AT22" s="15"/>
      <c r="AU22" s="15"/>
      <c r="AV22" s="15"/>
      <c r="AW22" s="15"/>
      <c r="AX22" s="15"/>
      <c r="AY22" s="15"/>
      <c r="BW22" s="2" t="s">
        <v>1185</v>
      </c>
      <c r="BY22" s="88">
        <v>3100</v>
      </c>
      <c r="BZ22" s="88">
        <v>2770</v>
      </c>
      <c r="CA22" s="88">
        <v>2650</v>
      </c>
      <c r="CB22" s="88">
        <v>2600</v>
      </c>
      <c r="CC22" s="88">
        <v>2530</v>
      </c>
      <c r="CD22" s="88">
        <v>2450</v>
      </c>
      <c r="CE22" s="88">
        <v>2350</v>
      </c>
      <c r="CF22" s="88">
        <v>2290</v>
      </c>
      <c r="CI22" s="88" t="s">
        <v>1185</v>
      </c>
      <c r="CK22" s="15">
        <v>124</v>
      </c>
      <c r="CL22" s="15">
        <v>110.85652771494415</v>
      </c>
      <c r="CM22" s="15">
        <v>106.1734903843093</v>
      </c>
      <c r="CN22" s="15">
        <v>104.08117238488641</v>
      </c>
      <c r="CO22" s="15">
        <v>101.06026581780888</v>
      </c>
      <c r="CP22" s="15">
        <v>98.054592854330394</v>
      </c>
      <c r="CQ22" s="15">
        <v>93.983602679595919</v>
      </c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>
        <v>0</v>
      </c>
      <c r="BY23" s="88">
        <v>0</v>
      </c>
      <c r="BZ23" s="88">
        <v>0</v>
      </c>
      <c r="CA23" s="88">
        <v>0</v>
      </c>
      <c r="CB23" s="88">
        <v>0</v>
      </c>
      <c r="CC23" s="88">
        <v>0</v>
      </c>
      <c r="CD23" s="88">
        <v>0</v>
      </c>
      <c r="CE23" s="88">
        <v>0</v>
      </c>
      <c r="CF23" s="88">
        <v>0</v>
      </c>
      <c r="CI23" s="88">
        <v>0</v>
      </c>
      <c r="CK23" s="15">
        <v>0</v>
      </c>
      <c r="CL23" s="15">
        <v>0</v>
      </c>
      <c r="CM23" s="15">
        <v>0</v>
      </c>
      <c r="CN23" s="15">
        <v>0</v>
      </c>
      <c r="CO23" s="15">
        <v>0</v>
      </c>
      <c r="CP23" s="15">
        <v>0</v>
      </c>
      <c r="CQ23" s="15">
        <v>0</v>
      </c>
    </row>
    <row r="24" spans="1:95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>
        <v>0</v>
      </c>
      <c r="BY24" s="88">
        <v>0</v>
      </c>
      <c r="BZ24" s="88">
        <v>0</v>
      </c>
      <c r="CA24" s="88">
        <v>0</v>
      </c>
      <c r="CB24" s="88">
        <v>0</v>
      </c>
      <c r="CC24" s="88">
        <v>0</v>
      </c>
      <c r="CD24" s="88">
        <v>0</v>
      </c>
      <c r="CE24" s="88">
        <v>0</v>
      </c>
      <c r="CF24" s="88">
        <v>0</v>
      </c>
      <c r="CI24" s="88">
        <v>0</v>
      </c>
      <c r="CK24" s="15">
        <v>0</v>
      </c>
      <c r="CL24" s="15">
        <v>0</v>
      </c>
      <c r="CM24" s="15">
        <v>0</v>
      </c>
      <c r="CN24" s="15">
        <v>0</v>
      </c>
      <c r="CO24" s="15">
        <v>0</v>
      </c>
      <c r="CP24" s="15">
        <v>0</v>
      </c>
      <c r="CQ24" s="15">
        <v>0</v>
      </c>
    </row>
    <row r="25" spans="1:95" ht="15" customHeight="1">
      <c r="A25" s="3">
        <v>1</v>
      </c>
      <c r="B25" s="7" t="s">
        <v>1186</v>
      </c>
      <c r="C25" s="8" t="s">
        <v>970</v>
      </c>
      <c r="D25" s="143" t="s">
        <v>1183</v>
      </c>
      <c r="E25" s="9" t="s">
        <v>967</v>
      </c>
      <c r="F25" s="10" t="s">
        <v>982</v>
      </c>
      <c r="G25" s="11">
        <v>5300</v>
      </c>
      <c r="H25" s="12">
        <v>4860</v>
      </c>
      <c r="I25" s="12">
        <v>4620</v>
      </c>
      <c r="J25" s="12">
        <v>4470</v>
      </c>
      <c r="K25" s="12">
        <v>4370</v>
      </c>
      <c r="L25" s="12">
        <v>4280</v>
      </c>
      <c r="M25" s="12">
        <v>4160</v>
      </c>
      <c r="N25" s="13">
        <v>4060</v>
      </c>
      <c r="P25" s="143" t="s">
        <v>1183</v>
      </c>
      <c r="Q25" s="9" t="s">
        <v>967</v>
      </c>
      <c r="R25" s="10" t="s">
        <v>982</v>
      </c>
      <c r="S25" s="11">
        <v>106</v>
      </c>
      <c r="T25" s="12">
        <v>97.116128334571584</v>
      </c>
      <c r="U25" s="12">
        <v>92.338251712864746</v>
      </c>
      <c r="V25" s="12">
        <v>89.304506406484492</v>
      </c>
      <c r="W25" s="12">
        <v>87.399343436871149</v>
      </c>
      <c r="X25" s="12">
        <v>85.669685298478598</v>
      </c>
      <c r="Y25" s="12">
        <v>83.147164589286405</v>
      </c>
      <c r="Z25" s="13">
        <v>81.292205826430859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>
        <v>0</v>
      </c>
      <c r="BY25" s="88">
        <v>0</v>
      </c>
      <c r="BZ25" s="88">
        <v>0</v>
      </c>
      <c r="CA25" s="88">
        <v>0</v>
      </c>
      <c r="CB25" s="88">
        <v>0</v>
      </c>
      <c r="CC25" s="88">
        <v>0</v>
      </c>
      <c r="CD25" s="88">
        <v>0</v>
      </c>
      <c r="CE25" s="88">
        <v>0</v>
      </c>
      <c r="CF25" s="88">
        <v>0</v>
      </c>
      <c r="CI25" s="88">
        <v>0</v>
      </c>
      <c r="CK25" s="15">
        <v>0</v>
      </c>
      <c r="CL25" s="15">
        <v>0</v>
      </c>
      <c r="CM25" s="15">
        <v>0</v>
      </c>
      <c r="CN25" s="15">
        <v>0</v>
      </c>
      <c r="CO25" s="15">
        <v>0</v>
      </c>
      <c r="CP25" s="15">
        <v>0</v>
      </c>
      <c r="CQ25" s="15">
        <v>0</v>
      </c>
    </row>
    <row r="26" spans="1:95">
      <c r="A26" s="3">
        <v>2</v>
      </c>
      <c r="C26" s="88">
        <v>-1</v>
      </c>
      <c r="D26" s="143"/>
      <c r="E26" s="9" t="s">
        <v>968</v>
      </c>
      <c r="F26" s="10" t="s">
        <v>982</v>
      </c>
      <c r="G26" s="18">
        <v>5300</v>
      </c>
      <c r="H26" s="19">
        <v>4890</v>
      </c>
      <c r="I26" s="19">
        <v>4750</v>
      </c>
      <c r="J26" s="19">
        <v>4700</v>
      </c>
      <c r="K26" s="19">
        <v>4640</v>
      </c>
      <c r="L26" s="19">
        <v>4550</v>
      </c>
      <c r="M26" s="19">
        <v>4400</v>
      </c>
      <c r="N26" s="20">
        <v>4320</v>
      </c>
      <c r="P26" s="143"/>
      <c r="Q26" s="9" t="s">
        <v>968</v>
      </c>
      <c r="R26" s="10" t="s">
        <v>982</v>
      </c>
      <c r="S26" s="18">
        <v>106</v>
      </c>
      <c r="T26" s="19">
        <v>97.755608142679534</v>
      </c>
      <c r="U26" s="19">
        <v>95.022761526934616</v>
      </c>
      <c r="V26" s="19">
        <v>93.957651863381741</v>
      </c>
      <c r="W26" s="19">
        <v>92.768416365270241</v>
      </c>
      <c r="X26" s="19">
        <v>91.058003605804402</v>
      </c>
      <c r="Y26" s="19">
        <v>88.081948440432683</v>
      </c>
      <c r="Z26" s="20">
        <v>86.45014485416057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4"/>
      <c r="E27" s="21" t="s">
        <v>969</v>
      </c>
      <c r="F27" s="22" t="s">
        <v>982</v>
      </c>
      <c r="G27" s="23">
        <v>5300</v>
      </c>
      <c r="H27" s="24">
        <v>4740</v>
      </c>
      <c r="I27" s="24">
        <v>4540</v>
      </c>
      <c r="J27" s="24">
        <v>4450</v>
      </c>
      <c r="K27" s="24">
        <v>4320</v>
      </c>
      <c r="L27" s="24">
        <v>4190</v>
      </c>
      <c r="M27" s="24">
        <v>4020</v>
      </c>
      <c r="N27" s="25">
        <v>3920</v>
      </c>
      <c r="P27" s="144"/>
      <c r="Q27" s="21" t="s">
        <v>969</v>
      </c>
      <c r="R27" s="22" t="s">
        <v>982</v>
      </c>
      <c r="S27" s="23">
        <v>106</v>
      </c>
      <c r="T27" s="24">
        <v>94.764451111161947</v>
      </c>
      <c r="U27" s="24">
        <v>90.761209522070871</v>
      </c>
      <c r="V27" s="24">
        <v>88.972615103209378</v>
      </c>
      <c r="W27" s="24">
        <v>86.390227231352782</v>
      </c>
      <c r="X27" s="24">
        <v>83.820861633540517</v>
      </c>
      <c r="Y27" s="24">
        <v>80.340821645461062</v>
      </c>
      <c r="Z27" s="25">
        <v>78.411129605530931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88">
        <v>2015</v>
      </c>
      <c r="AG28" s="88">
        <v>2020</v>
      </c>
      <c r="AH28" s="88">
        <v>2025</v>
      </c>
      <c r="AI28" s="88">
        <v>2030</v>
      </c>
      <c r="AJ28" s="88">
        <v>2035</v>
      </c>
      <c r="AK28" s="88">
        <v>2040</v>
      </c>
      <c r="AL28" s="88">
        <v>2045</v>
      </c>
      <c r="AM28" s="88">
        <v>2050</v>
      </c>
      <c r="AR28" s="88">
        <v>2015</v>
      </c>
      <c r="AS28" s="88">
        <v>2020</v>
      </c>
      <c r="AT28" s="88">
        <v>2025</v>
      </c>
      <c r="AU28" s="88">
        <v>2030</v>
      </c>
      <c r="AV28" s="88">
        <v>2035</v>
      </c>
      <c r="AW28" s="88">
        <v>2040</v>
      </c>
      <c r="AX28" s="88">
        <v>2045</v>
      </c>
      <c r="AY28" s="88">
        <v>2050</v>
      </c>
    </row>
    <row r="29" spans="1:95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88" t="s">
        <v>1182</v>
      </c>
      <c r="AD29" s="88" t="s">
        <v>969</v>
      </c>
      <c r="AE29" s="88" t="s">
        <v>979</v>
      </c>
      <c r="AF29" s="88">
        <v>3600</v>
      </c>
      <c r="AG29" s="88">
        <v>3330</v>
      </c>
      <c r="AH29" s="88">
        <v>3230</v>
      </c>
      <c r="AI29" s="88">
        <v>3180</v>
      </c>
      <c r="AJ29" s="88">
        <v>3120</v>
      </c>
      <c r="AK29" s="88">
        <v>3050</v>
      </c>
      <c r="AL29" s="88">
        <v>2960</v>
      </c>
      <c r="AM29" s="88">
        <v>2910</v>
      </c>
      <c r="AO29" s="88" t="s">
        <v>1182</v>
      </c>
      <c r="AP29" s="88" t="s">
        <v>969</v>
      </c>
      <c r="AQ29" s="88" t="s">
        <v>979</v>
      </c>
      <c r="AR29" s="15">
        <v>72</v>
      </c>
      <c r="AS29" s="15">
        <v>66.517986638801062</v>
      </c>
      <c r="AT29" s="15">
        <v>64.519340548906783</v>
      </c>
      <c r="AU29" s="15">
        <v>63.618050799470218</v>
      </c>
      <c r="AV29" s="15">
        <v>62.307323984935849</v>
      </c>
      <c r="AW29" s="15">
        <v>60.991754719208373</v>
      </c>
      <c r="AX29" s="15">
        <v>59.190869617958818</v>
      </c>
      <c r="AY29" s="15">
        <v>58.18243373855308</v>
      </c>
    </row>
    <row r="30" spans="1:95" ht="15" customHeight="1">
      <c r="A30" s="3">
        <v>1</v>
      </c>
      <c r="B30" s="7" t="s">
        <v>1186</v>
      </c>
      <c r="C30" s="8" t="s">
        <v>973</v>
      </c>
      <c r="D30" s="143" t="s">
        <v>1183</v>
      </c>
      <c r="E30" s="9" t="s">
        <v>967</v>
      </c>
      <c r="F30" s="10" t="s">
        <v>983</v>
      </c>
      <c r="G30" s="11">
        <v>5300</v>
      </c>
      <c r="H30" s="12">
        <v>5170</v>
      </c>
      <c r="I30" s="12">
        <v>5100</v>
      </c>
      <c r="J30" s="12">
        <v>5050</v>
      </c>
      <c r="K30" s="12">
        <v>5020</v>
      </c>
      <c r="L30" s="12">
        <v>4990</v>
      </c>
      <c r="M30" s="12">
        <v>4950</v>
      </c>
      <c r="N30" s="13">
        <v>4920</v>
      </c>
      <c r="P30" s="143" t="s">
        <v>1183</v>
      </c>
      <c r="Q30" s="9" t="s">
        <v>967</v>
      </c>
      <c r="R30" s="10" t="s">
        <v>983</v>
      </c>
      <c r="S30" s="11">
        <v>106</v>
      </c>
      <c r="T30" s="12">
        <v>103.44824733889767</v>
      </c>
      <c r="U30" s="12">
        <v>102.00554180780283</v>
      </c>
      <c r="V30" s="12">
        <v>101.06129485382989</v>
      </c>
      <c r="W30" s="12">
        <v>100.4564232672216</v>
      </c>
      <c r="X30" s="12">
        <v>99.898976230450941</v>
      </c>
      <c r="Y30" s="12">
        <v>99.071252948128901</v>
      </c>
      <c r="Z30" s="13">
        <v>98.45094170367949</v>
      </c>
      <c r="AA30" s="40"/>
      <c r="AB30" s="8">
        <v>22</v>
      </c>
      <c r="AC30" s="88" t="s">
        <v>1183</v>
      </c>
      <c r="AD30" s="88" t="s">
        <v>969</v>
      </c>
      <c r="AE30" s="88" t="s">
        <v>979</v>
      </c>
      <c r="AF30" s="88">
        <v>5300</v>
      </c>
      <c r="AG30" s="88">
        <v>4900</v>
      </c>
      <c r="AH30" s="88">
        <v>4750</v>
      </c>
      <c r="AI30" s="88">
        <v>4680</v>
      </c>
      <c r="AJ30" s="88">
        <v>4590</v>
      </c>
      <c r="AK30" s="88">
        <v>4490</v>
      </c>
      <c r="AL30" s="88">
        <v>4360</v>
      </c>
      <c r="AM30" s="88">
        <v>4280</v>
      </c>
      <c r="AO30" s="88" t="s">
        <v>1183</v>
      </c>
      <c r="AP30" s="88" t="s">
        <v>969</v>
      </c>
      <c r="AQ30" s="88" t="s">
        <v>979</v>
      </c>
      <c r="AR30" s="15">
        <v>106</v>
      </c>
      <c r="AS30" s="15">
        <v>97.929258107123772</v>
      </c>
      <c r="AT30" s="15">
        <v>94.986806919223881</v>
      </c>
      <c r="AU30" s="15">
        <v>93.659908121442257</v>
      </c>
      <c r="AV30" s="15">
        <v>91.730226977822198</v>
      </c>
      <c r="AW30" s="15">
        <v>89.793416669945657</v>
      </c>
      <c r="AX30" s="15">
        <v>87.142113604217144</v>
      </c>
      <c r="AY30" s="15">
        <v>85.657471892869793</v>
      </c>
    </row>
    <row r="31" spans="1:95">
      <c r="A31" s="3">
        <v>2</v>
      </c>
      <c r="C31" s="88">
        <v>-1</v>
      </c>
      <c r="D31" s="143"/>
      <c r="E31" s="9" t="s">
        <v>968</v>
      </c>
      <c r="F31" s="10" t="s">
        <v>983</v>
      </c>
      <c r="G31" s="18">
        <v>5300</v>
      </c>
      <c r="H31" s="19">
        <v>5180</v>
      </c>
      <c r="I31" s="19">
        <v>5140</v>
      </c>
      <c r="J31" s="19">
        <v>5130</v>
      </c>
      <c r="K31" s="19">
        <v>5110</v>
      </c>
      <c r="L31" s="19">
        <v>5080</v>
      </c>
      <c r="M31" s="19">
        <v>5030</v>
      </c>
      <c r="N31" s="20">
        <v>5010</v>
      </c>
      <c r="P31" s="143"/>
      <c r="Q31" s="9" t="s">
        <v>968</v>
      </c>
      <c r="R31" s="10" t="s">
        <v>983</v>
      </c>
      <c r="S31" s="18">
        <v>106</v>
      </c>
      <c r="T31" s="19">
        <v>103.6374284541394</v>
      </c>
      <c r="U31" s="19">
        <v>102.82259646200387</v>
      </c>
      <c r="V31" s="19">
        <v>102.50043932861347</v>
      </c>
      <c r="W31" s="19">
        <v>102.1376094716109</v>
      </c>
      <c r="X31" s="19">
        <v>101.60983905606989</v>
      </c>
      <c r="Y31" s="19">
        <v>100.67422795747554</v>
      </c>
      <c r="Z31" s="20">
        <v>100.15150458076658</v>
      </c>
      <c r="AA31" s="40"/>
      <c r="AB31" s="8">
        <v>37</v>
      </c>
      <c r="AC31" s="88" t="s">
        <v>1184</v>
      </c>
      <c r="AD31" s="88" t="s">
        <v>969</v>
      </c>
      <c r="AE31" s="88" t="s">
        <v>979</v>
      </c>
      <c r="AF31" s="88">
        <v>4700</v>
      </c>
      <c r="AG31" s="88">
        <v>4340</v>
      </c>
      <c r="AH31" s="88">
        <v>4210</v>
      </c>
      <c r="AI31" s="88">
        <v>4150</v>
      </c>
      <c r="AJ31" s="88">
        <v>4070</v>
      </c>
      <c r="AK31" s="88">
        <v>3980</v>
      </c>
      <c r="AL31" s="88">
        <v>3860</v>
      </c>
      <c r="AM31" s="88">
        <v>3800</v>
      </c>
      <c r="AO31" s="88" t="s">
        <v>1184</v>
      </c>
      <c r="AP31" s="88" t="s">
        <v>969</v>
      </c>
      <c r="AQ31" s="88" t="s">
        <v>979</v>
      </c>
      <c r="AR31" s="15">
        <v>94</v>
      </c>
      <c r="AS31" s="15">
        <v>86.842927000656928</v>
      </c>
      <c r="AT31" s="15">
        <v>84.233583494406062</v>
      </c>
      <c r="AU31" s="15">
        <v>83.056899654863884</v>
      </c>
      <c r="AV31" s="15">
        <v>81.345672980332893</v>
      </c>
      <c r="AW31" s="15">
        <v>79.62812421674424</v>
      </c>
      <c r="AX31" s="15">
        <v>77.276968667890657</v>
      </c>
      <c r="AY31" s="15">
        <v>75.960399603110943</v>
      </c>
    </row>
    <row r="32" spans="1:95" ht="15.75" thickBot="1">
      <c r="A32" s="3">
        <v>3</v>
      </c>
      <c r="D32" s="144"/>
      <c r="E32" s="21" t="s">
        <v>969</v>
      </c>
      <c r="F32" s="22" t="s">
        <v>983</v>
      </c>
      <c r="G32" s="23">
        <v>5300</v>
      </c>
      <c r="H32" s="24">
        <v>5140</v>
      </c>
      <c r="I32" s="24">
        <v>5080</v>
      </c>
      <c r="J32" s="24">
        <v>5050</v>
      </c>
      <c r="K32" s="24">
        <v>5010</v>
      </c>
      <c r="L32" s="24">
        <v>4960</v>
      </c>
      <c r="M32" s="24">
        <v>4910</v>
      </c>
      <c r="N32" s="25">
        <v>4870</v>
      </c>
      <c r="P32" s="144"/>
      <c r="Q32" s="21" t="s">
        <v>969</v>
      </c>
      <c r="R32" s="22" t="s">
        <v>983</v>
      </c>
      <c r="S32" s="23">
        <v>106</v>
      </c>
      <c r="T32" s="24">
        <v>102.74470720507198</v>
      </c>
      <c r="U32" s="24">
        <v>101.51753249464257</v>
      </c>
      <c r="V32" s="24">
        <v>100.95659673969682</v>
      </c>
      <c r="W32" s="24">
        <v>100.13217585321922</v>
      </c>
      <c r="X32" s="24">
        <v>99.29406955602559</v>
      </c>
      <c r="Y32" s="24">
        <v>98.12882180313396</v>
      </c>
      <c r="Z32" s="25">
        <v>97.466915745656934</v>
      </c>
      <c r="AA32" s="40"/>
      <c r="AB32" s="8">
        <v>52</v>
      </c>
      <c r="AC32" s="88" t="s">
        <v>1185</v>
      </c>
      <c r="AD32" s="88" t="s">
        <v>969</v>
      </c>
      <c r="AE32" s="88" t="s">
        <v>979</v>
      </c>
      <c r="AF32" s="88">
        <v>3100</v>
      </c>
      <c r="AG32" s="88">
        <v>2860</v>
      </c>
      <c r="AH32" s="88">
        <v>2780</v>
      </c>
      <c r="AI32" s="88">
        <v>2740</v>
      </c>
      <c r="AJ32" s="88">
        <v>2680</v>
      </c>
      <c r="AK32" s="88">
        <v>2630</v>
      </c>
      <c r="AL32" s="88">
        <v>2550</v>
      </c>
      <c r="AM32" s="88">
        <v>2510</v>
      </c>
      <c r="AO32" s="88" t="s">
        <v>1185</v>
      </c>
      <c r="AP32" s="88" t="s">
        <v>969</v>
      </c>
      <c r="AQ32" s="88" t="s">
        <v>979</v>
      </c>
      <c r="AR32" s="15">
        <v>124</v>
      </c>
      <c r="AS32" s="15">
        <v>114.55875476682404</v>
      </c>
      <c r="AT32" s="15">
        <v>111.11664205645057</v>
      </c>
      <c r="AU32" s="15">
        <v>109.56442082130981</v>
      </c>
      <c r="AV32" s="15">
        <v>107.30705797405618</v>
      </c>
      <c r="AW32" s="15">
        <v>105.04135534974773</v>
      </c>
      <c r="AX32" s="15">
        <v>101.93983100870683</v>
      </c>
      <c r="AY32" s="15">
        <v>100.20308032750805</v>
      </c>
    </row>
    <row r="33" spans="1:51" ht="15.75" thickBot="1">
      <c r="AA33" s="40"/>
      <c r="AB33" s="8">
        <v>67</v>
      </c>
      <c r="AR33" s="15"/>
      <c r="AS33" s="15"/>
      <c r="AT33" s="15"/>
      <c r="AU33" s="15"/>
      <c r="AV33" s="15"/>
      <c r="AW33" s="15"/>
      <c r="AX33" s="15"/>
      <c r="AY33" s="15"/>
    </row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R34" s="15"/>
      <c r="AS34" s="15"/>
      <c r="AT34" s="15"/>
      <c r="AU34" s="15"/>
      <c r="AV34" s="15"/>
      <c r="AW34" s="15"/>
      <c r="AX34" s="15"/>
      <c r="AY34" s="15"/>
    </row>
    <row r="35" spans="1:51" ht="15" customHeight="1">
      <c r="A35" s="3">
        <v>1</v>
      </c>
      <c r="B35" s="7" t="s">
        <v>1187</v>
      </c>
      <c r="C35" s="8" t="s">
        <v>966</v>
      </c>
      <c r="D35" s="143" t="s">
        <v>1184</v>
      </c>
      <c r="E35" s="9" t="s">
        <v>967</v>
      </c>
      <c r="F35" s="10" t="s">
        <v>979</v>
      </c>
      <c r="G35" s="11">
        <v>4700</v>
      </c>
      <c r="H35" s="12">
        <v>4420</v>
      </c>
      <c r="I35" s="12">
        <v>4260</v>
      </c>
      <c r="J35" s="12">
        <v>4160</v>
      </c>
      <c r="K35" s="12">
        <v>4100</v>
      </c>
      <c r="L35" s="12">
        <v>4040</v>
      </c>
      <c r="M35" s="12">
        <v>3960</v>
      </c>
      <c r="N35" s="13">
        <v>3900</v>
      </c>
      <c r="P35" s="143" t="s">
        <v>1184</v>
      </c>
      <c r="Q35" s="9" t="s">
        <v>967</v>
      </c>
      <c r="R35" s="10" t="s">
        <v>979</v>
      </c>
      <c r="S35" s="11">
        <v>94</v>
      </c>
      <c r="T35" s="12">
        <v>88.360675913795163</v>
      </c>
      <c r="U35" s="12">
        <v>85.26546112713271</v>
      </c>
      <c r="V35" s="12">
        <v>83.275765190625151</v>
      </c>
      <c r="W35" s="12">
        <v>82.016128159122346</v>
      </c>
      <c r="X35" s="12">
        <v>80.865540562235111</v>
      </c>
      <c r="Y35" s="12">
        <v>79.175235481862003</v>
      </c>
      <c r="Z35" s="13">
        <v>77.922650107044561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 s="88">
        <v>-1</v>
      </c>
      <c r="D36" s="143"/>
      <c r="E36" s="9" t="s">
        <v>968</v>
      </c>
      <c r="F36" s="10" t="s">
        <v>979</v>
      </c>
      <c r="G36" s="18">
        <v>4700</v>
      </c>
      <c r="H36" s="19">
        <v>4440</v>
      </c>
      <c r="I36" s="19">
        <v>4350</v>
      </c>
      <c r="J36" s="19">
        <v>4320</v>
      </c>
      <c r="K36" s="19">
        <v>4280</v>
      </c>
      <c r="L36" s="19">
        <v>4220</v>
      </c>
      <c r="M36" s="19">
        <v>4120</v>
      </c>
      <c r="N36" s="20">
        <v>4070</v>
      </c>
      <c r="P36" s="143"/>
      <c r="Q36" s="9" t="s">
        <v>968</v>
      </c>
      <c r="R36" s="10" t="s">
        <v>979</v>
      </c>
      <c r="S36" s="18">
        <v>94</v>
      </c>
      <c r="T36" s="19">
        <v>88.771518626465692</v>
      </c>
      <c r="U36" s="19">
        <v>87.01017343565556</v>
      </c>
      <c r="V36" s="19">
        <v>86.319691131137958</v>
      </c>
      <c r="W36" s="19">
        <v>85.546023508751759</v>
      </c>
      <c r="X36" s="19">
        <v>84.428178466758979</v>
      </c>
      <c r="Y36" s="19">
        <v>82.468363002136954</v>
      </c>
      <c r="Z36" s="20">
        <v>81.38554604273628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4"/>
      <c r="E37" s="21" t="s">
        <v>969</v>
      </c>
      <c r="F37" s="22" t="s">
        <v>979</v>
      </c>
      <c r="G37" s="23">
        <v>4700</v>
      </c>
      <c r="H37" s="24">
        <v>4340</v>
      </c>
      <c r="I37" s="24">
        <v>4210</v>
      </c>
      <c r="J37" s="24">
        <v>4150</v>
      </c>
      <c r="K37" s="24">
        <v>4070</v>
      </c>
      <c r="L37" s="24">
        <v>3980</v>
      </c>
      <c r="M37" s="24">
        <v>3860</v>
      </c>
      <c r="N37" s="25">
        <v>3800</v>
      </c>
      <c r="P37" s="144"/>
      <c r="Q37" s="21" t="s">
        <v>969</v>
      </c>
      <c r="R37" s="22" t="s">
        <v>979</v>
      </c>
      <c r="S37" s="23">
        <v>94</v>
      </c>
      <c r="T37" s="24">
        <v>86.842927000656928</v>
      </c>
      <c r="U37" s="24">
        <v>84.233583494406062</v>
      </c>
      <c r="V37" s="24">
        <v>83.056899654863884</v>
      </c>
      <c r="W37" s="24">
        <v>81.345672980332893</v>
      </c>
      <c r="X37" s="24">
        <v>79.62812421674424</v>
      </c>
      <c r="Y37" s="24">
        <v>77.276968667890657</v>
      </c>
      <c r="Z37" s="25">
        <v>75.960399603110943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1187</v>
      </c>
      <c r="C40" s="8" t="s">
        <v>970</v>
      </c>
      <c r="D40" s="143" t="s">
        <v>1184</v>
      </c>
      <c r="E40" s="9" t="s">
        <v>967</v>
      </c>
      <c r="F40" s="10" t="s">
        <v>982</v>
      </c>
      <c r="G40" s="11">
        <v>4700</v>
      </c>
      <c r="H40" s="12">
        <v>4310</v>
      </c>
      <c r="I40" s="12">
        <v>4090</v>
      </c>
      <c r="J40" s="12">
        <v>3960</v>
      </c>
      <c r="K40" s="12">
        <v>3880</v>
      </c>
      <c r="L40" s="12">
        <v>3800</v>
      </c>
      <c r="M40" s="12">
        <v>3690</v>
      </c>
      <c r="N40" s="13">
        <v>3600</v>
      </c>
      <c r="P40" s="143" t="s">
        <v>1184</v>
      </c>
      <c r="Q40" s="9" t="s">
        <v>967</v>
      </c>
      <c r="R40" s="10" t="s">
        <v>982</v>
      </c>
      <c r="S40" s="11">
        <v>94</v>
      </c>
      <c r="T40" s="12">
        <v>86.121849655186125</v>
      </c>
      <c r="U40" s="12">
        <v>81.884864726502698</v>
      </c>
      <c r="V40" s="12">
        <v>79.194562284995683</v>
      </c>
      <c r="W40" s="12">
        <v>77.505078142131026</v>
      </c>
      <c r="X40" s="12">
        <v>75.971230359028198</v>
      </c>
      <c r="Y40" s="12">
        <v>73.734278032008703</v>
      </c>
      <c r="Z40" s="13">
        <v>72.089314600797195</v>
      </c>
      <c r="AF40" s="88">
        <v>2015</v>
      </c>
      <c r="AG40" s="88">
        <v>2020</v>
      </c>
      <c r="AH40" s="88">
        <v>2025</v>
      </c>
      <c r="AI40" s="88">
        <v>2030</v>
      </c>
      <c r="AJ40" s="88">
        <v>2035</v>
      </c>
      <c r="AK40" s="88">
        <v>2040</v>
      </c>
      <c r="AL40" s="88">
        <v>2045</v>
      </c>
      <c r="AM40" s="88">
        <v>2050</v>
      </c>
      <c r="AR40" s="88">
        <v>2015</v>
      </c>
      <c r="AS40" s="88">
        <v>2020</v>
      </c>
      <c r="AT40" s="88">
        <v>2025</v>
      </c>
      <c r="AU40" s="88">
        <v>2030</v>
      </c>
      <c r="AV40" s="88">
        <v>2035</v>
      </c>
      <c r="AW40" s="88">
        <v>2040</v>
      </c>
      <c r="AX40" s="88">
        <v>2045</v>
      </c>
      <c r="AY40" s="88">
        <v>2050</v>
      </c>
    </row>
    <row r="41" spans="1:51">
      <c r="A41" s="3">
        <v>2</v>
      </c>
      <c r="C41" s="88">
        <v>-1</v>
      </c>
      <c r="D41" s="143"/>
      <c r="E41" s="9" t="s">
        <v>968</v>
      </c>
      <c r="F41" s="10" t="s">
        <v>982</v>
      </c>
      <c r="G41" s="18">
        <v>4700</v>
      </c>
      <c r="H41" s="19">
        <v>4330</v>
      </c>
      <c r="I41" s="19">
        <v>4210</v>
      </c>
      <c r="J41" s="19">
        <v>4170</v>
      </c>
      <c r="K41" s="19">
        <v>4110</v>
      </c>
      <c r="L41" s="19">
        <v>4040</v>
      </c>
      <c r="M41" s="19">
        <v>3910</v>
      </c>
      <c r="N41" s="20">
        <v>3830</v>
      </c>
      <c r="P41" s="143"/>
      <c r="Q41" s="9" t="s">
        <v>968</v>
      </c>
      <c r="R41" s="10" t="s">
        <v>982</v>
      </c>
      <c r="S41" s="18">
        <v>94</v>
      </c>
      <c r="T41" s="19">
        <v>86.688935522753567</v>
      </c>
      <c r="U41" s="19">
        <v>84.265467769168453</v>
      </c>
      <c r="V41" s="19">
        <v>83.320936558093251</v>
      </c>
      <c r="W41" s="19">
        <v>82.266331493730235</v>
      </c>
      <c r="X41" s="19">
        <v>80.749550367411473</v>
      </c>
      <c r="Y41" s="19">
        <v>78.110407107553527</v>
      </c>
      <c r="Z41" s="20">
        <v>76.663336002746178</v>
      </c>
      <c r="AB41" s="8">
        <v>10</v>
      </c>
      <c r="AC41" s="88" t="s">
        <v>1182</v>
      </c>
      <c r="AD41" s="88" t="s">
        <v>967</v>
      </c>
      <c r="AE41" s="88" t="s">
        <v>982</v>
      </c>
      <c r="AF41" s="88">
        <v>3600</v>
      </c>
      <c r="AG41" s="88">
        <v>3300</v>
      </c>
      <c r="AH41" s="88">
        <v>3140</v>
      </c>
      <c r="AI41" s="88">
        <v>3030</v>
      </c>
      <c r="AJ41" s="88">
        <v>2970</v>
      </c>
      <c r="AK41" s="88">
        <v>2910</v>
      </c>
      <c r="AL41" s="88">
        <v>2820</v>
      </c>
      <c r="AM41" s="88">
        <v>2760</v>
      </c>
      <c r="AO41" s="88" t="s">
        <v>1182</v>
      </c>
      <c r="AP41" s="88" t="s">
        <v>967</v>
      </c>
      <c r="AQ41" s="88" t="s">
        <v>982</v>
      </c>
      <c r="AR41" s="15">
        <v>72</v>
      </c>
      <c r="AS41" s="15">
        <v>65.965672076312771</v>
      </c>
      <c r="AT41" s="15">
        <v>62.720321918172274</v>
      </c>
      <c r="AU41" s="15">
        <v>60.65966472893286</v>
      </c>
      <c r="AV41" s="15">
        <v>59.36559176844078</v>
      </c>
      <c r="AW41" s="15">
        <v>58.190729636702443</v>
      </c>
      <c r="AX41" s="15">
        <v>56.477319343666238</v>
      </c>
      <c r="AY41" s="15">
        <v>55.217347353802097</v>
      </c>
    </row>
    <row r="42" spans="1:51" ht="15.75" thickBot="1">
      <c r="A42" s="3">
        <v>3</v>
      </c>
      <c r="D42" s="144"/>
      <c r="E42" s="21" t="s">
        <v>969</v>
      </c>
      <c r="F42" s="22" t="s">
        <v>982</v>
      </c>
      <c r="G42" s="23">
        <v>4700</v>
      </c>
      <c r="H42" s="24">
        <v>4200</v>
      </c>
      <c r="I42" s="24">
        <v>4020</v>
      </c>
      <c r="J42" s="24">
        <v>3950</v>
      </c>
      <c r="K42" s="24">
        <v>3830</v>
      </c>
      <c r="L42" s="24">
        <v>3720</v>
      </c>
      <c r="M42" s="24">
        <v>3560</v>
      </c>
      <c r="N42" s="25">
        <v>3480</v>
      </c>
      <c r="P42" s="144"/>
      <c r="Q42" s="21" t="s">
        <v>969</v>
      </c>
      <c r="R42" s="22" t="s">
        <v>982</v>
      </c>
      <c r="S42" s="23">
        <v>94</v>
      </c>
      <c r="T42" s="24">
        <v>84.036400041973792</v>
      </c>
      <c r="U42" s="24">
        <v>80.486355613911897</v>
      </c>
      <c r="V42" s="24">
        <v>78.900243582091321</v>
      </c>
      <c r="W42" s="24">
        <v>76.610201507048686</v>
      </c>
      <c r="X42" s="24">
        <v>74.331707486347227</v>
      </c>
      <c r="Y42" s="24">
        <v>71.245634289371111</v>
      </c>
      <c r="Z42" s="25">
        <v>69.534397952074585</v>
      </c>
      <c r="AB42" s="8">
        <v>25</v>
      </c>
      <c r="AC42" s="88" t="s">
        <v>1183</v>
      </c>
      <c r="AD42" s="88" t="s">
        <v>967</v>
      </c>
      <c r="AE42" s="88" t="s">
        <v>982</v>
      </c>
      <c r="AF42" s="88">
        <v>5300</v>
      </c>
      <c r="AG42" s="88">
        <v>4860</v>
      </c>
      <c r="AH42" s="88">
        <v>4620</v>
      </c>
      <c r="AI42" s="88">
        <v>4470</v>
      </c>
      <c r="AJ42" s="88">
        <v>4370</v>
      </c>
      <c r="AK42" s="88">
        <v>4280</v>
      </c>
      <c r="AL42" s="88">
        <v>4160</v>
      </c>
      <c r="AM42" s="88">
        <v>4060</v>
      </c>
      <c r="AO42" s="88" t="s">
        <v>1183</v>
      </c>
      <c r="AP42" s="88" t="s">
        <v>967</v>
      </c>
      <c r="AQ42" s="88" t="s">
        <v>982</v>
      </c>
      <c r="AR42" s="15">
        <v>106</v>
      </c>
      <c r="AS42" s="15">
        <v>97.116128334571584</v>
      </c>
      <c r="AT42" s="15">
        <v>92.338251712864746</v>
      </c>
      <c r="AU42" s="15">
        <v>89.304506406484492</v>
      </c>
      <c r="AV42" s="15">
        <v>87.399343436871149</v>
      </c>
      <c r="AW42" s="15">
        <v>85.669685298478598</v>
      </c>
      <c r="AX42" s="15">
        <v>83.147164589286405</v>
      </c>
      <c r="AY42" s="15">
        <v>81.292205826430859</v>
      </c>
    </row>
    <row r="43" spans="1:51" ht="15.75" thickBot="1">
      <c r="AB43" s="8">
        <v>40</v>
      </c>
      <c r="AC43" s="88" t="s">
        <v>1184</v>
      </c>
      <c r="AD43" s="88" t="s">
        <v>967</v>
      </c>
      <c r="AE43" s="88" t="s">
        <v>982</v>
      </c>
      <c r="AF43" s="88">
        <v>4700</v>
      </c>
      <c r="AG43" s="88">
        <v>4310</v>
      </c>
      <c r="AH43" s="88">
        <v>4090</v>
      </c>
      <c r="AI43" s="88">
        <v>3960</v>
      </c>
      <c r="AJ43" s="88">
        <v>3880</v>
      </c>
      <c r="AK43" s="88">
        <v>3800</v>
      </c>
      <c r="AL43" s="88">
        <v>3690</v>
      </c>
      <c r="AM43" s="88">
        <v>3600</v>
      </c>
      <c r="AO43" s="88" t="s">
        <v>1184</v>
      </c>
      <c r="AP43" s="88" t="s">
        <v>967</v>
      </c>
      <c r="AQ43" s="88" t="s">
        <v>982</v>
      </c>
      <c r="AR43" s="15">
        <v>94</v>
      </c>
      <c r="AS43" s="15">
        <v>86.121849655186125</v>
      </c>
      <c r="AT43" s="15">
        <v>81.884864726502698</v>
      </c>
      <c r="AU43" s="15">
        <v>79.194562284995683</v>
      </c>
      <c r="AV43" s="15">
        <v>77.505078142131026</v>
      </c>
      <c r="AW43" s="15">
        <v>75.971230359028198</v>
      </c>
      <c r="AX43" s="15">
        <v>73.734278032008703</v>
      </c>
      <c r="AY43" s="15">
        <v>72.089314600797195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88" t="s">
        <v>1185</v>
      </c>
      <c r="AD44" s="88" t="s">
        <v>967</v>
      </c>
      <c r="AE44" s="88" t="s">
        <v>982</v>
      </c>
      <c r="AF44" s="88">
        <v>3100</v>
      </c>
      <c r="AG44" s="88">
        <v>2840</v>
      </c>
      <c r="AH44" s="88">
        <v>2700</v>
      </c>
      <c r="AI44" s="88">
        <v>2610</v>
      </c>
      <c r="AJ44" s="88">
        <v>2560</v>
      </c>
      <c r="AK44" s="88">
        <v>2510</v>
      </c>
      <c r="AL44" s="88">
        <v>2430</v>
      </c>
      <c r="AM44" s="88">
        <v>2380</v>
      </c>
      <c r="AO44" s="88" t="s">
        <v>1185</v>
      </c>
      <c r="AP44" s="88" t="s">
        <v>967</v>
      </c>
      <c r="AQ44" s="88" t="s">
        <v>982</v>
      </c>
      <c r="AR44" s="15">
        <v>124</v>
      </c>
      <c r="AS44" s="15">
        <v>113.60754635364978</v>
      </c>
      <c r="AT44" s="15">
        <v>108.01833219240781</v>
      </c>
      <c r="AU44" s="15">
        <v>104.46942258871771</v>
      </c>
      <c r="AV44" s="15">
        <v>102.24074137898133</v>
      </c>
      <c r="AW44" s="15">
        <v>100.21736770765419</v>
      </c>
      <c r="AX44" s="15">
        <v>97.26649442520295</v>
      </c>
      <c r="AY44" s="15">
        <v>95.096542664881369</v>
      </c>
    </row>
    <row r="45" spans="1:51" ht="15" customHeight="1">
      <c r="A45" s="3">
        <v>1</v>
      </c>
      <c r="B45" s="7" t="s">
        <v>1187</v>
      </c>
      <c r="C45" s="8" t="s">
        <v>973</v>
      </c>
      <c r="D45" s="143" t="s">
        <v>1184</v>
      </c>
      <c r="E45" s="9" t="s">
        <v>967</v>
      </c>
      <c r="F45" s="10" t="s">
        <v>983</v>
      </c>
      <c r="G45" s="11">
        <v>4700</v>
      </c>
      <c r="H45" s="12">
        <v>4590</v>
      </c>
      <c r="I45" s="12">
        <v>4520</v>
      </c>
      <c r="J45" s="12">
        <v>4480</v>
      </c>
      <c r="K45" s="12">
        <v>4450</v>
      </c>
      <c r="L45" s="12">
        <v>4430</v>
      </c>
      <c r="M45" s="12">
        <v>4390</v>
      </c>
      <c r="N45" s="13">
        <v>4370</v>
      </c>
      <c r="P45" s="143" t="s">
        <v>1184</v>
      </c>
      <c r="Q45" s="9" t="s">
        <v>967</v>
      </c>
      <c r="R45" s="10" t="s">
        <v>983</v>
      </c>
      <c r="S45" s="11">
        <v>94</v>
      </c>
      <c r="T45" s="12">
        <v>91.737124998645101</v>
      </c>
      <c r="U45" s="12">
        <v>90.45774462201382</v>
      </c>
      <c r="V45" s="12">
        <v>89.620393549622733</v>
      </c>
      <c r="W45" s="12">
        <v>89.08399799168707</v>
      </c>
      <c r="X45" s="12">
        <v>88.589658166626293</v>
      </c>
      <c r="Y45" s="12">
        <v>87.855639406831273</v>
      </c>
      <c r="Z45" s="13">
        <v>87.305552076847832</v>
      </c>
      <c r="AB45" s="8">
        <v>70</v>
      </c>
      <c r="AR45" s="15"/>
      <c r="AS45" s="15"/>
      <c r="AT45" s="15"/>
      <c r="AU45" s="15"/>
      <c r="AV45" s="15"/>
      <c r="AW45" s="15"/>
      <c r="AX45" s="15"/>
      <c r="AY45" s="15"/>
    </row>
    <row r="46" spans="1:51">
      <c r="A46" s="3">
        <v>2</v>
      </c>
      <c r="C46" s="88">
        <v>-1</v>
      </c>
      <c r="D46" s="143"/>
      <c r="E46" s="9" t="s">
        <v>968</v>
      </c>
      <c r="F46" s="10" t="s">
        <v>983</v>
      </c>
      <c r="G46" s="18">
        <v>4700</v>
      </c>
      <c r="H46" s="19">
        <v>4600</v>
      </c>
      <c r="I46" s="19">
        <v>4560</v>
      </c>
      <c r="J46" s="19">
        <v>4540</v>
      </c>
      <c r="K46" s="19">
        <v>4530</v>
      </c>
      <c r="L46" s="19">
        <v>4510</v>
      </c>
      <c r="M46" s="19">
        <v>4460</v>
      </c>
      <c r="N46" s="20">
        <v>4440</v>
      </c>
      <c r="P46" s="143"/>
      <c r="Q46" s="9" t="s">
        <v>968</v>
      </c>
      <c r="R46" s="10" t="s">
        <v>983</v>
      </c>
      <c r="S46" s="18">
        <v>94</v>
      </c>
      <c r="T46" s="19">
        <v>91.904889383859469</v>
      </c>
      <c r="U46" s="19">
        <v>91.182302522909112</v>
      </c>
      <c r="V46" s="19">
        <v>90.896616008393067</v>
      </c>
      <c r="W46" s="19">
        <v>90.574861229541725</v>
      </c>
      <c r="X46" s="19">
        <v>90.106838408212894</v>
      </c>
      <c r="Y46" s="19">
        <v>89.277145547195275</v>
      </c>
      <c r="Z46" s="20">
        <v>88.813598401811859</v>
      </c>
      <c r="AB46" s="8">
        <v>85</v>
      </c>
      <c r="AR46" s="15"/>
      <c r="AS46" s="15"/>
      <c r="AT46" s="15"/>
      <c r="AU46" s="15"/>
      <c r="AV46" s="15"/>
      <c r="AW46" s="15"/>
      <c r="AX46" s="15"/>
      <c r="AY46" s="15"/>
    </row>
    <row r="47" spans="1:51" ht="15.75" thickBot="1">
      <c r="A47" s="3">
        <v>3</v>
      </c>
      <c r="D47" s="144"/>
      <c r="E47" s="21" t="s">
        <v>969</v>
      </c>
      <c r="F47" s="22" t="s">
        <v>983</v>
      </c>
      <c r="G47" s="23">
        <v>4700</v>
      </c>
      <c r="H47" s="24">
        <v>4560</v>
      </c>
      <c r="I47" s="24">
        <v>4500</v>
      </c>
      <c r="J47" s="24">
        <v>4480</v>
      </c>
      <c r="K47" s="24">
        <v>4440</v>
      </c>
      <c r="L47" s="24">
        <v>4400</v>
      </c>
      <c r="M47" s="24">
        <v>4350</v>
      </c>
      <c r="N47" s="25">
        <v>4320</v>
      </c>
      <c r="P47" s="144"/>
      <c r="Q47" s="21" t="s">
        <v>969</v>
      </c>
      <c r="R47" s="22" t="s">
        <v>983</v>
      </c>
      <c r="S47" s="23">
        <v>94</v>
      </c>
      <c r="T47" s="24">
        <v>91.113230917705337</v>
      </c>
      <c r="U47" s="24">
        <v>90.024981646192472</v>
      </c>
      <c r="V47" s="24">
        <v>89.527548052183974</v>
      </c>
      <c r="W47" s="24">
        <v>88.79645783210006</v>
      </c>
      <c r="X47" s="24">
        <v>88.053231493079295</v>
      </c>
      <c r="Y47" s="24">
        <v>87.019898580137678</v>
      </c>
      <c r="Z47" s="25">
        <v>86.432925283884458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 ht="15.75" thickBot="1"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5" t="s">
        <v>21</v>
      </c>
      <c r="F49" s="146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5" t="s">
        <v>21</v>
      </c>
      <c r="R49" s="146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1188</v>
      </c>
      <c r="C50" s="8" t="s">
        <v>966</v>
      </c>
      <c r="D50" s="143" t="s">
        <v>1185</v>
      </c>
      <c r="E50" s="9" t="s">
        <v>967</v>
      </c>
      <c r="F50" s="10" t="s">
        <v>979</v>
      </c>
      <c r="G50" s="11">
        <v>3100</v>
      </c>
      <c r="H50" s="12">
        <v>2910</v>
      </c>
      <c r="I50" s="12">
        <v>2810</v>
      </c>
      <c r="J50" s="12">
        <v>2750</v>
      </c>
      <c r="K50" s="12">
        <v>2700</v>
      </c>
      <c r="L50" s="12">
        <v>2670</v>
      </c>
      <c r="M50" s="12">
        <v>2610</v>
      </c>
      <c r="N50" s="13">
        <v>2570</v>
      </c>
      <c r="P50" s="143" t="s">
        <v>1185</v>
      </c>
      <c r="Q50" s="9" t="s">
        <v>967</v>
      </c>
      <c r="R50" s="10" t="s">
        <v>979</v>
      </c>
      <c r="S50" s="11">
        <v>124</v>
      </c>
      <c r="T50" s="12">
        <v>116.56089163096385</v>
      </c>
      <c r="U50" s="12">
        <v>112.47784233791975</v>
      </c>
      <c r="V50" s="12">
        <v>109.85313705997362</v>
      </c>
      <c r="W50" s="12">
        <v>108.19148820990608</v>
      </c>
      <c r="X50" s="12">
        <v>106.67369180550165</v>
      </c>
      <c r="Y50" s="12">
        <v>104.44392765692436</v>
      </c>
      <c r="Z50" s="13">
        <v>102.79158099227156</v>
      </c>
    </row>
    <row r="51" spans="1:51">
      <c r="A51" s="3">
        <v>2</v>
      </c>
      <c r="C51" s="88">
        <v>-1</v>
      </c>
      <c r="D51" s="143"/>
      <c r="E51" s="9" t="s">
        <v>968</v>
      </c>
      <c r="F51" s="10" t="s">
        <v>979</v>
      </c>
      <c r="G51" s="18">
        <v>3100</v>
      </c>
      <c r="H51" s="19">
        <v>2930</v>
      </c>
      <c r="I51" s="19">
        <v>2870</v>
      </c>
      <c r="J51" s="19">
        <v>2850</v>
      </c>
      <c r="K51" s="19">
        <v>2820</v>
      </c>
      <c r="L51" s="19">
        <v>2780</v>
      </c>
      <c r="M51" s="19">
        <v>2720</v>
      </c>
      <c r="N51" s="20">
        <v>2680</v>
      </c>
      <c r="P51" s="143"/>
      <c r="Q51" s="9" t="s">
        <v>968</v>
      </c>
      <c r="R51" s="10" t="s">
        <v>979</v>
      </c>
      <c r="S51" s="18">
        <v>124</v>
      </c>
      <c r="T51" s="19">
        <v>117.10285435831645</v>
      </c>
      <c r="U51" s="19">
        <v>114.77937772363076</v>
      </c>
      <c r="V51" s="19">
        <v>113.86852872618199</v>
      </c>
      <c r="W51" s="19">
        <v>112.84794590516189</v>
      </c>
      <c r="X51" s="19">
        <v>111.37334180721399</v>
      </c>
      <c r="Y51" s="19">
        <v>108.78805332196791</v>
      </c>
      <c r="Z51" s="20">
        <v>107.35965648190745</v>
      </c>
    </row>
    <row r="52" spans="1:51" ht="15.75" thickBot="1">
      <c r="A52" s="3">
        <v>3</v>
      </c>
      <c r="D52" s="144"/>
      <c r="E52" s="21" t="s">
        <v>969</v>
      </c>
      <c r="F52" s="22" t="s">
        <v>979</v>
      </c>
      <c r="G52" s="23">
        <v>3100</v>
      </c>
      <c r="H52" s="24">
        <v>2860</v>
      </c>
      <c r="I52" s="24">
        <v>2780</v>
      </c>
      <c r="J52" s="24">
        <v>2740</v>
      </c>
      <c r="K52" s="24">
        <v>2680</v>
      </c>
      <c r="L52" s="24">
        <v>2630</v>
      </c>
      <c r="M52" s="24">
        <v>2550</v>
      </c>
      <c r="N52" s="25">
        <v>2510</v>
      </c>
      <c r="P52" s="144"/>
      <c r="Q52" s="21" t="s">
        <v>969</v>
      </c>
      <c r="R52" s="22" t="s">
        <v>979</v>
      </c>
      <c r="S52" s="23">
        <v>124</v>
      </c>
      <c r="T52" s="24">
        <v>114.55875476682404</v>
      </c>
      <c r="U52" s="24">
        <v>111.11664205645057</v>
      </c>
      <c r="V52" s="24">
        <v>109.56442082130981</v>
      </c>
      <c r="W52" s="24">
        <v>107.30705797405618</v>
      </c>
      <c r="X52" s="24">
        <v>105.04135534974773</v>
      </c>
      <c r="Y52" s="24">
        <v>101.93983100870683</v>
      </c>
      <c r="Z52" s="25">
        <v>100.20308032750805</v>
      </c>
      <c r="AF52" s="88">
        <v>2015</v>
      </c>
      <c r="AG52" s="88">
        <v>2020</v>
      </c>
      <c r="AH52" s="88">
        <v>2025</v>
      </c>
      <c r="AI52" s="88">
        <v>2030</v>
      </c>
      <c r="AJ52" s="88">
        <v>2035</v>
      </c>
      <c r="AK52" s="88">
        <v>2040</v>
      </c>
      <c r="AL52" s="88">
        <v>2045</v>
      </c>
      <c r="AM52" s="88">
        <v>2050</v>
      </c>
      <c r="AR52" s="88">
        <v>2015</v>
      </c>
      <c r="AS52" s="88">
        <v>2020</v>
      </c>
      <c r="AT52" s="88">
        <v>2025</v>
      </c>
      <c r="AU52" s="88">
        <v>2030</v>
      </c>
      <c r="AV52" s="88">
        <v>2035</v>
      </c>
      <c r="AW52" s="88">
        <v>2040</v>
      </c>
      <c r="AX52" s="88">
        <v>2045</v>
      </c>
      <c r="AY52" s="88">
        <v>2050</v>
      </c>
    </row>
    <row r="53" spans="1:51" ht="15.75" thickBot="1">
      <c r="AB53" s="8">
        <v>11</v>
      </c>
      <c r="AC53" s="88" t="s">
        <v>1182</v>
      </c>
      <c r="AD53" s="88" t="s">
        <v>968</v>
      </c>
      <c r="AE53" s="88" t="s">
        <v>982</v>
      </c>
      <c r="AF53" s="88">
        <v>3600</v>
      </c>
      <c r="AG53" s="88">
        <v>3320</v>
      </c>
      <c r="AH53" s="88">
        <v>3230</v>
      </c>
      <c r="AI53" s="88">
        <v>3190</v>
      </c>
      <c r="AJ53" s="88">
        <v>3150</v>
      </c>
      <c r="AK53" s="88">
        <v>3090</v>
      </c>
      <c r="AL53" s="88">
        <v>2990</v>
      </c>
      <c r="AM53" s="88">
        <v>2940</v>
      </c>
      <c r="AO53" s="88" t="s">
        <v>1182</v>
      </c>
      <c r="AP53" s="88" t="s">
        <v>968</v>
      </c>
      <c r="AQ53" s="88" t="s">
        <v>982</v>
      </c>
      <c r="AR53" s="15">
        <v>72</v>
      </c>
      <c r="AS53" s="15">
        <v>66.400035719555916</v>
      </c>
      <c r="AT53" s="15">
        <v>64.543762546597094</v>
      </c>
      <c r="AU53" s="15">
        <v>63.820291831731005</v>
      </c>
      <c r="AV53" s="15">
        <v>63.01250922924018</v>
      </c>
      <c r="AW53" s="15">
        <v>61.850719430357721</v>
      </c>
      <c r="AX53" s="15">
        <v>59.829247997275047</v>
      </c>
      <c r="AY53" s="15">
        <v>58.720853108486445</v>
      </c>
    </row>
    <row r="54" spans="1:51" ht="15.75" thickBot="1">
      <c r="A54" s="3">
        <v>0</v>
      </c>
      <c r="D54" s="4"/>
      <c r="E54" s="145" t="s">
        <v>21</v>
      </c>
      <c r="F54" s="146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5" t="s">
        <v>21</v>
      </c>
      <c r="R54" s="146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88" t="s">
        <v>1183</v>
      </c>
      <c r="AD54" s="88" t="s">
        <v>968</v>
      </c>
      <c r="AE54" s="88" t="s">
        <v>982</v>
      </c>
      <c r="AF54" s="88">
        <v>5300</v>
      </c>
      <c r="AG54" s="88">
        <v>4890</v>
      </c>
      <c r="AH54" s="88">
        <v>4750</v>
      </c>
      <c r="AI54" s="88">
        <v>4700</v>
      </c>
      <c r="AJ54" s="88">
        <v>4640</v>
      </c>
      <c r="AK54" s="88">
        <v>4550</v>
      </c>
      <c r="AL54" s="88">
        <v>4400</v>
      </c>
      <c r="AM54" s="88">
        <v>4320</v>
      </c>
      <c r="AO54" s="88" t="s">
        <v>1183</v>
      </c>
      <c r="AP54" s="88" t="s">
        <v>968</v>
      </c>
      <c r="AQ54" s="88" t="s">
        <v>982</v>
      </c>
      <c r="AR54" s="15">
        <v>106</v>
      </c>
      <c r="AS54" s="15">
        <v>97.755608142679534</v>
      </c>
      <c r="AT54" s="15">
        <v>95.022761526934616</v>
      </c>
      <c r="AU54" s="15">
        <v>93.957651863381741</v>
      </c>
      <c r="AV54" s="15">
        <v>92.768416365270241</v>
      </c>
      <c r="AW54" s="15">
        <v>91.058003605804402</v>
      </c>
      <c r="AX54" s="15">
        <v>88.081948440432683</v>
      </c>
      <c r="AY54" s="15">
        <v>86.45014485416057</v>
      </c>
    </row>
    <row r="55" spans="1:51" ht="15" customHeight="1">
      <c r="A55" s="3">
        <v>1</v>
      </c>
      <c r="B55" s="7" t="s">
        <v>1188</v>
      </c>
      <c r="C55" s="8" t="s">
        <v>970</v>
      </c>
      <c r="D55" s="143" t="s">
        <v>1185</v>
      </c>
      <c r="E55" s="9" t="s">
        <v>967</v>
      </c>
      <c r="F55" s="10" t="s">
        <v>982</v>
      </c>
      <c r="G55" s="11">
        <v>3100</v>
      </c>
      <c r="H55" s="12">
        <v>2840</v>
      </c>
      <c r="I55" s="12">
        <v>2700</v>
      </c>
      <c r="J55" s="12">
        <v>2610</v>
      </c>
      <c r="K55" s="12">
        <v>2560</v>
      </c>
      <c r="L55" s="12">
        <v>2510</v>
      </c>
      <c r="M55" s="12">
        <v>2430</v>
      </c>
      <c r="N55" s="13">
        <v>2380</v>
      </c>
      <c r="P55" s="143" t="s">
        <v>1185</v>
      </c>
      <c r="Q55" s="9" t="s">
        <v>967</v>
      </c>
      <c r="R55" s="10" t="s">
        <v>982</v>
      </c>
      <c r="S55" s="11">
        <v>124</v>
      </c>
      <c r="T55" s="12">
        <v>113.60754635364978</v>
      </c>
      <c r="U55" s="12">
        <v>108.01833219240781</v>
      </c>
      <c r="V55" s="12">
        <v>104.46942258871771</v>
      </c>
      <c r="W55" s="12">
        <v>102.24074137898133</v>
      </c>
      <c r="X55" s="12">
        <v>100.21736770765419</v>
      </c>
      <c r="Y55" s="12">
        <v>97.26649442520295</v>
      </c>
      <c r="Z55" s="13">
        <v>95.096542664881369</v>
      </c>
      <c r="AB55" s="8">
        <v>41</v>
      </c>
      <c r="AC55" s="88" t="s">
        <v>1184</v>
      </c>
      <c r="AD55" s="88" t="s">
        <v>968</v>
      </c>
      <c r="AE55" s="88" t="s">
        <v>982</v>
      </c>
      <c r="AF55" s="88">
        <v>4700</v>
      </c>
      <c r="AG55" s="88">
        <v>4330</v>
      </c>
      <c r="AH55" s="88">
        <v>4210</v>
      </c>
      <c r="AI55" s="88">
        <v>4170</v>
      </c>
      <c r="AJ55" s="88">
        <v>4110</v>
      </c>
      <c r="AK55" s="88">
        <v>4040</v>
      </c>
      <c r="AL55" s="88">
        <v>3910</v>
      </c>
      <c r="AM55" s="88">
        <v>3830</v>
      </c>
      <c r="AO55" s="88" t="s">
        <v>1184</v>
      </c>
      <c r="AP55" s="88" t="s">
        <v>968</v>
      </c>
      <c r="AQ55" s="88" t="s">
        <v>982</v>
      </c>
      <c r="AR55" s="15">
        <v>94</v>
      </c>
      <c r="AS55" s="15">
        <v>86.688935522753567</v>
      </c>
      <c r="AT55" s="15">
        <v>84.265467769168453</v>
      </c>
      <c r="AU55" s="15">
        <v>83.320936558093251</v>
      </c>
      <c r="AV55" s="15">
        <v>82.266331493730235</v>
      </c>
      <c r="AW55" s="15">
        <v>80.749550367411473</v>
      </c>
      <c r="AX55" s="15">
        <v>78.110407107553527</v>
      </c>
      <c r="AY55" s="15">
        <v>76.663336002746178</v>
      </c>
    </row>
    <row r="56" spans="1:51">
      <c r="A56" s="3">
        <v>2</v>
      </c>
      <c r="C56" s="88">
        <v>-1</v>
      </c>
      <c r="D56" s="143"/>
      <c r="E56" s="9" t="s">
        <v>968</v>
      </c>
      <c r="F56" s="10" t="s">
        <v>982</v>
      </c>
      <c r="G56" s="18">
        <v>3100</v>
      </c>
      <c r="H56" s="19">
        <v>2860</v>
      </c>
      <c r="I56" s="19">
        <v>2780</v>
      </c>
      <c r="J56" s="19">
        <v>2750</v>
      </c>
      <c r="K56" s="19">
        <v>2710</v>
      </c>
      <c r="L56" s="19">
        <v>2660</v>
      </c>
      <c r="M56" s="19">
        <v>2580</v>
      </c>
      <c r="N56" s="20">
        <v>2530</v>
      </c>
      <c r="P56" s="143"/>
      <c r="Q56" s="9" t="s">
        <v>968</v>
      </c>
      <c r="R56" s="10" t="s">
        <v>982</v>
      </c>
      <c r="S56" s="18">
        <v>124</v>
      </c>
      <c r="T56" s="19">
        <v>114.35561707256853</v>
      </c>
      <c r="U56" s="19">
        <v>111.1587021635839</v>
      </c>
      <c r="V56" s="19">
        <v>109.9127248213145</v>
      </c>
      <c r="W56" s="19">
        <v>108.52154367258031</v>
      </c>
      <c r="X56" s="19">
        <v>106.52068346339385</v>
      </c>
      <c r="Y56" s="19">
        <v>103.03926043975147</v>
      </c>
      <c r="Z56" s="20">
        <v>101.13035813128221</v>
      </c>
      <c r="AB56" s="8">
        <v>56</v>
      </c>
      <c r="AC56" s="88" t="s">
        <v>1185</v>
      </c>
      <c r="AD56" s="88" t="s">
        <v>968</v>
      </c>
      <c r="AE56" s="88" t="s">
        <v>982</v>
      </c>
      <c r="AF56" s="88">
        <v>3100</v>
      </c>
      <c r="AG56" s="88">
        <v>2860</v>
      </c>
      <c r="AH56" s="88">
        <v>2780</v>
      </c>
      <c r="AI56" s="88">
        <v>2750</v>
      </c>
      <c r="AJ56" s="88">
        <v>2710</v>
      </c>
      <c r="AK56" s="88">
        <v>2660</v>
      </c>
      <c r="AL56" s="88">
        <v>2580</v>
      </c>
      <c r="AM56" s="88">
        <v>2530</v>
      </c>
      <c r="AO56" s="88" t="s">
        <v>1185</v>
      </c>
      <c r="AP56" s="88" t="s">
        <v>968</v>
      </c>
      <c r="AQ56" s="88" t="s">
        <v>982</v>
      </c>
      <c r="AR56" s="15">
        <v>124</v>
      </c>
      <c r="AS56" s="15">
        <v>114.35561707256853</v>
      </c>
      <c r="AT56" s="15">
        <v>111.1587021635839</v>
      </c>
      <c r="AU56" s="15">
        <v>109.9127248213145</v>
      </c>
      <c r="AV56" s="15">
        <v>108.52154367258031</v>
      </c>
      <c r="AW56" s="15">
        <v>106.52068346339385</v>
      </c>
      <c r="AX56" s="15">
        <v>103.03926043975147</v>
      </c>
      <c r="AY56" s="15">
        <v>101.13035813128221</v>
      </c>
    </row>
    <row r="57" spans="1:51" ht="15.75" thickBot="1">
      <c r="A57" s="3">
        <v>3</v>
      </c>
      <c r="D57" s="144"/>
      <c r="E57" s="21" t="s">
        <v>969</v>
      </c>
      <c r="F57" s="22" t="s">
        <v>982</v>
      </c>
      <c r="G57" s="23">
        <v>3100</v>
      </c>
      <c r="H57" s="24">
        <v>2770</v>
      </c>
      <c r="I57" s="24">
        <v>2650</v>
      </c>
      <c r="J57" s="24">
        <v>2600</v>
      </c>
      <c r="K57" s="24">
        <v>2530</v>
      </c>
      <c r="L57" s="24">
        <v>2450</v>
      </c>
      <c r="M57" s="24">
        <v>2350</v>
      </c>
      <c r="N57" s="25">
        <v>2290</v>
      </c>
      <c r="P57" s="144"/>
      <c r="Q57" s="21" t="s">
        <v>969</v>
      </c>
      <c r="R57" s="22" t="s">
        <v>982</v>
      </c>
      <c r="S57" s="23">
        <v>124</v>
      </c>
      <c r="T57" s="24">
        <v>110.85652771494415</v>
      </c>
      <c r="U57" s="24">
        <v>106.1734903843093</v>
      </c>
      <c r="V57" s="24">
        <v>104.08117238488641</v>
      </c>
      <c r="W57" s="24">
        <v>101.06026581780888</v>
      </c>
      <c r="X57" s="24">
        <v>98.054592854330394</v>
      </c>
      <c r="Y57" s="24">
        <v>93.983602679595919</v>
      </c>
      <c r="Z57" s="25">
        <v>91.726227085715408</v>
      </c>
      <c r="AB57" s="8">
        <v>71</v>
      </c>
      <c r="AR57" s="15"/>
      <c r="AS57" s="15"/>
      <c r="AT57" s="15"/>
      <c r="AU57" s="15"/>
      <c r="AV57" s="15"/>
      <c r="AW57" s="15"/>
      <c r="AX57" s="15"/>
      <c r="AY57" s="15"/>
    </row>
    <row r="58" spans="1:51" ht="15.75" thickBot="1">
      <c r="AB58" s="8">
        <v>86</v>
      </c>
      <c r="AR58" s="15"/>
      <c r="AS58" s="15"/>
      <c r="AT58" s="15"/>
      <c r="AU58" s="15"/>
      <c r="AV58" s="15"/>
      <c r="AW58" s="15"/>
      <c r="AX58" s="15"/>
      <c r="AY58" s="15"/>
    </row>
    <row r="59" spans="1:51" ht="15.75" thickBot="1">
      <c r="A59" s="3">
        <v>0</v>
      </c>
      <c r="D59" s="4"/>
      <c r="E59" s="145" t="s">
        <v>21</v>
      </c>
      <c r="F59" s="146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5" t="s">
        <v>21</v>
      </c>
      <c r="R59" s="146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:51" ht="15" customHeight="1">
      <c r="A60" s="3">
        <v>1</v>
      </c>
      <c r="B60" s="7" t="s">
        <v>1188</v>
      </c>
      <c r="C60" s="8" t="s">
        <v>973</v>
      </c>
      <c r="D60" s="143" t="s">
        <v>1185</v>
      </c>
      <c r="E60" s="9" t="s">
        <v>967</v>
      </c>
      <c r="F60" s="10" t="s">
        <v>983</v>
      </c>
      <c r="G60" s="11">
        <v>3100</v>
      </c>
      <c r="H60" s="12">
        <v>3030</v>
      </c>
      <c r="I60" s="12">
        <v>2980</v>
      </c>
      <c r="J60" s="12">
        <v>2960</v>
      </c>
      <c r="K60" s="12">
        <v>2940</v>
      </c>
      <c r="L60" s="12">
        <v>2920</v>
      </c>
      <c r="M60" s="12">
        <v>2900</v>
      </c>
      <c r="N60" s="13">
        <v>2880</v>
      </c>
      <c r="P60" s="143" t="s">
        <v>1185</v>
      </c>
      <c r="Q60" s="9" t="s">
        <v>967</v>
      </c>
      <c r="R60" s="10" t="s">
        <v>983</v>
      </c>
      <c r="S60" s="11">
        <v>124</v>
      </c>
      <c r="T60" s="12">
        <v>121.01493084927652</v>
      </c>
      <c r="U60" s="12">
        <v>119.32723758648632</v>
      </c>
      <c r="V60" s="12">
        <v>118.22264681014063</v>
      </c>
      <c r="W60" s="12">
        <v>117.51506118052338</v>
      </c>
      <c r="X60" s="12">
        <v>116.86295332618789</v>
      </c>
      <c r="Y60" s="12">
        <v>115.89467326007532</v>
      </c>
      <c r="Z60" s="13">
        <v>115.16902614392697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 s="88">
        <v>-1</v>
      </c>
      <c r="D61" s="143"/>
      <c r="E61" s="9" t="s">
        <v>968</v>
      </c>
      <c r="F61" s="10" t="s">
        <v>983</v>
      </c>
      <c r="G61" s="18">
        <v>3100</v>
      </c>
      <c r="H61" s="19">
        <v>3030</v>
      </c>
      <c r="I61" s="19">
        <v>3010</v>
      </c>
      <c r="J61" s="19">
        <v>3000</v>
      </c>
      <c r="K61" s="19">
        <v>2990</v>
      </c>
      <c r="L61" s="19">
        <v>2970</v>
      </c>
      <c r="M61" s="19">
        <v>2940</v>
      </c>
      <c r="N61" s="20">
        <v>2930</v>
      </c>
      <c r="P61" s="143"/>
      <c r="Q61" s="9" t="s">
        <v>968</v>
      </c>
      <c r="R61" s="10" t="s">
        <v>983</v>
      </c>
      <c r="S61" s="18">
        <v>124</v>
      </c>
      <c r="T61" s="19">
        <v>121.23623705955929</v>
      </c>
      <c r="U61" s="19">
        <v>120.28303737064604</v>
      </c>
      <c r="V61" s="19">
        <v>119.90617430894403</v>
      </c>
      <c r="W61" s="19">
        <v>119.48173183471461</v>
      </c>
      <c r="X61" s="19">
        <v>118.86434002785531</v>
      </c>
      <c r="Y61" s="19">
        <v>117.7698515728959</v>
      </c>
      <c r="Z61" s="20">
        <v>117.15836384919862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4"/>
      <c r="E62" s="21" t="s">
        <v>969</v>
      </c>
      <c r="F62" s="22" t="s">
        <v>983</v>
      </c>
      <c r="G62" s="23">
        <v>3100</v>
      </c>
      <c r="H62" s="24">
        <v>3000</v>
      </c>
      <c r="I62" s="24">
        <v>2970</v>
      </c>
      <c r="J62" s="24">
        <v>2950</v>
      </c>
      <c r="K62" s="24">
        <v>2930</v>
      </c>
      <c r="L62" s="24">
        <v>2900</v>
      </c>
      <c r="M62" s="24">
        <v>2870</v>
      </c>
      <c r="N62" s="25">
        <v>2850</v>
      </c>
      <c r="P62" s="144"/>
      <c r="Q62" s="21" t="s">
        <v>969</v>
      </c>
      <c r="R62" s="22" t="s">
        <v>983</v>
      </c>
      <c r="S62" s="23">
        <v>124</v>
      </c>
      <c r="T62" s="24">
        <v>120.19192163612193</v>
      </c>
      <c r="U62" s="24">
        <v>118.75635876731772</v>
      </c>
      <c r="V62" s="24">
        <v>118.10016977096609</v>
      </c>
      <c r="W62" s="24">
        <v>117.13575288489795</v>
      </c>
      <c r="X62" s="24">
        <v>116.15532665044505</v>
      </c>
      <c r="Y62" s="24">
        <v>114.79220663762842</v>
      </c>
      <c r="Z62" s="25">
        <v>114.01790143831568</v>
      </c>
    </row>
    <row r="64" spans="1:51">
      <c r="AF64" s="88">
        <v>2015</v>
      </c>
      <c r="AG64" s="88">
        <v>2020</v>
      </c>
      <c r="AH64" s="88">
        <v>2025</v>
      </c>
      <c r="AI64" s="88">
        <v>2030</v>
      </c>
      <c r="AJ64" s="88">
        <v>2035</v>
      </c>
      <c r="AK64" s="88">
        <v>2040</v>
      </c>
      <c r="AL64" s="88">
        <v>2045</v>
      </c>
      <c r="AM64" s="88">
        <v>2050</v>
      </c>
      <c r="AR64" s="88">
        <v>2015</v>
      </c>
      <c r="AS64" s="88">
        <v>2020</v>
      </c>
      <c r="AT64" s="88">
        <v>2025</v>
      </c>
      <c r="AU64" s="88">
        <v>2030</v>
      </c>
      <c r="AV64" s="88">
        <v>2035</v>
      </c>
      <c r="AW64" s="88">
        <v>2040</v>
      </c>
      <c r="AX64" s="88">
        <v>2045</v>
      </c>
      <c r="AY64" s="88">
        <v>2050</v>
      </c>
    </row>
    <row r="65" spans="28:51" ht="15" customHeight="1">
      <c r="AB65" s="8">
        <v>12</v>
      </c>
      <c r="AC65" s="88" t="s">
        <v>1182</v>
      </c>
      <c r="AD65" s="88" t="s">
        <v>969</v>
      </c>
      <c r="AE65" s="88" t="s">
        <v>982</v>
      </c>
      <c r="AF65" s="88">
        <v>3600</v>
      </c>
      <c r="AG65" s="88">
        <v>3220</v>
      </c>
      <c r="AH65" s="88">
        <v>3080</v>
      </c>
      <c r="AI65" s="88">
        <v>3020</v>
      </c>
      <c r="AJ65" s="88">
        <v>2930</v>
      </c>
      <c r="AK65" s="88">
        <v>2850</v>
      </c>
      <c r="AL65" s="88">
        <v>2730</v>
      </c>
      <c r="AM65" s="88">
        <v>2660</v>
      </c>
      <c r="AO65" s="88" t="s">
        <v>1182</v>
      </c>
      <c r="AP65" s="88" t="s">
        <v>969</v>
      </c>
      <c r="AQ65" s="88" t="s">
        <v>982</v>
      </c>
      <c r="AR65" s="15">
        <v>72</v>
      </c>
      <c r="AS65" s="15">
        <v>64.36830641512887</v>
      </c>
      <c r="AT65" s="15">
        <v>61.649123448953794</v>
      </c>
      <c r="AU65" s="15">
        <v>60.434229126708253</v>
      </c>
      <c r="AV65" s="15">
        <v>58.680154345824533</v>
      </c>
      <c r="AW65" s="15">
        <v>56.934924883159596</v>
      </c>
      <c r="AX65" s="15">
        <v>54.571124136539588</v>
      </c>
      <c r="AY65" s="15">
        <v>53.260389920737992</v>
      </c>
    </row>
    <row r="66" spans="28:51">
      <c r="AB66" s="8">
        <v>27</v>
      </c>
      <c r="AC66" s="88" t="s">
        <v>1183</v>
      </c>
      <c r="AD66" s="88" t="s">
        <v>969</v>
      </c>
      <c r="AE66" s="88" t="s">
        <v>982</v>
      </c>
      <c r="AF66" s="88">
        <v>5300</v>
      </c>
      <c r="AG66" s="88">
        <v>4740</v>
      </c>
      <c r="AH66" s="88">
        <v>4540</v>
      </c>
      <c r="AI66" s="88">
        <v>4450</v>
      </c>
      <c r="AJ66" s="88">
        <v>4320</v>
      </c>
      <c r="AK66" s="88">
        <v>4190</v>
      </c>
      <c r="AL66" s="88">
        <v>4020</v>
      </c>
      <c r="AM66" s="88">
        <v>3920</v>
      </c>
      <c r="AO66" s="88" t="s">
        <v>1183</v>
      </c>
      <c r="AP66" s="88" t="s">
        <v>969</v>
      </c>
      <c r="AQ66" s="88" t="s">
        <v>982</v>
      </c>
      <c r="AR66" s="15">
        <v>106</v>
      </c>
      <c r="AS66" s="15">
        <v>94.764451111161947</v>
      </c>
      <c r="AT66" s="15">
        <v>90.761209522070871</v>
      </c>
      <c r="AU66" s="15">
        <v>88.972615103209378</v>
      </c>
      <c r="AV66" s="15">
        <v>86.390227231352782</v>
      </c>
      <c r="AW66" s="15">
        <v>83.820861633540517</v>
      </c>
      <c r="AX66" s="15">
        <v>80.340821645461062</v>
      </c>
      <c r="AY66" s="15">
        <v>78.411129605530931</v>
      </c>
    </row>
    <row r="67" spans="28:51">
      <c r="AB67" s="8">
        <v>42</v>
      </c>
      <c r="AC67" s="88" t="s">
        <v>1184</v>
      </c>
      <c r="AD67" s="88" t="s">
        <v>969</v>
      </c>
      <c r="AE67" s="88" t="s">
        <v>982</v>
      </c>
      <c r="AF67" s="88">
        <v>4700</v>
      </c>
      <c r="AG67" s="88">
        <v>4200</v>
      </c>
      <c r="AH67" s="88">
        <v>4020</v>
      </c>
      <c r="AI67" s="88">
        <v>3950</v>
      </c>
      <c r="AJ67" s="88">
        <v>3830</v>
      </c>
      <c r="AK67" s="88">
        <v>3720</v>
      </c>
      <c r="AL67" s="88">
        <v>3560</v>
      </c>
      <c r="AM67" s="88">
        <v>3480</v>
      </c>
      <c r="AO67" s="88" t="s">
        <v>1184</v>
      </c>
      <c r="AP67" s="88" t="s">
        <v>969</v>
      </c>
      <c r="AQ67" s="88" t="s">
        <v>982</v>
      </c>
      <c r="AR67" s="15">
        <v>94</v>
      </c>
      <c r="AS67" s="15">
        <v>84.036400041973792</v>
      </c>
      <c r="AT67" s="15">
        <v>80.486355613911897</v>
      </c>
      <c r="AU67" s="15">
        <v>78.900243582091321</v>
      </c>
      <c r="AV67" s="15">
        <v>76.610201507048686</v>
      </c>
      <c r="AW67" s="15">
        <v>74.331707486347227</v>
      </c>
      <c r="AX67" s="15">
        <v>71.245634289371111</v>
      </c>
      <c r="AY67" s="15">
        <v>69.534397952074585</v>
      </c>
    </row>
    <row r="68" spans="28:51">
      <c r="AB68" s="8">
        <v>57</v>
      </c>
      <c r="AC68" s="88" t="s">
        <v>1185</v>
      </c>
      <c r="AD68" s="88" t="s">
        <v>969</v>
      </c>
      <c r="AE68" s="88" t="s">
        <v>982</v>
      </c>
      <c r="AF68" s="88">
        <v>3100</v>
      </c>
      <c r="AG68" s="88">
        <v>2770</v>
      </c>
      <c r="AH68" s="88">
        <v>2650</v>
      </c>
      <c r="AI68" s="88">
        <v>2600</v>
      </c>
      <c r="AJ68" s="88">
        <v>2530</v>
      </c>
      <c r="AK68" s="88">
        <v>2450</v>
      </c>
      <c r="AL68" s="88">
        <v>2350</v>
      </c>
      <c r="AM68" s="88">
        <v>2290</v>
      </c>
      <c r="AO68" s="88" t="s">
        <v>1185</v>
      </c>
      <c r="AP68" s="88" t="s">
        <v>969</v>
      </c>
      <c r="AQ68" s="88" t="s">
        <v>982</v>
      </c>
      <c r="AR68" s="15">
        <v>124</v>
      </c>
      <c r="AS68" s="15">
        <v>110.85652771494415</v>
      </c>
      <c r="AT68" s="15">
        <v>106.1734903843093</v>
      </c>
      <c r="AU68" s="15">
        <v>104.08117238488641</v>
      </c>
      <c r="AV68" s="15">
        <v>101.06026581780888</v>
      </c>
      <c r="AW68" s="15">
        <v>98.054592854330394</v>
      </c>
      <c r="AX68" s="15">
        <v>93.983602679595919</v>
      </c>
      <c r="AY68" s="15">
        <v>91.726227085715408</v>
      </c>
    </row>
    <row r="69" spans="28:51">
      <c r="AB69" s="8">
        <v>72</v>
      </c>
      <c r="AR69" s="15"/>
      <c r="AS69" s="15"/>
      <c r="AT69" s="15"/>
      <c r="AU69" s="15"/>
      <c r="AV69" s="15"/>
      <c r="AW69" s="15"/>
      <c r="AX69" s="15"/>
      <c r="AY69" s="15"/>
    </row>
    <row r="70" spans="28:51" ht="15" customHeight="1">
      <c r="AB70" s="8">
        <v>87</v>
      </c>
      <c r="AR70" s="15"/>
      <c r="AS70" s="15"/>
      <c r="AT70" s="15"/>
      <c r="AU70" s="15"/>
      <c r="AV70" s="15"/>
      <c r="AW70" s="15"/>
      <c r="AX70" s="15"/>
      <c r="AY70" s="15"/>
    </row>
    <row r="71" spans="28:51"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28:51"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28:5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5" spans="28:51" ht="15" customHeight="1"/>
    <row r="76" spans="28:51">
      <c r="AF76" s="88">
        <v>2015</v>
      </c>
      <c r="AG76" s="88">
        <v>2020</v>
      </c>
      <c r="AH76" s="88">
        <v>2025</v>
      </c>
      <c r="AI76" s="88">
        <v>2030</v>
      </c>
      <c r="AJ76" s="88">
        <v>2035</v>
      </c>
      <c r="AK76" s="88">
        <v>2040</v>
      </c>
      <c r="AL76" s="88">
        <v>2045</v>
      </c>
      <c r="AM76" s="88">
        <v>2050</v>
      </c>
      <c r="AR76" s="88">
        <v>2015</v>
      </c>
      <c r="AS76" s="88">
        <v>2020</v>
      </c>
      <c r="AT76" s="88">
        <v>2025</v>
      </c>
      <c r="AU76" s="88">
        <v>2030</v>
      </c>
      <c r="AV76" s="88">
        <v>2035</v>
      </c>
      <c r="AW76" s="88">
        <v>2040</v>
      </c>
      <c r="AX76" s="88">
        <v>2045</v>
      </c>
      <c r="AY76" s="88">
        <v>2050</v>
      </c>
    </row>
    <row r="77" spans="28:51">
      <c r="AB77" s="8">
        <v>15</v>
      </c>
      <c r="AC77" s="88" t="s">
        <v>1182</v>
      </c>
      <c r="AD77" s="88" t="s">
        <v>967</v>
      </c>
      <c r="AE77" s="88" t="s">
        <v>983</v>
      </c>
      <c r="AF77" s="88">
        <v>3600</v>
      </c>
      <c r="AG77" s="88">
        <v>3510</v>
      </c>
      <c r="AH77" s="88">
        <v>3460</v>
      </c>
      <c r="AI77" s="88">
        <v>3430</v>
      </c>
      <c r="AJ77" s="88">
        <v>3410</v>
      </c>
      <c r="AK77" s="88">
        <v>3390</v>
      </c>
      <c r="AL77" s="88">
        <v>3360</v>
      </c>
      <c r="AM77" s="88">
        <v>3340</v>
      </c>
      <c r="AO77" s="88" t="s">
        <v>1182</v>
      </c>
      <c r="AP77" s="88" t="s">
        <v>967</v>
      </c>
      <c r="AQ77" s="88" t="s">
        <v>983</v>
      </c>
      <c r="AR77" s="15">
        <v>72</v>
      </c>
      <c r="AS77" s="15">
        <v>70.266734041515392</v>
      </c>
      <c r="AT77" s="15">
        <v>69.286783114733993</v>
      </c>
      <c r="AU77" s="15">
        <v>68.645407825242941</v>
      </c>
      <c r="AV77" s="15">
        <v>68.23455165320712</v>
      </c>
      <c r="AW77" s="15">
        <v>67.855908382947803</v>
      </c>
      <c r="AX77" s="15">
        <v>67.293681247785656</v>
      </c>
      <c r="AY77" s="15">
        <v>66.872337760989851</v>
      </c>
    </row>
    <row r="78" spans="28:51">
      <c r="AB78" s="8">
        <v>30</v>
      </c>
      <c r="AC78" s="88" t="s">
        <v>1183</v>
      </c>
      <c r="AD78" s="88" t="s">
        <v>967</v>
      </c>
      <c r="AE78" s="88" t="s">
        <v>983</v>
      </c>
      <c r="AF78" s="88">
        <v>5300</v>
      </c>
      <c r="AG78" s="88">
        <v>5170</v>
      </c>
      <c r="AH78" s="88">
        <v>5100</v>
      </c>
      <c r="AI78" s="88">
        <v>5050</v>
      </c>
      <c r="AJ78" s="88">
        <v>5020</v>
      </c>
      <c r="AK78" s="88">
        <v>4990</v>
      </c>
      <c r="AL78" s="88">
        <v>4950</v>
      </c>
      <c r="AM78" s="88">
        <v>4920</v>
      </c>
      <c r="AO78" s="88" t="s">
        <v>1183</v>
      </c>
      <c r="AP78" s="88" t="s">
        <v>967</v>
      </c>
      <c r="AQ78" s="88" t="s">
        <v>983</v>
      </c>
      <c r="AR78" s="15">
        <v>106</v>
      </c>
      <c r="AS78" s="15">
        <v>103.44824733889767</v>
      </c>
      <c r="AT78" s="15">
        <v>102.00554180780283</v>
      </c>
      <c r="AU78" s="15">
        <v>101.06129485382989</v>
      </c>
      <c r="AV78" s="15">
        <v>100.4564232672216</v>
      </c>
      <c r="AW78" s="15">
        <v>99.898976230450941</v>
      </c>
      <c r="AX78" s="15">
        <v>99.071252948128901</v>
      </c>
      <c r="AY78" s="15">
        <v>98.45094170367949</v>
      </c>
    </row>
    <row r="79" spans="28:51">
      <c r="AB79" s="8">
        <v>45</v>
      </c>
      <c r="AC79" s="88" t="s">
        <v>1184</v>
      </c>
      <c r="AD79" s="88" t="s">
        <v>967</v>
      </c>
      <c r="AE79" s="88" t="s">
        <v>983</v>
      </c>
      <c r="AF79" s="88">
        <v>4700</v>
      </c>
      <c r="AG79" s="88">
        <v>4590</v>
      </c>
      <c r="AH79" s="88">
        <v>4520</v>
      </c>
      <c r="AI79" s="88">
        <v>4480</v>
      </c>
      <c r="AJ79" s="88">
        <v>4450</v>
      </c>
      <c r="AK79" s="88">
        <v>4430</v>
      </c>
      <c r="AL79" s="88">
        <v>4390</v>
      </c>
      <c r="AM79" s="88">
        <v>4370</v>
      </c>
      <c r="AO79" s="88" t="s">
        <v>1184</v>
      </c>
      <c r="AP79" s="88" t="s">
        <v>967</v>
      </c>
      <c r="AQ79" s="88" t="s">
        <v>983</v>
      </c>
      <c r="AR79" s="15">
        <v>94</v>
      </c>
      <c r="AS79" s="15">
        <v>91.737124998645101</v>
      </c>
      <c r="AT79" s="15">
        <v>90.45774462201382</v>
      </c>
      <c r="AU79" s="15">
        <v>89.620393549622733</v>
      </c>
      <c r="AV79" s="15">
        <v>89.08399799168707</v>
      </c>
      <c r="AW79" s="15">
        <v>88.589658166626293</v>
      </c>
      <c r="AX79" s="15">
        <v>87.855639406831273</v>
      </c>
      <c r="AY79" s="15">
        <v>87.305552076847832</v>
      </c>
    </row>
    <row r="80" spans="28:51" ht="15" customHeight="1">
      <c r="AB80" s="8">
        <v>60</v>
      </c>
      <c r="AC80" s="88" t="s">
        <v>1185</v>
      </c>
      <c r="AD80" s="88" t="s">
        <v>967</v>
      </c>
      <c r="AE80" s="88" t="s">
        <v>983</v>
      </c>
      <c r="AF80" s="88">
        <v>3100</v>
      </c>
      <c r="AG80" s="88">
        <v>3030</v>
      </c>
      <c r="AH80" s="88">
        <v>2980</v>
      </c>
      <c r="AI80" s="88">
        <v>2960</v>
      </c>
      <c r="AJ80" s="88">
        <v>2940</v>
      </c>
      <c r="AK80" s="88">
        <v>2920</v>
      </c>
      <c r="AL80" s="88">
        <v>2900</v>
      </c>
      <c r="AM80" s="88">
        <v>2880</v>
      </c>
      <c r="AO80" s="88" t="s">
        <v>1185</v>
      </c>
      <c r="AP80" s="88" t="s">
        <v>967</v>
      </c>
      <c r="AQ80" s="88" t="s">
        <v>983</v>
      </c>
      <c r="AR80" s="15">
        <v>124</v>
      </c>
      <c r="AS80" s="15">
        <v>121.01493084927652</v>
      </c>
      <c r="AT80" s="15">
        <v>119.32723758648632</v>
      </c>
      <c r="AU80" s="15">
        <v>118.22264681014063</v>
      </c>
      <c r="AV80" s="15">
        <v>117.51506118052338</v>
      </c>
      <c r="AW80" s="15">
        <v>116.86295332618789</v>
      </c>
      <c r="AX80" s="15">
        <v>115.89467326007532</v>
      </c>
      <c r="AY80" s="15">
        <v>115.16902614392697</v>
      </c>
    </row>
    <row r="81" spans="28:51">
      <c r="AB81" s="8">
        <v>75</v>
      </c>
      <c r="AR81" s="15"/>
      <c r="AS81" s="15"/>
      <c r="AT81" s="15"/>
      <c r="AU81" s="15"/>
      <c r="AV81" s="15"/>
      <c r="AW81" s="15"/>
      <c r="AX81" s="15"/>
      <c r="AY81" s="15"/>
    </row>
    <row r="82" spans="28:51">
      <c r="AB82" s="8">
        <v>90</v>
      </c>
      <c r="AR82" s="15"/>
      <c r="AS82" s="15"/>
      <c r="AT82" s="15"/>
      <c r="AU82" s="15"/>
      <c r="AV82" s="15"/>
      <c r="AW82" s="15"/>
      <c r="AX82" s="15"/>
      <c r="AY82" s="15"/>
    </row>
    <row r="83" spans="28:51"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28:51"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28:51" ht="15" customHeight="1"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8" spans="28:51">
      <c r="AF88" s="88">
        <v>2015</v>
      </c>
      <c r="AG88" s="88">
        <v>2020</v>
      </c>
      <c r="AH88" s="88">
        <v>2025</v>
      </c>
      <c r="AI88" s="88">
        <v>2030</v>
      </c>
      <c r="AJ88" s="88">
        <v>2035</v>
      </c>
      <c r="AK88" s="88">
        <v>2040</v>
      </c>
      <c r="AL88" s="88">
        <v>2045</v>
      </c>
      <c r="AM88" s="88">
        <v>2050</v>
      </c>
      <c r="AR88" s="88">
        <v>2015</v>
      </c>
      <c r="AS88" s="88">
        <v>2020</v>
      </c>
      <c r="AT88" s="88">
        <v>2025</v>
      </c>
      <c r="AU88" s="88">
        <v>2030</v>
      </c>
      <c r="AV88" s="88">
        <v>2035</v>
      </c>
      <c r="AW88" s="88">
        <v>2040</v>
      </c>
      <c r="AX88" s="88">
        <v>2045</v>
      </c>
      <c r="AY88" s="88">
        <v>2050</v>
      </c>
    </row>
    <row r="89" spans="28:51">
      <c r="AB89" s="8">
        <v>16</v>
      </c>
      <c r="AC89" s="88" t="s">
        <v>1182</v>
      </c>
      <c r="AD89" s="88" t="s">
        <v>968</v>
      </c>
      <c r="AE89" s="88" t="s">
        <v>983</v>
      </c>
      <c r="AF89" s="88">
        <v>3600</v>
      </c>
      <c r="AG89" s="88">
        <v>3520</v>
      </c>
      <c r="AH89" s="88">
        <v>3490</v>
      </c>
      <c r="AI89" s="88">
        <v>3480</v>
      </c>
      <c r="AJ89" s="88">
        <v>3470</v>
      </c>
      <c r="AK89" s="88">
        <v>3450</v>
      </c>
      <c r="AL89" s="88">
        <v>3420</v>
      </c>
      <c r="AM89" s="88">
        <v>3400</v>
      </c>
      <c r="AO89" s="88" t="s">
        <v>1182</v>
      </c>
      <c r="AP89" s="88" t="s">
        <v>968</v>
      </c>
      <c r="AQ89" s="88" t="s">
        <v>983</v>
      </c>
      <c r="AR89" s="15">
        <v>72</v>
      </c>
      <c r="AS89" s="15">
        <v>70.395234421679589</v>
      </c>
      <c r="AT89" s="15">
        <v>69.841763634568665</v>
      </c>
      <c r="AU89" s="15">
        <v>69.622939921322356</v>
      </c>
      <c r="AV89" s="15">
        <v>69.376489452414944</v>
      </c>
      <c r="AW89" s="15">
        <v>69.018003887141802</v>
      </c>
      <c r="AX89" s="15">
        <v>68.382494461681489</v>
      </c>
      <c r="AY89" s="15">
        <v>68.027437073728237</v>
      </c>
    </row>
    <row r="90" spans="28:51" ht="15" customHeight="1">
      <c r="AB90" s="8">
        <v>31</v>
      </c>
      <c r="AC90" s="88" t="s">
        <v>1183</v>
      </c>
      <c r="AD90" s="88" t="s">
        <v>968</v>
      </c>
      <c r="AE90" s="88" t="s">
        <v>983</v>
      </c>
      <c r="AF90" s="88">
        <v>5300</v>
      </c>
      <c r="AG90" s="88">
        <v>5180</v>
      </c>
      <c r="AH90" s="88">
        <v>5140</v>
      </c>
      <c r="AI90" s="88">
        <v>5130</v>
      </c>
      <c r="AJ90" s="88">
        <v>5110</v>
      </c>
      <c r="AK90" s="88">
        <v>5080</v>
      </c>
      <c r="AL90" s="88">
        <v>5030</v>
      </c>
      <c r="AM90" s="88">
        <v>5010</v>
      </c>
      <c r="AO90" s="88" t="s">
        <v>1183</v>
      </c>
      <c r="AP90" s="88" t="s">
        <v>968</v>
      </c>
      <c r="AQ90" s="88" t="s">
        <v>983</v>
      </c>
      <c r="AR90" s="15">
        <v>106</v>
      </c>
      <c r="AS90" s="15">
        <v>103.6374284541394</v>
      </c>
      <c r="AT90" s="15">
        <v>102.82259646200387</v>
      </c>
      <c r="AU90" s="15">
        <v>102.50043932861347</v>
      </c>
      <c r="AV90" s="15">
        <v>102.1376094716109</v>
      </c>
      <c r="AW90" s="15">
        <v>101.60983905606989</v>
      </c>
      <c r="AX90" s="15">
        <v>100.67422795747554</v>
      </c>
      <c r="AY90" s="15">
        <v>100.15150458076658</v>
      </c>
    </row>
    <row r="91" spans="28:51">
      <c r="AB91" s="8">
        <v>46</v>
      </c>
      <c r="AC91" s="88" t="s">
        <v>1184</v>
      </c>
      <c r="AD91" s="88" t="s">
        <v>968</v>
      </c>
      <c r="AE91" s="88" t="s">
        <v>983</v>
      </c>
      <c r="AF91" s="88">
        <v>4700</v>
      </c>
      <c r="AG91" s="88">
        <v>4600</v>
      </c>
      <c r="AH91" s="88">
        <v>4560</v>
      </c>
      <c r="AI91" s="88">
        <v>4540</v>
      </c>
      <c r="AJ91" s="88">
        <v>4530</v>
      </c>
      <c r="AK91" s="88">
        <v>4510</v>
      </c>
      <c r="AL91" s="88">
        <v>4460</v>
      </c>
      <c r="AM91" s="88">
        <v>4440</v>
      </c>
      <c r="AO91" s="88" t="s">
        <v>1184</v>
      </c>
      <c r="AP91" s="88" t="s">
        <v>968</v>
      </c>
      <c r="AQ91" s="88" t="s">
        <v>983</v>
      </c>
      <c r="AR91" s="15">
        <v>94</v>
      </c>
      <c r="AS91" s="15">
        <v>91.904889383859469</v>
      </c>
      <c r="AT91" s="15">
        <v>91.182302522909112</v>
      </c>
      <c r="AU91" s="15">
        <v>90.896616008393067</v>
      </c>
      <c r="AV91" s="15">
        <v>90.574861229541725</v>
      </c>
      <c r="AW91" s="15">
        <v>90.106838408212894</v>
      </c>
      <c r="AX91" s="15">
        <v>89.277145547195275</v>
      </c>
      <c r="AY91" s="15">
        <v>88.813598401811859</v>
      </c>
    </row>
    <row r="92" spans="28:51">
      <c r="AB92" s="8">
        <v>61</v>
      </c>
      <c r="AC92" s="88" t="s">
        <v>1185</v>
      </c>
      <c r="AD92" s="88" t="s">
        <v>968</v>
      </c>
      <c r="AE92" s="88" t="s">
        <v>983</v>
      </c>
      <c r="AF92" s="88">
        <v>3100</v>
      </c>
      <c r="AG92" s="88">
        <v>3030</v>
      </c>
      <c r="AH92" s="88">
        <v>3010</v>
      </c>
      <c r="AI92" s="88">
        <v>3000</v>
      </c>
      <c r="AJ92" s="88">
        <v>2990</v>
      </c>
      <c r="AK92" s="88">
        <v>2970</v>
      </c>
      <c r="AL92" s="88">
        <v>2940</v>
      </c>
      <c r="AM92" s="88">
        <v>2930</v>
      </c>
      <c r="AO92" s="88" t="s">
        <v>1185</v>
      </c>
      <c r="AP92" s="88" t="s">
        <v>968</v>
      </c>
      <c r="AQ92" s="88" t="s">
        <v>983</v>
      </c>
      <c r="AR92" s="15">
        <v>124</v>
      </c>
      <c r="AS92" s="15">
        <v>121.23623705955929</v>
      </c>
      <c r="AT92" s="15">
        <v>120.28303737064604</v>
      </c>
      <c r="AU92" s="15">
        <v>119.90617430894403</v>
      </c>
      <c r="AV92" s="15">
        <v>119.48173183471461</v>
      </c>
      <c r="AW92" s="15">
        <v>118.86434002785531</v>
      </c>
      <c r="AX92" s="15">
        <v>117.7698515728959</v>
      </c>
      <c r="AY92" s="15">
        <v>117.15836384919862</v>
      </c>
    </row>
    <row r="93" spans="28:51">
      <c r="AB93" s="8">
        <v>76</v>
      </c>
      <c r="AR93" s="15"/>
      <c r="AS93" s="15"/>
      <c r="AT93" s="15"/>
      <c r="AU93" s="15"/>
      <c r="AV93" s="15"/>
      <c r="AW93" s="15"/>
      <c r="AX93" s="15"/>
      <c r="AY93" s="15"/>
    </row>
    <row r="94" spans="28:51">
      <c r="AB94" s="8">
        <v>91</v>
      </c>
      <c r="AR94" s="15"/>
      <c r="AS94" s="15"/>
      <c r="AT94" s="15"/>
      <c r="AU94" s="15"/>
      <c r="AV94" s="15"/>
      <c r="AW94" s="15"/>
      <c r="AX94" s="15"/>
      <c r="AY94" s="15"/>
    </row>
    <row r="95" spans="28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28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 s="88">
        <v>2015</v>
      </c>
      <c r="AG100" s="88">
        <v>2020</v>
      </c>
      <c r="AH100" s="88">
        <v>2025</v>
      </c>
      <c r="AI100" s="88">
        <v>2030</v>
      </c>
      <c r="AJ100" s="88">
        <v>2035</v>
      </c>
      <c r="AK100" s="88">
        <v>2040</v>
      </c>
      <c r="AL100" s="88">
        <v>2045</v>
      </c>
      <c r="AM100" s="88">
        <v>2050</v>
      </c>
      <c r="AR100" s="88">
        <v>2015</v>
      </c>
      <c r="AS100" s="88">
        <v>2020</v>
      </c>
      <c r="AT100" s="88">
        <v>2025</v>
      </c>
      <c r="AU100" s="88">
        <v>2030</v>
      </c>
      <c r="AV100" s="88">
        <v>2035</v>
      </c>
      <c r="AW100" s="88">
        <v>2040</v>
      </c>
      <c r="AX100" s="88">
        <v>2045</v>
      </c>
      <c r="AY100" s="88">
        <v>2050</v>
      </c>
    </row>
    <row r="101" spans="28:51">
      <c r="AB101" s="8">
        <v>17</v>
      </c>
      <c r="AC101" s="88" t="s">
        <v>1182</v>
      </c>
      <c r="AD101" s="88" t="s">
        <v>969</v>
      </c>
      <c r="AE101" s="88" t="s">
        <v>983</v>
      </c>
      <c r="AF101" s="88">
        <v>3600</v>
      </c>
      <c r="AG101" s="88">
        <v>3490</v>
      </c>
      <c r="AH101" s="88">
        <v>3450</v>
      </c>
      <c r="AI101" s="88">
        <v>3430</v>
      </c>
      <c r="AJ101" s="88">
        <v>3400</v>
      </c>
      <c r="AK101" s="88">
        <v>3370</v>
      </c>
      <c r="AL101" s="88">
        <v>3330</v>
      </c>
      <c r="AM101" s="88">
        <v>3310</v>
      </c>
      <c r="AO101" s="88" t="s">
        <v>1182</v>
      </c>
      <c r="AP101" s="88" t="s">
        <v>969</v>
      </c>
      <c r="AQ101" s="88" t="s">
        <v>983</v>
      </c>
      <c r="AR101" s="15">
        <v>72</v>
      </c>
      <c r="AS101" s="15">
        <v>69.788857724199829</v>
      </c>
      <c r="AT101" s="15">
        <v>68.95530509070062</v>
      </c>
      <c r="AU101" s="15">
        <v>68.574292125077079</v>
      </c>
      <c r="AV101" s="15">
        <v>68.014308126714937</v>
      </c>
      <c r="AW101" s="15">
        <v>67.445028377677758</v>
      </c>
      <c r="AX101" s="15">
        <v>66.653539337977776</v>
      </c>
      <c r="AY101" s="15">
        <v>66.203942770634896</v>
      </c>
    </row>
    <row r="102" spans="28:51">
      <c r="AB102" s="8">
        <v>32</v>
      </c>
      <c r="AC102" s="88" t="s">
        <v>1183</v>
      </c>
      <c r="AD102" s="88" t="s">
        <v>969</v>
      </c>
      <c r="AE102" s="88" t="s">
        <v>983</v>
      </c>
      <c r="AF102" s="88">
        <v>5300</v>
      </c>
      <c r="AG102" s="88">
        <v>5140</v>
      </c>
      <c r="AH102" s="88">
        <v>5080</v>
      </c>
      <c r="AI102" s="88">
        <v>5050</v>
      </c>
      <c r="AJ102" s="88">
        <v>5010</v>
      </c>
      <c r="AK102" s="88">
        <v>4960</v>
      </c>
      <c r="AL102" s="88">
        <v>4910</v>
      </c>
      <c r="AM102" s="88">
        <v>4870</v>
      </c>
      <c r="AO102" s="88" t="s">
        <v>1183</v>
      </c>
      <c r="AP102" s="88" t="s">
        <v>969</v>
      </c>
      <c r="AQ102" s="88" t="s">
        <v>983</v>
      </c>
      <c r="AR102" s="15">
        <v>106</v>
      </c>
      <c r="AS102" s="15">
        <v>102.74470720507198</v>
      </c>
      <c r="AT102" s="15">
        <v>101.51753249464257</v>
      </c>
      <c r="AU102" s="15">
        <v>100.95659673969682</v>
      </c>
      <c r="AV102" s="15">
        <v>100.13217585321922</v>
      </c>
      <c r="AW102" s="15">
        <v>99.29406955602559</v>
      </c>
      <c r="AX102" s="15">
        <v>98.12882180313396</v>
      </c>
      <c r="AY102" s="15">
        <v>97.466915745656934</v>
      </c>
    </row>
    <row r="103" spans="28:51">
      <c r="AB103" s="8">
        <v>47</v>
      </c>
      <c r="AC103" s="88" t="s">
        <v>1184</v>
      </c>
      <c r="AD103" s="88" t="s">
        <v>969</v>
      </c>
      <c r="AE103" s="88" t="s">
        <v>983</v>
      </c>
      <c r="AF103" s="88">
        <v>4700</v>
      </c>
      <c r="AG103" s="88">
        <v>4560</v>
      </c>
      <c r="AH103" s="88">
        <v>4500</v>
      </c>
      <c r="AI103" s="88">
        <v>4480</v>
      </c>
      <c r="AJ103" s="88">
        <v>4440</v>
      </c>
      <c r="AK103" s="88">
        <v>4400</v>
      </c>
      <c r="AL103" s="88">
        <v>4350</v>
      </c>
      <c r="AM103" s="88">
        <v>4320</v>
      </c>
      <c r="AO103" s="88" t="s">
        <v>1184</v>
      </c>
      <c r="AP103" s="88" t="s">
        <v>969</v>
      </c>
      <c r="AQ103" s="88" t="s">
        <v>983</v>
      </c>
      <c r="AR103" s="15">
        <v>94</v>
      </c>
      <c r="AS103" s="15">
        <v>91.113230917705337</v>
      </c>
      <c r="AT103" s="15">
        <v>90.024981646192472</v>
      </c>
      <c r="AU103" s="15">
        <v>89.527548052183974</v>
      </c>
      <c r="AV103" s="15">
        <v>88.79645783210006</v>
      </c>
      <c r="AW103" s="15">
        <v>88.053231493079295</v>
      </c>
      <c r="AX103" s="15">
        <v>87.019898580137678</v>
      </c>
      <c r="AY103" s="15">
        <v>86.432925283884458</v>
      </c>
    </row>
    <row r="104" spans="28:51">
      <c r="AB104" s="8">
        <v>62</v>
      </c>
      <c r="AC104" s="88" t="s">
        <v>1185</v>
      </c>
      <c r="AD104" s="88" t="s">
        <v>969</v>
      </c>
      <c r="AE104" s="88" t="s">
        <v>983</v>
      </c>
      <c r="AF104" s="88">
        <v>3100</v>
      </c>
      <c r="AG104" s="88">
        <v>3000</v>
      </c>
      <c r="AH104" s="88">
        <v>2970</v>
      </c>
      <c r="AI104" s="88">
        <v>2950</v>
      </c>
      <c r="AJ104" s="88">
        <v>2930</v>
      </c>
      <c r="AK104" s="88">
        <v>2900</v>
      </c>
      <c r="AL104" s="88">
        <v>2870</v>
      </c>
      <c r="AM104" s="88">
        <v>2850</v>
      </c>
      <c r="AO104" s="88" t="s">
        <v>1185</v>
      </c>
      <c r="AP104" s="88" t="s">
        <v>969</v>
      </c>
      <c r="AQ104" s="88" t="s">
        <v>983</v>
      </c>
      <c r="AR104" s="15">
        <v>124</v>
      </c>
      <c r="AS104" s="15">
        <v>120.19192163612193</v>
      </c>
      <c r="AT104" s="15">
        <v>118.75635876731772</v>
      </c>
      <c r="AU104" s="15">
        <v>118.10016977096609</v>
      </c>
      <c r="AV104" s="15">
        <v>117.13575288489795</v>
      </c>
      <c r="AW104" s="15">
        <v>116.15532665044505</v>
      </c>
      <c r="AX104" s="15">
        <v>114.79220663762842</v>
      </c>
      <c r="AY104" s="15">
        <v>114.01790143831568</v>
      </c>
    </row>
    <row r="105" spans="28:51" ht="15" customHeight="1">
      <c r="AB105" s="8">
        <v>77</v>
      </c>
      <c r="AR105" s="15"/>
      <c r="AS105" s="15"/>
      <c r="AT105" s="15"/>
      <c r="AU105" s="15"/>
      <c r="AV105" s="15"/>
      <c r="AW105" s="15"/>
      <c r="AX105" s="15"/>
      <c r="AY105" s="15"/>
    </row>
    <row r="106" spans="28:51">
      <c r="AB106" s="8">
        <v>92</v>
      </c>
      <c r="AR106" s="15"/>
      <c r="AS106" s="15"/>
      <c r="AT106" s="15"/>
      <c r="AU106" s="15"/>
      <c r="AV106" s="15"/>
      <c r="AW106" s="15"/>
      <c r="AX106" s="15"/>
      <c r="AY106" s="15"/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56"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9:F9"/>
    <mergeCell ref="Q9:R9"/>
    <mergeCell ref="D10:D12"/>
    <mergeCell ref="P10:P12"/>
    <mergeCell ref="E14:F14"/>
    <mergeCell ref="Q14:R14"/>
    <mergeCell ref="D15:D17"/>
    <mergeCell ref="P15:P17"/>
    <mergeCell ref="E19:F19"/>
    <mergeCell ref="Q19:R19"/>
    <mergeCell ref="D20:D22"/>
    <mergeCell ref="P20:P22"/>
    <mergeCell ref="E24:F24"/>
    <mergeCell ref="Q24:R24"/>
    <mergeCell ref="D25:D27"/>
    <mergeCell ref="P25:P27"/>
    <mergeCell ref="E29:F29"/>
    <mergeCell ref="Q29:R29"/>
    <mergeCell ref="D30:D32"/>
    <mergeCell ref="P30:P32"/>
    <mergeCell ref="E34:F34"/>
    <mergeCell ref="Q34:R34"/>
    <mergeCell ref="D35:D37"/>
    <mergeCell ref="P35:P37"/>
    <mergeCell ref="E39:F39"/>
    <mergeCell ref="Q39:R39"/>
    <mergeCell ref="D40:D42"/>
    <mergeCell ref="P40:P42"/>
    <mergeCell ref="E44:F44"/>
    <mergeCell ref="Q44:R44"/>
    <mergeCell ref="D45:D47"/>
    <mergeCell ref="P45:P47"/>
    <mergeCell ref="E49:F49"/>
    <mergeCell ref="Q49:R49"/>
    <mergeCell ref="D50:D52"/>
    <mergeCell ref="P50:P52"/>
    <mergeCell ref="D60:D62"/>
    <mergeCell ref="P60:P62"/>
    <mergeCell ref="E54:F54"/>
    <mergeCell ref="Q54:R54"/>
    <mergeCell ref="D55:D57"/>
    <mergeCell ref="P55:P57"/>
    <mergeCell ref="E59:F59"/>
    <mergeCell ref="Q59:R5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CR135"/>
  <sheetViews>
    <sheetView topLeftCell="AC37" zoomScale="85" zoomScaleNormal="85" workbookViewId="0">
      <selection activeCell="AH100" sqref="AH100"/>
    </sheetView>
  </sheetViews>
  <sheetFormatPr defaultRowHeight="15"/>
  <cols>
    <col min="1" max="1" width="9.140625" style="88"/>
    <col min="2" max="2" width="25.5703125" style="88" customWidth="1"/>
    <col min="3" max="3" width="13.5703125" style="88" customWidth="1"/>
    <col min="4" max="4" width="18.7109375" style="88" customWidth="1"/>
    <col min="5" max="5" width="19.28515625" style="88" bestFit="1" customWidth="1"/>
    <col min="6" max="14" width="9.140625" style="88"/>
    <col min="15" max="15" width="9.140625" style="89"/>
    <col min="16" max="16" width="9.140625" style="88"/>
    <col min="17" max="17" width="19.28515625" style="88" bestFit="1" customWidth="1"/>
    <col min="18" max="26" width="9.140625" style="88"/>
    <col min="27" max="27" width="9.140625" style="89"/>
    <col min="28" max="28" width="9.140625" style="88"/>
    <col min="29" max="29" width="37.42578125" style="88" bestFit="1" customWidth="1"/>
    <col min="30" max="30" width="9.140625" style="88"/>
    <col min="31" max="31" width="15.7109375" style="88" bestFit="1" customWidth="1"/>
    <col min="32" max="40" width="9.140625" style="88"/>
    <col min="41" max="41" width="17.85546875" style="88" bestFit="1" customWidth="1"/>
    <col min="42" max="51" width="9.140625" style="88"/>
    <col min="52" max="52" width="9.140625" style="89"/>
    <col min="53" max="53" width="21.140625" style="88" bestFit="1" customWidth="1"/>
    <col min="54" max="73" width="9.140625" style="88"/>
    <col min="74" max="74" width="9.140625" style="89"/>
    <col min="75" max="75" width="32.5703125" style="88" bestFit="1" customWidth="1"/>
    <col min="76" max="84" width="9.140625" style="88"/>
    <col min="85" max="85" width="14.140625" style="88" bestFit="1" customWidth="1"/>
    <col min="86" max="94" width="9.140625" style="88"/>
    <col min="95" max="95" width="6.85546875" style="88" bestFit="1" customWidth="1"/>
    <col min="96" max="96" width="9.140625" style="89"/>
    <col min="97" max="16384" width="9.140625" style="88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s="88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88" t="s">
        <v>963</v>
      </c>
      <c r="BM3" s="88" t="s">
        <v>963</v>
      </c>
      <c r="BW3" s="88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88">
        <v>2015</v>
      </c>
      <c r="AG4" s="88">
        <v>2020</v>
      </c>
      <c r="AH4" s="88">
        <v>2025</v>
      </c>
      <c r="AI4" s="88">
        <v>2030</v>
      </c>
      <c r="AJ4" s="88">
        <v>2035</v>
      </c>
      <c r="AK4" s="88">
        <v>2040</v>
      </c>
      <c r="AL4" s="88">
        <v>2045</v>
      </c>
      <c r="AM4" s="88">
        <v>2050</v>
      </c>
      <c r="AR4" s="88">
        <v>2015</v>
      </c>
      <c r="AS4" s="88">
        <v>2020</v>
      </c>
      <c r="AT4" s="88">
        <v>2025</v>
      </c>
      <c r="AU4" s="88">
        <v>2030</v>
      </c>
      <c r="AV4" s="88">
        <v>2035</v>
      </c>
      <c r="AW4" s="88">
        <v>2040</v>
      </c>
      <c r="AX4" s="88">
        <v>2045</v>
      </c>
      <c r="AY4" s="88">
        <v>2050</v>
      </c>
      <c r="BC4" s="88">
        <v>2015</v>
      </c>
      <c r="BD4" s="88">
        <v>2020</v>
      </c>
      <c r="BE4" s="88">
        <v>2025</v>
      </c>
      <c r="BF4" s="88">
        <v>2030</v>
      </c>
      <c r="BG4" s="88">
        <v>2035</v>
      </c>
      <c r="BH4" s="88">
        <v>2040</v>
      </c>
      <c r="BI4" s="88">
        <v>2045</v>
      </c>
      <c r="BJ4" s="88">
        <v>2050</v>
      </c>
      <c r="BN4" s="88">
        <v>2015</v>
      </c>
      <c r="BO4" s="88">
        <v>2020</v>
      </c>
      <c r="BP4" s="88">
        <v>2025</v>
      </c>
      <c r="BQ4" s="88">
        <v>2030</v>
      </c>
      <c r="BR4" s="88">
        <v>2035</v>
      </c>
      <c r="BS4" s="88">
        <v>2040</v>
      </c>
      <c r="BT4" s="88">
        <v>2045</v>
      </c>
      <c r="BU4" s="88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88">
        <v>2015</v>
      </c>
      <c r="CK4" s="88">
        <v>2020</v>
      </c>
      <c r="CL4" s="88">
        <v>2025</v>
      </c>
      <c r="CM4" s="88">
        <v>2030</v>
      </c>
      <c r="CN4" s="88">
        <v>2035</v>
      </c>
      <c r="CO4" s="88">
        <v>2040</v>
      </c>
      <c r="CP4" s="88">
        <v>2045</v>
      </c>
      <c r="CQ4" s="88">
        <v>2050</v>
      </c>
    </row>
    <row r="5" spans="1:95" ht="15" customHeight="1">
      <c r="A5" s="3">
        <v>1</v>
      </c>
      <c r="B5" s="7" t="s">
        <v>1136</v>
      </c>
      <c r="C5" s="8" t="s">
        <v>966</v>
      </c>
      <c r="D5" s="143" t="s">
        <v>1142</v>
      </c>
      <c r="E5" s="9" t="s">
        <v>967</v>
      </c>
      <c r="F5" s="10" t="s">
        <v>979</v>
      </c>
      <c r="G5" s="11" t="e">
        <v>#N/A</v>
      </c>
      <c r="H5" s="12" t="e">
        <v>#N/A</v>
      </c>
      <c r="I5" s="12" t="e">
        <v>#N/A</v>
      </c>
      <c r="J5" s="12" t="e">
        <v>#N/A</v>
      </c>
      <c r="K5" s="12" t="e">
        <v>#N/A</v>
      </c>
      <c r="L5" s="12" t="e">
        <v>#N/A</v>
      </c>
      <c r="M5" s="12" t="e">
        <v>#N/A</v>
      </c>
      <c r="N5" s="13" t="e">
        <v>#N/A</v>
      </c>
      <c r="P5" s="143" t="s">
        <v>1142</v>
      </c>
      <c r="Q5" s="9" t="s">
        <v>967</v>
      </c>
      <c r="R5" s="10" t="s">
        <v>979</v>
      </c>
      <c r="S5" s="11" t="e">
        <v>#N/A</v>
      </c>
      <c r="T5" s="12" t="e">
        <v>#N/A</v>
      </c>
      <c r="U5" s="12" t="e">
        <v>#N/A</v>
      </c>
      <c r="V5" s="12" t="e">
        <v>#N/A</v>
      </c>
      <c r="W5" s="12" t="e">
        <v>#N/A</v>
      </c>
      <c r="X5" s="12" t="e">
        <v>#N/A</v>
      </c>
      <c r="Y5" s="12" t="e">
        <v>#N/A</v>
      </c>
      <c r="Z5" s="13" t="e">
        <v>#N/A</v>
      </c>
      <c r="AA5" s="37"/>
      <c r="AB5" s="8">
        <v>5</v>
      </c>
      <c r="AC5" s="88" t="s">
        <v>1142</v>
      </c>
      <c r="AD5" s="88" t="s">
        <v>967</v>
      </c>
      <c r="AE5" s="88" t="s">
        <v>979</v>
      </c>
      <c r="AF5" s="88" t="e">
        <v>#N/A</v>
      </c>
      <c r="AG5" s="88" t="e">
        <v>#N/A</v>
      </c>
      <c r="AH5" s="88" t="e">
        <v>#N/A</v>
      </c>
      <c r="AI5" s="88" t="e">
        <v>#N/A</v>
      </c>
      <c r="AJ5" s="88" t="e">
        <v>#N/A</v>
      </c>
      <c r="AK5" s="88" t="e">
        <v>#N/A</v>
      </c>
      <c r="AL5" s="88" t="e">
        <v>#N/A</v>
      </c>
      <c r="AM5" s="88" t="e">
        <v>#N/A</v>
      </c>
      <c r="AO5" s="88" t="s">
        <v>1142</v>
      </c>
      <c r="AP5" s="88" t="s">
        <v>967</v>
      </c>
      <c r="AQ5" s="88" t="s">
        <v>979</v>
      </c>
      <c r="AR5" s="15" t="e">
        <v>#N/A</v>
      </c>
      <c r="AS5" s="15" t="e">
        <v>#N/A</v>
      </c>
      <c r="AT5" s="15" t="e">
        <v>#N/A</v>
      </c>
      <c r="AU5" s="15" t="e">
        <v>#N/A</v>
      </c>
      <c r="AV5" s="15" t="e">
        <v>#N/A</v>
      </c>
      <c r="AW5" s="15" t="e">
        <v>#N/A</v>
      </c>
      <c r="AX5" s="15" t="e">
        <v>#N/A</v>
      </c>
      <c r="AY5" s="15" t="e">
        <v>#N/A</v>
      </c>
      <c r="BA5" s="8" t="s">
        <v>967</v>
      </c>
      <c r="BC5" s="88" t="e">
        <v>#N/A</v>
      </c>
      <c r="BD5" s="88" t="e">
        <v>#N/A</v>
      </c>
      <c r="BE5" s="88" t="e">
        <v>#N/A</v>
      </c>
      <c r="BF5" s="88" t="e">
        <v>#N/A</v>
      </c>
      <c r="BG5" s="88" t="e">
        <v>#N/A</v>
      </c>
      <c r="BH5" s="88" t="e">
        <v>#N/A</v>
      </c>
      <c r="BI5" s="88" t="e">
        <v>#N/A</v>
      </c>
      <c r="BJ5" s="88" t="e">
        <v>#N/A</v>
      </c>
      <c r="BM5" s="88" t="s">
        <v>967</v>
      </c>
      <c r="BN5" s="15" t="e">
        <v>#N/A</v>
      </c>
      <c r="BO5" s="15" t="e">
        <v>#N/A</v>
      </c>
      <c r="BP5" s="15" t="e">
        <v>#N/A</v>
      </c>
      <c r="BQ5" s="15" t="e">
        <v>#N/A</v>
      </c>
      <c r="BR5" s="15" t="e">
        <v>#N/A</v>
      </c>
      <c r="BS5" s="15" t="e">
        <v>#N/A</v>
      </c>
      <c r="BT5" s="15" t="e">
        <v>#N/A</v>
      </c>
      <c r="BU5" s="15" t="e">
        <v>#N/A</v>
      </c>
      <c r="BW5" s="2" t="s">
        <v>1142</v>
      </c>
      <c r="BY5" s="88" t="e">
        <v>#N/A</v>
      </c>
      <c r="BZ5" s="88" t="e">
        <v>#N/A</v>
      </c>
      <c r="CA5" s="88" t="e">
        <v>#N/A</v>
      </c>
      <c r="CB5" s="88" t="e">
        <v>#N/A</v>
      </c>
      <c r="CC5" s="88" t="e">
        <v>#N/A</v>
      </c>
      <c r="CD5" s="88" t="e">
        <v>#N/A</v>
      </c>
      <c r="CE5" s="88" t="e">
        <v>#N/A</v>
      </c>
      <c r="CF5" s="88" t="e">
        <v>#N/A</v>
      </c>
      <c r="CG5" s="17" t="e">
        <v>#N/A</v>
      </c>
      <c r="CI5" s="88" t="s">
        <v>1142</v>
      </c>
      <c r="CK5" s="15" t="e">
        <v>#N/A</v>
      </c>
      <c r="CL5" s="15" t="e">
        <v>#N/A</v>
      </c>
      <c r="CM5" s="15" t="e">
        <v>#N/A</v>
      </c>
      <c r="CN5" s="15" t="e">
        <v>#N/A</v>
      </c>
      <c r="CO5" s="15" t="e">
        <v>#N/A</v>
      </c>
      <c r="CP5" s="15" t="e">
        <v>#N/A</v>
      </c>
      <c r="CQ5" s="15" t="e">
        <v>#N/A</v>
      </c>
    </row>
    <row r="6" spans="1:95">
      <c r="A6" s="3">
        <v>2</v>
      </c>
      <c r="C6" s="88">
        <v>-1</v>
      </c>
      <c r="D6" s="143"/>
      <c r="E6" s="9" t="s">
        <v>968</v>
      </c>
      <c r="F6" s="10" t="s">
        <v>979</v>
      </c>
      <c r="G6" s="18" t="e">
        <v>#N/A</v>
      </c>
      <c r="H6" s="19" t="e">
        <v>#N/A</v>
      </c>
      <c r="I6" s="19">
        <v>1510</v>
      </c>
      <c r="J6" s="19">
        <v>1510</v>
      </c>
      <c r="K6" s="19">
        <v>1510</v>
      </c>
      <c r="L6" s="19">
        <v>1510</v>
      </c>
      <c r="M6" s="19">
        <v>1510</v>
      </c>
      <c r="N6" s="20">
        <v>1510</v>
      </c>
      <c r="P6" s="143"/>
      <c r="Q6" s="9" t="s">
        <v>968</v>
      </c>
      <c r="R6" s="10" t="s">
        <v>979</v>
      </c>
      <c r="S6" s="18" t="e">
        <v>#N/A</v>
      </c>
      <c r="T6" s="19" t="e">
        <v>#N/A</v>
      </c>
      <c r="U6" s="19">
        <v>37.700000000000003</v>
      </c>
      <c r="V6" s="19">
        <v>37.700000000000003</v>
      </c>
      <c r="W6" s="19">
        <v>37.700000000000003</v>
      </c>
      <c r="X6" s="19">
        <v>37.700000000000003</v>
      </c>
      <c r="Y6" s="19">
        <v>37.700000000000003</v>
      </c>
      <c r="Z6" s="20">
        <v>37.700000000000003</v>
      </c>
      <c r="AA6" s="37"/>
      <c r="AB6" s="8">
        <v>20</v>
      </c>
      <c r="AC6" s="88" t="s">
        <v>1143</v>
      </c>
      <c r="AD6" s="88" t="s">
        <v>967</v>
      </c>
      <c r="AE6" s="88" t="s">
        <v>979</v>
      </c>
      <c r="AF6" s="88" t="e">
        <v>#N/A</v>
      </c>
      <c r="AG6" s="88" t="e">
        <v>#N/A</v>
      </c>
      <c r="AH6" s="88" t="e">
        <v>#N/A</v>
      </c>
      <c r="AI6" s="88" t="e">
        <v>#N/A</v>
      </c>
      <c r="AJ6" s="88" t="e">
        <v>#N/A</v>
      </c>
      <c r="AK6" s="88" t="e">
        <v>#N/A</v>
      </c>
      <c r="AL6" s="88" t="e">
        <v>#N/A</v>
      </c>
      <c r="AM6" s="88" t="e">
        <v>#N/A</v>
      </c>
      <c r="AO6" s="88" t="s">
        <v>1143</v>
      </c>
      <c r="AP6" s="88" t="s">
        <v>967</v>
      </c>
      <c r="AQ6" s="88" t="s">
        <v>979</v>
      </c>
      <c r="AR6" s="15" t="e">
        <v>#N/A</v>
      </c>
      <c r="AS6" s="15" t="e">
        <v>#N/A</v>
      </c>
      <c r="AT6" s="15" t="e">
        <v>#N/A</v>
      </c>
      <c r="AU6" s="15" t="e">
        <v>#N/A</v>
      </c>
      <c r="AV6" s="15" t="e">
        <v>#N/A</v>
      </c>
      <c r="AW6" s="15" t="e">
        <v>#N/A</v>
      </c>
      <c r="AX6" s="15" t="e">
        <v>#N/A</v>
      </c>
      <c r="AY6" s="15" t="e">
        <v>#N/A</v>
      </c>
      <c r="BA6" s="8" t="s">
        <v>968</v>
      </c>
      <c r="BC6" s="88" t="e">
        <v>#N/A</v>
      </c>
      <c r="BD6" s="88" t="e">
        <v>#N/A</v>
      </c>
      <c r="BE6" s="88" t="e">
        <v>#REF!</v>
      </c>
      <c r="BF6" s="88" t="e">
        <v>#REF!</v>
      </c>
      <c r="BG6" s="88" t="e">
        <v>#REF!</v>
      </c>
      <c r="BH6" s="88" t="e">
        <v>#REF!</v>
      </c>
      <c r="BI6" s="88" t="e">
        <v>#REF!</v>
      </c>
      <c r="BJ6" s="88" t="e">
        <v>#REF!</v>
      </c>
      <c r="BM6" s="88" t="s">
        <v>968</v>
      </c>
      <c r="BN6" s="15" t="e">
        <v>#N/A</v>
      </c>
      <c r="BO6" s="15" t="e">
        <v>#N/A</v>
      </c>
      <c r="BP6" s="15" t="e">
        <v>#REF!</v>
      </c>
      <c r="BQ6" s="15" t="e">
        <v>#REF!</v>
      </c>
      <c r="BR6" s="15" t="e">
        <v>#REF!</v>
      </c>
      <c r="BS6" s="15" t="e">
        <v>#REF!</v>
      </c>
      <c r="BT6" s="15" t="e">
        <v>#REF!</v>
      </c>
      <c r="BU6" s="15" t="e">
        <v>#REF!</v>
      </c>
      <c r="BW6" s="2" t="s">
        <v>1143</v>
      </c>
      <c r="BY6" s="88" t="e">
        <v>#N/A</v>
      </c>
      <c r="BZ6" s="88" t="e">
        <v>#N/A</v>
      </c>
      <c r="CA6" s="88" t="e">
        <v>#N/A</v>
      </c>
      <c r="CB6" s="88" t="e">
        <v>#N/A</v>
      </c>
      <c r="CC6" s="88" t="e">
        <v>#N/A</v>
      </c>
      <c r="CD6" s="88" t="e">
        <v>#N/A</v>
      </c>
      <c r="CE6" s="88" t="e">
        <v>#N/A</v>
      </c>
      <c r="CF6" s="88" t="e">
        <v>#N/A</v>
      </c>
      <c r="CI6" s="88" t="s">
        <v>1143</v>
      </c>
      <c r="CK6" s="15" t="e">
        <v>#N/A</v>
      </c>
      <c r="CL6" s="15" t="e">
        <v>#N/A</v>
      </c>
      <c r="CM6" s="15" t="e">
        <v>#N/A</v>
      </c>
      <c r="CN6" s="15" t="e">
        <v>#N/A</v>
      </c>
      <c r="CO6" s="15" t="e">
        <v>#N/A</v>
      </c>
      <c r="CP6" s="15" t="e">
        <v>#N/A</v>
      </c>
      <c r="CQ6" s="15" t="e">
        <v>#N/A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 t="e">
        <v>#N/A</v>
      </c>
      <c r="H7" s="24" t="e">
        <v>#N/A</v>
      </c>
      <c r="I7" s="24">
        <v>1510</v>
      </c>
      <c r="J7" s="24">
        <v>1390</v>
      </c>
      <c r="K7" s="24">
        <v>1340</v>
      </c>
      <c r="L7" s="24">
        <v>1310</v>
      </c>
      <c r="M7" s="24">
        <v>1290</v>
      </c>
      <c r="N7" s="25">
        <v>1280</v>
      </c>
      <c r="P7" s="144"/>
      <c r="Q7" s="21" t="s">
        <v>969</v>
      </c>
      <c r="R7" s="22" t="s">
        <v>979</v>
      </c>
      <c r="S7" s="23" t="e">
        <v>#N/A</v>
      </c>
      <c r="T7" s="24" t="e">
        <v>#N/A</v>
      </c>
      <c r="U7" s="24">
        <v>37.703599436959585</v>
      </c>
      <c r="V7" s="24">
        <v>34.789665822719108</v>
      </c>
      <c r="W7" s="24">
        <v>33.468773050872748</v>
      </c>
      <c r="X7" s="24">
        <v>32.726969464292374</v>
      </c>
      <c r="Y7" s="24">
        <v>32.275633262340442</v>
      </c>
      <c r="Z7" s="25">
        <v>32.02666747222662</v>
      </c>
      <c r="AA7" s="37"/>
      <c r="AB7" s="8">
        <v>35</v>
      </c>
      <c r="AC7" s="88" t="s">
        <v>1144</v>
      </c>
      <c r="AD7" s="88" t="s">
        <v>967</v>
      </c>
      <c r="AE7" s="88" t="s">
        <v>1145</v>
      </c>
      <c r="AF7" s="88" t="e">
        <v>#N/A</v>
      </c>
      <c r="AG7" s="88" t="e">
        <v>#N/A</v>
      </c>
      <c r="AH7" s="88" t="e">
        <v>#N/A</v>
      </c>
      <c r="AI7" s="88" t="e">
        <v>#N/A</v>
      </c>
      <c r="AJ7" s="88" t="e">
        <v>#N/A</v>
      </c>
      <c r="AK7" s="88" t="e">
        <v>#N/A</v>
      </c>
      <c r="AL7" s="88" t="e">
        <v>#N/A</v>
      </c>
      <c r="AM7" s="88" t="e">
        <v>#N/A</v>
      </c>
      <c r="AO7" s="88" t="s">
        <v>1144</v>
      </c>
      <c r="AP7" s="88" t="s">
        <v>967</v>
      </c>
      <c r="AQ7" s="88" t="s">
        <v>1145</v>
      </c>
      <c r="AR7" s="15" t="e">
        <v>#N/A</v>
      </c>
      <c r="AS7" s="15" t="e">
        <v>#N/A</v>
      </c>
      <c r="AT7" s="15" t="e">
        <v>#N/A</v>
      </c>
      <c r="AU7" s="15" t="e">
        <v>#N/A</v>
      </c>
      <c r="AV7" s="15" t="e">
        <v>#N/A</v>
      </c>
      <c r="AW7" s="15" t="e">
        <v>#N/A</v>
      </c>
      <c r="AX7" s="15" t="e">
        <v>#N/A</v>
      </c>
      <c r="AY7" s="15" t="e">
        <v>#N/A</v>
      </c>
      <c r="BA7" s="8" t="s">
        <v>969</v>
      </c>
      <c r="BC7" s="88" t="e">
        <v>#N/A</v>
      </c>
      <c r="BD7" s="88" t="e">
        <v>#N/A</v>
      </c>
      <c r="BE7" s="88" t="e">
        <v>#REF!</v>
      </c>
      <c r="BF7" s="88" t="e">
        <v>#REF!</v>
      </c>
      <c r="BG7" s="88" t="e">
        <v>#REF!</v>
      </c>
      <c r="BH7" s="88" t="e">
        <v>#REF!</v>
      </c>
      <c r="BI7" s="88" t="e">
        <v>#REF!</v>
      </c>
      <c r="BJ7" s="88" t="e">
        <v>#REF!</v>
      </c>
      <c r="BM7" s="88" t="s">
        <v>969</v>
      </c>
      <c r="BN7" s="15" t="e">
        <v>#N/A</v>
      </c>
      <c r="BO7" s="15" t="e">
        <v>#N/A</v>
      </c>
      <c r="BP7" s="15" t="e">
        <v>#REF!</v>
      </c>
      <c r="BQ7" s="15" t="e">
        <v>#REF!</v>
      </c>
      <c r="BR7" s="15" t="e">
        <v>#REF!</v>
      </c>
      <c r="BS7" s="15" t="e">
        <v>#REF!</v>
      </c>
      <c r="BT7" s="15" t="e">
        <v>#REF!</v>
      </c>
      <c r="BU7" s="15" t="e">
        <v>#REF!</v>
      </c>
      <c r="BW7" s="2" t="s">
        <v>1144</v>
      </c>
      <c r="BY7" s="88" t="e">
        <v>#N/A</v>
      </c>
      <c r="BZ7" s="88" t="e">
        <v>#N/A</v>
      </c>
      <c r="CA7" s="88" t="e">
        <v>#N/A</v>
      </c>
      <c r="CB7" s="88" t="e">
        <v>#N/A</v>
      </c>
      <c r="CC7" s="88" t="e">
        <v>#N/A</v>
      </c>
      <c r="CD7" s="88" t="e">
        <v>#N/A</v>
      </c>
      <c r="CE7" s="88" t="e">
        <v>#N/A</v>
      </c>
      <c r="CF7" s="88" t="e">
        <v>#N/A</v>
      </c>
      <c r="CI7" s="88" t="s">
        <v>1144</v>
      </c>
      <c r="CK7" s="15" t="e">
        <v>#N/A</v>
      </c>
      <c r="CL7" s="15" t="e">
        <v>#N/A</v>
      </c>
      <c r="CM7" s="15" t="e">
        <v>#N/A</v>
      </c>
      <c r="CN7" s="15" t="e">
        <v>#N/A</v>
      </c>
      <c r="CO7" s="15" t="e">
        <v>#N/A</v>
      </c>
      <c r="CP7" s="15" t="e">
        <v>#N/A</v>
      </c>
      <c r="CQ7" s="15" t="e">
        <v>#N/A</v>
      </c>
    </row>
    <row r="8" spans="1:95" ht="15.75" thickBot="1">
      <c r="AA8" s="37"/>
      <c r="AB8" s="8">
        <v>50</v>
      </c>
      <c r="AC8" s="88" t="s">
        <v>1146</v>
      </c>
      <c r="AD8" s="88" t="s">
        <v>967</v>
      </c>
      <c r="AE8" s="88" t="s">
        <v>1147</v>
      </c>
      <c r="AF8" s="88" t="e">
        <v>#N/A</v>
      </c>
      <c r="AG8" s="88" t="e">
        <v>#N/A</v>
      </c>
      <c r="AH8" s="88" t="e">
        <v>#N/A</v>
      </c>
      <c r="AI8" s="88" t="e">
        <v>#N/A</v>
      </c>
      <c r="AJ8" s="88" t="e">
        <v>#N/A</v>
      </c>
      <c r="AK8" s="88" t="e">
        <v>#N/A</v>
      </c>
      <c r="AL8" s="88" t="e">
        <v>#N/A</v>
      </c>
      <c r="AM8" s="88" t="e">
        <v>#N/A</v>
      </c>
      <c r="AO8" s="88" t="s">
        <v>1146</v>
      </c>
      <c r="AP8" s="88" t="s">
        <v>967</v>
      </c>
      <c r="AQ8" s="88" t="s">
        <v>1147</v>
      </c>
      <c r="AR8" s="15" t="e">
        <v>#N/A</v>
      </c>
      <c r="AS8" s="15" t="e">
        <v>#N/A</v>
      </c>
      <c r="AT8" s="15" t="e">
        <v>#N/A</v>
      </c>
      <c r="AU8" s="15" t="e">
        <v>#N/A</v>
      </c>
      <c r="AV8" s="15" t="e">
        <v>#N/A</v>
      </c>
      <c r="AW8" s="15" t="e">
        <v>#N/A</v>
      </c>
      <c r="AX8" s="15" t="e">
        <v>#N/A</v>
      </c>
      <c r="AY8" s="15" t="e">
        <v>#N/A</v>
      </c>
      <c r="BW8" s="2" t="s">
        <v>1146</v>
      </c>
      <c r="BY8" s="88" t="e">
        <v>#N/A</v>
      </c>
      <c r="BZ8" s="88" t="e">
        <v>#N/A</v>
      </c>
      <c r="CA8" s="88" t="e">
        <v>#N/A</v>
      </c>
      <c r="CB8" s="88" t="e">
        <v>#N/A</v>
      </c>
      <c r="CC8" s="88" t="e">
        <v>#N/A</v>
      </c>
      <c r="CD8" s="88" t="e">
        <v>#N/A</v>
      </c>
      <c r="CE8" s="88" t="e">
        <v>#N/A</v>
      </c>
      <c r="CF8" s="88" t="e">
        <v>#N/A</v>
      </c>
      <c r="CI8" s="88" t="s">
        <v>1146</v>
      </c>
      <c r="CK8" s="15" t="e">
        <v>#N/A</v>
      </c>
      <c r="CL8" s="15" t="e">
        <v>#N/A</v>
      </c>
      <c r="CM8" s="15" t="e">
        <v>#N/A</v>
      </c>
      <c r="CN8" s="15" t="e">
        <v>#N/A</v>
      </c>
      <c r="CO8" s="15" t="e">
        <v>#N/A</v>
      </c>
      <c r="CP8" s="15" t="e">
        <v>#N/A</v>
      </c>
      <c r="CQ8" s="15" t="e">
        <v>#N/A</v>
      </c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C9" s="88" t="s">
        <v>1148</v>
      </c>
      <c r="AD9" s="88" t="s">
        <v>967</v>
      </c>
      <c r="AE9" s="88" t="s">
        <v>1147</v>
      </c>
      <c r="AF9" s="88" t="e">
        <v>#N/A</v>
      </c>
      <c r="AG9" s="88" t="e">
        <v>#N/A</v>
      </c>
      <c r="AH9" s="88" t="e">
        <v>#N/A</v>
      </c>
      <c r="AI9" s="88" t="e">
        <v>#N/A</v>
      </c>
      <c r="AJ9" s="88" t="e">
        <v>#N/A</v>
      </c>
      <c r="AK9" s="88" t="e">
        <v>#N/A</v>
      </c>
      <c r="AL9" s="88" t="e">
        <v>#N/A</v>
      </c>
      <c r="AM9" s="88" t="e">
        <v>#N/A</v>
      </c>
      <c r="AO9" s="88" t="s">
        <v>1148</v>
      </c>
      <c r="AP9" s="88" t="s">
        <v>967</v>
      </c>
      <c r="AQ9" s="88" t="s">
        <v>1147</v>
      </c>
      <c r="AR9" s="15" t="e">
        <v>#N/A</v>
      </c>
      <c r="AS9" s="15" t="e">
        <v>#N/A</v>
      </c>
      <c r="AT9" s="15" t="e">
        <v>#N/A</v>
      </c>
      <c r="AU9" s="15" t="e">
        <v>#N/A</v>
      </c>
      <c r="AV9" s="15" t="e">
        <v>#N/A</v>
      </c>
      <c r="AW9" s="15" t="e">
        <v>#N/A</v>
      </c>
      <c r="AX9" s="15" t="e">
        <v>#N/A</v>
      </c>
      <c r="AY9" s="15" t="e">
        <v>#N/A</v>
      </c>
      <c r="BW9" s="2" t="s">
        <v>1148</v>
      </c>
      <c r="BY9" s="88" t="e">
        <v>#N/A</v>
      </c>
      <c r="BZ9" s="88" t="e">
        <v>#N/A</v>
      </c>
      <c r="CA9" s="88" t="e">
        <v>#N/A</v>
      </c>
      <c r="CB9" s="88" t="e">
        <v>#N/A</v>
      </c>
      <c r="CC9" s="88" t="e">
        <v>#N/A</v>
      </c>
      <c r="CD9" s="88" t="e">
        <v>#N/A</v>
      </c>
      <c r="CE9" s="88" t="e">
        <v>#N/A</v>
      </c>
      <c r="CF9" s="88" t="e">
        <v>#N/A</v>
      </c>
      <c r="CI9" s="88" t="s">
        <v>1148</v>
      </c>
      <c r="CK9" s="15" t="e">
        <v>#N/A</v>
      </c>
      <c r="CL9" s="15" t="e">
        <v>#N/A</v>
      </c>
      <c r="CM9" s="15" t="e">
        <v>#N/A</v>
      </c>
      <c r="CN9" s="15" t="e">
        <v>#N/A</v>
      </c>
      <c r="CO9" s="15" t="e">
        <v>#N/A</v>
      </c>
      <c r="CP9" s="15" t="e">
        <v>#N/A</v>
      </c>
      <c r="CQ9" s="15" t="e">
        <v>#N/A</v>
      </c>
    </row>
    <row r="10" spans="1:95" ht="15" customHeight="1">
      <c r="A10" s="3">
        <v>1</v>
      </c>
      <c r="B10" s="7" t="s">
        <v>1136</v>
      </c>
      <c r="C10" s="8" t="s">
        <v>970</v>
      </c>
      <c r="D10" s="143" t="s">
        <v>1142</v>
      </c>
      <c r="E10" s="9" t="s">
        <v>967</v>
      </c>
      <c r="F10" s="10" t="s">
        <v>982</v>
      </c>
      <c r="G10" s="11" t="e">
        <v>#N/A</v>
      </c>
      <c r="H10" s="12" t="e">
        <v>#N/A</v>
      </c>
      <c r="I10" s="12" t="e">
        <v>#N/A</v>
      </c>
      <c r="J10" s="12" t="e">
        <v>#N/A</v>
      </c>
      <c r="K10" s="12" t="e">
        <v>#N/A</v>
      </c>
      <c r="L10" s="12" t="e">
        <v>#N/A</v>
      </c>
      <c r="M10" s="12" t="e">
        <v>#N/A</v>
      </c>
      <c r="N10" s="13" t="e">
        <v>#N/A</v>
      </c>
      <c r="P10" s="143" t="s">
        <v>1142</v>
      </c>
      <c r="Q10" s="9" t="s">
        <v>967</v>
      </c>
      <c r="R10" s="10" t="s">
        <v>982</v>
      </c>
      <c r="S10" s="11" t="e">
        <v>#N/A</v>
      </c>
      <c r="T10" s="12" t="e">
        <v>#N/A</v>
      </c>
      <c r="U10" s="12" t="e">
        <v>#N/A</v>
      </c>
      <c r="V10" s="12" t="e">
        <v>#N/A</v>
      </c>
      <c r="W10" s="12" t="e">
        <v>#N/A</v>
      </c>
      <c r="X10" s="12" t="e">
        <v>#N/A</v>
      </c>
      <c r="Y10" s="12" t="e">
        <v>#N/A</v>
      </c>
      <c r="Z10" s="13" t="e">
        <v>#N/A</v>
      </c>
      <c r="AA10" s="37"/>
      <c r="AB10" s="8">
        <v>80</v>
      </c>
      <c r="AC10" s="88" t="s">
        <v>1149</v>
      </c>
      <c r="AD10" s="88" t="s">
        <v>967</v>
      </c>
      <c r="AE10" s="88" t="s">
        <v>1150</v>
      </c>
      <c r="AF10" s="88" t="e">
        <v>#N/A</v>
      </c>
      <c r="AG10" s="88" t="e">
        <v>#N/A</v>
      </c>
      <c r="AH10" s="88" t="e">
        <v>#N/A</v>
      </c>
      <c r="AI10" s="88" t="e">
        <v>#N/A</v>
      </c>
      <c r="AJ10" s="88" t="e">
        <v>#N/A</v>
      </c>
      <c r="AK10" s="88" t="e">
        <v>#N/A</v>
      </c>
      <c r="AL10" s="88" t="e">
        <v>#N/A</v>
      </c>
      <c r="AM10" s="88" t="e">
        <v>#N/A</v>
      </c>
      <c r="AO10" s="88" t="s">
        <v>1149</v>
      </c>
      <c r="AP10" s="88" t="s">
        <v>967</v>
      </c>
      <c r="AQ10" s="88" t="s">
        <v>1150</v>
      </c>
      <c r="AR10" s="15" t="e">
        <v>#N/A</v>
      </c>
      <c r="AS10" s="15" t="e">
        <v>#N/A</v>
      </c>
      <c r="AT10" s="15" t="e">
        <v>#N/A</v>
      </c>
      <c r="AU10" s="15" t="e">
        <v>#N/A</v>
      </c>
      <c r="AV10" s="15" t="e">
        <v>#N/A</v>
      </c>
      <c r="AW10" s="15" t="e">
        <v>#N/A</v>
      </c>
      <c r="AX10" s="15" t="e">
        <v>#N/A</v>
      </c>
      <c r="AY10" s="15" t="e">
        <v>#N/A</v>
      </c>
      <c r="BA10" s="88" t="s">
        <v>971</v>
      </c>
      <c r="BM10" s="88" t="s">
        <v>971</v>
      </c>
      <c r="BW10" s="2" t="s">
        <v>1149</v>
      </c>
      <c r="BY10" s="88" t="e">
        <v>#N/A</v>
      </c>
      <c r="BZ10" s="88" t="e">
        <v>#N/A</v>
      </c>
      <c r="CA10" s="88" t="e">
        <v>#N/A</v>
      </c>
      <c r="CB10" s="88" t="e">
        <v>#N/A</v>
      </c>
      <c r="CC10" s="88" t="e">
        <v>#N/A</v>
      </c>
      <c r="CD10" s="88" t="e">
        <v>#N/A</v>
      </c>
      <c r="CE10" s="88" t="e">
        <v>#N/A</v>
      </c>
      <c r="CF10" s="88" t="e">
        <v>#N/A</v>
      </c>
      <c r="CI10" s="88" t="s">
        <v>1149</v>
      </c>
      <c r="CK10" s="15" t="e">
        <v>#N/A</v>
      </c>
      <c r="CL10" s="15" t="e">
        <v>#N/A</v>
      </c>
      <c r="CM10" s="15" t="e">
        <v>#N/A</v>
      </c>
      <c r="CN10" s="15" t="e">
        <v>#N/A</v>
      </c>
      <c r="CO10" s="15" t="e">
        <v>#N/A</v>
      </c>
      <c r="CP10" s="15" t="e">
        <v>#N/A</v>
      </c>
      <c r="CQ10" s="15" t="e">
        <v>#N/A</v>
      </c>
    </row>
    <row r="11" spans="1:95">
      <c r="A11" s="3">
        <v>2</v>
      </c>
      <c r="C11" s="88">
        <v>-1</v>
      </c>
      <c r="D11" s="143"/>
      <c r="E11" s="9" t="s">
        <v>968</v>
      </c>
      <c r="F11" s="10" t="s">
        <v>982</v>
      </c>
      <c r="G11" s="18" t="e">
        <v>#N/A</v>
      </c>
      <c r="H11" s="19" t="e">
        <v>#N/A</v>
      </c>
      <c r="I11" s="19">
        <v>1510</v>
      </c>
      <c r="J11" s="19">
        <v>1510</v>
      </c>
      <c r="K11" s="19">
        <v>1510</v>
      </c>
      <c r="L11" s="19">
        <v>1510</v>
      </c>
      <c r="M11" s="19">
        <v>1510</v>
      </c>
      <c r="N11" s="20">
        <v>1510</v>
      </c>
      <c r="P11" s="143"/>
      <c r="Q11" s="9" t="s">
        <v>968</v>
      </c>
      <c r="R11" s="10" t="s">
        <v>982</v>
      </c>
      <c r="S11" s="18" t="e">
        <v>#N/A</v>
      </c>
      <c r="T11" s="19" t="e">
        <v>#N/A</v>
      </c>
      <c r="U11" s="19">
        <v>37.700000000000003</v>
      </c>
      <c r="V11" s="19">
        <v>37.700000000000003</v>
      </c>
      <c r="W11" s="19">
        <v>37.700000000000003</v>
      </c>
      <c r="X11" s="19">
        <v>37.700000000000003</v>
      </c>
      <c r="Y11" s="19">
        <v>37.700000000000003</v>
      </c>
      <c r="Z11" s="20">
        <v>37.700000000000003</v>
      </c>
      <c r="AA11" s="37"/>
      <c r="AB11" s="8">
        <v>95</v>
      </c>
      <c r="AC11" s="88" t="e">
        <v>#REF!</v>
      </c>
      <c r="AD11" s="88" t="e">
        <v>#REF!</v>
      </c>
      <c r="AE11" s="88" t="e">
        <v>#REF!</v>
      </c>
      <c r="AF11" s="88" t="e">
        <v>#REF!</v>
      </c>
      <c r="AG11" s="88" t="e">
        <v>#REF!</v>
      </c>
      <c r="AH11" s="88" t="e">
        <v>#REF!</v>
      </c>
      <c r="AI11" s="88" t="e">
        <v>#REF!</v>
      </c>
      <c r="AJ11" s="88" t="e">
        <v>#REF!</v>
      </c>
      <c r="AK11" s="88" t="e">
        <v>#REF!</v>
      </c>
      <c r="AL11" s="88" t="e">
        <v>#REF!</v>
      </c>
      <c r="AM11" s="88" t="e">
        <v>#REF!</v>
      </c>
      <c r="AO11" s="88" t="e">
        <v>#REF!</v>
      </c>
      <c r="AP11" s="88" t="e">
        <v>#REF!</v>
      </c>
      <c r="AQ11" s="88" t="e">
        <v>#REF!</v>
      </c>
      <c r="AR11" s="15" t="e">
        <v>#REF!</v>
      </c>
      <c r="AS11" s="15" t="e">
        <v>#REF!</v>
      </c>
      <c r="AT11" s="15" t="e">
        <v>#REF!</v>
      </c>
      <c r="AU11" s="15" t="e">
        <v>#REF!</v>
      </c>
      <c r="AV11" s="15" t="e">
        <v>#REF!</v>
      </c>
      <c r="AW11" s="15" t="e">
        <v>#REF!</v>
      </c>
      <c r="AX11" s="15" t="e">
        <v>#REF!</v>
      </c>
      <c r="AY11" s="15" t="e">
        <v>#REF!</v>
      </c>
      <c r="BC11" s="88">
        <v>2015</v>
      </c>
      <c r="BD11" s="88">
        <v>2020</v>
      </c>
      <c r="BE11" s="88">
        <v>2025</v>
      </c>
      <c r="BF11" s="88">
        <v>2030</v>
      </c>
      <c r="BG11" s="88">
        <v>2035</v>
      </c>
      <c r="BH11" s="88">
        <v>2040</v>
      </c>
      <c r="BI11" s="88">
        <v>2045</v>
      </c>
      <c r="BJ11" s="88">
        <v>2050</v>
      </c>
      <c r="BN11" s="88">
        <v>2015</v>
      </c>
      <c r="BO11" s="88">
        <v>2020</v>
      </c>
      <c r="BP11" s="88">
        <v>2025</v>
      </c>
      <c r="BQ11" s="88">
        <v>2030</v>
      </c>
      <c r="BR11" s="88">
        <v>2035</v>
      </c>
      <c r="BS11" s="88">
        <v>2040</v>
      </c>
      <c r="BT11" s="88">
        <v>2045</v>
      </c>
      <c r="BU11" s="88">
        <v>2050</v>
      </c>
      <c r="BW11" s="2" t="e">
        <v>#REF!</v>
      </c>
      <c r="BY11" s="88" t="e">
        <v>#REF!</v>
      </c>
      <c r="BZ11" s="88" t="e">
        <v>#REF!</v>
      </c>
      <c r="CA11" s="88" t="e">
        <v>#REF!</v>
      </c>
      <c r="CB11" s="88" t="e">
        <v>#REF!</v>
      </c>
      <c r="CC11" s="88" t="e">
        <v>#REF!</v>
      </c>
      <c r="CD11" s="88" t="e">
        <v>#REF!</v>
      </c>
      <c r="CE11" s="88" t="e">
        <v>#REF!</v>
      </c>
      <c r="CF11" s="88" t="e">
        <v>#REF!</v>
      </c>
      <c r="CI11" s="88" t="e">
        <v>#REF!</v>
      </c>
      <c r="CK11" s="15" t="e">
        <v>#REF!</v>
      </c>
      <c r="CL11" s="15" t="e">
        <v>#REF!</v>
      </c>
      <c r="CM11" s="15" t="e">
        <v>#REF!</v>
      </c>
      <c r="CN11" s="15" t="e">
        <v>#REF!</v>
      </c>
      <c r="CO11" s="15" t="e">
        <v>#REF!</v>
      </c>
      <c r="CP11" s="15" t="e">
        <v>#REF!</v>
      </c>
      <c r="CQ11" s="15" t="e">
        <v>#REF!</v>
      </c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 t="e">
        <v>#N/A</v>
      </c>
      <c r="H12" s="24" t="e">
        <v>#N/A</v>
      </c>
      <c r="I12" s="24">
        <v>1510</v>
      </c>
      <c r="J12" s="24">
        <v>1320</v>
      </c>
      <c r="K12" s="24">
        <v>1240</v>
      </c>
      <c r="L12" s="24">
        <v>1190</v>
      </c>
      <c r="M12" s="24">
        <v>1170</v>
      </c>
      <c r="N12" s="25">
        <v>1150</v>
      </c>
      <c r="P12" s="144"/>
      <c r="Q12" s="21" t="s">
        <v>969</v>
      </c>
      <c r="R12" s="22" t="s">
        <v>982</v>
      </c>
      <c r="S12" s="23" t="e">
        <v>#N/A</v>
      </c>
      <c r="T12" s="24" t="e">
        <v>#N/A</v>
      </c>
      <c r="U12" s="24">
        <v>37.703599436959585</v>
      </c>
      <c r="V12" s="24">
        <v>33.022420496514201</v>
      </c>
      <c r="W12" s="24">
        <v>30.98152721856421</v>
      </c>
      <c r="X12" s="24">
        <v>29.857935830771165</v>
      </c>
      <c r="Y12" s="24">
        <v>29.182318125229507</v>
      </c>
      <c r="Z12" s="25">
        <v>28.812241162024925</v>
      </c>
      <c r="AA12" s="37"/>
      <c r="AB12" s="8">
        <v>110</v>
      </c>
      <c r="AC12" s="88" t="e">
        <v>#REF!</v>
      </c>
      <c r="AD12" s="88" t="e">
        <v>#REF!</v>
      </c>
      <c r="AE12" s="88" t="e">
        <v>#REF!</v>
      </c>
      <c r="AF12" s="88" t="e">
        <v>#REF!</v>
      </c>
      <c r="AG12" s="88" t="e">
        <v>#REF!</v>
      </c>
      <c r="AH12" s="88" t="e">
        <v>#REF!</v>
      </c>
      <c r="AI12" s="88" t="e">
        <v>#REF!</v>
      </c>
      <c r="AJ12" s="88" t="e">
        <v>#REF!</v>
      </c>
      <c r="AK12" s="88" t="e">
        <v>#REF!</v>
      </c>
      <c r="AL12" s="88" t="e">
        <v>#REF!</v>
      </c>
      <c r="AM12" s="88" t="e">
        <v>#REF!</v>
      </c>
      <c r="AO12" s="88" t="e">
        <v>#REF!</v>
      </c>
      <c r="AP12" s="88" t="e">
        <v>#REF!</v>
      </c>
      <c r="AQ12" s="88" t="e">
        <v>#REF!</v>
      </c>
      <c r="AR12" s="15" t="e">
        <v>#REF!</v>
      </c>
      <c r="AS12" s="15" t="e">
        <v>#REF!</v>
      </c>
      <c r="AT12" s="15" t="e">
        <v>#REF!</v>
      </c>
      <c r="AU12" s="15" t="e">
        <v>#REF!</v>
      </c>
      <c r="AV12" s="15" t="e">
        <v>#REF!</v>
      </c>
      <c r="AW12" s="15" t="e">
        <v>#REF!</v>
      </c>
      <c r="AX12" s="15" t="e">
        <v>#REF!</v>
      </c>
      <c r="AY12" s="15" t="e">
        <v>#REF!</v>
      </c>
      <c r="BA12" s="8" t="s">
        <v>967</v>
      </c>
      <c r="BC12" s="88" t="e">
        <v>#N/A</v>
      </c>
      <c r="BD12" s="88" t="e">
        <v>#N/A</v>
      </c>
      <c r="BE12" s="88" t="e">
        <v>#N/A</v>
      </c>
      <c r="BF12" s="88" t="e">
        <v>#N/A</v>
      </c>
      <c r="BG12" s="88" t="e">
        <v>#N/A</v>
      </c>
      <c r="BH12" s="88" t="e">
        <v>#N/A</v>
      </c>
      <c r="BI12" s="88" t="e">
        <v>#N/A</v>
      </c>
      <c r="BJ12" s="88" t="e">
        <v>#N/A</v>
      </c>
      <c r="BM12" s="88" t="s">
        <v>967</v>
      </c>
      <c r="BN12" s="15" t="e">
        <v>#N/A</v>
      </c>
      <c r="BO12" s="15" t="e">
        <v>#N/A</v>
      </c>
      <c r="BP12" s="15" t="e">
        <v>#N/A</v>
      </c>
      <c r="BQ12" s="15" t="e">
        <v>#N/A</v>
      </c>
      <c r="BR12" s="15" t="e">
        <v>#N/A</v>
      </c>
      <c r="BS12" s="15" t="e">
        <v>#N/A</v>
      </c>
      <c r="BT12" s="15" t="e">
        <v>#N/A</v>
      </c>
      <c r="BU12" s="15" t="e">
        <v>#N/A</v>
      </c>
      <c r="BW12" s="2" t="e">
        <v>#REF!</v>
      </c>
      <c r="BY12" s="88" t="e">
        <v>#REF!</v>
      </c>
      <c r="BZ12" s="88" t="e">
        <v>#REF!</v>
      </c>
      <c r="CA12" s="88" t="e">
        <v>#REF!</v>
      </c>
      <c r="CB12" s="88" t="e">
        <v>#REF!</v>
      </c>
      <c r="CC12" s="88" t="e">
        <v>#REF!</v>
      </c>
      <c r="CD12" s="88" t="e">
        <v>#REF!</v>
      </c>
      <c r="CE12" s="88" t="e">
        <v>#REF!</v>
      </c>
      <c r="CF12" s="88" t="e">
        <v>#REF!</v>
      </c>
      <c r="CI12" s="88" t="e">
        <v>#REF!</v>
      </c>
      <c r="CK12" s="15" t="e">
        <v>#REF!</v>
      </c>
      <c r="CL12" s="15" t="e">
        <v>#REF!</v>
      </c>
      <c r="CM12" s="15" t="e">
        <v>#REF!</v>
      </c>
      <c r="CN12" s="15" t="e">
        <v>#REF!</v>
      </c>
      <c r="CO12" s="15" t="e">
        <v>#REF!</v>
      </c>
      <c r="CP12" s="15" t="e">
        <v>#REF!</v>
      </c>
      <c r="CQ12" s="15" t="e">
        <v>#REF!</v>
      </c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88" t="e">
        <v>#N/A</v>
      </c>
      <c r="BD13" s="88" t="e">
        <v>#N/A</v>
      </c>
      <c r="BE13" s="88" t="e">
        <v>#REF!</v>
      </c>
      <c r="BF13" s="88" t="e">
        <v>#REF!</v>
      </c>
      <c r="BG13" s="88" t="e">
        <v>#REF!</v>
      </c>
      <c r="BH13" s="88" t="e">
        <v>#REF!</v>
      </c>
      <c r="BI13" s="88" t="e">
        <v>#REF!</v>
      </c>
      <c r="BJ13" s="88" t="e">
        <v>#REF!</v>
      </c>
      <c r="BM13" s="88" t="s">
        <v>968</v>
      </c>
      <c r="BN13" s="15" t="e">
        <v>#N/A</v>
      </c>
      <c r="BO13" s="15" t="e">
        <v>#N/A</v>
      </c>
      <c r="BP13" s="15" t="e">
        <v>#REF!</v>
      </c>
      <c r="BQ13" s="15" t="e">
        <v>#REF!</v>
      </c>
      <c r="BR13" s="15" t="e">
        <v>#REF!</v>
      </c>
      <c r="BS13" s="15" t="e">
        <v>#REF!</v>
      </c>
      <c r="BT13" s="15" t="e">
        <v>#REF!</v>
      </c>
      <c r="BU13" s="15" t="e">
        <v>#REF!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88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88" t="e">
        <v>#N/A</v>
      </c>
      <c r="BD14" s="88" t="e">
        <v>#N/A</v>
      </c>
      <c r="BE14" s="88" t="e">
        <v>#REF!</v>
      </c>
      <c r="BF14" s="88" t="e">
        <v>#REF!</v>
      </c>
      <c r="BG14" s="88" t="e">
        <v>#REF!</v>
      </c>
      <c r="BH14" s="88" t="e">
        <v>#REF!</v>
      </c>
      <c r="BI14" s="88" t="e">
        <v>#REF!</v>
      </c>
      <c r="BJ14" s="88" t="e">
        <v>#REF!</v>
      </c>
      <c r="BM14" s="88" t="s">
        <v>969</v>
      </c>
      <c r="BN14" s="15" t="e">
        <v>#N/A</v>
      </c>
      <c r="BO14" s="15" t="e">
        <v>#N/A</v>
      </c>
      <c r="BP14" s="15" t="e">
        <v>#REF!</v>
      </c>
      <c r="BQ14" s="15" t="e">
        <v>#REF!</v>
      </c>
      <c r="BR14" s="15" t="e">
        <v>#REF!</v>
      </c>
      <c r="BS14" s="15" t="e">
        <v>#REF!</v>
      </c>
      <c r="BT14" s="15" t="e">
        <v>#REF!</v>
      </c>
      <c r="BU14" s="15" t="e">
        <v>#REF!</v>
      </c>
    </row>
    <row r="15" spans="1:95" ht="15" customHeight="1">
      <c r="A15" s="3">
        <v>1</v>
      </c>
      <c r="B15" s="7" t="s">
        <v>1136</v>
      </c>
      <c r="C15" s="8" t="s">
        <v>973</v>
      </c>
      <c r="D15" s="143" t="s">
        <v>1142</v>
      </c>
      <c r="E15" s="9" t="s">
        <v>967</v>
      </c>
      <c r="F15" s="10" t="s">
        <v>983</v>
      </c>
      <c r="G15" s="11" t="e">
        <v>#N/A</v>
      </c>
      <c r="H15" s="12" t="e">
        <v>#N/A</v>
      </c>
      <c r="I15" s="12" t="e">
        <v>#N/A</v>
      </c>
      <c r="J15" s="12" t="e">
        <v>#N/A</v>
      </c>
      <c r="K15" s="12" t="e">
        <v>#N/A</v>
      </c>
      <c r="L15" s="12" t="e">
        <v>#N/A</v>
      </c>
      <c r="M15" s="12" t="e">
        <v>#N/A</v>
      </c>
      <c r="N15" s="13" t="e">
        <v>#N/A</v>
      </c>
      <c r="P15" s="143" t="s">
        <v>1142</v>
      </c>
      <c r="Q15" s="9" t="s">
        <v>967</v>
      </c>
      <c r="R15" s="10" t="s">
        <v>983</v>
      </c>
      <c r="S15" s="11" t="e">
        <v>#N/A</v>
      </c>
      <c r="T15" s="12" t="e">
        <v>#N/A</v>
      </c>
      <c r="U15" s="12" t="e">
        <v>#N/A</v>
      </c>
      <c r="V15" s="12" t="e">
        <v>#N/A</v>
      </c>
      <c r="W15" s="12" t="e">
        <v>#N/A</v>
      </c>
      <c r="X15" s="12" t="e">
        <v>#N/A</v>
      </c>
      <c r="Y15" s="12" t="e">
        <v>#N/A</v>
      </c>
      <c r="Z15" s="13" t="e">
        <v>#N/A</v>
      </c>
    </row>
    <row r="16" spans="1:95" ht="15.75" thickBot="1">
      <c r="A16" s="3">
        <v>2</v>
      </c>
      <c r="C16" s="88">
        <v>-1</v>
      </c>
      <c r="D16" s="143"/>
      <c r="E16" s="9" t="s">
        <v>968</v>
      </c>
      <c r="F16" s="10" t="s">
        <v>983</v>
      </c>
      <c r="G16" s="18" t="e">
        <v>#N/A</v>
      </c>
      <c r="H16" s="19" t="e">
        <v>#N/A</v>
      </c>
      <c r="I16" s="19">
        <v>1510</v>
      </c>
      <c r="J16" s="19">
        <v>1510</v>
      </c>
      <c r="K16" s="19">
        <v>1510</v>
      </c>
      <c r="L16" s="19">
        <v>1510</v>
      </c>
      <c r="M16" s="19">
        <v>1510</v>
      </c>
      <c r="N16" s="20">
        <v>1510</v>
      </c>
      <c r="P16" s="143"/>
      <c r="Q16" s="9" t="s">
        <v>968</v>
      </c>
      <c r="R16" s="10" t="s">
        <v>983</v>
      </c>
      <c r="S16" s="18" t="e">
        <v>#N/A</v>
      </c>
      <c r="T16" s="19" t="e">
        <v>#N/A</v>
      </c>
      <c r="U16" s="19">
        <v>37.700000000000003</v>
      </c>
      <c r="V16" s="19">
        <v>37.700000000000003</v>
      </c>
      <c r="W16" s="19">
        <v>37.700000000000003</v>
      </c>
      <c r="X16" s="19">
        <v>37.700000000000003</v>
      </c>
      <c r="Y16" s="19">
        <v>37.700000000000003</v>
      </c>
      <c r="Z16" s="20">
        <v>37.700000000000003</v>
      </c>
      <c r="AF16" s="88">
        <v>2015</v>
      </c>
      <c r="AG16" s="88">
        <v>2020</v>
      </c>
      <c r="AH16" s="88">
        <v>2025</v>
      </c>
      <c r="AI16" s="88">
        <v>2030</v>
      </c>
      <c r="AJ16" s="88">
        <v>2035</v>
      </c>
      <c r="AK16" s="88">
        <v>2040</v>
      </c>
      <c r="AL16" s="88">
        <v>2045</v>
      </c>
      <c r="AM16" s="88">
        <v>2050</v>
      </c>
      <c r="AR16" s="88">
        <v>2015</v>
      </c>
      <c r="AS16" s="88">
        <v>2020</v>
      </c>
      <c r="AT16" s="88">
        <v>2025</v>
      </c>
      <c r="AU16" s="88">
        <v>2030</v>
      </c>
      <c r="AV16" s="88">
        <v>2035</v>
      </c>
      <c r="AW16" s="88">
        <v>2040</v>
      </c>
      <c r="AX16" s="88">
        <v>2045</v>
      </c>
      <c r="AY16" s="88">
        <v>2050</v>
      </c>
    </row>
    <row r="17" spans="1:95" ht="15.75" thickBot="1">
      <c r="A17" s="3">
        <v>3</v>
      </c>
      <c r="D17" s="144"/>
      <c r="E17" s="21" t="s">
        <v>969</v>
      </c>
      <c r="F17" s="22" t="s">
        <v>983</v>
      </c>
      <c r="G17" s="23" t="e">
        <v>#N/A</v>
      </c>
      <c r="H17" s="24" t="e">
        <v>#N/A</v>
      </c>
      <c r="I17" s="24">
        <v>1510</v>
      </c>
      <c r="J17" s="24">
        <v>1440</v>
      </c>
      <c r="K17" s="24">
        <v>1410</v>
      </c>
      <c r="L17" s="24">
        <v>1400</v>
      </c>
      <c r="M17" s="24">
        <v>1390</v>
      </c>
      <c r="N17" s="25">
        <v>1380</v>
      </c>
      <c r="P17" s="144"/>
      <c r="Q17" s="21" t="s">
        <v>969</v>
      </c>
      <c r="R17" s="22" t="s">
        <v>983</v>
      </c>
      <c r="S17" s="23" t="e">
        <v>#N/A</v>
      </c>
      <c r="T17" s="24" t="e">
        <v>#N/A</v>
      </c>
      <c r="U17" s="24">
        <v>37.703599436959585</v>
      </c>
      <c r="V17" s="24">
        <v>36.093175125125747</v>
      </c>
      <c r="W17" s="24">
        <v>35.34289600390769</v>
      </c>
      <c r="X17" s="24">
        <v>34.91560239400895</v>
      </c>
      <c r="Y17" s="24">
        <v>34.653454543276844</v>
      </c>
      <c r="Z17" s="25">
        <v>34.508131168635572</v>
      </c>
      <c r="AA17" s="39"/>
      <c r="AB17" s="8">
        <v>6</v>
      </c>
      <c r="AC17" s="131" t="s">
        <v>1142</v>
      </c>
      <c r="AD17" s="131" t="s">
        <v>968</v>
      </c>
      <c r="AE17" s="131" t="s">
        <v>979</v>
      </c>
      <c r="AF17" s="131" t="e">
        <v>#N/A</v>
      </c>
      <c r="AG17" s="131" t="e">
        <v>#N/A</v>
      </c>
      <c r="AH17" s="131">
        <v>1510</v>
      </c>
      <c r="AI17" s="131">
        <v>1510</v>
      </c>
      <c r="AJ17" s="131">
        <v>1510</v>
      </c>
      <c r="AK17" s="131">
        <v>1510</v>
      </c>
      <c r="AL17" s="131">
        <v>1510</v>
      </c>
      <c r="AM17" s="131">
        <v>1510</v>
      </c>
      <c r="AO17" s="131" t="s">
        <v>1142</v>
      </c>
      <c r="AP17" s="131" t="s">
        <v>968</v>
      </c>
      <c r="AQ17" s="131" t="s">
        <v>979</v>
      </c>
      <c r="AR17" s="132" t="e">
        <v>#N/A</v>
      </c>
      <c r="AS17" s="132" t="e">
        <v>#N/A</v>
      </c>
      <c r="AT17" s="132">
        <v>37.703599436959585</v>
      </c>
      <c r="AU17" s="132">
        <v>37.703599436959585</v>
      </c>
      <c r="AV17" s="132">
        <v>37.703599436959585</v>
      </c>
      <c r="AW17" s="132">
        <v>37.703599436959585</v>
      </c>
      <c r="AX17" s="132">
        <v>37.703599436959585</v>
      </c>
      <c r="AY17" s="132">
        <v>37.703599436959585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88" t="s">
        <v>971</v>
      </c>
    </row>
    <row r="18" spans="1:95" ht="15.75" thickBot="1">
      <c r="AA18" s="39"/>
      <c r="AB18" s="8">
        <v>21</v>
      </c>
      <c r="AC18" s="131" t="s">
        <v>1143</v>
      </c>
      <c r="AD18" s="131" t="s">
        <v>968</v>
      </c>
      <c r="AE18" s="131" t="s">
        <v>979</v>
      </c>
      <c r="AF18" s="131" t="e">
        <v>#N/A</v>
      </c>
      <c r="AG18" s="131" t="e">
        <v>#N/A</v>
      </c>
      <c r="AH18" s="131">
        <v>2920</v>
      </c>
      <c r="AI18" s="131">
        <v>2760</v>
      </c>
      <c r="AJ18" s="131">
        <v>2710</v>
      </c>
      <c r="AK18" s="131">
        <v>2680</v>
      </c>
      <c r="AL18" s="131">
        <v>2640</v>
      </c>
      <c r="AM18" s="131">
        <v>2580</v>
      </c>
      <c r="AO18" s="131" t="s">
        <v>1143</v>
      </c>
      <c r="AP18" s="131" t="s">
        <v>968</v>
      </c>
      <c r="AQ18" s="131" t="s">
        <v>979</v>
      </c>
      <c r="AR18" s="132" t="e">
        <v>#N/A</v>
      </c>
      <c r="AS18" s="132" t="e">
        <v>#N/A</v>
      </c>
      <c r="AT18" s="132">
        <v>59.772772974059926</v>
      </c>
      <c r="AU18" s="132">
        <v>56.568395572093706</v>
      </c>
      <c r="AV18" s="132">
        <v>55.507782802473351</v>
      </c>
      <c r="AW18" s="132">
        <v>54.853882788104784</v>
      </c>
      <c r="AX18" s="132">
        <v>54.036449545508766</v>
      </c>
      <c r="AY18" s="132">
        <v>52.939924569649982</v>
      </c>
      <c r="BB18" s="9" t="s">
        <v>974</v>
      </c>
      <c r="BC18" s="29" t="e">
        <v>#N/A</v>
      </c>
      <c r="BD18" s="27" t="e">
        <v>#N/A</v>
      </c>
      <c r="BE18" s="27" t="e">
        <v>#N/A</v>
      </c>
      <c r="BF18" s="27" t="e">
        <v>#N/A</v>
      </c>
      <c r="BG18" s="27" t="e">
        <v>#N/A</v>
      </c>
      <c r="BH18" s="27" t="e">
        <v>#N/A</v>
      </c>
      <c r="BI18" s="27" t="e">
        <v>#N/A</v>
      </c>
      <c r="BJ18" s="28" t="e">
        <v>#N/A</v>
      </c>
      <c r="BM18" s="9" t="s">
        <v>974</v>
      </c>
      <c r="BN18" s="30" t="e">
        <v>#N/A</v>
      </c>
      <c r="BO18" s="31" t="e">
        <v>#N/A</v>
      </c>
      <c r="BP18" s="31" t="e">
        <v>#N/A</v>
      </c>
      <c r="BQ18" s="31" t="e">
        <v>#N/A</v>
      </c>
      <c r="BR18" s="31" t="e">
        <v>#N/A</v>
      </c>
      <c r="BS18" s="31" t="e">
        <v>#N/A</v>
      </c>
      <c r="BT18" s="31" t="e">
        <v>#N/A</v>
      </c>
      <c r="BU18" s="32" t="e">
        <v>#N/A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88">
        <v>2015</v>
      </c>
      <c r="CK18" s="88">
        <v>2020</v>
      </c>
      <c r="CL18" s="88">
        <v>2025</v>
      </c>
      <c r="CM18" s="88">
        <v>2030</v>
      </c>
      <c r="CN18" s="88">
        <v>2035</v>
      </c>
      <c r="CO18" s="88">
        <v>2040</v>
      </c>
      <c r="CP18" s="88">
        <v>2045</v>
      </c>
      <c r="CQ18" s="88">
        <v>2050</v>
      </c>
    </row>
    <row r="19" spans="1:95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131" t="s">
        <v>1144</v>
      </c>
      <c r="AD19" s="131" t="s">
        <v>968</v>
      </c>
      <c r="AE19" s="131" t="s">
        <v>1145</v>
      </c>
      <c r="AF19" s="131" t="e">
        <v>#N/A</v>
      </c>
      <c r="AG19" s="131" t="e">
        <v>#N/A</v>
      </c>
      <c r="AH19" s="131">
        <v>2920</v>
      </c>
      <c r="AI19" s="131">
        <v>2710</v>
      </c>
      <c r="AJ19" s="131">
        <v>2640</v>
      </c>
      <c r="AK19" s="131">
        <v>2600</v>
      </c>
      <c r="AL19" s="131">
        <v>2550</v>
      </c>
      <c r="AM19" s="131">
        <v>2480</v>
      </c>
      <c r="AO19" s="131" t="s">
        <v>1144</v>
      </c>
      <c r="AP19" s="131" t="s">
        <v>968</v>
      </c>
      <c r="AQ19" s="131" t="s">
        <v>1145</v>
      </c>
      <c r="AR19" s="132" t="e">
        <v>#N/A</v>
      </c>
      <c r="AS19" s="132" t="e">
        <v>#N/A</v>
      </c>
      <c r="AT19" s="132">
        <v>67.062135531872116</v>
      </c>
      <c r="AU19" s="132">
        <v>62.295562975752887</v>
      </c>
      <c r="AV19" s="132">
        <v>60.737639490427767</v>
      </c>
      <c r="AW19" s="132">
        <v>59.782123720133768</v>
      </c>
      <c r="AX19" s="132">
        <v>58.593053042079909</v>
      </c>
      <c r="AY19" s="132">
        <v>57.007542231354613</v>
      </c>
      <c r="BB19" s="21" t="s">
        <v>975</v>
      </c>
      <c r="BC19" s="21" t="e">
        <v>#N/A</v>
      </c>
      <c r="BD19" s="22" t="e">
        <v>#N/A</v>
      </c>
      <c r="BE19" s="22" t="e">
        <v>#N/A</v>
      </c>
      <c r="BF19" s="22" t="e">
        <v>#N/A</v>
      </c>
      <c r="BG19" s="22" t="e">
        <v>#N/A</v>
      </c>
      <c r="BH19" s="22" t="e">
        <v>#N/A</v>
      </c>
      <c r="BI19" s="22" t="e">
        <v>#N/A</v>
      </c>
      <c r="BJ19" s="33" t="e">
        <v>#N/A</v>
      </c>
      <c r="BM19" s="21" t="s">
        <v>975</v>
      </c>
      <c r="BN19" s="34" t="e">
        <v>#N/A</v>
      </c>
      <c r="BO19" s="35" t="e">
        <v>#N/A</v>
      </c>
      <c r="BP19" s="35" t="e">
        <v>#N/A</v>
      </c>
      <c r="BQ19" s="35" t="e">
        <v>#N/A</v>
      </c>
      <c r="BR19" s="35" t="e">
        <v>#N/A</v>
      </c>
      <c r="BS19" s="35" t="e">
        <v>#N/A</v>
      </c>
      <c r="BT19" s="35" t="e">
        <v>#N/A</v>
      </c>
      <c r="BU19" s="36" t="e">
        <v>#N/A</v>
      </c>
      <c r="BW19" s="2" t="s">
        <v>1142</v>
      </c>
      <c r="BY19" s="88" t="e">
        <v>#N/A</v>
      </c>
      <c r="BZ19" s="88" t="e">
        <v>#N/A</v>
      </c>
      <c r="CA19" s="88" t="e">
        <v>#N/A</v>
      </c>
      <c r="CB19" s="88" t="e">
        <v>#N/A</v>
      </c>
      <c r="CC19" s="88" t="e">
        <v>#N/A</v>
      </c>
      <c r="CD19" s="88" t="e">
        <v>#N/A</v>
      </c>
      <c r="CE19" s="88" t="e">
        <v>#N/A</v>
      </c>
      <c r="CF19" s="88" t="e">
        <v>#N/A</v>
      </c>
      <c r="CG19" s="17" t="e">
        <v>#N/A</v>
      </c>
      <c r="CI19" s="88" t="s">
        <v>1142</v>
      </c>
      <c r="CK19" s="15" t="e">
        <v>#N/A</v>
      </c>
      <c r="CL19" s="15" t="e">
        <v>#N/A</v>
      </c>
      <c r="CM19" s="15" t="e">
        <v>#N/A</v>
      </c>
      <c r="CN19" s="15" t="e">
        <v>#N/A</v>
      </c>
      <c r="CO19" s="15" t="e">
        <v>#N/A</v>
      </c>
      <c r="CP19" s="15" t="e">
        <v>#N/A</v>
      </c>
      <c r="CQ19" s="15" t="e">
        <v>#N/A</v>
      </c>
    </row>
    <row r="20" spans="1:95" ht="15" customHeight="1">
      <c r="A20" s="3">
        <v>1</v>
      </c>
      <c r="B20" s="7" t="s">
        <v>1137</v>
      </c>
      <c r="C20" s="8" t="s">
        <v>966</v>
      </c>
      <c r="D20" s="143" t="s">
        <v>1143</v>
      </c>
      <c r="E20" s="9" t="s">
        <v>967</v>
      </c>
      <c r="F20" s="10" t="s">
        <v>979</v>
      </c>
      <c r="G20" s="11" t="e">
        <v>#N/A</v>
      </c>
      <c r="H20" s="12" t="e">
        <v>#N/A</v>
      </c>
      <c r="I20" s="12" t="e">
        <v>#N/A</v>
      </c>
      <c r="J20" s="12" t="e">
        <v>#N/A</v>
      </c>
      <c r="K20" s="12" t="e">
        <v>#N/A</v>
      </c>
      <c r="L20" s="12" t="e">
        <v>#N/A</v>
      </c>
      <c r="M20" s="12" t="e">
        <v>#N/A</v>
      </c>
      <c r="N20" s="13" t="e">
        <v>#N/A</v>
      </c>
      <c r="P20" s="143" t="s">
        <v>1143</v>
      </c>
      <c r="Q20" s="9" t="s">
        <v>967</v>
      </c>
      <c r="R20" s="10" t="s">
        <v>979</v>
      </c>
      <c r="S20" s="11" t="e">
        <v>#N/A</v>
      </c>
      <c r="T20" s="12" t="e">
        <v>#N/A</v>
      </c>
      <c r="U20" s="12" t="e">
        <v>#N/A</v>
      </c>
      <c r="V20" s="12" t="e">
        <v>#N/A</v>
      </c>
      <c r="W20" s="12" t="e">
        <v>#N/A</v>
      </c>
      <c r="X20" s="12" t="e">
        <v>#N/A</v>
      </c>
      <c r="Y20" s="12" t="e">
        <v>#N/A</v>
      </c>
      <c r="Z20" s="13" t="e">
        <v>#N/A</v>
      </c>
      <c r="AA20" s="39"/>
      <c r="AB20" s="8">
        <v>51</v>
      </c>
      <c r="AC20" s="131" t="s">
        <v>1146</v>
      </c>
      <c r="AD20" s="131" t="s">
        <v>968</v>
      </c>
      <c r="AE20" s="131" t="s">
        <v>1147</v>
      </c>
      <c r="AF20" s="131" t="e">
        <v>#N/A</v>
      </c>
      <c r="AG20" s="131" t="e">
        <v>#N/A</v>
      </c>
      <c r="AH20" s="131">
        <v>4480</v>
      </c>
      <c r="AI20" s="131">
        <v>3920</v>
      </c>
      <c r="AJ20" s="131">
        <v>3750</v>
      </c>
      <c r="AK20" s="131">
        <v>3640</v>
      </c>
      <c r="AL20" s="131">
        <v>3510</v>
      </c>
      <c r="AM20" s="131">
        <v>3340</v>
      </c>
      <c r="AO20" s="131" t="s">
        <v>1146</v>
      </c>
      <c r="AP20" s="131" t="s">
        <v>968</v>
      </c>
      <c r="AQ20" s="131" t="s">
        <v>1147</v>
      </c>
      <c r="AR20" s="132" t="e">
        <v>#N/A</v>
      </c>
      <c r="AS20" s="132" t="e">
        <v>#N/A</v>
      </c>
      <c r="AT20" s="132">
        <v>98.578993230109248</v>
      </c>
      <c r="AU20" s="132">
        <v>86.288207675671529</v>
      </c>
      <c r="AV20" s="132">
        <v>82.430017964705414</v>
      </c>
      <c r="AW20" s="132">
        <v>80.102729741939882</v>
      </c>
      <c r="AX20" s="132">
        <v>77.248206342048363</v>
      </c>
      <c r="AY20" s="132">
        <v>73.514067126125184</v>
      </c>
      <c r="BW20" s="2" t="s">
        <v>1143</v>
      </c>
      <c r="BY20" s="88" t="e">
        <v>#N/A</v>
      </c>
      <c r="BZ20" s="88" t="e">
        <v>#N/A</v>
      </c>
      <c r="CA20" s="88" t="e">
        <v>#N/A</v>
      </c>
      <c r="CB20" s="88" t="e">
        <v>#N/A</v>
      </c>
      <c r="CC20" s="88" t="e">
        <v>#N/A</v>
      </c>
      <c r="CD20" s="88" t="e">
        <v>#N/A</v>
      </c>
      <c r="CE20" s="88" t="e">
        <v>#N/A</v>
      </c>
      <c r="CF20" s="88" t="e">
        <v>#N/A</v>
      </c>
      <c r="CI20" s="88" t="s">
        <v>1143</v>
      </c>
      <c r="CK20" s="15" t="e">
        <v>#N/A</v>
      </c>
      <c r="CL20" s="15" t="e">
        <v>#N/A</v>
      </c>
      <c r="CM20" s="15" t="e">
        <v>#N/A</v>
      </c>
      <c r="CN20" s="15" t="e">
        <v>#N/A</v>
      </c>
      <c r="CO20" s="15" t="e">
        <v>#N/A</v>
      </c>
      <c r="CP20" s="15" t="e">
        <v>#N/A</v>
      </c>
      <c r="CQ20" s="15" t="e">
        <v>#N/A</v>
      </c>
    </row>
    <row r="21" spans="1:95">
      <c r="A21" s="3">
        <v>2</v>
      </c>
      <c r="C21" s="88">
        <v>-1</v>
      </c>
      <c r="D21" s="143"/>
      <c r="E21" s="9" t="s">
        <v>968</v>
      </c>
      <c r="F21" s="10" t="s">
        <v>979</v>
      </c>
      <c r="G21" s="18" t="e">
        <v>#N/A</v>
      </c>
      <c r="H21" s="19" t="e">
        <v>#N/A</v>
      </c>
      <c r="I21" s="19">
        <v>2920</v>
      </c>
      <c r="J21" s="19">
        <v>2760</v>
      </c>
      <c r="K21" s="19">
        <v>2710</v>
      </c>
      <c r="L21" s="19">
        <v>2680</v>
      </c>
      <c r="M21" s="19">
        <v>2640</v>
      </c>
      <c r="N21" s="20">
        <v>2580</v>
      </c>
      <c r="P21" s="143"/>
      <c r="Q21" s="9" t="s">
        <v>968</v>
      </c>
      <c r="R21" s="10" t="s">
        <v>979</v>
      </c>
      <c r="S21" s="18" t="e">
        <v>#N/A</v>
      </c>
      <c r="T21" s="19" t="e">
        <v>#N/A</v>
      </c>
      <c r="U21" s="19">
        <v>59.772772974059926</v>
      </c>
      <c r="V21" s="19">
        <v>56.568395572093706</v>
      </c>
      <c r="W21" s="19">
        <v>55.507782802473351</v>
      </c>
      <c r="X21" s="19">
        <v>54.853882788104784</v>
      </c>
      <c r="Y21" s="19">
        <v>54.036449545508766</v>
      </c>
      <c r="Z21" s="20">
        <v>52.939924569649982</v>
      </c>
      <c r="AA21" s="39"/>
      <c r="AB21" s="8">
        <v>66</v>
      </c>
      <c r="AC21" s="131" t="s">
        <v>1148</v>
      </c>
      <c r="AD21" s="131" t="s">
        <v>968</v>
      </c>
      <c r="AE21" s="131" t="s">
        <v>1147</v>
      </c>
      <c r="AF21" s="131" t="e">
        <v>#N/A</v>
      </c>
      <c r="AG21" s="131" t="e">
        <v>#N/A</v>
      </c>
      <c r="AH21" s="131">
        <v>2940</v>
      </c>
      <c r="AI21" s="131">
        <v>2580</v>
      </c>
      <c r="AJ21" s="131">
        <v>2460</v>
      </c>
      <c r="AK21" s="131">
        <v>2390</v>
      </c>
      <c r="AL21" s="131">
        <v>2310</v>
      </c>
      <c r="AM21" s="131">
        <v>2200</v>
      </c>
      <c r="AO21" s="131" t="s">
        <v>1148</v>
      </c>
      <c r="AP21" s="131" t="s">
        <v>968</v>
      </c>
      <c r="AQ21" s="131" t="s">
        <v>1147</v>
      </c>
      <c r="AR21" s="132" t="e">
        <v>#N/A</v>
      </c>
      <c r="AS21" s="132" t="e">
        <v>#N/A</v>
      </c>
      <c r="AT21" s="132">
        <v>88.326965614317302</v>
      </c>
      <c r="AU21" s="132">
        <v>77.314398357663819</v>
      </c>
      <c r="AV21" s="132">
        <v>73.857453031203221</v>
      </c>
      <c r="AW21" s="132">
        <v>71.772198352785267</v>
      </c>
      <c r="AX21" s="132">
        <v>69.214539951882941</v>
      </c>
      <c r="AY21" s="132">
        <v>65.868744105155002</v>
      </c>
      <c r="BW21" s="2" t="s">
        <v>1144</v>
      </c>
      <c r="BY21" s="88" t="e">
        <v>#N/A</v>
      </c>
      <c r="BZ21" s="88" t="e">
        <v>#N/A</v>
      </c>
      <c r="CA21" s="88" t="e">
        <v>#N/A</v>
      </c>
      <c r="CB21" s="88" t="e">
        <v>#N/A</v>
      </c>
      <c r="CC21" s="88" t="e">
        <v>#N/A</v>
      </c>
      <c r="CD21" s="88" t="e">
        <v>#N/A</v>
      </c>
      <c r="CE21" s="88" t="e">
        <v>#N/A</v>
      </c>
      <c r="CF21" s="88" t="e">
        <v>#N/A</v>
      </c>
      <c r="CI21" s="88" t="s">
        <v>1144</v>
      </c>
      <c r="CK21" s="15" t="e">
        <v>#N/A</v>
      </c>
      <c r="CL21" s="15" t="e">
        <v>#N/A</v>
      </c>
      <c r="CM21" s="15" t="e">
        <v>#N/A</v>
      </c>
      <c r="CN21" s="15" t="e">
        <v>#N/A</v>
      </c>
      <c r="CO21" s="15" t="e">
        <v>#N/A</v>
      </c>
      <c r="CP21" s="15" t="e">
        <v>#N/A</v>
      </c>
      <c r="CQ21" s="15" t="e">
        <v>#N/A</v>
      </c>
    </row>
    <row r="22" spans="1:95" ht="15.75" thickBot="1">
      <c r="A22" s="3">
        <v>3</v>
      </c>
      <c r="D22" s="144"/>
      <c r="E22" s="21" t="s">
        <v>969</v>
      </c>
      <c r="F22" s="22" t="s">
        <v>979</v>
      </c>
      <c r="G22" s="23" t="e">
        <v>#N/A</v>
      </c>
      <c r="H22" s="24" t="e">
        <v>#N/A</v>
      </c>
      <c r="I22" s="24">
        <v>2920</v>
      </c>
      <c r="J22" s="24">
        <v>2740</v>
      </c>
      <c r="K22" s="24">
        <v>2650</v>
      </c>
      <c r="L22" s="24">
        <v>2590</v>
      </c>
      <c r="M22" s="24">
        <v>2570</v>
      </c>
      <c r="N22" s="25">
        <v>2570</v>
      </c>
      <c r="P22" s="144"/>
      <c r="Q22" s="21" t="s">
        <v>969</v>
      </c>
      <c r="R22" s="22" t="s">
        <v>979</v>
      </c>
      <c r="S22" s="23" t="e">
        <v>#N/A</v>
      </c>
      <c r="T22" s="24" t="e">
        <v>#N/A</v>
      </c>
      <c r="U22" s="24">
        <v>59.772772974059926</v>
      </c>
      <c r="V22" s="24">
        <v>56.245515138552619</v>
      </c>
      <c r="W22" s="24">
        <v>54.2564038771282</v>
      </c>
      <c r="X22" s="24">
        <v>53.162637427202604</v>
      </c>
      <c r="Y22" s="24">
        <v>52.74037872198258</v>
      </c>
      <c r="Z22" s="25">
        <v>52.74037872198258</v>
      </c>
      <c r="AA22" s="39"/>
      <c r="AB22" s="8">
        <v>81</v>
      </c>
      <c r="AC22" s="131" t="s">
        <v>1149</v>
      </c>
      <c r="AD22" s="131" t="s">
        <v>968</v>
      </c>
      <c r="AE22" s="131" t="s">
        <v>1150</v>
      </c>
      <c r="AF22" s="131" t="e">
        <v>#N/A</v>
      </c>
      <c r="AG22" s="131" t="e">
        <v>#N/A</v>
      </c>
      <c r="AH22" s="131">
        <v>5800</v>
      </c>
      <c r="AI22" s="131">
        <v>5800</v>
      </c>
      <c r="AJ22" s="131">
        <v>5800</v>
      </c>
      <c r="AK22" s="131">
        <v>5800</v>
      </c>
      <c r="AL22" s="131">
        <v>5800</v>
      </c>
      <c r="AM22" s="131">
        <v>5800</v>
      </c>
      <c r="AO22" s="131" t="s">
        <v>1149</v>
      </c>
      <c r="AP22" s="131" t="s">
        <v>968</v>
      </c>
      <c r="AQ22" s="131" t="s">
        <v>1150</v>
      </c>
      <c r="AR22" s="132" t="e">
        <v>#N/A</v>
      </c>
      <c r="AS22" s="132" t="e">
        <v>#N/A</v>
      </c>
      <c r="AT22" s="132">
        <v>133.4</v>
      </c>
      <c r="AU22" s="132">
        <v>133.4</v>
      </c>
      <c r="AV22" s="132">
        <v>133.4</v>
      </c>
      <c r="AW22" s="132">
        <v>133.4</v>
      </c>
      <c r="AX22" s="132">
        <v>133.4</v>
      </c>
      <c r="AY22" s="132">
        <v>133.4</v>
      </c>
      <c r="BW22" s="2" t="s">
        <v>1146</v>
      </c>
      <c r="BY22" s="88" t="e">
        <v>#N/A</v>
      </c>
      <c r="BZ22" s="88" t="e">
        <v>#N/A</v>
      </c>
      <c r="CA22" s="88" t="e">
        <v>#N/A</v>
      </c>
      <c r="CB22" s="88" t="e">
        <v>#N/A</v>
      </c>
      <c r="CC22" s="88" t="e">
        <v>#N/A</v>
      </c>
      <c r="CD22" s="88" t="e">
        <v>#N/A</v>
      </c>
      <c r="CE22" s="88" t="e">
        <v>#N/A</v>
      </c>
      <c r="CF22" s="88" t="e">
        <v>#N/A</v>
      </c>
      <c r="CI22" s="88" t="s">
        <v>1146</v>
      </c>
      <c r="CK22" s="15" t="e">
        <v>#N/A</v>
      </c>
      <c r="CL22" s="15" t="e">
        <v>#N/A</v>
      </c>
      <c r="CM22" s="15" t="e">
        <v>#N/A</v>
      </c>
      <c r="CN22" s="15" t="e">
        <v>#N/A</v>
      </c>
      <c r="CO22" s="15" t="e">
        <v>#N/A</v>
      </c>
      <c r="CP22" s="15" t="e">
        <v>#N/A</v>
      </c>
      <c r="CQ22" s="15" t="e">
        <v>#N/A</v>
      </c>
    </row>
    <row r="23" spans="1:95" ht="15.75" thickBot="1">
      <c r="AA23" s="39"/>
      <c r="AB23" s="8">
        <v>96</v>
      </c>
      <c r="AC23" s="88" t="e">
        <v>#REF!</v>
      </c>
      <c r="AD23" s="88" t="e">
        <v>#REF!</v>
      </c>
      <c r="AE23" s="88" t="e">
        <v>#REF!</v>
      </c>
      <c r="AF23" s="88" t="e">
        <v>#REF!</v>
      </c>
      <c r="AG23" s="88" t="e">
        <v>#REF!</v>
      </c>
      <c r="AH23" s="88" t="e">
        <v>#REF!</v>
      </c>
      <c r="AI23" s="88" t="e">
        <v>#REF!</v>
      </c>
      <c r="AJ23" s="88" t="e">
        <v>#REF!</v>
      </c>
      <c r="AK23" s="88" t="e">
        <v>#REF!</v>
      </c>
      <c r="AL23" s="88" t="e">
        <v>#REF!</v>
      </c>
      <c r="AM23" s="88" t="e">
        <v>#REF!</v>
      </c>
      <c r="AO23" s="88" t="e">
        <v>#REF!</v>
      </c>
      <c r="AP23" s="88" t="e">
        <v>#REF!</v>
      </c>
      <c r="AQ23" s="88" t="e">
        <v>#REF!</v>
      </c>
      <c r="AR23" s="15" t="e">
        <v>#REF!</v>
      </c>
      <c r="AS23" s="15" t="e">
        <v>#REF!</v>
      </c>
      <c r="AT23" s="15" t="e">
        <v>#REF!</v>
      </c>
      <c r="AU23" s="15" t="e">
        <v>#REF!</v>
      </c>
      <c r="AV23" s="15" t="e">
        <v>#REF!</v>
      </c>
      <c r="AW23" s="15" t="e">
        <v>#REF!</v>
      </c>
      <c r="AX23" s="15" t="e">
        <v>#REF!</v>
      </c>
      <c r="AY23" s="15" t="e">
        <v>#REF!</v>
      </c>
      <c r="BW23" s="2" t="s">
        <v>1148</v>
      </c>
      <c r="BY23" s="88" t="e">
        <v>#N/A</v>
      </c>
      <c r="BZ23" s="88" t="e">
        <v>#N/A</v>
      </c>
      <c r="CA23" s="88" t="e">
        <v>#N/A</v>
      </c>
      <c r="CB23" s="88" t="e">
        <v>#N/A</v>
      </c>
      <c r="CC23" s="88" t="e">
        <v>#N/A</v>
      </c>
      <c r="CD23" s="88" t="e">
        <v>#N/A</v>
      </c>
      <c r="CE23" s="88" t="e">
        <v>#N/A</v>
      </c>
      <c r="CF23" s="88" t="e">
        <v>#N/A</v>
      </c>
      <c r="CI23" s="88" t="s">
        <v>1148</v>
      </c>
      <c r="CK23" s="15" t="e">
        <v>#N/A</v>
      </c>
      <c r="CL23" s="15" t="e">
        <v>#N/A</v>
      </c>
      <c r="CM23" s="15" t="e">
        <v>#N/A</v>
      </c>
      <c r="CN23" s="15" t="e">
        <v>#N/A</v>
      </c>
      <c r="CO23" s="15" t="e">
        <v>#N/A</v>
      </c>
      <c r="CP23" s="15" t="e">
        <v>#N/A</v>
      </c>
      <c r="CQ23" s="15" t="e">
        <v>#N/A</v>
      </c>
    </row>
    <row r="24" spans="1:95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C24" s="88" t="e">
        <v>#REF!</v>
      </c>
      <c r="AD24" s="88" t="e">
        <v>#REF!</v>
      </c>
      <c r="AE24" s="88" t="e">
        <v>#REF!</v>
      </c>
      <c r="AF24" s="88" t="e">
        <v>#REF!</v>
      </c>
      <c r="AG24" s="88" t="e">
        <v>#REF!</v>
      </c>
      <c r="AH24" s="88" t="e">
        <v>#REF!</v>
      </c>
      <c r="AI24" s="88" t="e">
        <v>#REF!</v>
      </c>
      <c r="AJ24" s="88" t="e">
        <v>#REF!</v>
      </c>
      <c r="AK24" s="88" t="e">
        <v>#REF!</v>
      </c>
      <c r="AL24" s="88" t="e">
        <v>#REF!</v>
      </c>
      <c r="AM24" s="88" t="e">
        <v>#REF!</v>
      </c>
      <c r="AO24" s="88" t="e">
        <v>#REF!</v>
      </c>
      <c r="AP24" s="88" t="e">
        <v>#REF!</v>
      </c>
      <c r="AQ24" s="88" t="e">
        <v>#REF!</v>
      </c>
      <c r="AR24" s="15" t="e">
        <v>#REF!</v>
      </c>
      <c r="AS24" s="15" t="e">
        <v>#REF!</v>
      </c>
      <c r="AT24" s="15" t="e">
        <v>#REF!</v>
      </c>
      <c r="AU24" s="15" t="e">
        <v>#REF!</v>
      </c>
      <c r="AV24" s="15" t="e">
        <v>#REF!</v>
      </c>
      <c r="AW24" s="15" t="e">
        <v>#REF!</v>
      </c>
      <c r="AX24" s="15" t="e">
        <v>#REF!</v>
      </c>
      <c r="AY24" s="15" t="e">
        <v>#REF!</v>
      </c>
      <c r="BW24" s="2" t="s">
        <v>1149</v>
      </c>
      <c r="BY24" s="88" t="e">
        <v>#N/A</v>
      </c>
      <c r="BZ24" s="88" t="e">
        <v>#N/A</v>
      </c>
      <c r="CA24" s="88" t="e">
        <v>#N/A</v>
      </c>
      <c r="CB24" s="88" t="e">
        <v>#N/A</v>
      </c>
      <c r="CC24" s="88" t="e">
        <v>#N/A</v>
      </c>
      <c r="CD24" s="88" t="e">
        <v>#N/A</v>
      </c>
      <c r="CE24" s="88" t="e">
        <v>#N/A</v>
      </c>
      <c r="CF24" s="88" t="e">
        <v>#N/A</v>
      </c>
      <c r="CI24" s="88" t="s">
        <v>1149</v>
      </c>
      <c r="CK24" s="15" t="e">
        <v>#N/A</v>
      </c>
      <c r="CL24" s="15" t="e">
        <v>#N/A</v>
      </c>
      <c r="CM24" s="15" t="e">
        <v>#N/A</v>
      </c>
      <c r="CN24" s="15" t="e">
        <v>#N/A</v>
      </c>
      <c r="CO24" s="15" t="e">
        <v>#N/A</v>
      </c>
      <c r="CP24" s="15" t="e">
        <v>#N/A</v>
      </c>
      <c r="CQ24" s="15" t="e">
        <v>#N/A</v>
      </c>
    </row>
    <row r="25" spans="1:95" ht="15" customHeight="1">
      <c r="A25" s="3">
        <v>1</v>
      </c>
      <c r="B25" s="7" t="s">
        <v>1137</v>
      </c>
      <c r="C25" s="8" t="s">
        <v>970</v>
      </c>
      <c r="D25" s="143" t="s">
        <v>1143</v>
      </c>
      <c r="E25" s="9" t="s">
        <v>967</v>
      </c>
      <c r="F25" s="10" t="s">
        <v>982</v>
      </c>
      <c r="G25" s="11" t="e">
        <v>#N/A</v>
      </c>
      <c r="H25" s="12" t="e">
        <v>#N/A</v>
      </c>
      <c r="I25" s="12" t="e">
        <v>#N/A</v>
      </c>
      <c r="J25" s="12" t="e">
        <v>#N/A</v>
      </c>
      <c r="K25" s="12" t="e">
        <v>#N/A</v>
      </c>
      <c r="L25" s="12" t="e">
        <v>#N/A</v>
      </c>
      <c r="M25" s="12" t="e">
        <v>#N/A</v>
      </c>
      <c r="N25" s="13" t="e">
        <v>#N/A</v>
      </c>
      <c r="P25" s="143" t="s">
        <v>1143</v>
      </c>
      <c r="Q25" s="9" t="s">
        <v>967</v>
      </c>
      <c r="R25" s="10" t="s">
        <v>982</v>
      </c>
      <c r="S25" s="11" t="e">
        <v>#N/A</v>
      </c>
      <c r="T25" s="12" t="e">
        <v>#N/A</v>
      </c>
      <c r="U25" s="12" t="e">
        <v>#N/A</v>
      </c>
      <c r="V25" s="12" t="e">
        <v>#N/A</v>
      </c>
      <c r="W25" s="12" t="e">
        <v>#N/A</v>
      </c>
      <c r="X25" s="12" t="e">
        <v>#N/A</v>
      </c>
      <c r="Y25" s="12" t="e">
        <v>#N/A</v>
      </c>
      <c r="Z25" s="13" t="e">
        <v>#N/A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 t="e">
        <v>#REF!</v>
      </c>
      <c r="BY25" s="88" t="e">
        <v>#REF!</v>
      </c>
      <c r="BZ25" s="88" t="e">
        <v>#REF!</v>
      </c>
      <c r="CA25" s="88" t="e">
        <v>#REF!</v>
      </c>
      <c r="CB25" s="88" t="e">
        <v>#REF!</v>
      </c>
      <c r="CC25" s="88" t="e">
        <v>#REF!</v>
      </c>
      <c r="CD25" s="88" t="e">
        <v>#REF!</v>
      </c>
      <c r="CE25" s="88" t="e">
        <v>#REF!</v>
      </c>
      <c r="CF25" s="88" t="e">
        <v>#REF!</v>
      </c>
      <c r="CI25" s="88" t="e">
        <v>#REF!</v>
      </c>
      <c r="CK25" s="15" t="e">
        <v>#REF!</v>
      </c>
      <c r="CL25" s="15" t="e">
        <v>#REF!</v>
      </c>
      <c r="CM25" s="15" t="e">
        <v>#REF!</v>
      </c>
      <c r="CN25" s="15" t="e">
        <v>#REF!</v>
      </c>
      <c r="CO25" s="15" t="e">
        <v>#REF!</v>
      </c>
      <c r="CP25" s="15" t="e">
        <v>#REF!</v>
      </c>
      <c r="CQ25" s="15" t="e">
        <v>#REF!</v>
      </c>
    </row>
    <row r="26" spans="1:95">
      <c r="A26" s="3">
        <v>2</v>
      </c>
      <c r="C26" s="88">
        <v>-1</v>
      </c>
      <c r="D26" s="143"/>
      <c r="E26" s="9" t="s">
        <v>968</v>
      </c>
      <c r="F26" s="10" t="s">
        <v>982</v>
      </c>
      <c r="G26" s="18" t="e">
        <v>#N/A</v>
      </c>
      <c r="H26" s="19" t="e">
        <v>#N/A</v>
      </c>
      <c r="I26" s="19">
        <v>2920</v>
      </c>
      <c r="J26" s="19">
        <v>2660</v>
      </c>
      <c r="K26" s="19">
        <v>2580</v>
      </c>
      <c r="L26" s="19">
        <v>2520</v>
      </c>
      <c r="M26" s="19">
        <v>2460</v>
      </c>
      <c r="N26" s="20">
        <v>2380</v>
      </c>
      <c r="P26" s="143"/>
      <c r="Q26" s="9" t="s">
        <v>968</v>
      </c>
      <c r="R26" s="10" t="s">
        <v>982</v>
      </c>
      <c r="S26" s="18" t="e">
        <v>#N/A</v>
      </c>
      <c r="T26" s="19" t="e">
        <v>#N/A</v>
      </c>
      <c r="U26" s="19">
        <v>59.772772974059926</v>
      </c>
      <c r="V26" s="19">
        <v>54.492149728199109</v>
      </c>
      <c r="W26" s="19">
        <v>52.788026213371033</v>
      </c>
      <c r="X26" s="19">
        <v>51.748314878919963</v>
      </c>
      <c r="Y26" s="19">
        <v>50.460369160388545</v>
      </c>
      <c r="Z26" s="20">
        <v>48.753357878864186</v>
      </c>
      <c r="BW26" s="2" t="e">
        <v>#REF!</v>
      </c>
      <c r="BY26" s="88" t="e">
        <v>#REF!</v>
      </c>
      <c r="BZ26" s="88" t="e">
        <v>#REF!</v>
      </c>
      <c r="CA26" s="88" t="e">
        <v>#REF!</v>
      </c>
      <c r="CB26" s="88" t="e">
        <v>#REF!</v>
      </c>
      <c r="CC26" s="88" t="e">
        <v>#REF!</v>
      </c>
      <c r="CD26" s="88" t="e">
        <v>#REF!</v>
      </c>
      <c r="CE26" s="88" t="e">
        <v>#REF!</v>
      </c>
      <c r="CF26" s="88" t="e">
        <v>#REF!</v>
      </c>
      <c r="CI26" s="88" t="e">
        <v>#REF!</v>
      </c>
      <c r="CK26" s="15" t="e">
        <v>#REF!</v>
      </c>
      <c r="CL26" s="15" t="e">
        <v>#REF!</v>
      </c>
      <c r="CM26" s="15" t="e">
        <v>#REF!</v>
      </c>
      <c r="CN26" s="15" t="e">
        <v>#REF!</v>
      </c>
      <c r="CO26" s="15" t="e">
        <v>#REF!</v>
      </c>
      <c r="CP26" s="15" t="e">
        <v>#REF!</v>
      </c>
      <c r="CQ26" s="15" t="e">
        <v>#REF!</v>
      </c>
    </row>
    <row r="27" spans="1:95" ht="15.75" thickBot="1">
      <c r="A27" s="3">
        <v>3</v>
      </c>
      <c r="D27" s="144"/>
      <c r="E27" s="21" t="s">
        <v>969</v>
      </c>
      <c r="F27" s="22" t="s">
        <v>982</v>
      </c>
      <c r="G27" s="23" t="e">
        <v>#N/A</v>
      </c>
      <c r="H27" s="24" t="e">
        <v>#N/A</v>
      </c>
      <c r="I27" s="24">
        <v>2920</v>
      </c>
      <c r="J27" s="24">
        <v>2630</v>
      </c>
      <c r="K27" s="24">
        <v>2480</v>
      </c>
      <c r="L27" s="24">
        <v>2400</v>
      </c>
      <c r="M27" s="24">
        <v>2360</v>
      </c>
      <c r="N27" s="25">
        <v>2360</v>
      </c>
      <c r="P27" s="144"/>
      <c r="Q27" s="21" t="s">
        <v>969</v>
      </c>
      <c r="R27" s="22" t="s">
        <v>982</v>
      </c>
      <c r="S27" s="23" t="e">
        <v>#N/A</v>
      </c>
      <c r="T27" s="24" t="e">
        <v>#N/A</v>
      </c>
      <c r="U27" s="24">
        <v>59.772772974059926</v>
      </c>
      <c r="V27" s="24">
        <v>53.971049875039704</v>
      </c>
      <c r="W27" s="24">
        <v>50.805637648130514</v>
      </c>
      <c r="X27" s="24">
        <v>49.098142089269594</v>
      </c>
      <c r="Y27" s="24">
        <v>48.4452736424034</v>
      </c>
      <c r="Z27" s="25">
        <v>48.4452736424034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88">
        <v>2015</v>
      </c>
      <c r="AG28" s="88">
        <v>2020</v>
      </c>
      <c r="AH28" s="88">
        <v>2025</v>
      </c>
      <c r="AI28" s="88">
        <v>2030</v>
      </c>
      <c r="AJ28" s="88">
        <v>2035</v>
      </c>
      <c r="AK28" s="88">
        <v>2040</v>
      </c>
      <c r="AL28" s="88">
        <v>2045</v>
      </c>
      <c r="AM28" s="88">
        <v>2050</v>
      </c>
      <c r="AR28" s="88">
        <v>2015</v>
      </c>
      <c r="AS28" s="88">
        <v>2020</v>
      </c>
      <c r="AT28" s="88">
        <v>2025</v>
      </c>
      <c r="AU28" s="88">
        <v>2030</v>
      </c>
      <c r="AV28" s="88">
        <v>2035</v>
      </c>
      <c r="AW28" s="88">
        <v>2040</v>
      </c>
      <c r="AX28" s="88">
        <v>2045</v>
      </c>
      <c r="AY28" s="88">
        <v>2050</v>
      </c>
    </row>
    <row r="29" spans="1:95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131" t="s">
        <v>1142</v>
      </c>
      <c r="AD29" s="131" t="s">
        <v>969</v>
      </c>
      <c r="AE29" s="131" t="s">
        <v>979</v>
      </c>
      <c r="AF29" s="131" t="e">
        <v>#N/A</v>
      </c>
      <c r="AG29" s="131" t="e">
        <v>#N/A</v>
      </c>
      <c r="AH29" s="131">
        <v>1510</v>
      </c>
      <c r="AI29" s="131">
        <v>1390</v>
      </c>
      <c r="AJ29" s="131">
        <v>1340</v>
      </c>
      <c r="AK29" s="131">
        <v>1310</v>
      </c>
      <c r="AL29" s="131">
        <v>1290</v>
      </c>
      <c r="AM29" s="131">
        <v>1280</v>
      </c>
      <c r="AO29" s="131" t="s">
        <v>1142</v>
      </c>
      <c r="AP29" s="131" t="s">
        <v>969</v>
      </c>
      <c r="AQ29" s="131" t="s">
        <v>979</v>
      </c>
      <c r="AR29" s="132" t="e">
        <v>#N/A</v>
      </c>
      <c r="AS29" s="132" t="e">
        <v>#N/A</v>
      </c>
      <c r="AT29" s="132">
        <v>37.703599436959585</v>
      </c>
      <c r="AU29" s="132">
        <v>34.789665822719108</v>
      </c>
      <c r="AV29" s="132">
        <v>33.468773050872748</v>
      </c>
      <c r="AW29" s="132">
        <v>32.726969464292374</v>
      </c>
      <c r="AX29" s="132">
        <v>32.275633262340442</v>
      </c>
      <c r="AY29" s="132">
        <v>32.02666747222662</v>
      </c>
    </row>
    <row r="30" spans="1:95" ht="15" customHeight="1">
      <c r="A30" s="3">
        <v>1</v>
      </c>
      <c r="B30" s="7" t="s">
        <v>1137</v>
      </c>
      <c r="C30" s="8" t="s">
        <v>973</v>
      </c>
      <c r="D30" s="143" t="s">
        <v>1143</v>
      </c>
      <c r="E30" s="9" t="s">
        <v>967</v>
      </c>
      <c r="F30" s="10" t="s">
        <v>983</v>
      </c>
      <c r="G30" s="11" t="e">
        <v>#N/A</v>
      </c>
      <c r="H30" s="12" t="e">
        <v>#N/A</v>
      </c>
      <c r="I30" s="12" t="e">
        <v>#N/A</v>
      </c>
      <c r="J30" s="12" t="e">
        <v>#N/A</v>
      </c>
      <c r="K30" s="12" t="e">
        <v>#N/A</v>
      </c>
      <c r="L30" s="12" t="e">
        <v>#N/A</v>
      </c>
      <c r="M30" s="12" t="e">
        <v>#N/A</v>
      </c>
      <c r="N30" s="13" t="e">
        <v>#N/A</v>
      </c>
      <c r="P30" s="143" t="s">
        <v>1143</v>
      </c>
      <c r="Q30" s="9" t="s">
        <v>967</v>
      </c>
      <c r="R30" s="10" t="s">
        <v>983</v>
      </c>
      <c r="S30" s="11" t="e">
        <v>#N/A</v>
      </c>
      <c r="T30" s="12" t="e">
        <v>#N/A</v>
      </c>
      <c r="U30" s="12" t="e">
        <v>#N/A</v>
      </c>
      <c r="V30" s="12" t="e">
        <v>#N/A</v>
      </c>
      <c r="W30" s="12" t="e">
        <v>#N/A</v>
      </c>
      <c r="X30" s="12" t="e">
        <v>#N/A</v>
      </c>
      <c r="Y30" s="12" t="e">
        <v>#N/A</v>
      </c>
      <c r="Z30" s="13" t="e">
        <v>#N/A</v>
      </c>
      <c r="AA30" s="40"/>
      <c r="AB30" s="8">
        <v>22</v>
      </c>
      <c r="AC30" s="131" t="s">
        <v>1143</v>
      </c>
      <c r="AD30" s="131" t="s">
        <v>969</v>
      </c>
      <c r="AE30" s="131" t="s">
        <v>979</v>
      </c>
      <c r="AF30" s="131" t="e">
        <v>#N/A</v>
      </c>
      <c r="AG30" s="131" t="e">
        <v>#N/A</v>
      </c>
      <c r="AH30" s="131">
        <v>2920</v>
      </c>
      <c r="AI30" s="131">
        <v>2740</v>
      </c>
      <c r="AJ30" s="131">
        <v>2650</v>
      </c>
      <c r="AK30" s="131">
        <v>2590</v>
      </c>
      <c r="AL30" s="131">
        <v>2570</v>
      </c>
      <c r="AM30" s="131">
        <v>2570</v>
      </c>
      <c r="AO30" s="131" t="s">
        <v>1143</v>
      </c>
      <c r="AP30" s="131" t="s">
        <v>969</v>
      </c>
      <c r="AQ30" s="131" t="s">
        <v>979</v>
      </c>
      <c r="AR30" s="132" t="e">
        <v>#N/A</v>
      </c>
      <c r="AS30" s="132" t="e">
        <v>#N/A</v>
      </c>
      <c r="AT30" s="132">
        <v>59.772772974059926</v>
      </c>
      <c r="AU30" s="132">
        <v>56.245515138552619</v>
      </c>
      <c r="AV30" s="132">
        <v>54.2564038771282</v>
      </c>
      <c r="AW30" s="132">
        <v>53.162637427202604</v>
      </c>
      <c r="AX30" s="132">
        <v>52.74037872198258</v>
      </c>
      <c r="AY30" s="132">
        <v>52.74037872198258</v>
      </c>
    </row>
    <row r="31" spans="1:95">
      <c r="A31" s="3">
        <v>2</v>
      </c>
      <c r="C31" s="88">
        <v>-1</v>
      </c>
      <c r="D31" s="143"/>
      <c r="E31" s="9" t="s">
        <v>968</v>
      </c>
      <c r="F31" s="10" t="s">
        <v>983</v>
      </c>
      <c r="G31" s="18" t="e">
        <v>#N/A</v>
      </c>
      <c r="H31" s="19" t="e">
        <v>#N/A</v>
      </c>
      <c r="I31" s="19">
        <v>2920</v>
      </c>
      <c r="J31" s="19">
        <v>2830</v>
      </c>
      <c r="K31" s="19">
        <v>2810</v>
      </c>
      <c r="L31" s="19">
        <v>2790</v>
      </c>
      <c r="M31" s="19">
        <v>2770</v>
      </c>
      <c r="N31" s="20">
        <v>2740</v>
      </c>
      <c r="P31" s="143"/>
      <c r="Q31" s="9" t="s">
        <v>968</v>
      </c>
      <c r="R31" s="10" t="s">
        <v>983</v>
      </c>
      <c r="S31" s="18" t="e">
        <v>#N/A</v>
      </c>
      <c r="T31" s="19" t="e">
        <v>#N/A</v>
      </c>
      <c r="U31" s="19">
        <v>59.772772974059926</v>
      </c>
      <c r="V31" s="19">
        <v>58.080753476556524</v>
      </c>
      <c r="W31" s="19">
        <v>57.510653453254925</v>
      </c>
      <c r="X31" s="19">
        <v>57.156567565960565</v>
      </c>
      <c r="Y31" s="19">
        <v>56.711073661320768</v>
      </c>
      <c r="Z31" s="20">
        <v>56.108377750545593</v>
      </c>
      <c r="AA31" s="40"/>
      <c r="AB31" s="8">
        <v>37</v>
      </c>
      <c r="AC31" s="131" t="s">
        <v>1144</v>
      </c>
      <c r="AD31" s="131" t="s">
        <v>969</v>
      </c>
      <c r="AE31" s="131" t="s">
        <v>1145</v>
      </c>
      <c r="AF31" s="131" t="e">
        <v>#N/A</v>
      </c>
      <c r="AG31" s="131" t="e">
        <v>#N/A</v>
      </c>
      <c r="AH31" s="131">
        <v>2920</v>
      </c>
      <c r="AI31" s="131">
        <v>2690</v>
      </c>
      <c r="AJ31" s="131">
        <v>2560</v>
      </c>
      <c r="AK31" s="131">
        <v>2490</v>
      </c>
      <c r="AL31" s="131">
        <v>2470</v>
      </c>
      <c r="AM31" s="131">
        <v>2470</v>
      </c>
      <c r="AO31" s="131" t="s">
        <v>1144</v>
      </c>
      <c r="AP31" s="131" t="s">
        <v>969</v>
      </c>
      <c r="AQ31" s="131" t="s">
        <v>1145</v>
      </c>
      <c r="AR31" s="132" t="e">
        <v>#N/A</v>
      </c>
      <c r="AS31" s="132" t="e">
        <v>#N/A</v>
      </c>
      <c r="AT31" s="132">
        <v>67.062135531872116</v>
      </c>
      <c r="AU31" s="132">
        <v>61.820232459051951</v>
      </c>
      <c r="AV31" s="132">
        <v>58.912413267832363</v>
      </c>
      <c r="AW31" s="132">
        <v>57.328681390396476</v>
      </c>
      <c r="AX31" s="132">
        <v>56.720196238187476</v>
      </c>
      <c r="AY31" s="132">
        <v>56.720196238187476</v>
      </c>
    </row>
    <row r="32" spans="1:95" ht="15.75" thickBot="1">
      <c r="A32" s="3">
        <v>3</v>
      </c>
      <c r="D32" s="144"/>
      <c r="E32" s="21" t="s">
        <v>969</v>
      </c>
      <c r="F32" s="22" t="s">
        <v>983</v>
      </c>
      <c r="G32" s="23" t="e">
        <v>#N/A</v>
      </c>
      <c r="H32" s="24" t="e">
        <v>#N/A</v>
      </c>
      <c r="I32" s="24">
        <v>2920</v>
      </c>
      <c r="J32" s="24">
        <v>2820</v>
      </c>
      <c r="K32" s="24">
        <v>2770</v>
      </c>
      <c r="L32" s="24">
        <v>2740</v>
      </c>
      <c r="M32" s="24">
        <v>2730</v>
      </c>
      <c r="N32" s="25">
        <v>2730</v>
      </c>
      <c r="P32" s="144"/>
      <c r="Q32" s="21" t="s">
        <v>969</v>
      </c>
      <c r="R32" s="22" t="s">
        <v>983</v>
      </c>
      <c r="S32" s="23" t="e">
        <v>#N/A</v>
      </c>
      <c r="T32" s="24" t="e">
        <v>#N/A</v>
      </c>
      <c r="U32" s="24">
        <v>59.772772974059926</v>
      </c>
      <c r="V32" s="24">
        <v>57.907744996372557</v>
      </c>
      <c r="W32" s="24">
        <v>56.831262325860159</v>
      </c>
      <c r="X32" s="24">
        <v>56.231270276427239</v>
      </c>
      <c r="Y32" s="24">
        <v>55.998058299059629</v>
      </c>
      <c r="Z32" s="25">
        <v>55.998058299059629</v>
      </c>
      <c r="AA32" s="40"/>
      <c r="AB32" s="8">
        <v>52</v>
      </c>
      <c r="AC32" s="131" t="s">
        <v>1146</v>
      </c>
      <c r="AD32" s="131" t="s">
        <v>969</v>
      </c>
      <c r="AE32" s="131" t="s">
        <v>1147</v>
      </c>
      <c r="AF32" s="131" t="e">
        <v>#N/A</v>
      </c>
      <c r="AG32" s="131" t="e">
        <v>#N/A</v>
      </c>
      <c r="AH32" s="131">
        <v>4480</v>
      </c>
      <c r="AI32" s="131">
        <v>3870</v>
      </c>
      <c r="AJ32" s="131">
        <v>3550</v>
      </c>
      <c r="AK32" s="131">
        <v>3380</v>
      </c>
      <c r="AL32" s="131">
        <v>3310</v>
      </c>
      <c r="AM32" s="131">
        <v>3310</v>
      </c>
      <c r="AO32" s="131" t="s">
        <v>1146</v>
      </c>
      <c r="AP32" s="131" t="s">
        <v>969</v>
      </c>
      <c r="AQ32" s="131" t="s">
        <v>1147</v>
      </c>
      <c r="AR32" s="132" t="e">
        <v>#N/A</v>
      </c>
      <c r="AS32" s="132" t="e">
        <v>#N/A</v>
      </c>
      <c r="AT32" s="132">
        <v>98.578993230109248</v>
      </c>
      <c r="AU32" s="132">
        <v>85.102706677680871</v>
      </c>
      <c r="AV32" s="132">
        <v>78.01033118261509</v>
      </c>
      <c r="AW32" s="132">
        <v>74.263730541562566</v>
      </c>
      <c r="AX32" s="132">
        <v>72.84616927970589</v>
      </c>
      <c r="AY32" s="132">
        <v>72.84616927970589</v>
      </c>
    </row>
    <row r="33" spans="1:51" ht="15.75" thickBot="1">
      <c r="AA33" s="40"/>
      <c r="AB33" s="8">
        <v>67</v>
      </c>
      <c r="AC33" s="131" t="s">
        <v>1148</v>
      </c>
      <c r="AD33" s="131" t="s">
        <v>969</v>
      </c>
      <c r="AE33" s="131" t="s">
        <v>1147</v>
      </c>
      <c r="AF33" s="131" t="e">
        <v>#N/A</v>
      </c>
      <c r="AG33" s="131" t="e">
        <v>#N/A</v>
      </c>
      <c r="AH33" s="131">
        <v>2940</v>
      </c>
      <c r="AI33" s="131">
        <v>2540</v>
      </c>
      <c r="AJ33" s="131">
        <v>2330</v>
      </c>
      <c r="AK33" s="131">
        <v>2220</v>
      </c>
      <c r="AL33" s="131">
        <v>2180</v>
      </c>
      <c r="AM33" s="131">
        <v>2180</v>
      </c>
      <c r="AO33" s="131" t="s">
        <v>1148</v>
      </c>
      <c r="AP33" s="131" t="s">
        <v>969</v>
      </c>
      <c r="AQ33" s="131" t="s">
        <v>1147</v>
      </c>
      <c r="AR33" s="132" t="e">
        <v>#N/A</v>
      </c>
      <c r="AS33" s="132" t="e">
        <v>#N/A</v>
      </c>
      <c r="AT33" s="132">
        <v>88.326965614317302</v>
      </c>
      <c r="AU33" s="132">
        <v>76.252187206441803</v>
      </c>
      <c r="AV33" s="132">
        <v>69.897405260006153</v>
      </c>
      <c r="AW33" s="132">
        <v>66.54044395263756</v>
      </c>
      <c r="AX33" s="132">
        <v>65.270306363182442</v>
      </c>
      <c r="AY33" s="132">
        <v>65.270306363182442</v>
      </c>
    </row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C34" s="131" t="s">
        <v>1149</v>
      </c>
      <c r="AD34" s="131" t="s">
        <v>969</v>
      </c>
      <c r="AE34" s="131" t="s">
        <v>1150</v>
      </c>
      <c r="AF34" s="131" t="e">
        <v>#N/A</v>
      </c>
      <c r="AG34" s="131" t="e">
        <v>#N/A</v>
      </c>
      <c r="AH34" s="131">
        <v>5800</v>
      </c>
      <c r="AI34" s="131">
        <v>5380</v>
      </c>
      <c r="AJ34" s="131">
        <v>4750</v>
      </c>
      <c r="AK34" s="131">
        <v>4310</v>
      </c>
      <c r="AL34" s="131">
        <v>3980</v>
      </c>
      <c r="AM34" s="131">
        <v>3840</v>
      </c>
      <c r="AO34" s="131" t="s">
        <v>1149</v>
      </c>
      <c r="AP34" s="131" t="s">
        <v>969</v>
      </c>
      <c r="AQ34" s="131" t="s">
        <v>1150</v>
      </c>
      <c r="AR34" s="132" t="e">
        <v>#N/A</v>
      </c>
      <c r="AS34" s="132" t="e">
        <v>#N/A</v>
      </c>
      <c r="AT34" s="132">
        <v>133.4</v>
      </c>
      <c r="AU34" s="132">
        <v>123.65676746804712</v>
      </c>
      <c r="AV34" s="132">
        <v>109.14026864366545</v>
      </c>
      <c r="AW34" s="132">
        <v>99.221915120437799</v>
      </c>
      <c r="AX34" s="132">
        <v>91.628975289234987</v>
      </c>
      <c r="AY34" s="132">
        <v>88.360119872580313</v>
      </c>
    </row>
    <row r="35" spans="1:51" ht="15" customHeight="1">
      <c r="A35" s="3">
        <v>1</v>
      </c>
      <c r="B35" s="7" t="s">
        <v>1138</v>
      </c>
      <c r="C35" s="8" t="s">
        <v>966</v>
      </c>
      <c r="D35" s="143" t="s">
        <v>1144</v>
      </c>
      <c r="E35" s="9" t="s">
        <v>967</v>
      </c>
      <c r="F35" s="10" t="s">
        <v>1145</v>
      </c>
      <c r="G35" s="11" t="e">
        <v>#N/A</v>
      </c>
      <c r="H35" s="12" t="e">
        <v>#N/A</v>
      </c>
      <c r="I35" s="12" t="e">
        <v>#N/A</v>
      </c>
      <c r="J35" s="12" t="e">
        <v>#N/A</v>
      </c>
      <c r="K35" s="12" t="e">
        <v>#N/A</v>
      </c>
      <c r="L35" s="12" t="e">
        <v>#N/A</v>
      </c>
      <c r="M35" s="12" t="e">
        <v>#N/A</v>
      </c>
      <c r="N35" s="13" t="e">
        <v>#N/A</v>
      </c>
      <c r="P35" s="143" t="s">
        <v>1144</v>
      </c>
      <c r="Q35" s="9" t="s">
        <v>967</v>
      </c>
      <c r="R35" s="10" t="s">
        <v>1145</v>
      </c>
      <c r="S35" s="11" t="e">
        <v>#N/A</v>
      </c>
      <c r="T35" s="12" t="e">
        <v>#N/A</v>
      </c>
      <c r="U35" s="12" t="e">
        <v>#N/A</v>
      </c>
      <c r="V35" s="12" t="e">
        <v>#N/A</v>
      </c>
      <c r="W35" s="12" t="e">
        <v>#N/A</v>
      </c>
      <c r="X35" s="12" t="e">
        <v>#N/A</v>
      </c>
      <c r="Y35" s="12" t="e">
        <v>#N/A</v>
      </c>
      <c r="Z35" s="13" t="e">
        <v>#N/A</v>
      </c>
      <c r="AA35" s="40"/>
      <c r="AB35" s="8">
        <v>97</v>
      </c>
      <c r="AC35" s="88" t="e">
        <v>#REF!</v>
      </c>
      <c r="AD35" s="88" t="e">
        <v>#REF!</v>
      </c>
      <c r="AE35" s="88" t="e">
        <v>#REF!</v>
      </c>
      <c r="AF35" s="88" t="e">
        <v>#REF!</v>
      </c>
      <c r="AG35" s="88" t="e">
        <v>#REF!</v>
      </c>
      <c r="AH35" s="88" t="e">
        <v>#REF!</v>
      </c>
      <c r="AI35" s="88" t="e">
        <v>#REF!</v>
      </c>
      <c r="AJ35" s="88" t="e">
        <v>#REF!</v>
      </c>
      <c r="AK35" s="88" t="e">
        <v>#REF!</v>
      </c>
      <c r="AL35" s="88" t="e">
        <v>#REF!</v>
      </c>
      <c r="AM35" s="88" t="e">
        <v>#REF!</v>
      </c>
      <c r="AO35" s="88" t="e">
        <v>#REF!</v>
      </c>
      <c r="AP35" s="88" t="e">
        <v>#REF!</v>
      </c>
      <c r="AQ35" s="88" t="e">
        <v>#REF!</v>
      </c>
      <c r="AR35" s="15" t="e">
        <v>#REF!</v>
      </c>
      <c r="AS35" s="15" t="e">
        <v>#REF!</v>
      </c>
      <c r="AT35" s="15" t="e">
        <v>#REF!</v>
      </c>
      <c r="AU35" s="15" t="e">
        <v>#REF!</v>
      </c>
      <c r="AV35" s="15" t="e">
        <v>#REF!</v>
      </c>
      <c r="AW35" s="15" t="e">
        <v>#REF!</v>
      </c>
      <c r="AX35" s="15" t="e">
        <v>#REF!</v>
      </c>
      <c r="AY35" s="15" t="e">
        <v>#REF!</v>
      </c>
    </row>
    <row r="36" spans="1:51">
      <c r="A36" s="3">
        <v>2</v>
      </c>
      <c r="C36" s="88">
        <v>-1</v>
      </c>
      <c r="D36" s="143"/>
      <c r="E36" s="9" t="s">
        <v>968</v>
      </c>
      <c r="F36" s="10" t="s">
        <v>1145</v>
      </c>
      <c r="G36" s="18" t="e">
        <v>#N/A</v>
      </c>
      <c r="H36" s="19" t="e">
        <v>#N/A</v>
      </c>
      <c r="I36" s="19">
        <v>2920</v>
      </c>
      <c r="J36" s="19">
        <v>2710</v>
      </c>
      <c r="K36" s="19">
        <v>2640</v>
      </c>
      <c r="L36" s="19">
        <v>2600</v>
      </c>
      <c r="M36" s="19">
        <v>2550</v>
      </c>
      <c r="N36" s="20">
        <v>2480</v>
      </c>
      <c r="P36" s="143"/>
      <c r="Q36" s="9" t="s">
        <v>968</v>
      </c>
      <c r="R36" s="10" t="s">
        <v>1145</v>
      </c>
      <c r="S36" s="18" t="e">
        <v>#N/A</v>
      </c>
      <c r="T36" s="19" t="e">
        <v>#N/A</v>
      </c>
      <c r="U36" s="19">
        <v>67.062135531872116</v>
      </c>
      <c r="V36" s="19">
        <v>62.295562975752887</v>
      </c>
      <c r="W36" s="19">
        <v>60.737639490427767</v>
      </c>
      <c r="X36" s="19">
        <v>59.782123720133768</v>
      </c>
      <c r="Y36" s="19">
        <v>58.593053042079909</v>
      </c>
      <c r="Z36" s="20">
        <v>57.007542231354613</v>
      </c>
      <c r="AA36" s="40"/>
      <c r="AB36" s="8">
        <v>112</v>
      </c>
      <c r="AC36" s="88" t="e">
        <v>#REF!</v>
      </c>
      <c r="AD36" s="88" t="e">
        <v>#REF!</v>
      </c>
      <c r="AE36" s="88" t="e">
        <v>#REF!</v>
      </c>
      <c r="AF36" s="88" t="e">
        <v>#REF!</v>
      </c>
      <c r="AG36" s="88" t="e">
        <v>#REF!</v>
      </c>
      <c r="AH36" s="88" t="e">
        <v>#REF!</v>
      </c>
      <c r="AI36" s="88" t="e">
        <v>#REF!</v>
      </c>
      <c r="AJ36" s="88" t="e">
        <v>#REF!</v>
      </c>
      <c r="AK36" s="88" t="e">
        <v>#REF!</v>
      </c>
      <c r="AL36" s="88" t="e">
        <v>#REF!</v>
      </c>
      <c r="AM36" s="88" t="e">
        <v>#REF!</v>
      </c>
      <c r="AO36" s="88" t="e">
        <v>#REF!</v>
      </c>
      <c r="AP36" s="88" t="e">
        <v>#REF!</v>
      </c>
      <c r="AQ36" s="88" t="e">
        <v>#REF!</v>
      </c>
      <c r="AR36" s="15" t="e">
        <v>#REF!</v>
      </c>
      <c r="AS36" s="15" t="e">
        <v>#REF!</v>
      </c>
      <c r="AT36" s="15" t="e">
        <v>#REF!</v>
      </c>
      <c r="AU36" s="15" t="e">
        <v>#REF!</v>
      </c>
      <c r="AV36" s="15" t="e">
        <v>#REF!</v>
      </c>
      <c r="AW36" s="15" t="e">
        <v>#REF!</v>
      </c>
      <c r="AX36" s="15" t="e">
        <v>#REF!</v>
      </c>
      <c r="AY36" s="15" t="e">
        <v>#REF!</v>
      </c>
    </row>
    <row r="37" spans="1:51" ht="15.75" thickBot="1">
      <c r="A37" s="3">
        <v>3</v>
      </c>
      <c r="D37" s="144"/>
      <c r="E37" s="21" t="s">
        <v>969</v>
      </c>
      <c r="F37" s="22" t="s">
        <v>1145</v>
      </c>
      <c r="G37" s="23" t="e">
        <v>#N/A</v>
      </c>
      <c r="H37" s="24" t="e">
        <v>#N/A</v>
      </c>
      <c r="I37" s="24">
        <v>2920</v>
      </c>
      <c r="J37" s="24">
        <v>2690</v>
      </c>
      <c r="K37" s="24">
        <v>2560</v>
      </c>
      <c r="L37" s="24">
        <v>2490</v>
      </c>
      <c r="M37" s="24">
        <v>2470</v>
      </c>
      <c r="N37" s="25">
        <v>2470</v>
      </c>
      <c r="P37" s="144"/>
      <c r="Q37" s="21" t="s">
        <v>969</v>
      </c>
      <c r="R37" s="22" t="s">
        <v>1145</v>
      </c>
      <c r="S37" s="23" t="e">
        <v>#N/A</v>
      </c>
      <c r="T37" s="24" t="e">
        <v>#N/A</v>
      </c>
      <c r="U37" s="24">
        <v>67.062135531872116</v>
      </c>
      <c r="V37" s="24">
        <v>61.820232459051951</v>
      </c>
      <c r="W37" s="24">
        <v>58.912413267832363</v>
      </c>
      <c r="X37" s="24">
        <v>57.328681390396476</v>
      </c>
      <c r="Y37" s="24">
        <v>56.720196238187476</v>
      </c>
      <c r="Z37" s="25">
        <v>56.720196238187476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1138</v>
      </c>
      <c r="C40" s="8" t="s">
        <v>970</v>
      </c>
      <c r="D40" s="143" t="s">
        <v>1144</v>
      </c>
      <c r="E40" s="9" t="s">
        <v>967</v>
      </c>
      <c r="F40" s="10" t="s">
        <v>1151</v>
      </c>
      <c r="G40" s="11" t="e">
        <v>#N/A</v>
      </c>
      <c r="H40" s="12" t="e">
        <v>#N/A</v>
      </c>
      <c r="I40" s="12" t="e">
        <v>#N/A</v>
      </c>
      <c r="J40" s="12" t="e">
        <v>#N/A</v>
      </c>
      <c r="K40" s="12" t="e">
        <v>#N/A</v>
      </c>
      <c r="L40" s="12" t="e">
        <v>#N/A</v>
      </c>
      <c r="M40" s="12" t="e">
        <v>#N/A</v>
      </c>
      <c r="N40" s="13" t="e">
        <v>#N/A</v>
      </c>
      <c r="P40" s="143" t="s">
        <v>1144</v>
      </c>
      <c r="Q40" s="9" t="s">
        <v>967</v>
      </c>
      <c r="R40" s="10" t="s">
        <v>1151</v>
      </c>
      <c r="S40" s="11" t="e">
        <v>#N/A</v>
      </c>
      <c r="T40" s="12" t="e">
        <v>#N/A</v>
      </c>
      <c r="U40" s="12" t="e">
        <v>#N/A</v>
      </c>
      <c r="V40" s="12" t="e">
        <v>#N/A</v>
      </c>
      <c r="W40" s="12" t="e">
        <v>#N/A</v>
      </c>
      <c r="X40" s="12" t="e">
        <v>#N/A</v>
      </c>
      <c r="Y40" s="12" t="e">
        <v>#N/A</v>
      </c>
      <c r="Z40" s="13" t="e">
        <v>#N/A</v>
      </c>
      <c r="AF40" s="88">
        <v>2015</v>
      </c>
      <c r="AG40" s="88">
        <v>2020</v>
      </c>
      <c r="AH40" s="88">
        <v>2025</v>
      </c>
      <c r="AI40" s="88">
        <v>2030</v>
      </c>
      <c r="AJ40" s="88">
        <v>2035</v>
      </c>
      <c r="AK40" s="88">
        <v>2040</v>
      </c>
      <c r="AL40" s="88">
        <v>2045</v>
      </c>
      <c r="AM40" s="88">
        <v>2050</v>
      </c>
      <c r="AR40" s="88">
        <v>2015</v>
      </c>
      <c r="AS40" s="88">
        <v>2020</v>
      </c>
      <c r="AT40" s="88">
        <v>2025</v>
      </c>
      <c r="AU40" s="88">
        <v>2030</v>
      </c>
      <c r="AV40" s="88">
        <v>2035</v>
      </c>
      <c r="AW40" s="88">
        <v>2040</v>
      </c>
      <c r="AX40" s="88">
        <v>2045</v>
      </c>
      <c r="AY40" s="88">
        <v>2050</v>
      </c>
    </row>
    <row r="41" spans="1:51">
      <c r="A41" s="3">
        <v>2</v>
      </c>
      <c r="C41" s="88">
        <v>-1</v>
      </c>
      <c r="D41" s="143"/>
      <c r="E41" s="9" t="s">
        <v>968</v>
      </c>
      <c r="F41" s="10" t="s">
        <v>1151</v>
      </c>
      <c r="G41" s="18" t="e">
        <v>#N/A</v>
      </c>
      <c r="H41" s="19" t="e">
        <v>#N/A</v>
      </c>
      <c r="I41" s="19">
        <v>2920</v>
      </c>
      <c r="J41" s="19">
        <v>2590</v>
      </c>
      <c r="K41" s="19">
        <v>2490</v>
      </c>
      <c r="L41" s="19">
        <v>2430</v>
      </c>
      <c r="M41" s="19">
        <v>2350</v>
      </c>
      <c r="N41" s="20">
        <v>2250</v>
      </c>
      <c r="P41" s="143"/>
      <c r="Q41" s="9" t="s">
        <v>968</v>
      </c>
      <c r="R41" s="10" t="s">
        <v>1151</v>
      </c>
      <c r="S41" s="18" t="e">
        <v>#N/A</v>
      </c>
      <c r="T41" s="19" t="e">
        <v>#N/A</v>
      </c>
      <c r="U41" s="19">
        <v>67.062135531872116</v>
      </c>
      <c r="V41" s="19">
        <v>59.668219167822294</v>
      </c>
      <c r="W41" s="19">
        <v>57.321223991169873</v>
      </c>
      <c r="X41" s="19">
        <v>55.899004392763736</v>
      </c>
      <c r="Y41" s="19">
        <v>54.147631892898225</v>
      </c>
      <c r="Z41" s="20">
        <v>51.844502020151467</v>
      </c>
      <c r="AB41" s="8">
        <v>10</v>
      </c>
      <c r="AC41" s="133" t="s">
        <v>1142</v>
      </c>
      <c r="AD41" s="133" t="s">
        <v>967</v>
      </c>
      <c r="AE41" s="133" t="s">
        <v>982</v>
      </c>
      <c r="AF41" s="133" t="e">
        <v>#N/A</v>
      </c>
      <c r="AG41" s="133" t="e">
        <v>#N/A</v>
      </c>
      <c r="AH41" s="133" t="e">
        <v>#N/A</v>
      </c>
      <c r="AI41" s="133" t="e">
        <v>#N/A</v>
      </c>
      <c r="AJ41" s="133" t="e">
        <v>#N/A</v>
      </c>
      <c r="AK41" s="133" t="e">
        <v>#N/A</v>
      </c>
      <c r="AL41" s="133" t="e">
        <v>#N/A</v>
      </c>
      <c r="AM41" s="133" t="e">
        <v>#N/A</v>
      </c>
      <c r="AO41" s="133" t="s">
        <v>1142</v>
      </c>
      <c r="AP41" s="133" t="s">
        <v>967</v>
      </c>
      <c r="AQ41" s="133" t="s">
        <v>982</v>
      </c>
      <c r="AR41" s="134" t="e">
        <v>#N/A</v>
      </c>
      <c r="AS41" s="134" t="e">
        <v>#N/A</v>
      </c>
      <c r="AT41" s="134" t="e">
        <v>#N/A</v>
      </c>
      <c r="AU41" s="134" t="e">
        <v>#N/A</v>
      </c>
      <c r="AV41" s="134" t="e">
        <v>#N/A</v>
      </c>
      <c r="AW41" s="134" t="e">
        <v>#N/A</v>
      </c>
      <c r="AX41" s="134" t="e">
        <v>#N/A</v>
      </c>
      <c r="AY41" s="134" t="e">
        <v>#N/A</v>
      </c>
    </row>
    <row r="42" spans="1:51" ht="15.75" thickBot="1">
      <c r="A42" s="3">
        <v>3</v>
      </c>
      <c r="D42" s="144"/>
      <c r="E42" s="21" t="s">
        <v>969</v>
      </c>
      <c r="F42" s="22" t="s">
        <v>1151</v>
      </c>
      <c r="G42" s="23" t="e">
        <v>#N/A</v>
      </c>
      <c r="H42" s="24" t="e">
        <v>#N/A</v>
      </c>
      <c r="I42" s="24">
        <v>2920</v>
      </c>
      <c r="J42" s="24">
        <v>2560</v>
      </c>
      <c r="K42" s="24">
        <v>2370</v>
      </c>
      <c r="L42" s="24">
        <v>2270</v>
      </c>
      <c r="M42" s="24">
        <v>2240</v>
      </c>
      <c r="N42" s="25">
        <v>2240</v>
      </c>
      <c r="P42" s="144"/>
      <c r="Q42" s="21" t="s">
        <v>969</v>
      </c>
      <c r="R42" s="22" t="s">
        <v>1151</v>
      </c>
      <c r="S42" s="23" t="e">
        <v>#N/A</v>
      </c>
      <c r="T42" s="24" t="e">
        <v>#N/A</v>
      </c>
      <c r="U42" s="24">
        <v>67.062135531872116</v>
      </c>
      <c r="V42" s="24">
        <v>58.948458717525142</v>
      </c>
      <c r="W42" s="24">
        <v>54.615993842622785</v>
      </c>
      <c r="X42" s="24">
        <v>52.308006802902419</v>
      </c>
      <c r="Y42" s="24">
        <v>51.431062762072472</v>
      </c>
      <c r="Z42" s="25">
        <v>51.431062762072472</v>
      </c>
      <c r="AB42" s="8">
        <v>25</v>
      </c>
      <c r="AC42" s="133" t="s">
        <v>1143</v>
      </c>
      <c r="AD42" s="133" t="s">
        <v>967</v>
      </c>
      <c r="AE42" s="133" t="s">
        <v>982</v>
      </c>
      <c r="AF42" s="133" t="e">
        <v>#N/A</v>
      </c>
      <c r="AG42" s="133" t="e">
        <v>#N/A</v>
      </c>
      <c r="AH42" s="133" t="e">
        <v>#N/A</v>
      </c>
      <c r="AI42" s="133" t="e">
        <v>#N/A</v>
      </c>
      <c r="AJ42" s="133" t="e">
        <v>#N/A</v>
      </c>
      <c r="AK42" s="133" t="e">
        <v>#N/A</v>
      </c>
      <c r="AL42" s="133" t="e">
        <v>#N/A</v>
      </c>
      <c r="AM42" s="133" t="e">
        <v>#N/A</v>
      </c>
      <c r="AO42" s="133" t="s">
        <v>1143</v>
      </c>
      <c r="AP42" s="133" t="s">
        <v>967</v>
      </c>
      <c r="AQ42" s="133" t="s">
        <v>982</v>
      </c>
      <c r="AR42" s="134" t="e">
        <v>#N/A</v>
      </c>
      <c r="AS42" s="134" t="e">
        <v>#N/A</v>
      </c>
      <c r="AT42" s="134" t="e">
        <v>#N/A</v>
      </c>
      <c r="AU42" s="134" t="e">
        <v>#N/A</v>
      </c>
      <c r="AV42" s="134" t="e">
        <v>#N/A</v>
      </c>
      <c r="AW42" s="134" t="e">
        <v>#N/A</v>
      </c>
      <c r="AX42" s="134" t="e">
        <v>#N/A</v>
      </c>
      <c r="AY42" s="134" t="e">
        <v>#N/A</v>
      </c>
    </row>
    <row r="43" spans="1:51" ht="15.75" thickBot="1">
      <c r="AB43" s="8">
        <v>40</v>
      </c>
      <c r="AC43" s="133" t="s">
        <v>1144</v>
      </c>
      <c r="AD43" s="133" t="s">
        <v>967</v>
      </c>
      <c r="AE43" s="133" t="s">
        <v>1151</v>
      </c>
      <c r="AF43" s="133" t="e">
        <v>#N/A</v>
      </c>
      <c r="AG43" s="133" t="e">
        <v>#N/A</v>
      </c>
      <c r="AH43" s="133" t="e">
        <v>#N/A</v>
      </c>
      <c r="AI43" s="133" t="e">
        <v>#N/A</v>
      </c>
      <c r="AJ43" s="133" t="e">
        <v>#N/A</v>
      </c>
      <c r="AK43" s="133" t="e">
        <v>#N/A</v>
      </c>
      <c r="AL43" s="133" t="e">
        <v>#N/A</v>
      </c>
      <c r="AM43" s="133" t="e">
        <v>#N/A</v>
      </c>
      <c r="AO43" s="133" t="s">
        <v>1144</v>
      </c>
      <c r="AP43" s="133" t="s">
        <v>967</v>
      </c>
      <c r="AQ43" s="133" t="s">
        <v>1151</v>
      </c>
      <c r="AR43" s="134" t="e">
        <v>#N/A</v>
      </c>
      <c r="AS43" s="134" t="e">
        <v>#N/A</v>
      </c>
      <c r="AT43" s="134" t="e">
        <v>#N/A</v>
      </c>
      <c r="AU43" s="134" t="e">
        <v>#N/A</v>
      </c>
      <c r="AV43" s="134" t="e">
        <v>#N/A</v>
      </c>
      <c r="AW43" s="134" t="e">
        <v>#N/A</v>
      </c>
      <c r="AX43" s="134" t="e">
        <v>#N/A</v>
      </c>
      <c r="AY43" s="134" t="e">
        <v>#N/A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133" t="s">
        <v>1146</v>
      </c>
      <c r="AD44" s="133" t="s">
        <v>967</v>
      </c>
      <c r="AE44" s="133" t="s">
        <v>1152</v>
      </c>
      <c r="AF44" s="133" t="e">
        <v>#N/A</v>
      </c>
      <c r="AG44" s="133" t="e">
        <v>#N/A</v>
      </c>
      <c r="AH44" s="133" t="e">
        <v>#N/A</v>
      </c>
      <c r="AI44" s="133" t="e">
        <v>#N/A</v>
      </c>
      <c r="AJ44" s="133" t="e">
        <v>#N/A</v>
      </c>
      <c r="AK44" s="133" t="e">
        <v>#N/A</v>
      </c>
      <c r="AL44" s="133" t="e">
        <v>#N/A</v>
      </c>
      <c r="AM44" s="133" t="e">
        <v>#N/A</v>
      </c>
      <c r="AO44" s="133" t="s">
        <v>1146</v>
      </c>
      <c r="AP44" s="133" t="s">
        <v>967</v>
      </c>
      <c r="AQ44" s="133" t="s">
        <v>1152</v>
      </c>
      <c r="AR44" s="134" t="e">
        <v>#N/A</v>
      </c>
      <c r="AS44" s="134" t="e">
        <v>#N/A</v>
      </c>
      <c r="AT44" s="134" t="e">
        <v>#N/A</v>
      </c>
      <c r="AU44" s="134" t="e">
        <v>#N/A</v>
      </c>
      <c r="AV44" s="134" t="e">
        <v>#N/A</v>
      </c>
      <c r="AW44" s="134" t="e">
        <v>#N/A</v>
      </c>
      <c r="AX44" s="134" t="e">
        <v>#N/A</v>
      </c>
      <c r="AY44" s="134" t="e">
        <v>#N/A</v>
      </c>
    </row>
    <row r="45" spans="1:51" ht="15" customHeight="1">
      <c r="A45" s="3">
        <v>1</v>
      </c>
      <c r="B45" s="7" t="s">
        <v>1138</v>
      </c>
      <c r="C45" s="8" t="s">
        <v>973</v>
      </c>
      <c r="D45" s="143" t="s">
        <v>1144</v>
      </c>
      <c r="E45" s="9" t="s">
        <v>967</v>
      </c>
      <c r="F45" s="10" t="s">
        <v>1153</v>
      </c>
      <c r="G45" s="11" t="e">
        <v>#N/A</v>
      </c>
      <c r="H45" s="12" t="e">
        <v>#N/A</v>
      </c>
      <c r="I45" s="12" t="e">
        <v>#N/A</v>
      </c>
      <c r="J45" s="12" t="e">
        <v>#N/A</v>
      </c>
      <c r="K45" s="12" t="e">
        <v>#N/A</v>
      </c>
      <c r="L45" s="12" t="e">
        <v>#N/A</v>
      </c>
      <c r="M45" s="12" t="e">
        <v>#N/A</v>
      </c>
      <c r="N45" s="13" t="e">
        <v>#N/A</v>
      </c>
      <c r="P45" s="143" t="s">
        <v>1144</v>
      </c>
      <c r="Q45" s="9" t="s">
        <v>967</v>
      </c>
      <c r="R45" s="10" t="s">
        <v>1153</v>
      </c>
      <c r="S45" s="11" t="e">
        <v>#N/A</v>
      </c>
      <c r="T45" s="12" t="e">
        <v>#N/A</v>
      </c>
      <c r="U45" s="12" t="e">
        <v>#N/A</v>
      </c>
      <c r="V45" s="12" t="e">
        <v>#N/A</v>
      </c>
      <c r="W45" s="12" t="e">
        <v>#N/A</v>
      </c>
      <c r="X45" s="12" t="e">
        <v>#N/A</v>
      </c>
      <c r="Y45" s="12" t="e">
        <v>#N/A</v>
      </c>
      <c r="Z45" s="13" t="e">
        <v>#N/A</v>
      </c>
      <c r="AB45" s="8">
        <v>70</v>
      </c>
      <c r="AC45" s="133" t="s">
        <v>1148</v>
      </c>
      <c r="AD45" s="133" t="s">
        <v>967</v>
      </c>
      <c r="AE45" s="133" t="s">
        <v>1152</v>
      </c>
      <c r="AF45" s="133" t="e">
        <v>#N/A</v>
      </c>
      <c r="AG45" s="133" t="e">
        <v>#N/A</v>
      </c>
      <c r="AH45" s="133" t="e">
        <v>#N/A</v>
      </c>
      <c r="AI45" s="133" t="e">
        <v>#N/A</v>
      </c>
      <c r="AJ45" s="133" t="e">
        <v>#N/A</v>
      </c>
      <c r="AK45" s="133" t="e">
        <v>#N/A</v>
      </c>
      <c r="AL45" s="133" t="e">
        <v>#N/A</v>
      </c>
      <c r="AM45" s="133" t="e">
        <v>#N/A</v>
      </c>
      <c r="AO45" s="133" t="s">
        <v>1148</v>
      </c>
      <c r="AP45" s="133" t="s">
        <v>967</v>
      </c>
      <c r="AQ45" s="133" t="s">
        <v>1152</v>
      </c>
      <c r="AR45" s="134" t="e">
        <v>#N/A</v>
      </c>
      <c r="AS45" s="134" t="e">
        <v>#N/A</v>
      </c>
      <c r="AT45" s="134" t="e">
        <v>#N/A</v>
      </c>
      <c r="AU45" s="134" t="e">
        <v>#N/A</v>
      </c>
      <c r="AV45" s="134" t="e">
        <v>#N/A</v>
      </c>
      <c r="AW45" s="134" t="e">
        <v>#N/A</v>
      </c>
      <c r="AX45" s="134" t="e">
        <v>#N/A</v>
      </c>
      <c r="AY45" s="134" t="e">
        <v>#N/A</v>
      </c>
    </row>
    <row r="46" spans="1:51">
      <c r="A46" s="3">
        <v>2</v>
      </c>
      <c r="C46" s="88">
        <v>-1</v>
      </c>
      <c r="D46" s="143"/>
      <c r="E46" s="9" t="s">
        <v>968</v>
      </c>
      <c r="F46" s="10" t="s">
        <v>1153</v>
      </c>
      <c r="G46" s="18" t="e">
        <v>#N/A</v>
      </c>
      <c r="H46" s="19" t="e">
        <v>#N/A</v>
      </c>
      <c r="I46" s="19">
        <v>2920</v>
      </c>
      <c r="J46" s="19">
        <v>2810</v>
      </c>
      <c r="K46" s="19">
        <v>2780</v>
      </c>
      <c r="L46" s="19">
        <v>2750</v>
      </c>
      <c r="M46" s="19">
        <v>2730</v>
      </c>
      <c r="N46" s="20">
        <v>2690</v>
      </c>
      <c r="P46" s="143"/>
      <c r="Q46" s="9" t="s">
        <v>968</v>
      </c>
      <c r="R46" s="10" t="s">
        <v>1153</v>
      </c>
      <c r="S46" s="18" t="e">
        <v>#N/A</v>
      </c>
      <c r="T46" s="19" t="e">
        <v>#N/A</v>
      </c>
      <c r="U46" s="19">
        <v>67.062135531872116</v>
      </c>
      <c r="V46" s="19">
        <v>64.651843504618967</v>
      </c>
      <c r="W46" s="19">
        <v>63.844039174728039</v>
      </c>
      <c r="X46" s="19">
        <v>63.343421222854886</v>
      </c>
      <c r="Y46" s="19">
        <v>62.714777173030299</v>
      </c>
      <c r="Z46" s="20">
        <v>61.866460550125964</v>
      </c>
      <c r="AB46" s="8">
        <v>85</v>
      </c>
      <c r="AC46" s="133" t="s">
        <v>1149</v>
      </c>
      <c r="AD46" s="133" t="s">
        <v>967</v>
      </c>
      <c r="AE46" s="133" t="s">
        <v>1154</v>
      </c>
      <c r="AF46" s="133" t="e">
        <v>#N/A</v>
      </c>
      <c r="AG46" s="133" t="e">
        <v>#N/A</v>
      </c>
      <c r="AH46" s="133" t="e">
        <v>#N/A</v>
      </c>
      <c r="AI46" s="133" t="e">
        <v>#N/A</v>
      </c>
      <c r="AJ46" s="133" t="e">
        <v>#N/A</v>
      </c>
      <c r="AK46" s="133" t="e">
        <v>#N/A</v>
      </c>
      <c r="AL46" s="133" t="e">
        <v>#N/A</v>
      </c>
      <c r="AM46" s="133" t="e">
        <v>#N/A</v>
      </c>
      <c r="AO46" s="133" t="s">
        <v>1149</v>
      </c>
      <c r="AP46" s="133" t="s">
        <v>967</v>
      </c>
      <c r="AQ46" s="133" t="s">
        <v>1154</v>
      </c>
      <c r="AR46" s="134" t="e">
        <v>#N/A</v>
      </c>
      <c r="AS46" s="134" t="e">
        <v>#N/A</v>
      </c>
      <c r="AT46" s="134" t="e">
        <v>#N/A</v>
      </c>
      <c r="AU46" s="134" t="e">
        <v>#N/A</v>
      </c>
      <c r="AV46" s="134" t="e">
        <v>#N/A</v>
      </c>
      <c r="AW46" s="134" t="e">
        <v>#N/A</v>
      </c>
      <c r="AX46" s="134" t="e">
        <v>#N/A</v>
      </c>
      <c r="AY46" s="134" t="e">
        <v>#N/A</v>
      </c>
    </row>
    <row r="47" spans="1:51" ht="15.75" thickBot="1">
      <c r="A47" s="3">
        <v>3</v>
      </c>
      <c r="D47" s="144"/>
      <c r="E47" s="21" t="s">
        <v>969</v>
      </c>
      <c r="F47" s="22" t="s">
        <v>1153</v>
      </c>
      <c r="G47" s="23" t="e">
        <v>#N/A</v>
      </c>
      <c r="H47" s="24" t="e">
        <v>#N/A</v>
      </c>
      <c r="I47" s="24">
        <v>2920</v>
      </c>
      <c r="J47" s="24">
        <v>2800</v>
      </c>
      <c r="K47" s="24">
        <v>2730</v>
      </c>
      <c r="L47" s="24">
        <v>2700</v>
      </c>
      <c r="M47" s="24">
        <v>2680</v>
      </c>
      <c r="N47" s="25">
        <v>2680</v>
      </c>
      <c r="P47" s="144"/>
      <c r="Q47" s="21" t="s">
        <v>969</v>
      </c>
      <c r="R47" s="22" t="s">
        <v>1153</v>
      </c>
      <c r="S47" s="23" t="e">
        <v>#N/A</v>
      </c>
      <c r="T47" s="24" t="e">
        <v>#N/A</v>
      </c>
      <c r="U47" s="24">
        <v>67.062135531872116</v>
      </c>
      <c r="V47" s="24">
        <v>64.406467609590635</v>
      </c>
      <c r="W47" s="24">
        <v>62.884244310952312</v>
      </c>
      <c r="X47" s="24">
        <v>62.03923408786622</v>
      </c>
      <c r="Y47" s="24">
        <v>61.711451887151703</v>
      </c>
      <c r="Z47" s="25">
        <v>61.711451887151703</v>
      </c>
      <c r="AB47" s="8">
        <v>100</v>
      </c>
      <c r="AC47" s="88" t="e">
        <v>#REF!</v>
      </c>
      <c r="AD47" s="88" t="e">
        <v>#REF!</v>
      </c>
      <c r="AE47" s="88" t="e">
        <v>#REF!</v>
      </c>
      <c r="AF47" s="88" t="e">
        <v>#REF!</v>
      </c>
      <c r="AG47" s="88" t="e">
        <v>#REF!</v>
      </c>
      <c r="AH47" s="88" t="e">
        <v>#REF!</v>
      </c>
      <c r="AI47" s="88" t="e">
        <v>#REF!</v>
      </c>
      <c r="AJ47" s="88" t="e">
        <v>#REF!</v>
      </c>
      <c r="AK47" s="88" t="e">
        <v>#REF!</v>
      </c>
      <c r="AL47" s="88" t="e">
        <v>#REF!</v>
      </c>
      <c r="AM47" s="88" t="e">
        <v>#REF!</v>
      </c>
      <c r="AO47" s="88" t="e">
        <v>#REF!</v>
      </c>
      <c r="AP47" s="88" t="e">
        <v>#REF!</v>
      </c>
      <c r="AQ47" s="88" t="e">
        <v>#REF!</v>
      </c>
      <c r="AR47" s="15" t="e">
        <v>#REF!</v>
      </c>
      <c r="AS47" s="15" t="e">
        <v>#REF!</v>
      </c>
      <c r="AT47" s="15" t="e">
        <v>#REF!</v>
      </c>
      <c r="AU47" s="15" t="e">
        <v>#REF!</v>
      </c>
      <c r="AV47" s="15" t="e">
        <v>#REF!</v>
      </c>
      <c r="AW47" s="15" t="e">
        <v>#REF!</v>
      </c>
      <c r="AX47" s="15" t="e">
        <v>#REF!</v>
      </c>
      <c r="AY47" s="15" t="e">
        <v>#REF!</v>
      </c>
    </row>
    <row r="48" spans="1:51" ht="15.75" thickBot="1">
      <c r="AB48" s="8">
        <v>115</v>
      </c>
      <c r="AC48" s="88" t="e">
        <v>#REF!</v>
      </c>
      <c r="AD48" s="88" t="e">
        <v>#REF!</v>
      </c>
      <c r="AE48" s="88" t="e">
        <v>#REF!</v>
      </c>
      <c r="AF48" s="88" t="e">
        <v>#REF!</v>
      </c>
      <c r="AG48" s="88" t="e">
        <v>#REF!</v>
      </c>
      <c r="AH48" s="88" t="e">
        <v>#REF!</v>
      </c>
      <c r="AI48" s="88" t="e">
        <v>#REF!</v>
      </c>
      <c r="AJ48" s="88" t="e">
        <v>#REF!</v>
      </c>
      <c r="AK48" s="88" t="e">
        <v>#REF!</v>
      </c>
      <c r="AL48" s="88" t="e">
        <v>#REF!</v>
      </c>
      <c r="AM48" s="88" t="e">
        <v>#REF!</v>
      </c>
      <c r="AO48" s="88" t="e">
        <v>#REF!</v>
      </c>
      <c r="AP48" s="88" t="e">
        <v>#REF!</v>
      </c>
      <c r="AQ48" s="88" t="e">
        <v>#REF!</v>
      </c>
      <c r="AR48" s="15" t="e">
        <v>#REF!</v>
      </c>
      <c r="AS48" s="15" t="e">
        <v>#REF!</v>
      </c>
      <c r="AT48" s="15" t="e">
        <v>#REF!</v>
      </c>
      <c r="AU48" s="15" t="e">
        <v>#REF!</v>
      </c>
      <c r="AV48" s="15" t="e">
        <v>#REF!</v>
      </c>
      <c r="AW48" s="15" t="e">
        <v>#REF!</v>
      </c>
      <c r="AX48" s="15" t="e">
        <v>#REF!</v>
      </c>
      <c r="AY48" s="15" t="e">
        <v>#REF!</v>
      </c>
    </row>
    <row r="49" spans="1:51" ht="15.75" thickBot="1">
      <c r="A49" s="3">
        <v>0</v>
      </c>
      <c r="D49" s="4"/>
      <c r="E49" s="145" t="s">
        <v>21</v>
      </c>
      <c r="F49" s="146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5" t="s">
        <v>21</v>
      </c>
      <c r="R49" s="146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1139</v>
      </c>
      <c r="C50" s="8" t="s">
        <v>966</v>
      </c>
      <c r="D50" s="143" t="s">
        <v>1146</v>
      </c>
      <c r="E50" s="9" t="s">
        <v>967</v>
      </c>
      <c r="F50" s="10" t="s">
        <v>1147</v>
      </c>
      <c r="G50" s="11" t="e">
        <v>#N/A</v>
      </c>
      <c r="H50" s="12" t="e">
        <v>#N/A</v>
      </c>
      <c r="I50" s="12" t="e">
        <v>#N/A</v>
      </c>
      <c r="J50" s="12" t="e">
        <v>#N/A</v>
      </c>
      <c r="K50" s="12" t="e">
        <v>#N/A</v>
      </c>
      <c r="L50" s="12" t="e">
        <v>#N/A</v>
      </c>
      <c r="M50" s="12" t="e">
        <v>#N/A</v>
      </c>
      <c r="N50" s="13" t="e">
        <v>#N/A</v>
      </c>
      <c r="P50" s="143" t="s">
        <v>1146</v>
      </c>
      <c r="Q50" s="9" t="s">
        <v>967</v>
      </c>
      <c r="R50" s="10" t="s">
        <v>1147</v>
      </c>
      <c r="S50" s="11" t="e">
        <v>#N/A</v>
      </c>
      <c r="T50" s="12" t="e">
        <v>#N/A</v>
      </c>
      <c r="U50" s="12" t="e">
        <v>#N/A</v>
      </c>
      <c r="V50" s="12" t="e">
        <v>#N/A</v>
      </c>
      <c r="W50" s="12" t="e">
        <v>#N/A</v>
      </c>
      <c r="X50" s="12" t="e">
        <v>#N/A</v>
      </c>
      <c r="Y50" s="12" t="e">
        <v>#N/A</v>
      </c>
      <c r="Z50" s="13" t="e">
        <v>#N/A</v>
      </c>
    </row>
    <row r="51" spans="1:51">
      <c r="A51" s="3">
        <v>2</v>
      </c>
      <c r="C51" s="88">
        <v>-1</v>
      </c>
      <c r="D51" s="143"/>
      <c r="E51" s="9" t="s">
        <v>968</v>
      </c>
      <c r="F51" s="10" t="s">
        <v>1147</v>
      </c>
      <c r="G51" s="18" t="e">
        <v>#N/A</v>
      </c>
      <c r="H51" s="19" t="e">
        <v>#N/A</v>
      </c>
      <c r="I51" s="19">
        <v>4480</v>
      </c>
      <c r="J51" s="19">
        <v>3920</v>
      </c>
      <c r="K51" s="19">
        <v>3750</v>
      </c>
      <c r="L51" s="19">
        <v>3640</v>
      </c>
      <c r="M51" s="19">
        <v>3510</v>
      </c>
      <c r="N51" s="20">
        <v>3340</v>
      </c>
      <c r="P51" s="143"/>
      <c r="Q51" s="9" t="s">
        <v>968</v>
      </c>
      <c r="R51" s="10" t="s">
        <v>1147</v>
      </c>
      <c r="S51" s="18" t="e">
        <v>#N/A</v>
      </c>
      <c r="T51" s="19" t="e">
        <v>#N/A</v>
      </c>
      <c r="U51" s="19">
        <v>98.578993230109248</v>
      </c>
      <c r="V51" s="19">
        <v>86.288207675671529</v>
      </c>
      <c r="W51" s="19">
        <v>82.430017964705414</v>
      </c>
      <c r="X51" s="19">
        <v>80.102729741939882</v>
      </c>
      <c r="Y51" s="19">
        <v>77.248206342048363</v>
      </c>
      <c r="Z51" s="20">
        <v>73.514067126125184</v>
      </c>
    </row>
    <row r="52" spans="1:51" ht="15.75" thickBot="1">
      <c r="A52" s="3">
        <v>3</v>
      </c>
      <c r="D52" s="144"/>
      <c r="E52" s="21" t="s">
        <v>969</v>
      </c>
      <c r="F52" s="22" t="s">
        <v>1147</v>
      </c>
      <c r="G52" s="23" t="e">
        <v>#N/A</v>
      </c>
      <c r="H52" s="24" t="e">
        <v>#N/A</v>
      </c>
      <c r="I52" s="24">
        <v>4480</v>
      </c>
      <c r="J52" s="24">
        <v>3870</v>
      </c>
      <c r="K52" s="24">
        <v>3550</v>
      </c>
      <c r="L52" s="24">
        <v>3380</v>
      </c>
      <c r="M52" s="24">
        <v>3310</v>
      </c>
      <c r="N52" s="25">
        <v>3310</v>
      </c>
      <c r="P52" s="144"/>
      <c r="Q52" s="21" t="s">
        <v>969</v>
      </c>
      <c r="R52" s="22" t="s">
        <v>1147</v>
      </c>
      <c r="S52" s="23" t="e">
        <v>#N/A</v>
      </c>
      <c r="T52" s="24" t="e">
        <v>#N/A</v>
      </c>
      <c r="U52" s="24">
        <v>98.578993230109248</v>
      </c>
      <c r="V52" s="24">
        <v>85.102706677680871</v>
      </c>
      <c r="W52" s="24">
        <v>78.01033118261509</v>
      </c>
      <c r="X52" s="24">
        <v>74.263730541562566</v>
      </c>
      <c r="Y52" s="24">
        <v>72.84616927970589</v>
      </c>
      <c r="Z52" s="25">
        <v>72.84616927970589</v>
      </c>
      <c r="AF52" s="88">
        <v>2015</v>
      </c>
      <c r="AG52" s="88">
        <v>2020</v>
      </c>
      <c r="AH52" s="88">
        <v>2025</v>
      </c>
      <c r="AI52" s="88">
        <v>2030</v>
      </c>
      <c r="AJ52" s="88">
        <v>2035</v>
      </c>
      <c r="AK52" s="88">
        <v>2040</v>
      </c>
      <c r="AL52" s="88">
        <v>2045</v>
      </c>
      <c r="AM52" s="88">
        <v>2050</v>
      </c>
      <c r="AR52" s="88">
        <v>2015</v>
      </c>
      <c r="AS52" s="88">
        <v>2020</v>
      </c>
      <c r="AT52" s="88">
        <v>2025</v>
      </c>
      <c r="AU52" s="88">
        <v>2030</v>
      </c>
      <c r="AV52" s="88">
        <v>2035</v>
      </c>
      <c r="AW52" s="88">
        <v>2040</v>
      </c>
      <c r="AX52" s="88">
        <v>2045</v>
      </c>
      <c r="AY52" s="88">
        <v>2050</v>
      </c>
    </row>
    <row r="53" spans="1:51" ht="15.75" thickBot="1">
      <c r="AB53" s="8">
        <v>11</v>
      </c>
      <c r="AC53" s="131" t="s">
        <v>1142</v>
      </c>
      <c r="AD53" s="131" t="s">
        <v>968</v>
      </c>
      <c r="AE53" s="131" t="s">
        <v>982</v>
      </c>
      <c r="AF53" s="131" t="e">
        <v>#N/A</v>
      </c>
      <c r="AG53" s="131" t="e">
        <v>#N/A</v>
      </c>
      <c r="AH53" s="131">
        <v>1510</v>
      </c>
      <c r="AI53" s="131">
        <v>1510</v>
      </c>
      <c r="AJ53" s="131">
        <v>1510</v>
      </c>
      <c r="AK53" s="131">
        <v>1510</v>
      </c>
      <c r="AL53" s="131">
        <v>1510</v>
      </c>
      <c r="AM53" s="131">
        <v>1510</v>
      </c>
      <c r="AO53" s="131" t="s">
        <v>1142</v>
      </c>
      <c r="AP53" s="131" t="s">
        <v>968</v>
      </c>
      <c r="AQ53" s="131" t="s">
        <v>982</v>
      </c>
      <c r="AR53" s="132" t="e">
        <v>#N/A</v>
      </c>
      <c r="AS53" s="132" t="e">
        <v>#N/A</v>
      </c>
      <c r="AT53" s="132">
        <v>37.703599436959585</v>
      </c>
      <c r="AU53" s="132">
        <v>37.703599436959585</v>
      </c>
      <c r="AV53" s="132">
        <v>37.703599436959585</v>
      </c>
      <c r="AW53" s="132">
        <v>37.703599436959585</v>
      </c>
      <c r="AX53" s="132">
        <v>37.703599436959585</v>
      </c>
      <c r="AY53" s="132">
        <v>37.703599436959585</v>
      </c>
    </row>
    <row r="54" spans="1:51" ht="15.75" thickBot="1">
      <c r="A54" s="3">
        <v>0</v>
      </c>
      <c r="D54" s="4"/>
      <c r="E54" s="145" t="s">
        <v>21</v>
      </c>
      <c r="F54" s="146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5" t="s">
        <v>21</v>
      </c>
      <c r="R54" s="146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131" t="s">
        <v>1143</v>
      </c>
      <c r="AD54" s="131" t="s">
        <v>968</v>
      </c>
      <c r="AE54" s="131" t="s">
        <v>982</v>
      </c>
      <c r="AF54" s="131" t="e">
        <v>#N/A</v>
      </c>
      <c r="AG54" s="131" t="e">
        <v>#N/A</v>
      </c>
      <c r="AH54" s="131">
        <v>2920</v>
      </c>
      <c r="AI54" s="131">
        <v>2660</v>
      </c>
      <c r="AJ54" s="131">
        <v>2580</v>
      </c>
      <c r="AK54" s="131">
        <v>2520</v>
      </c>
      <c r="AL54" s="131">
        <v>2460</v>
      </c>
      <c r="AM54" s="131">
        <v>2380</v>
      </c>
      <c r="AO54" s="131" t="s">
        <v>1143</v>
      </c>
      <c r="AP54" s="131" t="s">
        <v>968</v>
      </c>
      <c r="AQ54" s="131" t="s">
        <v>982</v>
      </c>
      <c r="AR54" s="132" t="e">
        <v>#N/A</v>
      </c>
      <c r="AS54" s="132" t="e">
        <v>#N/A</v>
      </c>
      <c r="AT54" s="132">
        <v>59.772772974059926</v>
      </c>
      <c r="AU54" s="132">
        <v>54.492149728199109</v>
      </c>
      <c r="AV54" s="132">
        <v>52.788026213371033</v>
      </c>
      <c r="AW54" s="132">
        <v>51.748314878919963</v>
      </c>
      <c r="AX54" s="132">
        <v>50.460369160388545</v>
      </c>
      <c r="AY54" s="132">
        <v>48.753357878864186</v>
      </c>
    </row>
    <row r="55" spans="1:51" ht="15" customHeight="1">
      <c r="A55" s="3">
        <v>1</v>
      </c>
      <c r="B55" s="7" t="s">
        <v>1139</v>
      </c>
      <c r="C55" s="8" t="s">
        <v>970</v>
      </c>
      <c r="D55" s="143" t="s">
        <v>1146</v>
      </c>
      <c r="E55" s="9" t="s">
        <v>967</v>
      </c>
      <c r="F55" s="10" t="s">
        <v>1152</v>
      </c>
      <c r="G55" s="11" t="e">
        <v>#N/A</v>
      </c>
      <c r="H55" s="12" t="e">
        <v>#N/A</v>
      </c>
      <c r="I55" s="12" t="e">
        <v>#N/A</v>
      </c>
      <c r="J55" s="12" t="e">
        <v>#N/A</v>
      </c>
      <c r="K55" s="12" t="e">
        <v>#N/A</v>
      </c>
      <c r="L55" s="12" t="e">
        <v>#N/A</v>
      </c>
      <c r="M55" s="12" t="e">
        <v>#N/A</v>
      </c>
      <c r="N55" s="13" t="e">
        <v>#N/A</v>
      </c>
      <c r="P55" s="143" t="s">
        <v>1146</v>
      </c>
      <c r="Q55" s="9" t="s">
        <v>967</v>
      </c>
      <c r="R55" s="10" t="s">
        <v>1152</v>
      </c>
      <c r="S55" s="11" t="e">
        <v>#N/A</v>
      </c>
      <c r="T55" s="12" t="e">
        <v>#N/A</v>
      </c>
      <c r="U55" s="12" t="e">
        <v>#N/A</v>
      </c>
      <c r="V55" s="12" t="e">
        <v>#N/A</v>
      </c>
      <c r="W55" s="12" t="e">
        <v>#N/A</v>
      </c>
      <c r="X55" s="12" t="e">
        <v>#N/A</v>
      </c>
      <c r="Y55" s="12" t="e">
        <v>#N/A</v>
      </c>
      <c r="Z55" s="13" t="e">
        <v>#N/A</v>
      </c>
      <c r="AB55" s="8">
        <v>41</v>
      </c>
      <c r="AC55" s="131" t="s">
        <v>1144</v>
      </c>
      <c r="AD55" s="131" t="s">
        <v>968</v>
      </c>
      <c r="AE55" s="131" t="s">
        <v>1151</v>
      </c>
      <c r="AF55" s="131" t="e">
        <v>#N/A</v>
      </c>
      <c r="AG55" s="131" t="e">
        <v>#N/A</v>
      </c>
      <c r="AH55" s="131">
        <v>2920</v>
      </c>
      <c r="AI55" s="131">
        <v>2590</v>
      </c>
      <c r="AJ55" s="131">
        <v>2490</v>
      </c>
      <c r="AK55" s="131">
        <v>2430</v>
      </c>
      <c r="AL55" s="131">
        <v>2350</v>
      </c>
      <c r="AM55" s="131">
        <v>2250</v>
      </c>
      <c r="AO55" s="131" t="s">
        <v>1144</v>
      </c>
      <c r="AP55" s="131" t="s">
        <v>968</v>
      </c>
      <c r="AQ55" s="131" t="s">
        <v>1151</v>
      </c>
      <c r="AR55" s="132" t="e">
        <v>#N/A</v>
      </c>
      <c r="AS55" s="132" t="e">
        <v>#N/A</v>
      </c>
      <c r="AT55" s="132">
        <v>67.062135531872116</v>
      </c>
      <c r="AU55" s="132">
        <v>59.668219167822294</v>
      </c>
      <c r="AV55" s="132">
        <v>57.321223991169873</v>
      </c>
      <c r="AW55" s="132">
        <v>55.899004392763736</v>
      </c>
      <c r="AX55" s="132">
        <v>54.147631892898225</v>
      </c>
      <c r="AY55" s="132">
        <v>51.844502020151467</v>
      </c>
    </row>
    <row r="56" spans="1:51">
      <c r="A56" s="3">
        <v>2</v>
      </c>
      <c r="C56" s="88">
        <v>-1</v>
      </c>
      <c r="D56" s="143"/>
      <c r="E56" s="9" t="s">
        <v>968</v>
      </c>
      <c r="F56" s="10" t="s">
        <v>1152</v>
      </c>
      <c r="G56" s="18" t="e">
        <v>#N/A</v>
      </c>
      <c r="H56" s="19" t="e">
        <v>#N/A</v>
      </c>
      <c r="I56" s="19">
        <v>4480</v>
      </c>
      <c r="J56" s="19">
        <v>3650</v>
      </c>
      <c r="K56" s="19">
        <v>3400</v>
      </c>
      <c r="L56" s="19">
        <v>3250</v>
      </c>
      <c r="M56" s="19">
        <v>3080</v>
      </c>
      <c r="N56" s="20">
        <v>2850</v>
      </c>
      <c r="P56" s="143"/>
      <c r="Q56" s="9" t="s">
        <v>968</v>
      </c>
      <c r="R56" s="10" t="s">
        <v>1152</v>
      </c>
      <c r="S56" s="18" t="e">
        <v>#N/A</v>
      </c>
      <c r="T56" s="19" t="e">
        <v>#N/A</v>
      </c>
      <c r="U56" s="19">
        <v>98.578993230109248</v>
      </c>
      <c r="V56" s="19">
        <v>80.290388906752952</v>
      </c>
      <c r="W56" s="19">
        <v>74.825543417056252</v>
      </c>
      <c r="X56" s="19">
        <v>71.595008106954481</v>
      </c>
      <c r="Y56" s="19">
        <v>67.701483488662291</v>
      </c>
      <c r="Z56" s="20">
        <v>62.724746907524683</v>
      </c>
      <c r="AB56" s="8">
        <v>56</v>
      </c>
      <c r="AC56" s="131" t="s">
        <v>1146</v>
      </c>
      <c r="AD56" s="131" t="s">
        <v>968</v>
      </c>
      <c r="AE56" s="131" t="s">
        <v>1152</v>
      </c>
      <c r="AF56" s="131" t="e">
        <v>#N/A</v>
      </c>
      <c r="AG56" s="131" t="e">
        <v>#N/A</v>
      </c>
      <c r="AH56" s="131">
        <v>4480</v>
      </c>
      <c r="AI56" s="131">
        <v>3650</v>
      </c>
      <c r="AJ56" s="131">
        <v>3400</v>
      </c>
      <c r="AK56" s="131">
        <v>3250</v>
      </c>
      <c r="AL56" s="131">
        <v>3080</v>
      </c>
      <c r="AM56" s="131">
        <v>2850</v>
      </c>
      <c r="AO56" s="131" t="s">
        <v>1146</v>
      </c>
      <c r="AP56" s="131" t="s">
        <v>968</v>
      </c>
      <c r="AQ56" s="131" t="s">
        <v>1152</v>
      </c>
      <c r="AR56" s="132" t="e">
        <v>#N/A</v>
      </c>
      <c r="AS56" s="132" t="e">
        <v>#N/A</v>
      </c>
      <c r="AT56" s="132">
        <v>98.578993230109248</v>
      </c>
      <c r="AU56" s="132">
        <v>80.290388906752952</v>
      </c>
      <c r="AV56" s="132">
        <v>74.825543417056252</v>
      </c>
      <c r="AW56" s="132">
        <v>71.595008106954481</v>
      </c>
      <c r="AX56" s="132">
        <v>67.701483488662291</v>
      </c>
      <c r="AY56" s="132">
        <v>62.724746907524683</v>
      </c>
    </row>
    <row r="57" spans="1:51" ht="15.75" thickBot="1">
      <c r="A57" s="3">
        <v>3</v>
      </c>
      <c r="D57" s="144"/>
      <c r="E57" s="21" t="s">
        <v>969</v>
      </c>
      <c r="F57" s="22" t="s">
        <v>1152</v>
      </c>
      <c r="G57" s="23" t="e">
        <v>#N/A</v>
      </c>
      <c r="H57" s="24" t="e">
        <v>#N/A</v>
      </c>
      <c r="I57" s="24">
        <v>4480</v>
      </c>
      <c r="J57" s="24">
        <v>3570</v>
      </c>
      <c r="K57" s="24">
        <v>3120</v>
      </c>
      <c r="L57" s="24">
        <v>2900</v>
      </c>
      <c r="M57" s="24">
        <v>2810</v>
      </c>
      <c r="N57" s="25">
        <v>2810</v>
      </c>
      <c r="P57" s="144"/>
      <c r="Q57" s="21" t="s">
        <v>969</v>
      </c>
      <c r="R57" s="22" t="s">
        <v>1152</v>
      </c>
      <c r="S57" s="23" t="e">
        <v>#N/A</v>
      </c>
      <c r="T57" s="24" t="e">
        <v>#N/A</v>
      </c>
      <c r="U57" s="24">
        <v>98.578993230109248</v>
      </c>
      <c r="V57" s="24">
        <v>78.59684070995138</v>
      </c>
      <c r="W57" s="24">
        <v>68.733521284548274</v>
      </c>
      <c r="X57" s="24">
        <v>63.713148015789265</v>
      </c>
      <c r="Y57" s="24">
        <v>61.848730289581844</v>
      </c>
      <c r="Z57" s="25">
        <v>61.848730289581844</v>
      </c>
      <c r="AB57" s="8">
        <v>71</v>
      </c>
      <c r="AC57" s="131" t="s">
        <v>1148</v>
      </c>
      <c r="AD57" s="131" t="s">
        <v>968</v>
      </c>
      <c r="AE57" s="131" t="s">
        <v>1152</v>
      </c>
      <c r="AF57" s="131" t="e">
        <v>#N/A</v>
      </c>
      <c r="AG57" s="131" t="e">
        <v>#N/A</v>
      </c>
      <c r="AH57" s="131">
        <v>2940</v>
      </c>
      <c r="AI57" s="131">
        <v>2400</v>
      </c>
      <c r="AJ57" s="131">
        <v>2230</v>
      </c>
      <c r="AK57" s="131">
        <v>2140</v>
      </c>
      <c r="AL57" s="131">
        <v>2020</v>
      </c>
      <c r="AM57" s="131">
        <v>1870</v>
      </c>
      <c r="AO57" s="131" t="s">
        <v>1148</v>
      </c>
      <c r="AP57" s="131" t="s">
        <v>968</v>
      </c>
      <c r="AQ57" s="131" t="s">
        <v>1152</v>
      </c>
      <c r="AR57" s="132" t="e">
        <v>#N/A</v>
      </c>
      <c r="AS57" s="132" t="e">
        <v>#N/A</v>
      </c>
      <c r="AT57" s="132">
        <v>88.326965614317302</v>
      </c>
      <c r="AU57" s="132">
        <v>71.940341321733669</v>
      </c>
      <c r="AV57" s="132">
        <v>67.043829358690346</v>
      </c>
      <c r="AW57" s="132">
        <v>64.149263570367353</v>
      </c>
      <c r="AX57" s="132">
        <v>60.660658099670044</v>
      </c>
      <c r="AY57" s="132">
        <v>56.201492647984402</v>
      </c>
    </row>
    <row r="58" spans="1:51" ht="15.75" thickBot="1">
      <c r="AB58" s="8">
        <v>86</v>
      </c>
      <c r="AC58" s="131" t="s">
        <v>1149</v>
      </c>
      <c r="AD58" s="131" t="s">
        <v>968</v>
      </c>
      <c r="AE58" s="131" t="s">
        <v>1154</v>
      </c>
      <c r="AF58" s="131" t="e">
        <v>#N/A</v>
      </c>
      <c r="AG58" s="131" t="e">
        <v>#N/A</v>
      </c>
      <c r="AH58" s="131">
        <v>5800</v>
      </c>
      <c r="AI58" s="131">
        <v>5800</v>
      </c>
      <c r="AJ58" s="131">
        <v>5800</v>
      </c>
      <c r="AK58" s="131">
        <v>5800</v>
      </c>
      <c r="AL58" s="131">
        <v>5800</v>
      </c>
      <c r="AM58" s="131">
        <v>5800</v>
      </c>
      <c r="AO58" s="131" t="s">
        <v>1149</v>
      </c>
      <c r="AP58" s="131" t="s">
        <v>968</v>
      </c>
      <c r="AQ58" s="131" t="s">
        <v>1154</v>
      </c>
      <c r="AR58" s="132" t="e">
        <v>#N/A</v>
      </c>
      <c r="AS58" s="132" t="e">
        <v>#N/A</v>
      </c>
      <c r="AT58" s="132">
        <v>133.4</v>
      </c>
      <c r="AU58" s="132">
        <v>133.4</v>
      </c>
      <c r="AV58" s="132">
        <v>133.4</v>
      </c>
      <c r="AW58" s="132">
        <v>133.4</v>
      </c>
      <c r="AX58" s="132">
        <v>133.4</v>
      </c>
      <c r="AY58" s="132">
        <v>133.4</v>
      </c>
    </row>
    <row r="59" spans="1:51" ht="15.75" thickBot="1">
      <c r="A59" s="3">
        <v>0</v>
      </c>
      <c r="D59" s="4"/>
      <c r="E59" s="145" t="s">
        <v>21</v>
      </c>
      <c r="F59" s="146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5" t="s">
        <v>21</v>
      </c>
      <c r="R59" s="146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s="88" t="e">
        <v>#REF!</v>
      </c>
      <c r="AD59" s="88" t="e">
        <v>#REF!</v>
      </c>
      <c r="AE59" s="88" t="e">
        <v>#REF!</v>
      </c>
      <c r="AF59" s="88" t="e">
        <v>#REF!</v>
      </c>
      <c r="AG59" s="88" t="e">
        <v>#REF!</v>
      </c>
      <c r="AH59" s="88" t="e">
        <v>#REF!</v>
      </c>
      <c r="AI59" s="88" t="e">
        <v>#REF!</v>
      </c>
      <c r="AJ59" s="88" t="e">
        <v>#REF!</v>
      </c>
      <c r="AK59" s="88" t="e">
        <v>#REF!</v>
      </c>
      <c r="AL59" s="88" t="e">
        <v>#REF!</v>
      </c>
      <c r="AM59" s="88" t="e">
        <v>#REF!</v>
      </c>
      <c r="AO59" s="88" t="e">
        <v>#REF!</v>
      </c>
      <c r="AP59" s="88" t="e">
        <v>#REF!</v>
      </c>
      <c r="AQ59" s="88" t="e">
        <v>#REF!</v>
      </c>
      <c r="AR59" s="15" t="e">
        <v>#REF!</v>
      </c>
      <c r="AS59" s="15" t="e">
        <v>#REF!</v>
      </c>
      <c r="AT59" s="15" t="e">
        <v>#REF!</v>
      </c>
      <c r="AU59" s="15" t="e">
        <v>#REF!</v>
      </c>
      <c r="AV59" s="15" t="e">
        <v>#REF!</v>
      </c>
      <c r="AW59" s="15" t="e">
        <v>#REF!</v>
      </c>
      <c r="AX59" s="15" t="e">
        <v>#REF!</v>
      </c>
      <c r="AY59" s="15" t="e">
        <v>#REF!</v>
      </c>
    </row>
    <row r="60" spans="1:51" ht="15" customHeight="1">
      <c r="A60" s="3">
        <v>1</v>
      </c>
      <c r="B60" s="7" t="s">
        <v>1139</v>
      </c>
      <c r="C60" s="8" t="s">
        <v>973</v>
      </c>
      <c r="D60" s="143" t="s">
        <v>1146</v>
      </c>
      <c r="E60" s="9" t="s">
        <v>967</v>
      </c>
      <c r="F60" s="10" t="s">
        <v>1155</v>
      </c>
      <c r="G60" s="11" t="e">
        <v>#N/A</v>
      </c>
      <c r="H60" s="12" t="e">
        <v>#N/A</v>
      </c>
      <c r="I60" s="12" t="e">
        <v>#N/A</v>
      </c>
      <c r="J60" s="12" t="e">
        <v>#N/A</v>
      </c>
      <c r="K60" s="12" t="e">
        <v>#N/A</v>
      </c>
      <c r="L60" s="12" t="e">
        <v>#N/A</v>
      </c>
      <c r="M60" s="12" t="e">
        <v>#N/A</v>
      </c>
      <c r="N60" s="13" t="e">
        <v>#N/A</v>
      </c>
      <c r="P60" s="143" t="s">
        <v>1146</v>
      </c>
      <c r="Q60" s="9" t="s">
        <v>967</v>
      </c>
      <c r="R60" s="10" t="s">
        <v>1155</v>
      </c>
      <c r="S60" s="11" t="e">
        <v>#N/A</v>
      </c>
      <c r="T60" s="12" t="e">
        <v>#N/A</v>
      </c>
      <c r="U60" s="12" t="e">
        <v>#N/A</v>
      </c>
      <c r="V60" s="12" t="e">
        <v>#N/A</v>
      </c>
      <c r="W60" s="12" t="e">
        <v>#N/A</v>
      </c>
      <c r="X60" s="12" t="e">
        <v>#N/A</v>
      </c>
      <c r="Y60" s="12" t="e">
        <v>#N/A</v>
      </c>
      <c r="Z60" s="13" t="e">
        <v>#N/A</v>
      </c>
      <c r="AB60" s="8">
        <v>116</v>
      </c>
      <c r="AC60" s="88" t="e">
        <v>#REF!</v>
      </c>
      <c r="AD60" s="88" t="e">
        <v>#REF!</v>
      </c>
      <c r="AE60" s="88" t="e">
        <v>#REF!</v>
      </c>
      <c r="AF60" s="88" t="e">
        <v>#REF!</v>
      </c>
      <c r="AG60" s="88" t="e">
        <v>#REF!</v>
      </c>
      <c r="AH60" s="88" t="e">
        <v>#REF!</v>
      </c>
      <c r="AI60" s="88" t="e">
        <v>#REF!</v>
      </c>
      <c r="AJ60" s="88" t="e">
        <v>#REF!</v>
      </c>
      <c r="AK60" s="88" t="e">
        <v>#REF!</v>
      </c>
      <c r="AL60" s="88" t="e">
        <v>#REF!</v>
      </c>
      <c r="AM60" s="88" t="e">
        <v>#REF!</v>
      </c>
      <c r="AO60" s="88" t="e">
        <v>#REF!</v>
      </c>
      <c r="AP60" s="88" t="e">
        <v>#REF!</v>
      </c>
      <c r="AQ60" s="88" t="e">
        <v>#REF!</v>
      </c>
      <c r="AR60" s="15" t="e">
        <v>#REF!</v>
      </c>
      <c r="AS60" s="15" t="e">
        <v>#REF!</v>
      </c>
      <c r="AT60" s="15" t="e">
        <v>#REF!</v>
      </c>
      <c r="AU60" s="15" t="e">
        <v>#REF!</v>
      </c>
      <c r="AV60" s="15" t="e">
        <v>#REF!</v>
      </c>
      <c r="AW60" s="15" t="e">
        <v>#REF!</v>
      </c>
      <c r="AX60" s="15" t="e">
        <v>#REF!</v>
      </c>
      <c r="AY60" s="15" t="e">
        <v>#REF!</v>
      </c>
    </row>
    <row r="61" spans="1:51">
      <c r="A61" s="3">
        <v>2</v>
      </c>
      <c r="C61" s="88">
        <v>-1</v>
      </c>
      <c r="D61" s="143"/>
      <c r="E61" s="9" t="s">
        <v>968</v>
      </c>
      <c r="F61" s="10" t="s">
        <v>1155</v>
      </c>
      <c r="G61" s="18" t="e">
        <v>#N/A</v>
      </c>
      <c r="H61" s="19" t="e">
        <v>#N/A</v>
      </c>
      <c r="I61" s="19">
        <v>4480</v>
      </c>
      <c r="J61" s="19">
        <v>4200</v>
      </c>
      <c r="K61" s="19">
        <v>4100</v>
      </c>
      <c r="L61" s="19">
        <v>4040</v>
      </c>
      <c r="M61" s="19">
        <v>3970</v>
      </c>
      <c r="N61" s="20">
        <v>3880</v>
      </c>
      <c r="P61" s="143"/>
      <c r="Q61" s="9" t="s">
        <v>968</v>
      </c>
      <c r="R61" s="10" t="s">
        <v>1155</v>
      </c>
      <c r="S61" s="18" t="e">
        <v>#N/A</v>
      </c>
      <c r="T61" s="19" t="e">
        <v>#N/A</v>
      </c>
      <c r="U61" s="19">
        <v>98.578993230109248</v>
      </c>
      <c r="V61" s="19">
        <v>92.307858973133165</v>
      </c>
      <c r="W61" s="19">
        <v>90.247049358806649</v>
      </c>
      <c r="X61" s="19">
        <v>88.980268593377716</v>
      </c>
      <c r="Y61" s="19">
        <v>87.400775490481578</v>
      </c>
      <c r="Z61" s="20">
        <v>85.289243039344669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4"/>
      <c r="E62" s="21" t="s">
        <v>969</v>
      </c>
      <c r="F62" s="22" t="s">
        <v>1155</v>
      </c>
      <c r="G62" s="23" t="e">
        <v>#N/A</v>
      </c>
      <c r="H62" s="24" t="e">
        <v>#N/A</v>
      </c>
      <c r="I62" s="24">
        <v>4480</v>
      </c>
      <c r="J62" s="24">
        <v>4170</v>
      </c>
      <c r="K62" s="24">
        <v>3990</v>
      </c>
      <c r="L62" s="24">
        <v>3900</v>
      </c>
      <c r="M62" s="24">
        <v>3860</v>
      </c>
      <c r="N62" s="25">
        <v>3860</v>
      </c>
      <c r="P62" s="144"/>
      <c r="Q62" s="21" t="s">
        <v>969</v>
      </c>
      <c r="R62" s="22" t="s">
        <v>1155</v>
      </c>
      <c r="S62" s="23" t="e">
        <v>#N/A</v>
      </c>
      <c r="T62" s="24" t="e">
        <v>#N/A</v>
      </c>
      <c r="U62" s="24">
        <v>98.578993230109248</v>
      </c>
      <c r="V62" s="24">
        <v>91.679694572611524</v>
      </c>
      <c r="W62" s="24">
        <v>87.825334040935331</v>
      </c>
      <c r="X62" s="24">
        <v>85.717435014882355</v>
      </c>
      <c r="Y62" s="24">
        <v>84.905887397046456</v>
      </c>
      <c r="Z62" s="25">
        <v>84.905887397046456</v>
      </c>
    </row>
    <row r="63" spans="1:51" ht="15.75" thickBot="1"/>
    <row r="64" spans="1:51" ht="15.75" thickBot="1">
      <c r="A64" s="3">
        <v>0</v>
      </c>
      <c r="D64" s="4"/>
      <c r="E64" s="145" t="s">
        <v>21</v>
      </c>
      <c r="F64" s="146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5" t="s">
        <v>21</v>
      </c>
      <c r="R64" s="146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 s="88">
        <v>2015</v>
      </c>
      <c r="AG64" s="88">
        <v>2020</v>
      </c>
      <c r="AH64" s="88">
        <v>2025</v>
      </c>
      <c r="AI64" s="88">
        <v>2030</v>
      </c>
      <c r="AJ64" s="88">
        <v>2035</v>
      </c>
      <c r="AK64" s="88">
        <v>2040</v>
      </c>
      <c r="AL64" s="88">
        <v>2045</v>
      </c>
      <c r="AM64" s="88">
        <v>2050</v>
      </c>
      <c r="AR64" s="88">
        <v>2015</v>
      </c>
      <c r="AS64" s="88">
        <v>2020</v>
      </c>
      <c r="AT64" s="88">
        <v>2025</v>
      </c>
      <c r="AU64" s="88">
        <v>2030</v>
      </c>
      <c r="AV64" s="88">
        <v>2035</v>
      </c>
      <c r="AW64" s="88">
        <v>2040</v>
      </c>
      <c r="AX64" s="88">
        <v>2045</v>
      </c>
      <c r="AY64" s="88">
        <v>2050</v>
      </c>
    </row>
    <row r="65" spans="1:51" ht="15" customHeight="1">
      <c r="A65" s="3">
        <v>1</v>
      </c>
      <c r="B65" s="7" t="s">
        <v>1140</v>
      </c>
      <c r="C65" s="8" t="s">
        <v>966</v>
      </c>
      <c r="D65" s="143" t="s">
        <v>1148</v>
      </c>
      <c r="E65" s="9" t="s">
        <v>967</v>
      </c>
      <c r="F65" s="10" t="s">
        <v>1147</v>
      </c>
      <c r="G65" s="11" t="e">
        <v>#N/A</v>
      </c>
      <c r="H65" s="12" t="e">
        <v>#N/A</v>
      </c>
      <c r="I65" s="12" t="e">
        <v>#N/A</v>
      </c>
      <c r="J65" s="12" t="e">
        <v>#N/A</v>
      </c>
      <c r="K65" s="12" t="e">
        <v>#N/A</v>
      </c>
      <c r="L65" s="12" t="e">
        <v>#N/A</v>
      </c>
      <c r="M65" s="12" t="e">
        <v>#N/A</v>
      </c>
      <c r="N65" s="13" t="e">
        <v>#N/A</v>
      </c>
      <c r="P65" s="143" t="s">
        <v>1148</v>
      </c>
      <c r="Q65" s="9" t="s">
        <v>967</v>
      </c>
      <c r="R65" s="10" t="s">
        <v>1147</v>
      </c>
      <c r="S65" s="11" t="e">
        <v>#N/A</v>
      </c>
      <c r="T65" s="12" t="e">
        <v>#N/A</v>
      </c>
      <c r="U65" s="12" t="e">
        <v>#N/A</v>
      </c>
      <c r="V65" s="12" t="e">
        <v>#N/A</v>
      </c>
      <c r="W65" s="12" t="e">
        <v>#N/A</v>
      </c>
      <c r="X65" s="12" t="e">
        <v>#N/A</v>
      </c>
      <c r="Y65" s="12" t="e">
        <v>#N/A</v>
      </c>
      <c r="Z65" s="13" t="e">
        <v>#N/A</v>
      </c>
      <c r="AB65" s="8">
        <v>12</v>
      </c>
      <c r="AC65" s="131" t="s">
        <v>1142</v>
      </c>
      <c r="AD65" s="131" t="s">
        <v>969</v>
      </c>
      <c r="AE65" s="131" t="s">
        <v>982</v>
      </c>
      <c r="AF65" s="131" t="e">
        <v>#N/A</v>
      </c>
      <c r="AG65" s="131" t="e">
        <v>#N/A</v>
      </c>
      <c r="AH65" s="131">
        <v>1510</v>
      </c>
      <c r="AI65" s="131">
        <v>1320</v>
      </c>
      <c r="AJ65" s="131">
        <v>1240</v>
      </c>
      <c r="AK65" s="131">
        <v>1190</v>
      </c>
      <c r="AL65" s="131">
        <v>1170</v>
      </c>
      <c r="AM65" s="131">
        <v>1150</v>
      </c>
      <c r="AO65" s="131" t="s">
        <v>1142</v>
      </c>
      <c r="AP65" s="131" t="s">
        <v>969</v>
      </c>
      <c r="AQ65" s="131" t="s">
        <v>982</v>
      </c>
      <c r="AR65" s="132" t="e">
        <v>#N/A</v>
      </c>
      <c r="AS65" s="132" t="e">
        <v>#N/A</v>
      </c>
      <c r="AT65" s="132">
        <v>37.703599436959585</v>
      </c>
      <c r="AU65" s="132">
        <v>33.022420496514201</v>
      </c>
      <c r="AV65" s="132">
        <v>30.98152721856421</v>
      </c>
      <c r="AW65" s="132">
        <v>29.857935830771165</v>
      </c>
      <c r="AX65" s="132">
        <v>29.182318125229507</v>
      </c>
      <c r="AY65" s="132">
        <v>28.812241162024925</v>
      </c>
    </row>
    <row r="66" spans="1:51">
      <c r="A66" s="3">
        <v>2</v>
      </c>
      <c r="C66" s="88">
        <v>-1</v>
      </c>
      <c r="D66" s="143"/>
      <c r="E66" s="9" t="s">
        <v>968</v>
      </c>
      <c r="F66" s="10" t="s">
        <v>1147</v>
      </c>
      <c r="G66" s="18" t="e">
        <v>#N/A</v>
      </c>
      <c r="H66" s="19" t="e">
        <v>#N/A</v>
      </c>
      <c r="I66" s="19">
        <v>2940</v>
      </c>
      <c r="J66" s="19">
        <v>2580</v>
      </c>
      <c r="K66" s="19">
        <v>2460</v>
      </c>
      <c r="L66" s="19">
        <v>2390</v>
      </c>
      <c r="M66" s="19">
        <v>2310</v>
      </c>
      <c r="N66" s="20">
        <v>2200</v>
      </c>
      <c r="P66" s="143"/>
      <c r="Q66" s="9" t="s">
        <v>968</v>
      </c>
      <c r="R66" s="10" t="s">
        <v>1147</v>
      </c>
      <c r="S66" s="18" t="e">
        <v>#N/A</v>
      </c>
      <c r="T66" s="19" t="e">
        <v>#N/A</v>
      </c>
      <c r="U66" s="19">
        <v>88.326965614317302</v>
      </c>
      <c r="V66" s="19">
        <v>77.314398357663819</v>
      </c>
      <c r="W66" s="19">
        <v>73.857453031203221</v>
      </c>
      <c r="X66" s="19">
        <v>71.772198352785267</v>
      </c>
      <c r="Y66" s="19">
        <v>69.214539951882941</v>
      </c>
      <c r="Z66" s="20">
        <v>65.868744105155002</v>
      </c>
      <c r="AB66" s="8">
        <v>27</v>
      </c>
      <c r="AC66" s="131" t="s">
        <v>1143</v>
      </c>
      <c r="AD66" s="131" t="s">
        <v>969</v>
      </c>
      <c r="AE66" s="131" t="s">
        <v>982</v>
      </c>
      <c r="AF66" s="131" t="e">
        <v>#N/A</v>
      </c>
      <c r="AG66" s="131" t="e">
        <v>#N/A</v>
      </c>
      <c r="AH66" s="131">
        <v>2920</v>
      </c>
      <c r="AI66" s="131">
        <v>2630</v>
      </c>
      <c r="AJ66" s="131">
        <v>2480</v>
      </c>
      <c r="AK66" s="131">
        <v>2400</v>
      </c>
      <c r="AL66" s="131">
        <v>2360</v>
      </c>
      <c r="AM66" s="131">
        <v>2360</v>
      </c>
      <c r="AO66" s="131" t="s">
        <v>1143</v>
      </c>
      <c r="AP66" s="131" t="s">
        <v>969</v>
      </c>
      <c r="AQ66" s="131" t="s">
        <v>982</v>
      </c>
      <c r="AR66" s="132" t="e">
        <v>#N/A</v>
      </c>
      <c r="AS66" s="132" t="e">
        <v>#N/A</v>
      </c>
      <c r="AT66" s="132">
        <v>59.772772974059926</v>
      </c>
      <c r="AU66" s="132">
        <v>53.971049875039704</v>
      </c>
      <c r="AV66" s="132">
        <v>50.805637648130514</v>
      </c>
      <c r="AW66" s="132">
        <v>49.098142089269594</v>
      </c>
      <c r="AX66" s="132">
        <v>48.4452736424034</v>
      </c>
      <c r="AY66" s="132">
        <v>48.4452736424034</v>
      </c>
    </row>
    <row r="67" spans="1:51" ht="15.75" thickBot="1">
      <c r="A67" s="3">
        <v>3</v>
      </c>
      <c r="D67" s="144"/>
      <c r="E67" s="21" t="s">
        <v>969</v>
      </c>
      <c r="F67" s="22" t="s">
        <v>1147</v>
      </c>
      <c r="G67" s="23" t="e">
        <v>#N/A</v>
      </c>
      <c r="H67" s="24" t="e">
        <v>#N/A</v>
      </c>
      <c r="I67" s="24">
        <v>2940</v>
      </c>
      <c r="J67" s="24">
        <v>2540</v>
      </c>
      <c r="K67" s="24">
        <v>2330</v>
      </c>
      <c r="L67" s="24">
        <v>2220</v>
      </c>
      <c r="M67" s="24">
        <v>2180</v>
      </c>
      <c r="N67" s="25">
        <v>2180</v>
      </c>
      <c r="P67" s="144"/>
      <c r="Q67" s="21" t="s">
        <v>969</v>
      </c>
      <c r="R67" s="22" t="s">
        <v>1147</v>
      </c>
      <c r="S67" s="23" t="e">
        <v>#N/A</v>
      </c>
      <c r="T67" s="24" t="e">
        <v>#N/A</v>
      </c>
      <c r="U67" s="24">
        <v>88.326965614317302</v>
      </c>
      <c r="V67" s="24">
        <v>76.252187206441803</v>
      </c>
      <c r="W67" s="24">
        <v>69.897405260006153</v>
      </c>
      <c r="X67" s="24">
        <v>66.54044395263756</v>
      </c>
      <c r="Y67" s="24">
        <v>65.270306363182442</v>
      </c>
      <c r="Z67" s="25">
        <v>65.270306363182442</v>
      </c>
      <c r="AB67" s="8">
        <v>42</v>
      </c>
      <c r="AC67" s="131" t="s">
        <v>1144</v>
      </c>
      <c r="AD67" s="131" t="s">
        <v>969</v>
      </c>
      <c r="AE67" s="131" t="s">
        <v>1151</v>
      </c>
      <c r="AF67" s="131" t="e">
        <v>#N/A</v>
      </c>
      <c r="AG67" s="131" t="e">
        <v>#N/A</v>
      </c>
      <c r="AH67" s="131">
        <v>2920</v>
      </c>
      <c r="AI67" s="131">
        <v>2560</v>
      </c>
      <c r="AJ67" s="131">
        <v>2370</v>
      </c>
      <c r="AK67" s="131">
        <v>2270</v>
      </c>
      <c r="AL67" s="131">
        <v>2240</v>
      </c>
      <c r="AM67" s="131">
        <v>2240</v>
      </c>
      <c r="AO67" s="131" t="s">
        <v>1144</v>
      </c>
      <c r="AP67" s="131" t="s">
        <v>969</v>
      </c>
      <c r="AQ67" s="131" t="s">
        <v>1151</v>
      </c>
      <c r="AR67" s="132" t="e">
        <v>#N/A</v>
      </c>
      <c r="AS67" s="132" t="e">
        <v>#N/A</v>
      </c>
      <c r="AT67" s="132">
        <v>67.062135531872116</v>
      </c>
      <c r="AU67" s="132">
        <v>58.948458717525142</v>
      </c>
      <c r="AV67" s="132">
        <v>54.615993842622785</v>
      </c>
      <c r="AW67" s="132">
        <v>52.308006802902419</v>
      </c>
      <c r="AX67" s="132">
        <v>51.431062762072472</v>
      </c>
      <c r="AY67" s="132">
        <v>51.431062762072472</v>
      </c>
    </row>
    <row r="68" spans="1:51" ht="15.75" thickBot="1">
      <c r="AB68" s="8">
        <v>57</v>
      </c>
      <c r="AC68" s="131" t="s">
        <v>1146</v>
      </c>
      <c r="AD68" s="131" t="s">
        <v>969</v>
      </c>
      <c r="AE68" s="131" t="s">
        <v>1152</v>
      </c>
      <c r="AF68" s="131" t="e">
        <v>#N/A</v>
      </c>
      <c r="AG68" s="131" t="e">
        <v>#N/A</v>
      </c>
      <c r="AH68" s="131">
        <v>4480</v>
      </c>
      <c r="AI68" s="131">
        <v>3570</v>
      </c>
      <c r="AJ68" s="131">
        <v>3120</v>
      </c>
      <c r="AK68" s="131">
        <v>2900</v>
      </c>
      <c r="AL68" s="131">
        <v>2810</v>
      </c>
      <c r="AM68" s="131">
        <v>2810</v>
      </c>
      <c r="AO68" s="131" t="s">
        <v>1146</v>
      </c>
      <c r="AP68" s="131" t="s">
        <v>969</v>
      </c>
      <c r="AQ68" s="131" t="s">
        <v>1152</v>
      </c>
      <c r="AR68" s="132" t="e">
        <v>#N/A</v>
      </c>
      <c r="AS68" s="132" t="e">
        <v>#N/A</v>
      </c>
      <c r="AT68" s="132">
        <v>98.578993230109248</v>
      </c>
      <c r="AU68" s="132">
        <v>78.59684070995138</v>
      </c>
      <c r="AV68" s="132">
        <v>68.733521284548274</v>
      </c>
      <c r="AW68" s="132">
        <v>63.713148015789265</v>
      </c>
      <c r="AX68" s="132">
        <v>61.848730289581844</v>
      </c>
      <c r="AY68" s="132">
        <v>61.848730289581844</v>
      </c>
    </row>
    <row r="69" spans="1:51" ht="15.75" thickBot="1">
      <c r="A69" s="3">
        <v>0</v>
      </c>
      <c r="D69" s="4"/>
      <c r="E69" s="145" t="s">
        <v>21</v>
      </c>
      <c r="F69" s="146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5" t="s">
        <v>21</v>
      </c>
      <c r="R69" s="146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s="131" t="s">
        <v>1148</v>
      </c>
      <c r="AD69" s="131" t="s">
        <v>969</v>
      </c>
      <c r="AE69" s="131" t="s">
        <v>1152</v>
      </c>
      <c r="AF69" s="131" t="e">
        <v>#N/A</v>
      </c>
      <c r="AG69" s="131" t="e">
        <v>#N/A</v>
      </c>
      <c r="AH69" s="131">
        <v>2940</v>
      </c>
      <c r="AI69" s="131">
        <v>2350</v>
      </c>
      <c r="AJ69" s="131">
        <v>2050</v>
      </c>
      <c r="AK69" s="131">
        <v>1900</v>
      </c>
      <c r="AL69" s="131">
        <v>1850</v>
      </c>
      <c r="AM69" s="131">
        <v>1850</v>
      </c>
      <c r="AO69" s="131" t="s">
        <v>1148</v>
      </c>
      <c r="AP69" s="131" t="s">
        <v>969</v>
      </c>
      <c r="AQ69" s="131" t="s">
        <v>1152</v>
      </c>
      <c r="AR69" s="132" t="e">
        <v>#N/A</v>
      </c>
      <c r="AS69" s="132" t="e">
        <v>#N/A</v>
      </c>
      <c r="AT69" s="132">
        <v>88.326965614317302</v>
      </c>
      <c r="AU69" s="132">
        <v>70.42291891312874</v>
      </c>
      <c r="AV69" s="132">
        <v>61.585365929634513</v>
      </c>
      <c r="AW69" s="132">
        <v>57.087101922762152</v>
      </c>
      <c r="AX69" s="132">
        <v>55.416580090498719</v>
      </c>
      <c r="AY69" s="132">
        <v>55.416580090498719</v>
      </c>
    </row>
    <row r="70" spans="1:51" ht="15" customHeight="1">
      <c r="A70" s="3">
        <v>1</v>
      </c>
      <c r="B70" s="7" t="s">
        <v>1140</v>
      </c>
      <c r="C70" s="8" t="s">
        <v>970</v>
      </c>
      <c r="D70" s="143" t="s">
        <v>1148</v>
      </c>
      <c r="E70" s="9" t="s">
        <v>967</v>
      </c>
      <c r="F70" s="10" t="s">
        <v>1152</v>
      </c>
      <c r="G70" s="11" t="e">
        <v>#N/A</v>
      </c>
      <c r="H70" s="12" t="e">
        <v>#N/A</v>
      </c>
      <c r="I70" s="12" t="e">
        <v>#N/A</v>
      </c>
      <c r="J70" s="12" t="e">
        <v>#N/A</v>
      </c>
      <c r="K70" s="12" t="e">
        <v>#N/A</v>
      </c>
      <c r="L70" s="12" t="e">
        <v>#N/A</v>
      </c>
      <c r="M70" s="12" t="e">
        <v>#N/A</v>
      </c>
      <c r="N70" s="13" t="e">
        <v>#N/A</v>
      </c>
      <c r="P70" s="143" t="s">
        <v>1148</v>
      </c>
      <c r="Q70" s="9" t="s">
        <v>967</v>
      </c>
      <c r="R70" s="10" t="s">
        <v>1152</v>
      </c>
      <c r="S70" s="11" t="e">
        <v>#N/A</v>
      </c>
      <c r="T70" s="12" t="e">
        <v>#N/A</v>
      </c>
      <c r="U70" s="12" t="e">
        <v>#N/A</v>
      </c>
      <c r="V70" s="12" t="e">
        <v>#N/A</v>
      </c>
      <c r="W70" s="12" t="e">
        <v>#N/A</v>
      </c>
      <c r="X70" s="12" t="e">
        <v>#N/A</v>
      </c>
      <c r="Y70" s="12" t="e">
        <v>#N/A</v>
      </c>
      <c r="Z70" s="13" t="e">
        <v>#N/A</v>
      </c>
      <c r="AB70" s="8">
        <v>87</v>
      </c>
      <c r="AC70" s="131" t="s">
        <v>1149</v>
      </c>
      <c r="AD70" s="131" t="s">
        <v>969</v>
      </c>
      <c r="AE70" s="131" t="s">
        <v>1154</v>
      </c>
      <c r="AF70" s="131" t="e">
        <v>#N/A</v>
      </c>
      <c r="AG70" s="131" t="e">
        <v>#N/A</v>
      </c>
      <c r="AH70" s="131">
        <v>5800</v>
      </c>
      <c r="AI70" s="131">
        <v>5160</v>
      </c>
      <c r="AJ70" s="131">
        <v>4260</v>
      </c>
      <c r="AK70" s="131">
        <v>3680</v>
      </c>
      <c r="AL70" s="131">
        <v>3250</v>
      </c>
      <c r="AM70" s="131">
        <v>3070</v>
      </c>
      <c r="AO70" s="131" t="s">
        <v>1149</v>
      </c>
      <c r="AP70" s="131" t="s">
        <v>969</v>
      </c>
      <c r="AQ70" s="131" t="s">
        <v>1154</v>
      </c>
      <c r="AR70" s="132" t="e">
        <v>#N/A</v>
      </c>
      <c r="AS70" s="132" t="e">
        <v>#N/A</v>
      </c>
      <c r="AT70" s="132">
        <v>133.4</v>
      </c>
      <c r="AU70" s="132">
        <v>118.68567637422885</v>
      </c>
      <c r="AV70" s="132">
        <v>97.909582927923111</v>
      </c>
      <c r="AW70" s="132">
        <v>84.540032940103472</v>
      </c>
      <c r="AX70" s="132">
        <v>74.77949387503449</v>
      </c>
      <c r="AY70" s="132">
        <v>70.70836733526059</v>
      </c>
    </row>
    <row r="71" spans="1:51">
      <c r="A71" s="3">
        <v>2</v>
      </c>
      <c r="C71" s="88">
        <v>-1</v>
      </c>
      <c r="D71" s="143"/>
      <c r="E71" s="9" t="s">
        <v>968</v>
      </c>
      <c r="F71" s="10" t="s">
        <v>1152</v>
      </c>
      <c r="G71" s="18" t="e">
        <v>#N/A</v>
      </c>
      <c r="H71" s="19" t="e">
        <v>#N/A</v>
      </c>
      <c r="I71" s="19">
        <v>2940</v>
      </c>
      <c r="J71" s="19">
        <v>2400</v>
      </c>
      <c r="K71" s="19">
        <v>2230</v>
      </c>
      <c r="L71" s="19">
        <v>2140</v>
      </c>
      <c r="M71" s="19">
        <v>2020</v>
      </c>
      <c r="N71" s="20">
        <v>1870</v>
      </c>
      <c r="P71" s="143"/>
      <c r="Q71" s="9" t="s">
        <v>968</v>
      </c>
      <c r="R71" s="10" t="s">
        <v>1152</v>
      </c>
      <c r="S71" s="18" t="e">
        <v>#N/A</v>
      </c>
      <c r="T71" s="19" t="e">
        <v>#N/A</v>
      </c>
      <c r="U71" s="19">
        <v>88.326965614317302</v>
      </c>
      <c r="V71" s="19">
        <v>71.940341321733669</v>
      </c>
      <c r="W71" s="19">
        <v>67.043829358690346</v>
      </c>
      <c r="X71" s="19">
        <v>64.149263570367353</v>
      </c>
      <c r="Y71" s="19">
        <v>60.660658099670044</v>
      </c>
      <c r="Z71" s="20">
        <v>56.201492647984402</v>
      </c>
      <c r="AB71" s="8">
        <v>102</v>
      </c>
      <c r="AC71" s="88" t="e">
        <v>#REF!</v>
      </c>
      <c r="AD71" s="88" t="e">
        <v>#REF!</v>
      </c>
      <c r="AE71" s="88" t="e">
        <v>#REF!</v>
      </c>
      <c r="AF71" s="88" t="e">
        <v>#REF!</v>
      </c>
      <c r="AG71" s="88" t="e">
        <v>#REF!</v>
      </c>
      <c r="AH71" s="88" t="e">
        <v>#REF!</v>
      </c>
      <c r="AI71" s="88" t="e">
        <v>#REF!</v>
      </c>
      <c r="AJ71" s="88" t="e">
        <v>#REF!</v>
      </c>
      <c r="AK71" s="88" t="e">
        <v>#REF!</v>
      </c>
      <c r="AL71" s="88" t="e">
        <v>#REF!</v>
      </c>
      <c r="AM71" s="88" t="e">
        <v>#REF!</v>
      </c>
      <c r="AO71" s="88" t="e">
        <v>#REF!</v>
      </c>
      <c r="AP71" s="88" t="e">
        <v>#REF!</v>
      </c>
      <c r="AQ71" s="88" t="e">
        <v>#REF!</v>
      </c>
      <c r="AR71" s="15" t="e">
        <v>#REF!</v>
      </c>
      <c r="AS71" s="15" t="e">
        <v>#REF!</v>
      </c>
      <c r="AT71" s="15" t="e">
        <v>#REF!</v>
      </c>
      <c r="AU71" s="15" t="e">
        <v>#REF!</v>
      </c>
      <c r="AV71" s="15" t="e">
        <v>#REF!</v>
      </c>
      <c r="AW71" s="15" t="e">
        <v>#REF!</v>
      </c>
      <c r="AX71" s="15" t="e">
        <v>#REF!</v>
      </c>
      <c r="AY71" s="15" t="e">
        <v>#REF!</v>
      </c>
    </row>
    <row r="72" spans="1:51" ht="15.75" thickBot="1">
      <c r="A72" s="3">
        <v>3</v>
      </c>
      <c r="D72" s="144"/>
      <c r="E72" s="21" t="s">
        <v>969</v>
      </c>
      <c r="F72" s="22" t="s">
        <v>1152</v>
      </c>
      <c r="G72" s="23" t="e">
        <v>#N/A</v>
      </c>
      <c r="H72" s="24" t="e">
        <v>#N/A</v>
      </c>
      <c r="I72" s="24">
        <v>2940</v>
      </c>
      <c r="J72" s="24">
        <v>2350</v>
      </c>
      <c r="K72" s="24">
        <v>2050</v>
      </c>
      <c r="L72" s="24">
        <v>1900</v>
      </c>
      <c r="M72" s="24">
        <v>1850</v>
      </c>
      <c r="N72" s="25">
        <v>1850</v>
      </c>
      <c r="P72" s="144"/>
      <c r="Q72" s="21" t="s">
        <v>969</v>
      </c>
      <c r="R72" s="22" t="s">
        <v>1152</v>
      </c>
      <c r="S72" s="23" t="e">
        <v>#N/A</v>
      </c>
      <c r="T72" s="24" t="e">
        <v>#N/A</v>
      </c>
      <c r="U72" s="24">
        <v>88.326965614317302</v>
      </c>
      <c r="V72" s="24">
        <v>70.42291891312874</v>
      </c>
      <c r="W72" s="24">
        <v>61.585365929634513</v>
      </c>
      <c r="X72" s="24">
        <v>57.087101922762152</v>
      </c>
      <c r="Y72" s="24">
        <v>55.416580090498719</v>
      </c>
      <c r="Z72" s="25">
        <v>55.416580090498719</v>
      </c>
      <c r="AB72" s="8">
        <v>117</v>
      </c>
      <c r="AC72" s="88" t="e">
        <v>#REF!</v>
      </c>
      <c r="AD72" s="88" t="e">
        <v>#REF!</v>
      </c>
      <c r="AE72" s="88" t="e">
        <v>#REF!</v>
      </c>
      <c r="AF72" s="88" t="e">
        <v>#REF!</v>
      </c>
      <c r="AG72" s="88" t="e">
        <v>#REF!</v>
      </c>
      <c r="AH72" s="88" t="e">
        <v>#REF!</v>
      </c>
      <c r="AI72" s="88" t="e">
        <v>#REF!</v>
      </c>
      <c r="AJ72" s="88" t="e">
        <v>#REF!</v>
      </c>
      <c r="AK72" s="88" t="e">
        <v>#REF!</v>
      </c>
      <c r="AL72" s="88" t="e">
        <v>#REF!</v>
      </c>
      <c r="AM72" s="88" t="e">
        <v>#REF!</v>
      </c>
      <c r="AO72" s="88" t="e">
        <v>#REF!</v>
      </c>
      <c r="AP72" s="88" t="e">
        <v>#REF!</v>
      </c>
      <c r="AQ72" s="88" t="e">
        <v>#REF!</v>
      </c>
      <c r="AR72" s="15" t="e">
        <v>#REF!</v>
      </c>
      <c r="AS72" s="15" t="e">
        <v>#REF!</v>
      </c>
      <c r="AT72" s="15" t="e">
        <v>#REF!</v>
      </c>
      <c r="AU72" s="15" t="e">
        <v>#REF!</v>
      </c>
      <c r="AV72" s="15" t="e">
        <v>#REF!</v>
      </c>
      <c r="AW72" s="15" t="e">
        <v>#REF!</v>
      </c>
      <c r="AX72" s="15" t="e">
        <v>#REF!</v>
      </c>
      <c r="AY72" s="15" t="e">
        <v>#REF!</v>
      </c>
    </row>
    <row r="73" spans="1:51" ht="15.75" thickBot="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:51" ht="15.75" thickBot="1">
      <c r="A74" s="3">
        <v>0</v>
      </c>
      <c r="D74" s="4"/>
      <c r="E74" s="145" t="s">
        <v>21</v>
      </c>
      <c r="F74" s="146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5" t="s">
        <v>21</v>
      </c>
      <c r="R74" s="146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1140</v>
      </c>
      <c r="C75" s="8" t="s">
        <v>973</v>
      </c>
      <c r="D75" s="143" t="s">
        <v>1148</v>
      </c>
      <c r="E75" s="9" t="s">
        <v>967</v>
      </c>
      <c r="F75" s="10" t="s">
        <v>1155</v>
      </c>
      <c r="G75" s="11" t="e">
        <v>#N/A</v>
      </c>
      <c r="H75" s="12" t="e">
        <v>#N/A</v>
      </c>
      <c r="I75" s="12" t="e">
        <v>#N/A</v>
      </c>
      <c r="J75" s="12" t="e">
        <v>#N/A</v>
      </c>
      <c r="K75" s="12" t="e">
        <v>#N/A</v>
      </c>
      <c r="L75" s="12" t="e">
        <v>#N/A</v>
      </c>
      <c r="M75" s="12" t="e">
        <v>#N/A</v>
      </c>
      <c r="N75" s="13" t="e">
        <v>#N/A</v>
      </c>
      <c r="P75" s="143" t="s">
        <v>1148</v>
      </c>
      <c r="Q75" s="9" t="s">
        <v>967</v>
      </c>
      <c r="R75" s="10" t="s">
        <v>1155</v>
      </c>
      <c r="S75" s="11" t="e">
        <v>#N/A</v>
      </c>
      <c r="T75" s="12" t="e">
        <v>#N/A</v>
      </c>
      <c r="U75" s="12" t="e">
        <v>#N/A</v>
      </c>
      <c r="V75" s="12" t="e">
        <v>#N/A</v>
      </c>
      <c r="W75" s="12" t="e">
        <v>#N/A</v>
      </c>
      <c r="X75" s="12" t="e">
        <v>#N/A</v>
      </c>
      <c r="Y75" s="12" t="e">
        <v>#N/A</v>
      </c>
      <c r="Z75" s="13" t="e">
        <v>#N/A</v>
      </c>
    </row>
    <row r="76" spans="1:51">
      <c r="A76" s="3">
        <v>2</v>
      </c>
      <c r="C76" s="88">
        <v>-1</v>
      </c>
      <c r="D76" s="143"/>
      <c r="E76" s="9" t="s">
        <v>968</v>
      </c>
      <c r="F76" s="10" t="s">
        <v>1155</v>
      </c>
      <c r="G76" s="18" t="e">
        <v>#N/A</v>
      </c>
      <c r="H76" s="19" t="e">
        <v>#N/A</v>
      </c>
      <c r="I76" s="19">
        <v>2940</v>
      </c>
      <c r="J76" s="19">
        <v>2760</v>
      </c>
      <c r="K76" s="19">
        <v>2700</v>
      </c>
      <c r="L76" s="19">
        <v>2660</v>
      </c>
      <c r="M76" s="19">
        <v>2610</v>
      </c>
      <c r="N76" s="20">
        <v>2550</v>
      </c>
      <c r="P76" s="143"/>
      <c r="Q76" s="9" t="s">
        <v>968</v>
      </c>
      <c r="R76" s="10" t="s">
        <v>1155</v>
      </c>
      <c r="S76" s="18" t="e">
        <v>#N/A</v>
      </c>
      <c r="T76" s="19" t="e">
        <v>#N/A</v>
      </c>
      <c r="U76" s="19">
        <v>88.326965614317302</v>
      </c>
      <c r="V76" s="19">
        <v>82.708017380734518</v>
      </c>
      <c r="W76" s="19">
        <v>80.861528042814612</v>
      </c>
      <c r="X76" s="19">
        <v>79.726490065223004</v>
      </c>
      <c r="Y76" s="19">
        <v>78.311261237901732</v>
      </c>
      <c r="Z76" s="20">
        <v>76.41932414163081</v>
      </c>
      <c r="AF76" s="88">
        <v>2015</v>
      </c>
      <c r="AG76" s="88">
        <v>2020</v>
      </c>
      <c r="AH76" s="88">
        <v>2025</v>
      </c>
      <c r="AI76" s="88">
        <v>2030</v>
      </c>
      <c r="AJ76" s="88">
        <v>2035</v>
      </c>
      <c r="AK76" s="88">
        <v>2040</v>
      </c>
      <c r="AL76" s="88">
        <v>2045</v>
      </c>
      <c r="AM76" s="88">
        <v>2050</v>
      </c>
      <c r="AR76" s="88">
        <v>2015</v>
      </c>
      <c r="AS76" s="88">
        <v>2020</v>
      </c>
      <c r="AT76" s="88">
        <v>2025</v>
      </c>
      <c r="AU76" s="88">
        <v>2030</v>
      </c>
      <c r="AV76" s="88">
        <v>2035</v>
      </c>
      <c r="AW76" s="88">
        <v>2040</v>
      </c>
      <c r="AX76" s="88">
        <v>2045</v>
      </c>
      <c r="AY76" s="88">
        <v>2050</v>
      </c>
    </row>
    <row r="77" spans="1:51" ht="15.75" thickBot="1">
      <c r="A77" s="3">
        <v>3</v>
      </c>
      <c r="D77" s="144"/>
      <c r="E77" s="21" t="s">
        <v>969</v>
      </c>
      <c r="F77" s="22" t="s">
        <v>1155</v>
      </c>
      <c r="G77" s="23" t="e">
        <v>#N/A</v>
      </c>
      <c r="H77" s="24" t="e">
        <v>#N/A</v>
      </c>
      <c r="I77" s="24">
        <v>2940</v>
      </c>
      <c r="J77" s="24">
        <v>2740</v>
      </c>
      <c r="K77" s="24">
        <v>2620</v>
      </c>
      <c r="L77" s="24">
        <v>2560</v>
      </c>
      <c r="M77" s="24">
        <v>2540</v>
      </c>
      <c r="N77" s="25">
        <v>2540</v>
      </c>
      <c r="P77" s="144"/>
      <c r="Q77" s="21" t="s">
        <v>969</v>
      </c>
      <c r="R77" s="22" t="s">
        <v>1155</v>
      </c>
      <c r="S77" s="23" t="e">
        <v>#N/A</v>
      </c>
      <c r="T77" s="24" t="e">
        <v>#N/A</v>
      </c>
      <c r="U77" s="24">
        <v>88.326965614317302</v>
      </c>
      <c r="V77" s="24">
        <v>82.145180881932987</v>
      </c>
      <c r="W77" s="24">
        <v>78.691666507406353</v>
      </c>
      <c r="X77" s="24">
        <v>76.80298496692815</v>
      </c>
      <c r="Y77" s="24">
        <v>76.075836756277937</v>
      </c>
      <c r="Z77" s="25">
        <v>76.075836756277937</v>
      </c>
      <c r="AB77" s="8">
        <v>15</v>
      </c>
      <c r="AC77" s="88" t="s">
        <v>1142</v>
      </c>
      <c r="AD77" s="88" t="s">
        <v>967</v>
      </c>
      <c r="AE77" s="88" t="s">
        <v>983</v>
      </c>
      <c r="AF77" s="88" t="e">
        <v>#N/A</v>
      </c>
      <c r="AG77" s="88" t="e">
        <v>#N/A</v>
      </c>
      <c r="AH77" s="88" t="e">
        <v>#N/A</v>
      </c>
      <c r="AI77" s="88" t="e">
        <v>#N/A</v>
      </c>
      <c r="AJ77" s="88" t="e">
        <v>#N/A</v>
      </c>
      <c r="AK77" s="88" t="e">
        <v>#N/A</v>
      </c>
      <c r="AL77" s="88" t="e">
        <v>#N/A</v>
      </c>
      <c r="AM77" s="88" t="e">
        <v>#N/A</v>
      </c>
      <c r="AO77" s="88" t="s">
        <v>1142</v>
      </c>
      <c r="AP77" s="88" t="s">
        <v>967</v>
      </c>
      <c r="AQ77" s="88" t="s">
        <v>983</v>
      </c>
      <c r="AR77" s="15" t="e">
        <v>#N/A</v>
      </c>
      <c r="AS77" s="15" t="e">
        <v>#N/A</v>
      </c>
      <c r="AT77" s="15" t="e">
        <v>#N/A</v>
      </c>
      <c r="AU77" s="15" t="e">
        <v>#N/A</v>
      </c>
      <c r="AV77" s="15" t="e">
        <v>#N/A</v>
      </c>
      <c r="AW77" s="15" t="e">
        <v>#N/A</v>
      </c>
      <c r="AX77" s="15" t="e">
        <v>#N/A</v>
      </c>
      <c r="AY77" s="15" t="e">
        <v>#N/A</v>
      </c>
    </row>
    <row r="78" spans="1:51" ht="15.75" thickBot="1">
      <c r="AB78" s="8">
        <v>30</v>
      </c>
      <c r="AC78" s="88" t="s">
        <v>1143</v>
      </c>
      <c r="AD78" s="88" t="s">
        <v>967</v>
      </c>
      <c r="AE78" s="88" t="s">
        <v>983</v>
      </c>
      <c r="AF78" s="88" t="e">
        <v>#N/A</v>
      </c>
      <c r="AG78" s="88" t="e">
        <v>#N/A</v>
      </c>
      <c r="AH78" s="88" t="e">
        <v>#N/A</v>
      </c>
      <c r="AI78" s="88" t="e">
        <v>#N/A</v>
      </c>
      <c r="AJ78" s="88" t="e">
        <v>#N/A</v>
      </c>
      <c r="AK78" s="88" t="e">
        <v>#N/A</v>
      </c>
      <c r="AL78" s="88" t="e">
        <v>#N/A</v>
      </c>
      <c r="AM78" s="88" t="e">
        <v>#N/A</v>
      </c>
      <c r="AO78" s="88" t="s">
        <v>1143</v>
      </c>
      <c r="AP78" s="88" t="s">
        <v>967</v>
      </c>
      <c r="AQ78" s="88" t="s">
        <v>983</v>
      </c>
      <c r="AR78" s="15" t="e">
        <v>#N/A</v>
      </c>
      <c r="AS78" s="15" t="e">
        <v>#N/A</v>
      </c>
      <c r="AT78" s="15" t="e">
        <v>#N/A</v>
      </c>
      <c r="AU78" s="15" t="e">
        <v>#N/A</v>
      </c>
      <c r="AV78" s="15" t="e">
        <v>#N/A</v>
      </c>
      <c r="AW78" s="15" t="e">
        <v>#N/A</v>
      </c>
      <c r="AX78" s="15" t="e">
        <v>#N/A</v>
      </c>
      <c r="AY78" s="15" t="e">
        <v>#N/A</v>
      </c>
    </row>
    <row r="79" spans="1:51" ht="15.75" thickBot="1">
      <c r="A79" s="3">
        <v>0</v>
      </c>
      <c r="D79" s="4"/>
      <c r="E79" s="145" t="s">
        <v>21</v>
      </c>
      <c r="F79" s="146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5" t="s">
        <v>21</v>
      </c>
      <c r="R79" s="146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s="88" t="s">
        <v>1144</v>
      </c>
      <c r="AD79" s="88" t="s">
        <v>967</v>
      </c>
      <c r="AE79" s="88" t="s">
        <v>1153</v>
      </c>
      <c r="AF79" s="88" t="e">
        <v>#N/A</v>
      </c>
      <c r="AG79" s="88" t="e">
        <v>#N/A</v>
      </c>
      <c r="AH79" s="88" t="e">
        <v>#N/A</v>
      </c>
      <c r="AI79" s="88" t="e">
        <v>#N/A</v>
      </c>
      <c r="AJ79" s="88" t="e">
        <v>#N/A</v>
      </c>
      <c r="AK79" s="88" t="e">
        <v>#N/A</v>
      </c>
      <c r="AL79" s="88" t="e">
        <v>#N/A</v>
      </c>
      <c r="AM79" s="88" t="e">
        <v>#N/A</v>
      </c>
      <c r="AO79" s="88" t="s">
        <v>1144</v>
      </c>
      <c r="AP79" s="88" t="s">
        <v>967</v>
      </c>
      <c r="AQ79" s="88" t="s">
        <v>1153</v>
      </c>
      <c r="AR79" s="15" t="e">
        <v>#N/A</v>
      </c>
      <c r="AS79" s="15" t="e">
        <v>#N/A</v>
      </c>
      <c r="AT79" s="15" t="e">
        <v>#N/A</v>
      </c>
      <c r="AU79" s="15" t="e">
        <v>#N/A</v>
      </c>
      <c r="AV79" s="15" t="e">
        <v>#N/A</v>
      </c>
      <c r="AW79" s="15" t="e">
        <v>#N/A</v>
      </c>
      <c r="AX79" s="15" t="e">
        <v>#N/A</v>
      </c>
      <c r="AY79" s="15" t="e">
        <v>#N/A</v>
      </c>
    </row>
    <row r="80" spans="1:51" ht="15" customHeight="1">
      <c r="A80" s="3">
        <v>1</v>
      </c>
      <c r="B80" s="7" t="s">
        <v>1141</v>
      </c>
      <c r="C80" s="8" t="s">
        <v>966</v>
      </c>
      <c r="D80" s="143" t="s">
        <v>1149</v>
      </c>
      <c r="E80" s="9" t="s">
        <v>967</v>
      </c>
      <c r="F80" s="10" t="s">
        <v>1150</v>
      </c>
      <c r="G80" s="11" t="e">
        <v>#N/A</v>
      </c>
      <c r="H80" s="12" t="e">
        <v>#N/A</v>
      </c>
      <c r="I80" s="12" t="e">
        <v>#N/A</v>
      </c>
      <c r="J80" s="12" t="e">
        <v>#N/A</v>
      </c>
      <c r="K80" s="12" t="e">
        <v>#N/A</v>
      </c>
      <c r="L80" s="12" t="e">
        <v>#N/A</v>
      </c>
      <c r="M80" s="12" t="e">
        <v>#N/A</v>
      </c>
      <c r="N80" s="13" t="e">
        <v>#N/A</v>
      </c>
      <c r="P80" s="143" t="s">
        <v>1149</v>
      </c>
      <c r="Q80" s="9" t="s">
        <v>967</v>
      </c>
      <c r="R80" s="10" t="s">
        <v>1150</v>
      </c>
      <c r="S80" s="11" t="e">
        <v>#N/A</v>
      </c>
      <c r="T80" s="12" t="e">
        <v>#N/A</v>
      </c>
      <c r="U80" s="12" t="e">
        <v>#N/A</v>
      </c>
      <c r="V80" s="12" t="e">
        <v>#N/A</v>
      </c>
      <c r="W80" s="12" t="e">
        <v>#N/A</v>
      </c>
      <c r="X80" s="12" t="e">
        <v>#N/A</v>
      </c>
      <c r="Y80" s="12" t="e">
        <v>#N/A</v>
      </c>
      <c r="Z80" s="13" t="e">
        <v>#N/A</v>
      </c>
      <c r="AB80" s="8">
        <v>60</v>
      </c>
      <c r="AC80" s="88" t="s">
        <v>1146</v>
      </c>
      <c r="AD80" s="88" t="s">
        <v>967</v>
      </c>
      <c r="AE80" s="88" t="s">
        <v>1155</v>
      </c>
      <c r="AF80" s="88" t="e">
        <v>#N/A</v>
      </c>
      <c r="AG80" s="88" t="e">
        <v>#N/A</v>
      </c>
      <c r="AH80" s="88" t="e">
        <v>#N/A</v>
      </c>
      <c r="AI80" s="88" t="e">
        <v>#N/A</v>
      </c>
      <c r="AJ80" s="88" t="e">
        <v>#N/A</v>
      </c>
      <c r="AK80" s="88" t="e">
        <v>#N/A</v>
      </c>
      <c r="AL80" s="88" t="e">
        <v>#N/A</v>
      </c>
      <c r="AM80" s="88" t="e">
        <v>#N/A</v>
      </c>
      <c r="AO80" s="88" t="s">
        <v>1146</v>
      </c>
      <c r="AP80" s="88" t="s">
        <v>967</v>
      </c>
      <c r="AQ80" s="88" t="s">
        <v>1155</v>
      </c>
      <c r="AR80" s="15" t="e">
        <v>#N/A</v>
      </c>
      <c r="AS80" s="15" t="e">
        <v>#N/A</v>
      </c>
      <c r="AT80" s="15" t="e">
        <v>#N/A</v>
      </c>
      <c r="AU80" s="15" t="e">
        <v>#N/A</v>
      </c>
      <c r="AV80" s="15" t="e">
        <v>#N/A</v>
      </c>
      <c r="AW80" s="15" t="e">
        <v>#N/A</v>
      </c>
      <c r="AX80" s="15" t="e">
        <v>#N/A</v>
      </c>
      <c r="AY80" s="15" t="e">
        <v>#N/A</v>
      </c>
    </row>
    <row r="81" spans="1:51">
      <c r="A81" s="3">
        <v>2</v>
      </c>
      <c r="C81" s="88">
        <v>-1</v>
      </c>
      <c r="D81" s="143"/>
      <c r="E81" s="9" t="s">
        <v>968</v>
      </c>
      <c r="F81" s="10" t="s">
        <v>1150</v>
      </c>
      <c r="G81" s="18" t="e">
        <v>#N/A</v>
      </c>
      <c r="H81" s="19" t="e">
        <v>#N/A</v>
      </c>
      <c r="I81" s="19">
        <v>5800</v>
      </c>
      <c r="J81" s="19">
        <v>5800</v>
      </c>
      <c r="K81" s="19">
        <v>5800</v>
      </c>
      <c r="L81" s="19">
        <v>5800</v>
      </c>
      <c r="M81" s="19">
        <v>5800</v>
      </c>
      <c r="N81" s="20">
        <v>5800</v>
      </c>
      <c r="P81" s="143"/>
      <c r="Q81" s="9" t="s">
        <v>968</v>
      </c>
      <c r="R81" s="10" t="s">
        <v>1150</v>
      </c>
      <c r="S81" s="18" t="e">
        <v>#N/A</v>
      </c>
      <c r="T81" s="19" t="e">
        <v>#N/A</v>
      </c>
      <c r="U81" s="19">
        <v>133.4</v>
      </c>
      <c r="V81" s="19">
        <v>133.4</v>
      </c>
      <c r="W81" s="19">
        <v>133.4</v>
      </c>
      <c r="X81" s="19">
        <v>133.4</v>
      </c>
      <c r="Y81" s="19">
        <v>133.4</v>
      </c>
      <c r="Z81" s="20">
        <v>133.4</v>
      </c>
      <c r="AB81" s="8">
        <v>75</v>
      </c>
      <c r="AC81" s="88" t="s">
        <v>1148</v>
      </c>
      <c r="AD81" s="88" t="s">
        <v>967</v>
      </c>
      <c r="AE81" s="88" t="s">
        <v>1155</v>
      </c>
      <c r="AF81" s="88" t="e">
        <v>#N/A</v>
      </c>
      <c r="AG81" s="88" t="e">
        <v>#N/A</v>
      </c>
      <c r="AH81" s="88" t="e">
        <v>#N/A</v>
      </c>
      <c r="AI81" s="88" t="e">
        <v>#N/A</v>
      </c>
      <c r="AJ81" s="88" t="e">
        <v>#N/A</v>
      </c>
      <c r="AK81" s="88" t="e">
        <v>#N/A</v>
      </c>
      <c r="AL81" s="88" t="e">
        <v>#N/A</v>
      </c>
      <c r="AM81" s="88" t="e">
        <v>#N/A</v>
      </c>
      <c r="AO81" s="88" t="s">
        <v>1148</v>
      </c>
      <c r="AP81" s="88" t="s">
        <v>967</v>
      </c>
      <c r="AQ81" s="88" t="s">
        <v>1155</v>
      </c>
      <c r="AR81" s="15" t="e">
        <v>#N/A</v>
      </c>
      <c r="AS81" s="15" t="e">
        <v>#N/A</v>
      </c>
      <c r="AT81" s="15" t="e">
        <v>#N/A</v>
      </c>
      <c r="AU81" s="15" t="e">
        <v>#N/A</v>
      </c>
      <c r="AV81" s="15" t="e">
        <v>#N/A</v>
      </c>
      <c r="AW81" s="15" t="e">
        <v>#N/A</v>
      </c>
      <c r="AX81" s="15" t="e">
        <v>#N/A</v>
      </c>
      <c r="AY81" s="15" t="e">
        <v>#N/A</v>
      </c>
    </row>
    <row r="82" spans="1:51" ht="15.75" thickBot="1">
      <c r="A82" s="3">
        <v>3</v>
      </c>
      <c r="D82" s="144"/>
      <c r="E82" s="21" t="s">
        <v>969</v>
      </c>
      <c r="F82" s="22" t="s">
        <v>1150</v>
      </c>
      <c r="G82" s="23" t="e">
        <v>#N/A</v>
      </c>
      <c r="H82" s="24" t="e">
        <v>#N/A</v>
      </c>
      <c r="I82" s="24">
        <v>5800</v>
      </c>
      <c r="J82" s="24">
        <v>5380</v>
      </c>
      <c r="K82" s="24">
        <v>4750</v>
      </c>
      <c r="L82" s="24">
        <v>4310</v>
      </c>
      <c r="M82" s="24">
        <v>3980</v>
      </c>
      <c r="N82" s="25">
        <v>3840</v>
      </c>
      <c r="P82" s="144"/>
      <c r="Q82" s="21" t="s">
        <v>969</v>
      </c>
      <c r="R82" s="22" t="s">
        <v>1150</v>
      </c>
      <c r="S82" s="23" t="e">
        <v>#N/A</v>
      </c>
      <c r="T82" s="24" t="e">
        <v>#N/A</v>
      </c>
      <c r="U82" s="24">
        <v>133.4</v>
      </c>
      <c r="V82" s="24">
        <v>123.65676746804712</v>
      </c>
      <c r="W82" s="24">
        <v>109.14026864366545</v>
      </c>
      <c r="X82" s="24">
        <v>99.221915120437799</v>
      </c>
      <c r="Y82" s="24">
        <v>91.628975289234987</v>
      </c>
      <c r="Z82" s="25">
        <v>88.360119872580313</v>
      </c>
      <c r="AB82" s="8">
        <v>90</v>
      </c>
      <c r="AC82" s="88" t="s">
        <v>1149</v>
      </c>
      <c r="AD82" s="88" t="s">
        <v>967</v>
      </c>
      <c r="AE82" s="88" t="s">
        <v>1156</v>
      </c>
      <c r="AF82" s="88" t="e">
        <v>#N/A</v>
      </c>
      <c r="AG82" s="88" t="e">
        <v>#N/A</v>
      </c>
      <c r="AH82" s="88" t="e">
        <v>#N/A</v>
      </c>
      <c r="AI82" s="88" t="e">
        <v>#N/A</v>
      </c>
      <c r="AJ82" s="88" t="e">
        <v>#N/A</v>
      </c>
      <c r="AK82" s="88" t="e">
        <v>#N/A</v>
      </c>
      <c r="AL82" s="88" t="e">
        <v>#N/A</v>
      </c>
      <c r="AM82" s="88" t="e">
        <v>#N/A</v>
      </c>
      <c r="AO82" s="88" t="s">
        <v>1149</v>
      </c>
      <c r="AP82" s="88" t="s">
        <v>967</v>
      </c>
      <c r="AQ82" s="88" t="s">
        <v>1156</v>
      </c>
      <c r="AR82" s="15" t="e">
        <v>#N/A</v>
      </c>
      <c r="AS82" s="15" t="e">
        <v>#N/A</v>
      </c>
      <c r="AT82" s="15" t="e">
        <v>#N/A</v>
      </c>
      <c r="AU82" s="15" t="e">
        <v>#N/A</v>
      </c>
      <c r="AV82" s="15" t="e">
        <v>#N/A</v>
      </c>
      <c r="AW82" s="15" t="e">
        <v>#N/A</v>
      </c>
      <c r="AX82" s="15" t="e">
        <v>#N/A</v>
      </c>
      <c r="AY82" s="15" t="e">
        <v>#N/A</v>
      </c>
    </row>
    <row r="83" spans="1:51" ht="15.75" thickBot="1">
      <c r="AB83" s="8">
        <v>105</v>
      </c>
      <c r="AC83" s="88" t="e">
        <v>#REF!</v>
      </c>
      <c r="AD83" s="88" t="e">
        <v>#REF!</v>
      </c>
      <c r="AE83" s="88" t="e">
        <v>#REF!</v>
      </c>
      <c r="AF83" s="88" t="e">
        <v>#REF!</v>
      </c>
      <c r="AG83" s="88" t="e">
        <v>#REF!</v>
      </c>
      <c r="AH83" s="88" t="e">
        <v>#REF!</v>
      </c>
      <c r="AI83" s="88" t="e">
        <v>#REF!</v>
      </c>
      <c r="AJ83" s="88" t="e">
        <v>#REF!</v>
      </c>
      <c r="AK83" s="88" t="e">
        <v>#REF!</v>
      </c>
      <c r="AL83" s="88" t="e">
        <v>#REF!</v>
      </c>
      <c r="AM83" s="88" t="e">
        <v>#REF!</v>
      </c>
      <c r="AO83" s="88" t="e">
        <v>#REF!</v>
      </c>
      <c r="AP83" s="88" t="e">
        <v>#REF!</v>
      </c>
      <c r="AQ83" s="88" t="e">
        <v>#REF!</v>
      </c>
      <c r="AR83" s="15" t="e">
        <v>#REF!</v>
      </c>
      <c r="AS83" s="15" t="e">
        <v>#REF!</v>
      </c>
      <c r="AT83" s="15" t="e">
        <v>#REF!</v>
      </c>
      <c r="AU83" s="15" t="e">
        <v>#REF!</v>
      </c>
      <c r="AV83" s="15" t="e">
        <v>#REF!</v>
      </c>
      <c r="AW83" s="15" t="e">
        <v>#REF!</v>
      </c>
      <c r="AX83" s="15" t="e">
        <v>#REF!</v>
      </c>
      <c r="AY83" s="15" t="e">
        <v>#REF!</v>
      </c>
    </row>
    <row r="84" spans="1:51" ht="15.75" thickBot="1">
      <c r="A84" s="3">
        <v>0</v>
      </c>
      <c r="D84" s="4"/>
      <c r="E84" s="145" t="s">
        <v>21</v>
      </c>
      <c r="F84" s="146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5" t="s">
        <v>21</v>
      </c>
      <c r="R84" s="146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C84" s="88" t="e">
        <v>#REF!</v>
      </c>
      <c r="AD84" s="88" t="e">
        <v>#REF!</v>
      </c>
      <c r="AE84" s="88" t="e">
        <v>#REF!</v>
      </c>
      <c r="AF84" s="88" t="e">
        <v>#REF!</v>
      </c>
      <c r="AG84" s="88" t="e">
        <v>#REF!</v>
      </c>
      <c r="AH84" s="88" t="e">
        <v>#REF!</v>
      </c>
      <c r="AI84" s="88" t="e">
        <v>#REF!</v>
      </c>
      <c r="AJ84" s="88" t="e">
        <v>#REF!</v>
      </c>
      <c r="AK84" s="88" t="e">
        <v>#REF!</v>
      </c>
      <c r="AL84" s="88" t="e">
        <v>#REF!</v>
      </c>
      <c r="AM84" s="88" t="e">
        <v>#REF!</v>
      </c>
      <c r="AO84" s="88" t="e">
        <v>#REF!</v>
      </c>
      <c r="AP84" s="88" t="e">
        <v>#REF!</v>
      </c>
      <c r="AQ84" s="88" t="e">
        <v>#REF!</v>
      </c>
      <c r="AR84" s="15" t="e">
        <v>#REF!</v>
      </c>
      <c r="AS84" s="15" t="e">
        <v>#REF!</v>
      </c>
      <c r="AT84" s="15" t="e">
        <v>#REF!</v>
      </c>
      <c r="AU84" s="15" t="e">
        <v>#REF!</v>
      </c>
      <c r="AV84" s="15" t="e">
        <v>#REF!</v>
      </c>
      <c r="AW84" s="15" t="e">
        <v>#REF!</v>
      </c>
      <c r="AX84" s="15" t="e">
        <v>#REF!</v>
      </c>
      <c r="AY84" s="15" t="e">
        <v>#REF!</v>
      </c>
    </row>
    <row r="85" spans="1:51" ht="15" customHeight="1">
      <c r="A85" s="3">
        <v>1</v>
      </c>
      <c r="B85" s="7" t="s">
        <v>1141</v>
      </c>
      <c r="C85" s="8" t="s">
        <v>970</v>
      </c>
      <c r="D85" s="143" t="s">
        <v>1149</v>
      </c>
      <c r="E85" s="9" t="s">
        <v>967</v>
      </c>
      <c r="F85" s="10" t="s">
        <v>1154</v>
      </c>
      <c r="G85" s="11" t="e">
        <v>#N/A</v>
      </c>
      <c r="H85" s="12" t="e">
        <v>#N/A</v>
      </c>
      <c r="I85" s="12" t="e">
        <v>#N/A</v>
      </c>
      <c r="J85" s="12" t="e">
        <v>#N/A</v>
      </c>
      <c r="K85" s="12" t="e">
        <v>#N/A</v>
      </c>
      <c r="L85" s="12" t="e">
        <v>#N/A</v>
      </c>
      <c r="M85" s="12" t="e">
        <v>#N/A</v>
      </c>
      <c r="N85" s="13" t="e">
        <v>#N/A</v>
      </c>
      <c r="P85" s="143" t="s">
        <v>1149</v>
      </c>
      <c r="Q85" s="9" t="s">
        <v>967</v>
      </c>
      <c r="R85" s="10" t="s">
        <v>1154</v>
      </c>
      <c r="S85" s="11" t="e">
        <v>#N/A</v>
      </c>
      <c r="T85" s="12" t="e">
        <v>#N/A</v>
      </c>
      <c r="U85" s="12" t="e">
        <v>#N/A</v>
      </c>
      <c r="V85" s="12" t="e">
        <v>#N/A</v>
      </c>
      <c r="W85" s="12" t="e">
        <v>#N/A</v>
      </c>
      <c r="X85" s="12" t="e">
        <v>#N/A</v>
      </c>
      <c r="Y85" s="12" t="e">
        <v>#N/A</v>
      </c>
      <c r="Z85" s="13" t="e">
        <v>#N/A</v>
      </c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:51">
      <c r="A86" s="3">
        <v>2</v>
      </c>
      <c r="C86" s="88">
        <v>-1</v>
      </c>
      <c r="D86" s="143"/>
      <c r="E86" s="9" t="s">
        <v>968</v>
      </c>
      <c r="F86" s="10" t="s">
        <v>1154</v>
      </c>
      <c r="G86" s="18" t="e">
        <v>#N/A</v>
      </c>
      <c r="H86" s="19" t="e">
        <v>#N/A</v>
      </c>
      <c r="I86" s="19">
        <v>5800</v>
      </c>
      <c r="J86" s="19">
        <v>5800</v>
      </c>
      <c r="K86" s="19">
        <v>5800</v>
      </c>
      <c r="L86" s="19">
        <v>5800</v>
      </c>
      <c r="M86" s="19">
        <v>5800</v>
      </c>
      <c r="N86" s="20">
        <v>5800</v>
      </c>
      <c r="P86" s="143"/>
      <c r="Q86" s="9" t="s">
        <v>968</v>
      </c>
      <c r="R86" s="10" t="s">
        <v>1154</v>
      </c>
      <c r="S86" s="18" t="e">
        <v>#N/A</v>
      </c>
      <c r="T86" s="19" t="e">
        <v>#N/A</v>
      </c>
      <c r="U86" s="19">
        <v>133.4</v>
      </c>
      <c r="V86" s="19">
        <v>133.4</v>
      </c>
      <c r="W86" s="19">
        <v>133.4</v>
      </c>
      <c r="X86" s="19">
        <v>133.4</v>
      </c>
      <c r="Y86" s="19">
        <v>133.4</v>
      </c>
      <c r="Z86" s="20">
        <v>133.4</v>
      </c>
    </row>
    <row r="87" spans="1:51" ht="15.75" thickBot="1">
      <c r="A87" s="3">
        <v>3</v>
      </c>
      <c r="D87" s="144"/>
      <c r="E87" s="21" t="s">
        <v>969</v>
      </c>
      <c r="F87" s="22" t="s">
        <v>1154</v>
      </c>
      <c r="G87" s="23" t="e">
        <v>#N/A</v>
      </c>
      <c r="H87" s="24" t="e">
        <v>#N/A</v>
      </c>
      <c r="I87" s="24">
        <v>5800</v>
      </c>
      <c r="J87" s="24">
        <v>5160</v>
      </c>
      <c r="K87" s="24">
        <v>4260</v>
      </c>
      <c r="L87" s="24">
        <v>3680</v>
      </c>
      <c r="M87" s="24">
        <v>3250</v>
      </c>
      <c r="N87" s="25">
        <v>3070</v>
      </c>
      <c r="P87" s="144"/>
      <c r="Q87" s="21" t="s">
        <v>969</v>
      </c>
      <c r="R87" s="22" t="s">
        <v>1154</v>
      </c>
      <c r="S87" s="23" t="e">
        <v>#N/A</v>
      </c>
      <c r="T87" s="24" t="e">
        <v>#N/A</v>
      </c>
      <c r="U87" s="24">
        <v>133.4</v>
      </c>
      <c r="V87" s="24">
        <v>118.68567637422885</v>
      </c>
      <c r="W87" s="24">
        <v>97.909582927923111</v>
      </c>
      <c r="X87" s="24">
        <v>84.540032940103472</v>
      </c>
      <c r="Y87" s="24">
        <v>74.77949387503449</v>
      </c>
      <c r="Z87" s="25">
        <v>70.70836733526059</v>
      </c>
    </row>
    <row r="88" spans="1:51" ht="15.75" thickBot="1">
      <c r="AF88" s="88">
        <v>2015</v>
      </c>
      <c r="AG88" s="88">
        <v>2020</v>
      </c>
      <c r="AH88" s="88">
        <v>2025</v>
      </c>
      <c r="AI88" s="88">
        <v>2030</v>
      </c>
      <c r="AJ88" s="88">
        <v>2035</v>
      </c>
      <c r="AK88" s="88">
        <v>2040</v>
      </c>
      <c r="AL88" s="88">
        <v>2045</v>
      </c>
      <c r="AM88" s="88">
        <v>2050</v>
      </c>
      <c r="AR88" s="88">
        <v>2015</v>
      </c>
      <c r="AS88" s="88">
        <v>2020</v>
      </c>
      <c r="AT88" s="88">
        <v>2025</v>
      </c>
      <c r="AU88" s="88">
        <v>2030</v>
      </c>
      <c r="AV88" s="88">
        <v>2035</v>
      </c>
      <c r="AW88" s="88">
        <v>2040</v>
      </c>
      <c r="AX88" s="88">
        <v>2045</v>
      </c>
      <c r="AY88" s="88">
        <v>2050</v>
      </c>
    </row>
    <row r="89" spans="1:51" ht="15.75" thickBot="1">
      <c r="A89" s="3">
        <v>0</v>
      </c>
      <c r="D89" s="4"/>
      <c r="E89" s="145" t="s">
        <v>21</v>
      </c>
      <c r="F89" s="146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5" t="s">
        <v>21</v>
      </c>
      <c r="R89" s="146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s="131" t="s">
        <v>1142</v>
      </c>
      <c r="AD89" s="131" t="s">
        <v>968</v>
      </c>
      <c r="AE89" s="131" t="s">
        <v>983</v>
      </c>
      <c r="AF89" s="131" t="e">
        <v>#N/A</v>
      </c>
      <c r="AG89" s="131" t="e">
        <v>#N/A</v>
      </c>
      <c r="AH89" s="131">
        <v>1510</v>
      </c>
      <c r="AI89" s="131">
        <v>1510</v>
      </c>
      <c r="AJ89" s="131">
        <v>1510</v>
      </c>
      <c r="AK89" s="131">
        <v>1510</v>
      </c>
      <c r="AL89" s="131">
        <v>1510</v>
      </c>
      <c r="AM89" s="131">
        <v>1510</v>
      </c>
      <c r="AO89" s="131" t="s">
        <v>1142</v>
      </c>
      <c r="AP89" s="131" t="s">
        <v>968</v>
      </c>
      <c r="AQ89" s="131" t="s">
        <v>983</v>
      </c>
      <c r="AR89" s="132" t="e">
        <v>#N/A</v>
      </c>
      <c r="AS89" s="132" t="e">
        <v>#N/A</v>
      </c>
      <c r="AT89" s="132">
        <v>37.703599436959585</v>
      </c>
      <c r="AU89" s="132">
        <v>37.703599436959585</v>
      </c>
      <c r="AV89" s="132">
        <v>37.703599436959585</v>
      </c>
      <c r="AW89" s="132">
        <v>37.703599436959585</v>
      </c>
      <c r="AX89" s="132">
        <v>37.703599436959585</v>
      </c>
      <c r="AY89" s="132">
        <v>37.703599436959585</v>
      </c>
    </row>
    <row r="90" spans="1:51" ht="15" customHeight="1">
      <c r="A90" s="3">
        <v>1</v>
      </c>
      <c r="B90" s="7" t="s">
        <v>1141</v>
      </c>
      <c r="C90" s="8" t="s">
        <v>973</v>
      </c>
      <c r="D90" s="143" t="s">
        <v>1149</v>
      </c>
      <c r="E90" s="9" t="s">
        <v>967</v>
      </c>
      <c r="F90" s="10" t="s">
        <v>1156</v>
      </c>
      <c r="G90" s="11" t="e">
        <v>#N/A</v>
      </c>
      <c r="H90" s="12" t="e">
        <v>#N/A</v>
      </c>
      <c r="I90" s="12" t="e">
        <v>#N/A</v>
      </c>
      <c r="J90" s="12" t="e">
        <v>#N/A</v>
      </c>
      <c r="K90" s="12" t="e">
        <v>#N/A</v>
      </c>
      <c r="L90" s="12" t="e">
        <v>#N/A</v>
      </c>
      <c r="M90" s="12" t="e">
        <v>#N/A</v>
      </c>
      <c r="N90" s="13" t="e">
        <v>#N/A</v>
      </c>
      <c r="P90" s="143" t="s">
        <v>1149</v>
      </c>
      <c r="Q90" s="9" t="s">
        <v>967</v>
      </c>
      <c r="R90" s="10" t="s">
        <v>1156</v>
      </c>
      <c r="S90" s="11" t="e">
        <v>#N/A</v>
      </c>
      <c r="T90" s="12" t="e">
        <v>#N/A</v>
      </c>
      <c r="U90" s="12" t="e">
        <v>#N/A</v>
      </c>
      <c r="V90" s="12" t="e">
        <v>#N/A</v>
      </c>
      <c r="W90" s="12" t="e">
        <v>#N/A</v>
      </c>
      <c r="X90" s="12" t="e">
        <v>#N/A</v>
      </c>
      <c r="Y90" s="12" t="e">
        <v>#N/A</v>
      </c>
      <c r="Z90" s="13" t="e">
        <v>#N/A</v>
      </c>
      <c r="AB90" s="8">
        <v>31</v>
      </c>
      <c r="AC90" s="131" t="s">
        <v>1143</v>
      </c>
      <c r="AD90" s="131" t="s">
        <v>968</v>
      </c>
      <c r="AE90" s="131" t="s">
        <v>983</v>
      </c>
      <c r="AF90" s="131" t="e">
        <v>#N/A</v>
      </c>
      <c r="AG90" s="131" t="e">
        <v>#N/A</v>
      </c>
      <c r="AH90" s="131">
        <v>2920</v>
      </c>
      <c r="AI90" s="131">
        <v>2830</v>
      </c>
      <c r="AJ90" s="131">
        <v>2810</v>
      </c>
      <c r="AK90" s="131">
        <v>2790</v>
      </c>
      <c r="AL90" s="131">
        <v>2770</v>
      </c>
      <c r="AM90" s="131">
        <v>2740</v>
      </c>
      <c r="AO90" s="131" t="s">
        <v>1143</v>
      </c>
      <c r="AP90" s="131" t="s">
        <v>968</v>
      </c>
      <c r="AQ90" s="131" t="s">
        <v>983</v>
      </c>
      <c r="AR90" s="132" t="e">
        <v>#N/A</v>
      </c>
      <c r="AS90" s="132" t="e">
        <v>#N/A</v>
      </c>
      <c r="AT90" s="132">
        <v>59.772772974059926</v>
      </c>
      <c r="AU90" s="132">
        <v>58.080753476556524</v>
      </c>
      <c r="AV90" s="132">
        <v>57.510653453254925</v>
      </c>
      <c r="AW90" s="132">
        <v>57.156567565960565</v>
      </c>
      <c r="AX90" s="132">
        <v>56.711073661320768</v>
      </c>
      <c r="AY90" s="132">
        <v>56.108377750545593</v>
      </c>
    </row>
    <row r="91" spans="1:51">
      <c r="A91" s="3">
        <v>2</v>
      </c>
      <c r="C91" s="88">
        <v>-1</v>
      </c>
      <c r="D91" s="143"/>
      <c r="E91" s="9" t="s">
        <v>968</v>
      </c>
      <c r="F91" s="10" t="s">
        <v>1156</v>
      </c>
      <c r="G91" s="18" t="e">
        <v>#N/A</v>
      </c>
      <c r="H91" s="19" t="e">
        <v>#N/A</v>
      </c>
      <c r="I91" s="19">
        <v>5800</v>
      </c>
      <c r="J91" s="19">
        <v>5800</v>
      </c>
      <c r="K91" s="19">
        <v>5800</v>
      </c>
      <c r="L91" s="19">
        <v>5800</v>
      </c>
      <c r="M91" s="19">
        <v>5800</v>
      </c>
      <c r="N91" s="20">
        <v>5800</v>
      </c>
      <c r="P91" s="143"/>
      <c r="Q91" s="9" t="s">
        <v>968</v>
      </c>
      <c r="R91" s="10" t="s">
        <v>1156</v>
      </c>
      <c r="S91" s="18" t="e">
        <v>#N/A</v>
      </c>
      <c r="T91" s="19" t="e">
        <v>#N/A</v>
      </c>
      <c r="U91" s="19">
        <v>133.4</v>
      </c>
      <c r="V91" s="19">
        <v>133.4</v>
      </c>
      <c r="W91" s="19">
        <v>133.4</v>
      </c>
      <c r="X91" s="19">
        <v>133.4</v>
      </c>
      <c r="Y91" s="19">
        <v>133.4</v>
      </c>
      <c r="Z91" s="20">
        <v>133.4</v>
      </c>
      <c r="AB91" s="8">
        <v>46</v>
      </c>
      <c r="AC91" s="131" t="s">
        <v>1144</v>
      </c>
      <c r="AD91" s="131" t="s">
        <v>968</v>
      </c>
      <c r="AE91" s="131" t="s">
        <v>1153</v>
      </c>
      <c r="AF91" s="131" t="e">
        <v>#N/A</v>
      </c>
      <c r="AG91" s="131" t="e">
        <v>#N/A</v>
      </c>
      <c r="AH91" s="131">
        <v>2920</v>
      </c>
      <c r="AI91" s="131">
        <v>2810</v>
      </c>
      <c r="AJ91" s="131">
        <v>2780</v>
      </c>
      <c r="AK91" s="131">
        <v>2750</v>
      </c>
      <c r="AL91" s="131">
        <v>2730</v>
      </c>
      <c r="AM91" s="131">
        <v>2690</v>
      </c>
      <c r="AO91" s="131" t="s">
        <v>1144</v>
      </c>
      <c r="AP91" s="131" t="s">
        <v>968</v>
      </c>
      <c r="AQ91" s="131" t="s">
        <v>1153</v>
      </c>
      <c r="AR91" s="132" t="e">
        <v>#N/A</v>
      </c>
      <c r="AS91" s="132" t="e">
        <v>#N/A</v>
      </c>
      <c r="AT91" s="132">
        <v>67.062135531872116</v>
      </c>
      <c r="AU91" s="132">
        <v>64.651843504618967</v>
      </c>
      <c r="AV91" s="132">
        <v>63.844039174728039</v>
      </c>
      <c r="AW91" s="132">
        <v>63.343421222854886</v>
      </c>
      <c r="AX91" s="132">
        <v>62.714777173030299</v>
      </c>
      <c r="AY91" s="132">
        <v>61.866460550125964</v>
      </c>
    </row>
    <row r="92" spans="1:51" ht="15.75" thickBot="1">
      <c r="A92" s="3">
        <v>3</v>
      </c>
      <c r="D92" s="144"/>
      <c r="E92" s="21" t="s">
        <v>969</v>
      </c>
      <c r="F92" s="22" t="s">
        <v>1156</v>
      </c>
      <c r="G92" s="23" t="e">
        <v>#N/A</v>
      </c>
      <c r="H92" s="24" t="e">
        <v>#N/A</v>
      </c>
      <c r="I92" s="24">
        <v>5800</v>
      </c>
      <c r="J92" s="24">
        <v>5590</v>
      </c>
      <c r="K92" s="24">
        <v>5250</v>
      </c>
      <c r="L92" s="24">
        <v>5010</v>
      </c>
      <c r="M92" s="24">
        <v>4820</v>
      </c>
      <c r="N92" s="25">
        <v>4730</v>
      </c>
      <c r="P92" s="144"/>
      <c r="Q92" s="21" t="s">
        <v>969</v>
      </c>
      <c r="R92" s="22" t="s">
        <v>1156</v>
      </c>
      <c r="S92" s="23" t="e">
        <v>#N/A</v>
      </c>
      <c r="T92" s="24" t="e">
        <v>#N/A</v>
      </c>
      <c r="U92" s="24">
        <v>133.4</v>
      </c>
      <c r="V92" s="24">
        <v>128.4984897026811</v>
      </c>
      <c r="W92" s="24">
        <v>120.81734076445078</v>
      </c>
      <c r="X92" s="24">
        <v>115.26722419267274</v>
      </c>
      <c r="Y92" s="24">
        <v>110.82560340241808</v>
      </c>
      <c r="Z92" s="25">
        <v>108.85615259116371</v>
      </c>
      <c r="AB92" s="8">
        <v>61</v>
      </c>
      <c r="AC92" s="131" t="s">
        <v>1146</v>
      </c>
      <c r="AD92" s="131" t="s">
        <v>968</v>
      </c>
      <c r="AE92" s="131" t="s">
        <v>1155</v>
      </c>
      <c r="AF92" s="131" t="e">
        <v>#N/A</v>
      </c>
      <c r="AG92" s="131" t="e">
        <v>#N/A</v>
      </c>
      <c r="AH92" s="131">
        <v>4480</v>
      </c>
      <c r="AI92" s="131">
        <v>4200</v>
      </c>
      <c r="AJ92" s="131">
        <v>4100</v>
      </c>
      <c r="AK92" s="131">
        <v>4040</v>
      </c>
      <c r="AL92" s="131">
        <v>3970</v>
      </c>
      <c r="AM92" s="131">
        <v>3880</v>
      </c>
      <c r="AO92" s="131" t="s">
        <v>1146</v>
      </c>
      <c r="AP92" s="131" t="s">
        <v>968</v>
      </c>
      <c r="AQ92" s="131" t="s">
        <v>1155</v>
      </c>
      <c r="AR92" s="132" t="e">
        <v>#N/A</v>
      </c>
      <c r="AS92" s="132" t="e">
        <v>#N/A</v>
      </c>
      <c r="AT92" s="132">
        <v>98.578993230109248</v>
      </c>
      <c r="AU92" s="132">
        <v>92.307858973133165</v>
      </c>
      <c r="AV92" s="132">
        <v>90.247049358806649</v>
      </c>
      <c r="AW92" s="132">
        <v>88.980268593377716</v>
      </c>
      <c r="AX92" s="132">
        <v>87.400775490481578</v>
      </c>
      <c r="AY92" s="132">
        <v>85.289243039344669</v>
      </c>
    </row>
    <row r="93" spans="1:51" ht="15.75" thickBot="1">
      <c r="AB93" s="8">
        <v>76</v>
      </c>
      <c r="AC93" s="131" t="s">
        <v>1148</v>
      </c>
      <c r="AD93" s="131" t="s">
        <v>968</v>
      </c>
      <c r="AE93" s="131" t="s">
        <v>1155</v>
      </c>
      <c r="AF93" s="131" t="e">
        <v>#N/A</v>
      </c>
      <c r="AG93" s="131" t="e">
        <v>#N/A</v>
      </c>
      <c r="AH93" s="131">
        <v>2940</v>
      </c>
      <c r="AI93" s="131">
        <v>2760</v>
      </c>
      <c r="AJ93" s="131">
        <v>2700</v>
      </c>
      <c r="AK93" s="131">
        <v>2660</v>
      </c>
      <c r="AL93" s="131">
        <v>2610</v>
      </c>
      <c r="AM93" s="131">
        <v>2550</v>
      </c>
      <c r="AO93" s="131" t="s">
        <v>1148</v>
      </c>
      <c r="AP93" s="131" t="s">
        <v>968</v>
      </c>
      <c r="AQ93" s="131" t="s">
        <v>1155</v>
      </c>
      <c r="AR93" s="132" t="e">
        <v>#N/A</v>
      </c>
      <c r="AS93" s="132" t="e">
        <v>#N/A</v>
      </c>
      <c r="AT93" s="132">
        <v>88.326965614317302</v>
      </c>
      <c r="AU93" s="132">
        <v>82.708017380734518</v>
      </c>
      <c r="AV93" s="132">
        <v>80.861528042814612</v>
      </c>
      <c r="AW93" s="132">
        <v>79.726490065223004</v>
      </c>
      <c r="AX93" s="132">
        <v>78.311261237901732</v>
      </c>
      <c r="AY93" s="132">
        <v>76.41932414163081</v>
      </c>
    </row>
    <row r="94" spans="1:51" ht="15.75" thickBot="1">
      <c r="A94" s="3">
        <v>0</v>
      </c>
      <c r="D94" s="4"/>
      <c r="E94" s="145" t="e">
        <v>#REF!</v>
      </c>
      <c r="F94" s="146" t="e">
        <v>#REF!</v>
      </c>
      <c r="G94" s="5" t="e">
        <v>#REF!</v>
      </c>
      <c r="H94" s="5" t="e">
        <v>#REF!</v>
      </c>
      <c r="I94" s="5" t="e">
        <v>#REF!</v>
      </c>
      <c r="J94" s="5" t="e">
        <v>#REF!</v>
      </c>
      <c r="K94" s="5" t="e">
        <v>#REF!</v>
      </c>
      <c r="L94" s="5" t="e">
        <v>#REF!</v>
      </c>
      <c r="M94" s="5" t="e">
        <v>#REF!</v>
      </c>
      <c r="N94" s="6" t="e">
        <v>#REF!</v>
      </c>
      <c r="P94" s="4"/>
      <c r="Q94" s="145" t="e">
        <v>#REF!</v>
      </c>
      <c r="R94" s="146" t="e">
        <v>#REF!</v>
      </c>
      <c r="S94" s="5" t="e">
        <v>#REF!</v>
      </c>
      <c r="T94" s="5" t="e">
        <v>#REF!</v>
      </c>
      <c r="U94" s="5" t="e">
        <v>#REF!</v>
      </c>
      <c r="V94" s="5" t="e">
        <v>#REF!</v>
      </c>
      <c r="W94" s="5" t="e">
        <v>#REF!</v>
      </c>
      <c r="X94" s="5" t="e">
        <v>#REF!</v>
      </c>
      <c r="Y94" s="5" t="e">
        <v>#REF!</v>
      </c>
      <c r="Z94" s="6" t="e">
        <v>#REF!</v>
      </c>
      <c r="AB94" s="8">
        <v>91</v>
      </c>
      <c r="AC94" s="131" t="s">
        <v>1149</v>
      </c>
      <c r="AD94" s="131" t="s">
        <v>968</v>
      </c>
      <c r="AE94" s="131" t="s">
        <v>1156</v>
      </c>
      <c r="AF94" s="131" t="e">
        <v>#N/A</v>
      </c>
      <c r="AG94" s="131" t="e">
        <v>#N/A</v>
      </c>
      <c r="AH94" s="131">
        <v>5800</v>
      </c>
      <c r="AI94" s="131">
        <v>5800</v>
      </c>
      <c r="AJ94" s="131">
        <v>5800</v>
      </c>
      <c r="AK94" s="131">
        <v>5800</v>
      </c>
      <c r="AL94" s="131">
        <v>5800</v>
      </c>
      <c r="AM94" s="131">
        <v>5800</v>
      </c>
      <c r="AO94" s="131" t="s">
        <v>1149</v>
      </c>
      <c r="AP94" s="131" t="s">
        <v>968</v>
      </c>
      <c r="AQ94" s="131" t="s">
        <v>1156</v>
      </c>
      <c r="AR94" s="132" t="e">
        <v>#N/A</v>
      </c>
      <c r="AS94" s="132" t="e">
        <v>#N/A</v>
      </c>
      <c r="AT94" s="132">
        <v>133.4</v>
      </c>
      <c r="AU94" s="132">
        <v>133.4</v>
      </c>
      <c r="AV94" s="132">
        <v>133.4</v>
      </c>
      <c r="AW94" s="132">
        <v>133.4</v>
      </c>
      <c r="AX94" s="132">
        <v>133.4</v>
      </c>
      <c r="AY94" s="132">
        <v>133.4</v>
      </c>
    </row>
    <row r="95" spans="1:51" ht="15" customHeight="1">
      <c r="A95" s="3">
        <v>1</v>
      </c>
      <c r="B95" s="7"/>
      <c r="C95" s="8" t="s">
        <v>966</v>
      </c>
      <c r="D95" s="143" t="e">
        <v>#REF!</v>
      </c>
      <c r="E95" s="9" t="e">
        <v>#REF!</v>
      </c>
      <c r="F95" s="10" t="e">
        <v>#REF!</v>
      </c>
      <c r="G95" s="11" t="e">
        <v>#REF!</v>
      </c>
      <c r="H95" s="12" t="e">
        <v>#REF!</v>
      </c>
      <c r="I95" s="12" t="e">
        <v>#REF!</v>
      </c>
      <c r="J95" s="12" t="e">
        <v>#REF!</v>
      </c>
      <c r="K95" s="12" t="e">
        <v>#REF!</v>
      </c>
      <c r="L95" s="12" t="e">
        <v>#REF!</v>
      </c>
      <c r="M95" s="12" t="e">
        <v>#REF!</v>
      </c>
      <c r="N95" s="13" t="e">
        <v>#REF!</v>
      </c>
      <c r="P95" s="143" t="e">
        <v>#REF!</v>
      </c>
      <c r="Q95" s="9" t="e">
        <v>#REF!</v>
      </c>
      <c r="R95" s="10" t="e">
        <v>#REF!</v>
      </c>
      <c r="S95" s="11" t="e">
        <v>#REF!</v>
      </c>
      <c r="T95" s="12" t="e">
        <v>#REF!</v>
      </c>
      <c r="U95" s="12" t="e">
        <v>#REF!</v>
      </c>
      <c r="V95" s="12" t="e">
        <v>#REF!</v>
      </c>
      <c r="W95" s="12" t="e">
        <v>#REF!</v>
      </c>
      <c r="X95" s="12" t="e">
        <v>#REF!</v>
      </c>
      <c r="Y95" s="12" t="e">
        <v>#REF!</v>
      </c>
      <c r="Z95" s="13" t="e">
        <v>#REF!</v>
      </c>
      <c r="AB95" s="8">
        <v>106</v>
      </c>
      <c r="AC95" s="88" t="e">
        <v>#REF!</v>
      </c>
      <c r="AD95" s="88" t="e">
        <v>#REF!</v>
      </c>
      <c r="AE95" s="88" t="e">
        <v>#REF!</v>
      </c>
      <c r="AF95" s="88" t="e">
        <v>#REF!</v>
      </c>
      <c r="AG95" s="88" t="e">
        <v>#REF!</v>
      </c>
      <c r="AH95" s="88" t="e">
        <v>#REF!</v>
      </c>
      <c r="AI95" s="88" t="e">
        <v>#REF!</v>
      </c>
      <c r="AJ95" s="88" t="e">
        <v>#REF!</v>
      </c>
      <c r="AK95" s="88" t="e">
        <v>#REF!</v>
      </c>
      <c r="AL95" s="88" t="e">
        <v>#REF!</v>
      </c>
      <c r="AM95" s="88" t="e">
        <v>#REF!</v>
      </c>
      <c r="AO95" s="88" t="e">
        <v>#REF!</v>
      </c>
      <c r="AP95" s="88" t="e">
        <v>#REF!</v>
      </c>
      <c r="AQ95" s="88" t="e">
        <v>#REF!</v>
      </c>
      <c r="AR95" s="15" t="e">
        <v>#REF!</v>
      </c>
      <c r="AS95" s="15" t="e">
        <v>#REF!</v>
      </c>
      <c r="AT95" s="15" t="e">
        <v>#REF!</v>
      </c>
      <c r="AU95" s="15" t="e">
        <v>#REF!</v>
      </c>
      <c r="AV95" s="15" t="e">
        <v>#REF!</v>
      </c>
      <c r="AW95" s="15" t="e">
        <v>#REF!</v>
      </c>
      <c r="AX95" s="15" t="e">
        <v>#REF!</v>
      </c>
      <c r="AY95" s="15" t="e">
        <v>#REF!</v>
      </c>
    </row>
    <row r="96" spans="1:51">
      <c r="A96" s="3">
        <v>2</v>
      </c>
      <c r="C96" s="88" t="e">
        <v>#REF!</v>
      </c>
      <c r="D96" s="143"/>
      <c r="E96" s="9" t="e">
        <v>#REF!</v>
      </c>
      <c r="F96" s="10" t="e">
        <v>#REF!</v>
      </c>
      <c r="G96" s="18" t="e">
        <v>#REF!</v>
      </c>
      <c r="H96" s="19" t="e">
        <v>#REF!</v>
      </c>
      <c r="I96" s="19" t="e">
        <v>#REF!</v>
      </c>
      <c r="J96" s="19" t="e">
        <v>#REF!</v>
      </c>
      <c r="K96" s="19" t="e">
        <v>#REF!</v>
      </c>
      <c r="L96" s="19" t="e">
        <v>#REF!</v>
      </c>
      <c r="M96" s="19" t="e">
        <v>#REF!</v>
      </c>
      <c r="N96" s="20" t="e">
        <v>#REF!</v>
      </c>
      <c r="P96" s="143"/>
      <c r="Q96" s="9" t="e">
        <v>#REF!</v>
      </c>
      <c r="R96" s="10" t="e">
        <v>#REF!</v>
      </c>
      <c r="S96" s="18" t="e">
        <v>#REF!</v>
      </c>
      <c r="T96" s="19" t="e">
        <v>#REF!</v>
      </c>
      <c r="U96" s="19" t="e">
        <v>#REF!</v>
      </c>
      <c r="V96" s="19" t="e">
        <v>#REF!</v>
      </c>
      <c r="W96" s="19" t="e">
        <v>#REF!</v>
      </c>
      <c r="X96" s="19" t="e">
        <v>#REF!</v>
      </c>
      <c r="Y96" s="19" t="e">
        <v>#REF!</v>
      </c>
      <c r="Z96" s="20" t="e">
        <v>#REF!</v>
      </c>
      <c r="AB96" s="8">
        <v>121</v>
      </c>
      <c r="AC96" s="88" t="e">
        <v>#REF!</v>
      </c>
      <c r="AD96" s="88" t="e">
        <v>#REF!</v>
      </c>
      <c r="AE96" s="88" t="e">
        <v>#REF!</v>
      </c>
      <c r="AF96" s="88" t="e">
        <v>#REF!</v>
      </c>
      <c r="AG96" s="88" t="e">
        <v>#REF!</v>
      </c>
      <c r="AH96" s="88" t="e">
        <v>#REF!</v>
      </c>
      <c r="AI96" s="88" t="e">
        <v>#REF!</v>
      </c>
      <c r="AJ96" s="88" t="e">
        <v>#REF!</v>
      </c>
      <c r="AK96" s="88" t="e">
        <v>#REF!</v>
      </c>
      <c r="AL96" s="88" t="e">
        <v>#REF!</v>
      </c>
      <c r="AM96" s="88" t="e">
        <v>#REF!</v>
      </c>
      <c r="AO96" s="88" t="e">
        <v>#REF!</v>
      </c>
      <c r="AP96" s="88" t="e">
        <v>#REF!</v>
      </c>
      <c r="AQ96" s="88" t="e">
        <v>#REF!</v>
      </c>
      <c r="AR96" s="15" t="e">
        <v>#REF!</v>
      </c>
      <c r="AS96" s="15" t="e">
        <v>#REF!</v>
      </c>
      <c r="AT96" s="15" t="e">
        <v>#REF!</v>
      </c>
      <c r="AU96" s="15" t="e">
        <v>#REF!</v>
      </c>
      <c r="AV96" s="15" t="e">
        <v>#REF!</v>
      </c>
      <c r="AW96" s="15" t="e">
        <v>#REF!</v>
      </c>
      <c r="AX96" s="15" t="e">
        <v>#REF!</v>
      </c>
      <c r="AY96" s="15" t="e">
        <v>#REF!</v>
      </c>
    </row>
    <row r="97" spans="1:51" ht="15.75" thickBot="1">
      <c r="A97" s="3">
        <v>3</v>
      </c>
      <c r="D97" s="144"/>
      <c r="E97" s="21" t="e">
        <v>#REF!</v>
      </c>
      <c r="F97" s="22" t="e">
        <v>#REF!</v>
      </c>
      <c r="G97" s="23" t="e">
        <v>#REF!</v>
      </c>
      <c r="H97" s="24" t="e">
        <v>#REF!</v>
      </c>
      <c r="I97" s="24" t="e">
        <v>#REF!</v>
      </c>
      <c r="J97" s="24" t="e">
        <v>#REF!</v>
      </c>
      <c r="K97" s="24" t="e">
        <v>#REF!</v>
      </c>
      <c r="L97" s="24" t="e">
        <v>#REF!</v>
      </c>
      <c r="M97" s="24" t="e">
        <v>#REF!</v>
      </c>
      <c r="N97" s="25" t="e">
        <v>#REF!</v>
      </c>
      <c r="P97" s="144"/>
      <c r="Q97" s="21" t="e">
        <v>#REF!</v>
      </c>
      <c r="R97" s="22" t="e">
        <v>#REF!</v>
      </c>
      <c r="S97" s="23" t="e">
        <v>#REF!</v>
      </c>
      <c r="T97" s="24" t="e">
        <v>#REF!</v>
      </c>
      <c r="U97" s="24" t="e">
        <v>#REF!</v>
      </c>
      <c r="V97" s="24" t="e">
        <v>#REF!</v>
      </c>
      <c r="W97" s="24" t="e">
        <v>#REF!</v>
      </c>
      <c r="X97" s="24" t="e">
        <v>#REF!</v>
      </c>
      <c r="Y97" s="24" t="e">
        <v>#REF!</v>
      </c>
      <c r="Z97" s="25" t="e">
        <v>#REF!</v>
      </c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98" spans="1:51" ht="15.75" thickBot="1">
      <c r="AB98" s="8">
        <v>151</v>
      </c>
      <c r="AR98" s="15"/>
      <c r="AS98" s="15"/>
      <c r="AT98" s="15"/>
      <c r="AU98" s="15"/>
      <c r="AV98" s="15"/>
      <c r="AW98" s="15"/>
      <c r="AX98" s="15"/>
      <c r="AY98" s="15"/>
    </row>
    <row r="99" spans="1:51" ht="15.75" thickBot="1">
      <c r="A99" s="3">
        <v>0</v>
      </c>
      <c r="D99" s="4"/>
      <c r="E99" s="145" t="e">
        <v>#REF!</v>
      </c>
      <c r="F99" s="146" t="e">
        <v>#REF!</v>
      </c>
      <c r="G99" s="5" t="e">
        <v>#REF!</v>
      </c>
      <c r="H99" s="5" t="e">
        <v>#REF!</v>
      </c>
      <c r="I99" s="5" t="e">
        <v>#REF!</v>
      </c>
      <c r="J99" s="5" t="e">
        <v>#REF!</v>
      </c>
      <c r="K99" s="5" t="e">
        <v>#REF!</v>
      </c>
      <c r="L99" s="5" t="e">
        <v>#REF!</v>
      </c>
      <c r="M99" s="5" t="e">
        <v>#REF!</v>
      </c>
      <c r="N99" s="6" t="e">
        <v>#REF!</v>
      </c>
      <c r="P99" s="4"/>
      <c r="Q99" s="145" t="e">
        <v>#REF!</v>
      </c>
      <c r="R99" s="146" t="e">
        <v>#REF!</v>
      </c>
      <c r="S99" s="5" t="e">
        <v>#REF!</v>
      </c>
      <c r="T99" s="5" t="e">
        <v>#REF!</v>
      </c>
      <c r="U99" s="5" t="e">
        <v>#REF!</v>
      </c>
      <c r="V99" s="5" t="e">
        <v>#REF!</v>
      </c>
      <c r="W99" s="5" t="e">
        <v>#REF!</v>
      </c>
      <c r="X99" s="5" t="e">
        <v>#REF!</v>
      </c>
      <c r="Y99" s="5" t="e">
        <v>#REF!</v>
      </c>
      <c r="Z99" s="6" t="e">
        <v>#REF!</v>
      </c>
      <c r="AB99" s="8">
        <v>166</v>
      </c>
      <c r="AR99" s="15"/>
      <c r="AS99" s="15"/>
      <c r="AT99" s="15"/>
      <c r="AU99" s="15"/>
      <c r="AV99" s="15"/>
      <c r="AW99" s="15"/>
      <c r="AX99" s="15"/>
      <c r="AY99" s="15"/>
    </row>
    <row r="100" spans="1:51" ht="15" customHeight="1">
      <c r="A100" s="3">
        <v>1</v>
      </c>
      <c r="B100" s="7">
        <v>0</v>
      </c>
      <c r="C100" s="8" t="s">
        <v>970</v>
      </c>
      <c r="D100" s="143" t="e">
        <v>#REF!</v>
      </c>
      <c r="E100" s="9" t="e">
        <v>#REF!</v>
      </c>
      <c r="F100" s="10" t="e">
        <v>#REF!</v>
      </c>
      <c r="G100" s="11" t="e">
        <v>#REF!</v>
      </c>
      <c r="H100" s="12" t="e">
        <v>#REF!</v>
      </c>
      <c r="I100" s="12" t="e">
        <v>#REF!</v>
      </c>
      <c r="J100" s="12" t="e">
        <v>#REF!</v>
      </c>
      <c r="K100" s="12" t="e">
        <v>#REF!</v>
      </c>
      <c r="L100" s="12" t="e">
        <v>#REF!</v>
      </c>
      <c r="M100" s="12" t="e">
        <v>#REF!</v>
      </c>
      <c r="N100" s="13" t="e">
        <v>#REF!</v>
      </c>
      <c r="P100" s="143" t="e">
        <v>#REF!</v>
      </c>
      <c r="Q100" s="9" t="e">
        <v>#REF!</v>
      </c>
      <c r="R100" s="10" t="e">
        <v>#REF!</v>
      </c>
      <c r="S100" s="11" t="e">
        <v>#REF!</v>
      </c>
      <c r="T100" s="12" t="e">
        <v>#REF!</v>
      </c>
      <c r="U100" s="12" t="e">
        <v>#REF!</v>
      </c>
      <c r="V100" s="12" t="e">
        <v>#REF!</v>
      </c>
      <c r="W100" s="12" t="e">
        <v>#REF!</v>
      </c>
      <c r="X100" s="12" t="e">
        <v>#REF!</v>
      </c>
      <c r="Y100" s="12" t="e">
        <v>#REF!</v>
      </c>
      <c r="Z100" s="13" t="e">
        <v>#REF!</v>
      </c>
      <c r="AB100" s="8">
        <v>181</v>
      </c>
      <c r="AR100" s="15"/>
      <c r="AS100" s="15"/>
      <c r="AT100" s="15"/>
      <c r="AU100" s="15"/>
      <c r="AV100" s="15"/>
      <c r="AW100" s="15"/>
      <c r="AX100" s="15"/>
      <c r="AY100" s="15"/>
    </row>
    <row r="101" spans="1:51">
      <c r="A101" s="3">
        <v>2</v>
      </c>
      <c r="C101" s="88" t="e">
        <v>#REF!</v>
      </c>
      <c r="D101" s="143"/>
      <c r="E101" s="9" t="e">
        <v>#REF!</v>
      </c>
      <c r="F101" s="10" t="e">
        <v>#REF!</v>
      </c>
      <c r="G101" s="18" t="e">
        <v>#REF!</v>
      </c>
      <c r="H101" s="19" t="e">
        <v>#REF!</v>
      </c>
      <c r="I101" s="19" t="e">
        <v>#REF!</v>
      </c>
      <c r="J101" s="19" t="e">
        <v>#REF!</v>
      </c>
      <c r="K101" s="19" t="e">
        <v>#REF!</v>
      </c>
      <c r="L101" s="19" t="e">
        <v>#REF!</v>
      </c>
      <c r="M101" s="19" t="e">
        <v>#REF!</v>
      </c>
      <c r="N101" s="20" t="e">
        <v>#REF!</v>
      </c>
      <c r="P101" s="143"/>
      <c r="Q101" s="9" t="e">
        <v>#REF!</v>
      </c>
      <c r="R101" s="10" t="e">
        <v>#REF!</v>
      </c>
      <c r="S101" s="18" t="e">
        <v>#REF!</v>
      </c>
      <c r="T101" s="19" t="e">
        <v>#REF!</v>
      </c>
      <c r="U101" s="19" t="e">
        <v>#REF!</v>
      </c>
      <c r="V101" s="19" t="e">
        <v>#REF!</v>
      </c>
      <c r="W101" s="19" t="e">
        <v>#REF!</v>
      </c>
      <c r="X101" s="19" t="e">
        <v>#REF!</v>
      </c>
      <c r="Y101" s="19" t="e">
        <v>#REF!</v>
      </c>
      <c r="Z101" s="20" t="e">
        <v>#REF!</v>
      </c>
    </row>
    <row r="102" spans="1:51" ht="15.75" thickBot="1">
      <c r="A102" s="3">
        <v>3</v>
      </c>
      <c r="D102" s="144"/>
      <c r="E102" s="21" t="e">
        <v>#REF!</v>
      </c>
      <c r="F102" s="22" t="e">
        <v>#REF!</v>
      </c>
      <c r="G102" s="23" t="e">
        <v>#REF!</v>
      </c>
      <c r="H102" s="24" t="e">
        <v>#REF!</v>
      </c>
      <c r="I102" s="24" t="e">
        <v>#REF!</v>
      </c>
      <c r="J102" s="24" t="e">
        <v>#REF!</v>
      </c>
      <c r="K102" s="24" t="e">
        <v>#REF!</v>
      </c>
      <c r="L102" s="24" t="e">
        <v>#REF!</v>
      </c>
      <c r="M102" s="24" t="e">
        <v>#REF!</v>
      </c>
      <c r="N102" s="25" t="e">
        <v>#REF!</v>
      </c>
      <c r="P102" s="144"/>
      <c r="Q102" s="21" t="e">
        <v>#REF!</v>
      </c>
      <c r="R102" s="22" t="e">
        <v>#REF!</v>
      </c>
      <c r="S102" s="23" t="e">
        <v>#REF!</v>
      </c>
      <c r="T102" s="24" t="e">
        <v>#REF!</v>
      </c>
      <c r="U102" s="24" t="e">
        <v>#REF!</v>
      </c>
      <c r="V102" s="24" t="e">
        <v>#REF!</v>
      </c>
      <c r="W102" s="24" t="e">
        <v>#REF!</v>
      </c>
      <c r="X102" s="24" t="e">
        <v>#REF!</v>
      </c>
      <c r="Y102" s="24" t="e">
        <v>#REF!</v>
      </c>
      <c r="Z102" s="25" t="e">
        <v>#REF!</v>
      </c>
    </row>
    <row r="103" spans="1:51" ht="15.75" thickBot="1"/>
    <row r="104" spans="1:51" ht="15.75" thickBot="1">
      <c r="A104" s="3">
        <v>0</v>
      </c>
      <c r="D104" s="4"/>
      <c r="E104" s="145" t="e">
        <v>#REF!</v>
      </c>
      <c r="F104" s="146" t="e">
        <v>#REF!</v>
      </c>
      <c r="G104" s="5" t="e">
        <v>#REF!</v>
      </c>
      <c r="H104" s="5" t="e">
        <v>#REF!</v>
      </c>
      <c r="I104" s="5" t="e">
        <v>#REF!</v>
      </c>
      <c r="J104" s="5" t="e">
        <v>#REF!</v>
      </c>
      <c r="K104" s="5" t="e">
        <v>#REF!</v>
      </c>
      <c r="L104" s="5" t="e">
        <v>#REF!</v>
      </c>
      <c r="M104" s="5" t="e">
        <v>#REF!</v>
      </c>
      <c r="N104" s="6" t="e">
        <v>#REF!</v>
      </c>
      <c r="P104" s="4"/>
      <c r="Q104" s="145" t="e">
        <v>#REF!</v>
      </c>
      <c r="R104" s="146" t="e">
        <v>#REF!</v>
      </c>
      <c r="S104" s="5" t="e">
        <v>#REF!</v>
      </c>
      <c r="T104" s="5" t="e">
        <v>#REF!</v>
      </c>
      <c r="U104" s="5" t="e">
        <v>#REF!</v>
      </c>
      <c r="V104" s="5" t="e">
        <v>#REF!</v>
      </c>
      <c r="W104" s="5" t="e">
        <v>#REF!</v>
      </c>
      <c r="X104" s="5" t="e">
        <v>#REF!</v>
      </c>
      <c r="Y104" s="5" t="e">
        <v>#REF!</v>
      </c>
      <c r="Z104" s="6" t="e">
        <v>#REF!</v>
      </c>
      <c r="AB104" s="8">
        <v>17</v>
      </c>
      <c r="AC104" s="131" t="s">
        <v>1142</v>
      </c>
      <c r="AD104" s="131" t="s">
        <v>969</v>
      </c>
      <c r="AE104" s="131" t="s">
        <v>983</v>
      </c>
      <c r="AF104" s="131" t="e">
        <v>#N/A</v>
      </c>
      <c r="AG104" s="131" t="e">
        <v>#N/A</v>
      </c>
      <c r="AH104" s="131">
        <v>1510</v>
      </c>
      <c r="AI104" s="131">
        <v>1440</v>
      </c>
      <c r="AJ104" s="131">
        <v>1410</v>
      </c>
      <c r="AK104" s="131">
        <v>1400</v>
      </c>
      <c r="AL104" s="131">
        <v>1390</v>
      </c>
      <c r="AM104" s="131">
        <v>1380</v>
      </c>
      <c r="AO104" s="88" t="s">
        <v>1142</v>
      </c>
      <c r="AP104" s="88" t="s">
        <v>969</v>
      </c>
      <c r="AQ104" s="88" t="s">
        <v>983</v>
      </c>
      <c r="AR104" s="15" t="e">
        <v>#N/A</v>
      </c>
      <c r="AS104" s="15" t="e">
        <v>#N/A</v>
      </c>
      <c r="AT104" s="15">
        <v>37.703599436959585</v>
      </c>
      <c r="AU104" s="15">
        <v>36.093175125125747</v>
      </c>
      <c r="AV104" s="15">
        <v>35.34289600390769</v>
      </c>
      <c r="AW104" s="15">
        <v>34.91560239400895</v>
      </c>
      <c r="AX104" s="15">
        <v>34.653454543276844</v>
      </c>
      <c r="AY104" s="15">
        <v>34.508131168635572</v>
      </c>
    </row>
    <row r="105" spans="1:51" ht="15" customHeight="1">
      <c r="A105" s="3">
        <v>1</v>
      </c>
      <c r="B105" s="7">
        <v>0</v>
      </c>
      <c r="C105" s="8" t="s">
        <v>973</v>
      </c>
      <c r="D105" s="143" t="e">
        <v>#REF!</v>
      </c>
      <c r="E105" s="9" t="e">
        <v>#REF!</v>
      </c>
      <c r="F105" s="10" t="e">
        <v>#REF!</v>
      </c>
      <c r="G105" s="11" t="e">
        <v>#REF!</v>
      </c>
      <c r="H105" s="12" t="e">
        <v>#REF!</v>
      </c>
      <c r="I105" s="12" t="e">
        <v>#REF!</v>
      </c>
      <c r="J105" s="12" t="e">
        <v>#REF!</v>
      </c>
      <c r="K105" s="12" t="e">
        <v>#REF!</v>
      </c>
      <c r="L105" s="12" t="e">
        <v>#REF!</v>
      </c>
      <c r="M105" s="12" t="e">
        <v>#REF!</v>
      </c>
      <c r="N105" s="13" t="e">
        <v>#REF!</v>
      </c>
      <c r="P105" s="143" t="e">
        <v>#REF!</v>
      </c>
      <c r="Q105" s="9" t="e">
        <v>#REF!</v>
      </c>
      <c r="R105" s="10" t="e">
        <v>#REF!</v>
      </c>
      <c r="S105" s="11" t="e">
        <v>#REF!</v>
      </c>
      <c r="T105" s="12" t="e">
        <v>#REF!</v>
      </c>
      <c r="U105" s="12" t="e">
        <v>#REF!</v>
      </c>
      <c r="V105" s="12" t="e">
        <v>#REF!</v>
      </c>
      <c r="W105" s="12" t="e">
        <v>#REF!</v>
      </c>
      <c r="X105" s="12" t="e">
        <v>#REF!</v>
      </c>
      <c r="Y105" s="12" t="e">
        <v>#REF!</v>
      </c>
      <c r="Z105" s="13" t="e">
        <v>#REF!</v>
      </c>
      <c r="AB105" s="8">
        <v>32</v>
      </c>
      <c r="AC105" s="131" t="s">
        <v>1143</v>
      </c>
      <c r="AD105" s="131" t="s">
        <v>969</v>
      </c>
      <c r="AE105" s="131" t="s">
        <v>983</v>
      </c>
      <c r="AF105" s="131" t="e">
        <v>#N/A</v>
      </c>
      <c r="AG105" s="131" t="e">
        <v>#N/A</v>
      </c>
      <c r="AH105" s="131">
        <v>2920</v>
      </c>
      <c r="AI105" s="131">
        <v>2820</v>
      </c>
      <c r="AJ105" s="131">
        <v>2770</v>
      </c>
      <c r="AK105" s="131">
        <v>2740</v>
      </c>
      <c r="AL105" s="131">
        <v>2730</v>
      </c>
      <c r="AM105" s="131">
        <v>2730</v>
      </c>
      <c r="AO105" s="88" t="s">
        <v>1143</v>
      </c>
      <c r="AP105" s="88" t="s">
        <v>969</v>
      </c>
      <c r="AQ105" s="88" t="s">
        <v>983</v>
      </c>
      <c r="AR105" s="15" t="e">
        <v>#N/A</v>
      </c>
      <c r="AS105" s="15" t="e">
        <v>#N/A</v>
      </c>
      <c r="AT105" s="15">
        <v>59.772772974059926</v>
      </c>
      <c r="AU105" s="15">
        <v>57.907744996372557</v>
      </c>
      <c r="AV105" s="15">
        <v>56.831262325860159</v>
      </c>
      <c r="AW105" s="15">
        <v>56.231270276427239</v>
      </c>
      <c r="AX105" s="15">
        <v>55.998058299059629</v>
      </c>
      <c r="AY105" s="15">
        <v>55.998058299059629</v>
      </c>
    </row>
    <row r="106" spans="1:51">
      <c r="A106" s="3">
        <v>2</v>
      </c>
      <c r="C106" s="88" t="e">
        <v>#REF!</v>
      </c>
      <c r="D106" s="143"/>
      <c r="E106" s="9" t="e">
        <v>#REF!</v>
      </c>
      <c r="F106" s="10" t="e">
        <v>#REF!</v>
      </c>
      <c r="G106" s="18" t="e">
        <v>#REF!</v>
      </c>
      <c r="H106" s="19" t="e">
        <v>#REF!</v>
      </c>
      <c r="I106" s="19" t="e">
        <v>#REF!</v>
      </c>
      <c r="J106" s="19" t="e">
        <v>#REF!</v>
      </c>
      <c r="K106" s="19" t="e">
        <v>#REF!</v>
      </c>
      <c r="L106" s="19" t="e">
        <v>#REF!</v>
      </c>
      <c r="M106" s="19" t="e">
        <v>#REF!</v>
      </c>
      <c r="N106" s="20" t="e">
        <v>#REF!</v>
      </c>
      <c r="P106" s="143"/>
      <c r="Q106" s="9" t="e">
        <v>#REF!</v>
      </c>
      <c r="R106" s="10" t="e">
        <v>#REF!</v>
      </c>
      <c r="S106" s="18" t="e">
        <v>#REF!</v>
      </c>
      <c r="T106" s="19" t="e">
        <v>#REF!</v>
      </c>
      <c r="U106" s="19" t="e">
        <v>#REF!</v>
      </c>
      <c r="V106" s="19" t="e">
        <v>#REF!</v>
      </c>
      <c r="W106" s="19" t="e">
        <v>#REF!</v>
      </c>
      <c r="X106" s="19" t="e">
        <v>#REF!</v>
      </c>
      <c r="Y106" s="19" t="e">
        <v>#REF!</v>
      </c>
      <c r="Z106" s="20" t="e">
        <v>#REF!</v>
      </c>
      <c r="AB106" s="8">
        <v>47</v>
      </c>
      <c r="AC106" s="131" t="s">
        <v>1144</v>
      </c>
      <c r="AD106" s="131" t="s">
        <v>969</v>
      </c>
      <c r="AE106" s="131" t="s">
        <v>1153</v>
      </c>
      <c r="AF106" s="131" t="e">
        <v>#N/A</v>
      </c>
      <c r="AG106" s="131" t="e">
        <v>#N/A</v>
      </c>
      <c r="AH106" s="131">
        <v>2920</v>
      </c>
      <c r="AI106" s="131">
        <v>2800</v>
      </c>
      <c r="AJ106" s="131">
        <v>2730</v>
      </c>
      <c r="AK106" s="131">
        <v>2700</v>
      </c>
      <c r="AL106" s="131">
        <v>2680</v>
      </c>
      <c r="AM106" s="131">
        <v>2680</v>
      </c>
      <c r="AO106" s="88" t="s">
        <v>1144</v>
      </c>
      <c r="AP106" s="88" t="s">
        <v>969</v>
      </c>
      <c r="AQ106" s="88" t="s">
        <v>1153</v>
      </c>
      <c r="AR106" s="15" t="e">
        <v>#N/A</v>
      </c>
      <c r="AS106" s="15" t="e">
        <v>#N/A</v>
      </c>
      <c r="AT106" s="15">
        <v>67.062135531872116</v>
      </c>
      <c r="AU106" s="15">
        <v>64.406467609590635</v>
      </c>
      <c r="AV106" s="15">
        <v>62.884244310952312</v>
      </c>
      <c r="AW106" s="15">
        <v>62.03923408786622</v>
      </c>
      <c r="AX106" s="15">
        <v>61.711451887151703</v>
      </c>
      <c r="AY106" s="15">
        <v>61.711451887151703</v>
      </c>
    </row>
    <row r="107" spans="1:51" ht="15.75" thickBot="1">
      <c r="A107" s="3">
        <v>3</v>
      </c>
      <c r="D107" s="144"/>
      <c r="E107" s="21" t="e">
        <v>#REF!</v>
      </c>
      <c r="F107" s="22" t="e">
        <v>#REF!</v>
      </c>
      <c r="G107" s="23" t="e">
        <v>#REF!</v>
      </c>
      <c r="H107" s="24" t="e">
        <v>#REF!</v>
      </c>
      <c r="I107" s="24" t="e">
        <v>#REF!</v>
      </c>
      <c r="J107" s="24" t="e">
        <v>#REF!</v>
      </c>
      <c r="K107" s="24" t="e">
        <v>#REF!</v>
      </c>
      <c r="L107" s="24" t="e">
        <v>#REF!</v>
      </c>
      <c r="M107" s="24" t="e">
        <v>#REF!</v>
      </c>
      <c r="N107" s="25" t="e">
        <v>#REF!</v>
      </c>
      <c r="P107" s="144"/>
      <c r="Q107" s="21" t="e">
        <v>#REF!</v>
      </c>
      <c r="R107" s="22" t="e">
        <v>#REF!</v>
      </c>
      <c r="S107" s="23" t="e">
        <v>#REF!</v>
      </c>
      <c r="T107" s="24" t="e">
        <v>#REF!</v>
      </c>
      <c r="U107" s="24" t="e">
        <v>#REF!</v>
      </c>
      <c r="V107" s="24" t="e">
        <v>#REF!</v>
      </c>
      <c r="W107" s="24" t="e">
        <v>#REF!</v>
      </c>
      <c r="X107" s="24" t="e">
        <v>#REF!</v>
      </c>
      <c r="Y107" s="24" t="e">
        <v>#REF!</v>
      </c>
      <c r="Z107" s="25" t="e">
        <v>#REF!</v>
      </c>
      <c r="AB107" s="8">
        <v>62</v>
      </c>
      <c r="AC107" s="131" t="s">
        <v>1146</v>
      </c>
      <c r="AD107" s="131" t="s">
        <v>969</v>
      </c>
      <c r="AE107" s="131" t="s">
        <v>1155</v>
      </c>
      <c r="AF107" s="131" t="e">
        <v>#N/A</v>
      </c>
      <c r="AG107" s="131" t="e">
        <v>#N/A</v>
      </c>
      <c r="AH107" s="131">
        <v>4480</v>
      </c>
      <c r="AI107" s="131">
        <v>4170</v>
      </c>
      <c r="AJ107" s="131">
        <v>3990</v>
      </c>
      <c r="AK107" s="131">
        <v>3900</v>
      </c>
      <c r="AL107" s="131">
        <v>3860</v>
      </c>
      <c r="AM107" s="131">
        <v>3860</v>
      </c>
      <c r="AO107" s="88" t="s">
        <v>1146</v>
      </c>
      <c r="AP107" s="88" t="s">
        <v>969</v>
      </c>
      <c r="AQ107" s="88" t="s">
        <v>1155</v>
      </c>
      <c r="AR107" s="15" t="e">
        <v>#N/A</v>
      </c>
      <c r="AS107" s="15" t="e">
        <v>#N/A</v>
      </c>
      <c r="AT107" s="15">
        <v>98.578993230109248</v>
      </c>
      <c r="AU107" s="15">
        <v>91.679694572611524</v>
      </c>
      <c r="AV107" s="15">
        <v>87.825334040935331</v>
      </c>
      <c r="AW107" s="15">
        <v>85.717435014882355</v>
      </c>
      <c r="AX107" s="15">
        <v>84.905887397046456</v>
      </c>
      <c r="AY107" s="15">
        <v>84.905887397046456</v>
      </c>
    </row>
    <row r="108" spans="1:51" ht="15.75" thickBot="1">
      <c r="AB108" s="8">
        <v>77</v>
      </c>
      <c r="AC108" s="131" t="s">
        <v>1148</v>
      </c>
      <c r="AD108" s="131" t="s">
        <v>969</v>
      </c>
      <c r="AE108" s="131" t="s">
        <v>1155</v>
      </c>
      <c r="AF108" s="131" t="e">
        <v>#N/A</v>
      </c>
      <c r="AG108" s="131" t="e">
        <v>#N/A</v>
      </c>
      <c r="AH108" s="131">
        <v>2940</v>
      </c>
      <c r="AI108" s="131">
        <v>2740</v>
      </c>
      <c r="AJ108" s="131">
        <v>2620</v>
      </c>
      <c r="AK108" s="131">
        <v>2560</v>
      </c>
      <c r="AL108" s="131">
        <v>2540</v>
      </c>
      <c r="AM108" s="131">
        <v>2540</v>
      </c>
      <c r="AO108" s="88" t="s">
        <v>1148</v>
      </c>
      <c r="AP108" s="88" t="s">
        <v>969</v>
      </c>
      <c r="AQ108" s="88" t="s">
        <v>1155</v>
      </c>
      <c r="AR108" s="15" t="e">
        <v>#N/A</v>
      </c>
      <c r="AS108" s="15" t="e">
        <v>#N/A</v>
      </c>
      <c r="AT108" s="15">
        <v>88.326965614317302</v>
      </c>
      <c r="AU108" s="15">
        <v>82.145180881932987</v>
      </c>
      <c r="AV108" s="15">
        <v>78.691666507406353</v>
      </c>
      <c r="AW108" s="15">
        <v>76.80298496692815</v>
      </c>
      <c r="AX108" s="15">
        <v>76.075836756277937</v>
      </c>
      <c r="AY108" s="15">
        <v>76.075836756277937</v>
      </c>
    </row>
    <row r="109" spans="1:51" ht="15.75" thickBot="1">
      <c r="A109" s="3">
        <v>0</v>
      </c>
      <c r="D109" s="4"/>
      <c r="E109" s="145" t="e">
        <v>#REF!</v>
      </c>
      <c r="F109" s="146" t="e">
        <v>#REF!</v>
      </c>
      <c r="G109" s="5" t="e">
        <v>#REF!</v>
      </c>
      <c r="H109" s="5" t="e">
        <v>#REF!</v>
      </c>
      <c r="I109" s="5" t="e">
        <v>#REF!</v>
      </c>
      <c r="J109" s="5" t="e">
        <v>#REF!</v>
      </c>
      <c r="K109" s="5" t="e">
        <v>#REF!</v>
      </c>
      <c r="L109" s="5" t="e">
        <v>#REF!</v>
      </c>
      <c r="M109" s="5" t="e">
        <v>#REF!</v>
      </c>
      <c r="N109" s="6" t="e">
        <v>#REF!</v>
      </c>
      <c r="P109" s="4"/>
      <c r="Q109" s="145" t="e">
        <v>#REF!</v>
      </c>
      <c r="R109" s="146" t="e">
        <v>#REF!</v>
      </c>
      <c r="S109" s="5" t="e">
        <v>#REF!</v>
      </c>
      <c r="T109" s="5" t="e">
        <v>#REF!</v>
      </c>
      <c r="U109" s="5" t="e">
        <v>#REF!</v>
      </c>
      <c r="V109" s="5" t="e">
        <v>#REF!</v>
      </c>
      <c r="W109" s="5" t="e">
        <v>#REF!</v>
      </c>
      <c r="X109" s="5" t="e">
        <v>#REF!</v>
      </c>
      <c r="Y109" s="5" t="e">
        <v>#REF!</v>
      </c>
      <c r="Z109" s="6" t="e">
        <v>#REF!</v>
      </c>
      <c r="AB109" s="8">
        <v>92</v>
      </c>
      <c r="AC109" s="131" t="s">
        <v>1149</v>
      </c>
      <c r="AD109" s="131" t="s">
        <v>969</v>
      </c>
      <c r="AE109" s="131" t="s">
        <v>1156</v>
      </c>
      <c r="AF109" s="131" t="e">
        <v>#N/A</v>
      </c>
      <c r="AG109" s="131" t="e">
        <v>#N/A</v>
      </c>
      <c r="AH109" s="131">
        <v>5800</v>
      </c>
      <c r="AI109" s="131">
        <v>5590</v>
      </c>
      <c r="AJ109" s="131">
        <v>5250</v>
      </c>
      <c r="AK109" s="131">
        <v>5010</v>
      </c>
      <c r="AL109" s="131">
        <v>4820</v>
      </c>
      <c r="AM109" s="131">
        <v>4730</v>
      </c>
      <c r="AO109" s="88" t="s">
        <v>1149</v>
      </c>
      <c r="AP109" s="88" t="s">
        <v>969</v>
      </c>
      <c r="AQ109" s="88" t="s">
        <v>1156</v>
      </c>
      <c r="AR109" s="15" t="e">
        <v>#N/A</v>
      </c>
      <c r="AS109" s="15" t="e">
        <v>#N/A</v>
      </c>
      <c r="AT109" s="15">
        <v>133.4</v>
      </c>
      <c r="AU109" s="15">
        <v>128.4984897026811</v>
      </c>
      <c r="AV109" s="15">
        <v>120.81734076445078</v>
      </c>
      <c r="AW109" s="15">
        <v>115.26722419267274</v>
      </c>
      <c r="AX109" s="15">
        <v>110.82560340241808</v>
      </c>
      <c r="AY109" s="15">
        <v>108.85615259116371</v>
      </c>
    </row>
    <row r="110" spans="1:51" ht="15" customHeight="1">
      <c r="A110" s="3">
        <v>1</v>
      </c>
      <c r="B110" s="7"/>
      <c r="C110" s="8" t="s">
        <v>966</v>
      </c>
      <c r="D110" s="143" t="e">
        <v>#REF!</v>
      </c>
      <c r="E110" s="9" t="e">
        <v>#REF!</v>
      </c>
      <c r="F110" s="10" t="e">
        <v>#REF!</v>
      </c>
      <c r="G110" s="11" t="e">
        <v>#REF!</v>
      </c>
      <c r="H110" s="12" t="e">
        <v>#REF!</v>
      </c>
      <c r="I110" s="12" t="e">
        <v>#REF!</v>
      </c>
      <c r="J110" s="12" t="e">
        <v>#REF!</v>
      </c>
      <c r="K110" s="12" t="e">
        <v>#REF!</v>
      </c>
      <c r="L110" s="12" t="e">
        <v>#REF!</v>
      </c>
      <c r="M110" s="12" t="e">
        <v>#REF!</v>
      </c>
      <c r="N110" s="13" t="e">
        <v>#REF!</v>
      </c>
      <c r="P110" s="143" t="e">
        <v>#REF!</v>
      </c>
      <c r="Q110" s="9" t="e">
        <v>#REF!</v>
      </c>
      <c r="R110" s="10" t="e">
        <v>#REF!</v>
      </c>
      <c r="S110" s="11" t="e">
        <v>#REF!</v>
      </c>
      <c r="T110" s="12" t="e">
        <v>#REF!</v>
      </c>
      <c r="U110" s="12" t="e">
        <v>#REF!</v>
      </c>
      <c r="V110" s="12" t="e">
        <v>#REF!</v>
      </c>
      <c r="W110" s="12" t="e">
        <v>#REF!</v>
      </c>
      <c r="X110" s="12" t="e">
        <v>#REF!</v>
      </c>
      <c r="Y110" s="12" t="e">
        <v>#REF!</v>
      </c>
      <c r="Z110" s="13" t="e">
        <v>#REF!</v>
      </c>
      <c r="AB110" s="8">
        <v>107</v>
      </c>
      <c r="AC110" s="88" t="e">
        <v>#REF!</v>
      </c>
      <c r="AD110" s="88" t="e">
        <v>#REF!</v>
      </c>
      <c r="AE110" s="88" t="e">
        <v>#REF!</v>
      </c>
      <c r="AF110" s="88" t="e">
        <v>#REF!</v>
      </c>
      <c r="AG110" s="88" t="e">
        <v>#REF!</v>
      </c>
      <c r="AH110" s="88" t="e">
        <v>#REF!</v>
      </c>
      <c r="AI110" s="88" t="e">
        <v>#REF!</v>
      </c>
      <c r="AJ110" s="88" t="e">
        <v>#REF!</v>
      </c>
      <c r="AK110" s="88" t="e">
        <v>#REF!</v>
      </c>
      <c r="AL110" s="88" t="e">
        <v>#REF!</v>
      </c>
      <c r="AM110" s="88" t="e">
        <v>#REF!</v>
      </c>
      <c r="AO110" s="88" t="e">
        <v>#REF!</v>
      </c>
      <c r="AP110" s="88" t="e">
        <v>#REF!</v>
      </c>
      <c r="AQ110" s="88" t="e">
        <v>#REF!</v>
      </c>
      <c r="AR110" s="15" t="e">
        <v>#REF!</v>
      </c>
      <c r="AS110" s="15" t="e">
        <v>#REF!</v>
      </c>
      <c r="AT110" s="15" t="e">
        <v>#REF!</v>
      </c>
      <c r="AU110" s="15" t="e">
        <v>#REF!</v>
      </c>
      <c r="AV110" s="15" t="e">
        <v>#REF!</v>
      </c>
      <c r="AW110" s="15" t="e">
        <v>#REF!</v>
      </c>
      <c r="AX110" s="15" t="e">
        <v>#REF!</v>
      </c>
      <c r="AY110" s="15" t="e">
        <v>#REF!</v>
      </c>
    </row>
    <row r="111" spans="1:51">
      <c r="A111" s="3">
        <v>2</v>
      </c>
      <c r="C111" s="88" t="e">
        <v>#REF!</v>
      </c>
      <c r="D111" s="143"/>
      <c r="E111" s="9" t="e">
        <v>#REF!</v>
      </c>
      <c r="F111" s="10" t="e">
        <v>#REF!</v>
      </c>
      <c r="G111" s="18" t="e">
        <v>#REF!</v>
      </c>
      <c r="H111" s="19" t="e">
        <v>#REF!</v>
      </c>
      <c r="I111" s="19" t="e">
        <v>#REF!</v>
      </c>
      <c r="J111" s="19" t="e">
        <v>#REF!</v>
      </c>
      <c r="K111" s="19" t="e">
        <v>#REF!</v>
      </c>
      <c r="L111" s="19" t="e">
        <v>#REF!</v>
      </c>
      <c r="M111" s="19" t="e">
        <v>#REF!</v>
      </c>
      <c r="N111" s="20" t="e">
        <v>#REF!</v>
      </c>
      <c r="P111" s="143"/>
      <c r="Q111" s="9" t="e">
        <v>#REF!</v>
      </c>
      <c r="R111" s="10" t="e">
        <v>#REF!</v>
      </c>
      <c r="S111" s="18" t="e">
        <v>#REF!</v>
      </c>
      <c r="T111" s="19" t="e">
        <v>#REF!</v>
      </c>
      <c r="U111" s="19" t="e">
        <v>#REF!</v>
      </c>
      <c r="V111" s="19" t="e">
        <v>#REF!</v>
      </c>
      <c r="W111" s="19" t="e">
        <v>#REF!</v>
      </c>
      <c r="X111" s="19" t="e">
        <v>#REF!</v>
      </c>
      <c r="Y111" s="19" t="e">
        <v>#REF!</v>
      </c>
      <c r="Z111" s="20" t="e">
        <v>#REF!</v>
      </c>
      <c r="AB111" s="8">
        <v>122</v>
      </c>
      <c r="AC111" s="88" t="e">
        <v>#REF!</v>
      </c>
      <c r="AD111" s="88" t="e">
        <v>#REF!</v>
      </c>
      <c r="AE111" s="88" t="e">
        <v>#REF!</v>
      </c>
      <c r="AF111" s="88" t="e">
        <v>#REF!</v>
      </c>
      <c r="AG111" s="88" t="e">
        <v>#REF!</v>
      </c>
      <c r="AH111" s="88" t="e">
        <v>#REF!</v>
      </c>
      <c r="AI111" s="88" t="e">
        <v>#REF!</v>
      </c>
      <c r="AJ111" s="88" t="e">
        <v>#REF!</v>
      </c>
      <c r="AK111" s="88" t="e">
        <v>#REF!</v>
      </c>
      <c r="AL111" s="88" t="e">
        <v>#REF!</v>
      </c>
      <c r="AM111" s="88" t="e">
        <v>#REF!</v>
      </c>
      <c r="AO111" s="88" t="e">
        <v>#REF!</v>
      </c>
      <c r="AP111" s="88" t="e">
        <v>#REF!</v>
      </c>
      <c r="AQ111" s="88" t="e">
        <v>#REF!</v>
      </c>
      <c r="AR111" s="15" t="e">
        <v>#REF!</v>
      </c>
      <c r="AS111" s="15" t="e">
        <v>#REF!</v>
      </c>
      <c r="AT111" s="15" t="e">
        <v>#REF!</v>
      </c>
      <c r="AU111" s="15" t="e">
        <v>#REF!</v>
      </c>
      <c r="AV111" s="15" t="e">
        <v>#REF!</v>
      </c>
      <c r="AW111" s="15" t="e">
        <v>#REF!</v>
      </c>
      <c r="AX111" s="15" t="e">
        <v>#REF!</v>
      </c>
      <c r="AY111" s="15" t="e">
        <v>#REF!</v>
      </c>
    </row>
    <row r="112" spans="1:51" ht="15.75" thickBot="1">
      <c r="A112" s="3">
        <v>3</v>
      </c>
      <c r="D112" s="144"/>
      <c r="E112" s="21" t="e">
        <v>#REF!</v>
      </c>
      <c r="F112" s="22" t="e">
        <v>#REF!</v>
      </c>
      <c r="G112" s="23" t="e">
        <v>#REF!</v>
      </c>
      <c r="H112" s="24" t="e">
        <v>#REF!</v>
      </c>
      <c r="I112" s="24" t="e">
        <v>#REF!</v>
      </c>
      <c r="J112" s="24" t="e">
        <v>#REF!</v>
      </c>
      <c r="K112" s="24" t="e">
        <v>#REF!</v>
      </c>
      <c r="L112" s="24" t="e">
        <v>#REF!</v>
      </c>
      <c r="M112" s="24" t="e">
        <v>#REF!</v>
      </c>
      <c r="N112" s="25" t="e">
        <v>#REF!</v>
      </c>
      <c r="P112" s="144"/>
      <c r="Q112" s="21" t="e">
        <v>#REF!</v>
      </c>
      <c r="R112" s="22" t="e">
        <v>#REF!</v>
      </c>
      <c r="S112" s="23" t="e">
        <v>#REF!</v>
      </c>
      <c r="T112" s="24" t="e">
        <v>#REF!</v>
      </c>
      <c r="U112" s="24" t="e">
        <v>#REF!</v>
      </c>
      <c r="V112" s="24" t="e">
        <v>#REF!</v>
      </c>
      <c r="W112" s="24" t="e">
        <v>#REF!</v>
      </c>
      <c r="X112" s="24" t="e">
        <v>#REF!</v>
      </c>
      <c r="Y112" s="24" t="e">
        <v>#REF!</v>
      </c>
      <c r="Z112" s="25" t="e">
        <v>#REF!</v>
      </c>
    </row>
    <row r="113" spans="1:26" ht="15.75" thickBot="1"/>
    <row r="114" spans="1:26" ht="15.75" thickBot="1">
      <c r="A114" s="3">
        <v>0</v>
      </c>
      <c r="D114" s="4"/>
      <c r="E114" s="145" t="e">
        <v>#REF!</v>
      </c>
      <c r="F114" s="146" t="e">
        <v>#REF!</v>
      </c>
      <c r="G114" s="5" t="e">
        <v>#REF!</v>
      </c>
      <c r="H114" s="5" t="e">
        <v>#REF!</v>
      </c>
      <c r="I114" s="5" t="e">
        <v>#REF!</v>
      </c>
      <c r="J114" s="5" t="e">
        <v>#REF!</v>
      </c>
      <c r="K114" s="5" t="e">
        <v>#REF!</v>
      </c>
      <c r="L114" s="5" t="e">
        <v>#REF!</v>
      </c>
      <c r="M114" s="5" t="e">
        <v>#REF!</v>
      </c>
      <c r="N114" s="6" t="e">
        <v>#REF!</v>
      </c>
      <c r="P114" s="4"/>
      <c r="Q114" s="145" t="e">
        <v>#REF!</v>
      </c>
      <c r="R114" s="146" t="e">
        <v>#REF!</v>
      </c>
      <c r="S114" s="5" t="e">
        <v>#REF!</v>
      </c>
      <c r="T114" s="5" t="e">
        <v>#REF!</v>
      </c>
      <c r="U114" s="5" t="e">
        <v>#REF!</v>
      </c>
      <c r="V114" s="5" t="e">
        <v>#REF!</v>
      </c>
      <c r="W114" s="5" t="e">
        <v>#REF!</v>
      </c>
      <c r="X114" s="5" t="e">
        <v>#REF!</v>
      </c>
      <c r="Y114" s="5" t="e">
        <v>#REF!</v>
      </c>
      <c r="Z114" s="6" t="e">
        <v>#REF!</v>
      </c>
    </row>
    <row r="115" spans="1:26" ht="15" customHeight="1">
      <c r="A115" s="3">
        <v>1</v>
      </c>
      <c r="B115" s="7">
        <v>0</v>
      </c>
      <c r="C115" s="8" t="s">
        <v>970</v>
      </c>
      <c r="D115" s="143" t="e">
        <v>#REF!</v>
      </c>
      <c r="E115" s="9" t="e">
        <v>#REF!</v>
      </c>
      <c r="F115" s="10" t="e">
        <v>#REF!</v>
      </c>
      <c r="G115" s="11" t="e">
        <v>#REF!</v>
      </c>
      <c r="H115" s="12" t="e">
        <v>#REF!</v>
      </c>
      <c r="I115" s="12" t="e">
        <v>#REF!</v>
      </c>
      <c r="J115" s="12" t="e">
        <v>#REF!</v>
      </c>
      <c r="K115" s="12" t="e">
        <v>#REF!</v>
      </c>
      <c r="L115" s="12" t="e">
        <v>#REF!</v>
      </c>
      <c r="M115" s="12" t="e">
        <v>#REF!</v>
      </c>
      <c r="N115" s="13" t="e">
        <v>#REF!</v>
      </c>
      <c r="P115" s="143" t="e">
        <v>#REF!</v>
      </c>
      <c r="Q115" s="9" t="e">
        <v>#REF!</v>
      </c>
      <c r="R115" s="10" t="e">
        <v>#REF!</v>
      </c>
      <c r="S115" s="11" t="e">
        <v>#REF!</v>
      </c>
      <c r="T115" s="12" t="e">
        <v>#REF!</v>
      </c>
      <c r="U115" s="12" t="e">
        <v>#REF!</v>
      </c>
      <c r="V115" s="12" t="e">
        <v>#REF!</v>
      </c>
      <c r="W115" s="12" t="e">
        <v>#REF!</v>
      </c>
      <c r="X115" s="12" t="e">
        <v>#REF!</v>
      </c>
      <c r="Y115" s="12" t="e">
        <v>#REF!</v>
      </c>
      <c r="Z115" s="13" t="e">
        <v>#REF!</v>
      </c>
    </row>
    <row r="116" spans="1:26">
      <c r="A116" s="3">
        <v>2</v>
      </c>
      <c r="C116" s="88" t="e">
        <v>#REF!</v>
      </c>
      <c r="D116" s="143"/>
      <c r="E116" s="9" t="e">
        <v>#REF!</v>
      </c>
      <c r="F116" s="10" t="e">
        <v>#REF!</v>
      </c>
      <c r="G116" s="18" t="e">
        <v>#REF!</v>
      </c>
      <c r="H116" s="19" t="e">
        <v>#REF!</v>
      </c>
      <c r="I116" s="19" t="e">
        <v>#REF!</v>
      </c>
      <c r="J116" s="19" t="e">
        <v>#REF!</v>
      </c>
      <c r="K116" s="19" t="e">
        <v>#REF!</v>
      </c>
      <c r="L116" s="19" t="e">
        <v>#REF!</v>
      </c>
      <c r="M116" s="19" t="e">
        <v>#REF!</v>
      </c>
      <c r="N116" s="20" t="e">
        <v>#REF!</v>
      </c>
      <c r="P116" s="143"/>
      <c r="Q116" s="9" t="e">
        <v>#REF!</v>
      </c>
      <c r="R116" s="10" t="e">
        <v>#REF!</v>
      </c>
      <c r="S116" s="18" t="e">
        <v>#REF!</v>
      </c>
      <c r="T116" s="19" t="e">
        <v>#REF!</v>
      </c>
      <c r="U116" s="19" t="e">
        <v>#REF!</v>
      </c>
      <c r="V116" s="19" t="e">
        <v>#REF!</v>
      </c>
      <c r="W116" s="19" t="e">
        <v>#REF!</v>
      </c>
      <c r="X116" s="19" t="e">
        <v>#REF!</v>
      </c>
      <c r="Y116" s="19" t="e">
        <v>#REF!</v>
      </c>
      <c r="Z116" s="20" t="e">
        <v>#REF!</v>
      </c>
    </row>
    <row r="117" spans="1:26" ht="15.75" thickBot="1">
      <c r="A117" s="3">
        <v>3</v>
      </c>
      <c r="D117" s="144"/>
      <c r="E117" s="21" t="e">
        <v>#REF!</v>
      </c>
      <c r="F117" s="22" t="e">
        <v>#REF!</v>
      </c>
      <c r="G117" s="23" t="e">
        <v>#REF!</v>
      </c>
      <c r="H117" s="24" t="e">
        <v>#REF!</v>
      </c>
      <c r="I117" s="24" t="e">
        <v>#REF!</v>
      </c>
      <c r="J117" s="24" t="e">
        <v>#REF!</v>
      </c>
      <c r="K117" s="24" t="e">
        <v>#REF!</v>
      </c>
      <c r="L117" s="24" t="e">
        <v>#REF!</v>
      </c>
      <c r="M117" s="24" t="e">
        <v>#REF!</v>
      </c>
      <c r="N117" s="25" t="e">
        <v>#REF!</v>
      </c>
      <c r="P117" s="144"/>
      <c r="Q117" s="21" t="e">
        <v>#REF!</v>
      </c>
      <c r="R117" s="22" t="e">
        <v>#REF!</v>
      </c>
      <c r="S117" s="23" t="e">
        <v>#REF!</v>
      </c>
      <c r="T117" s="24" t="e">
        <v>#REF!</v>
      </c>
      <c r="U117" s="24" t="e">
        <v>#REF!</v>
      </c>
      <c r="V117" s="24" t="e">
        <v>#REF!</v>
      </c>
      <c r="W117" s="24" t="e">
        <v>#REF!</v>
      </c>
      <c r="X117" s="24" t="e">
        <v>#REF!</v>
      </c>
      <c r="Y117" s="24" t="e">
        <v>#REF!</v>
      </c>
      <c r="Z117" s="25" t="e">
        <v>#REF!</v>
      </c>
    </row>
    <row r="118" spans="1:26" ht="15.75" thickBot="1"/>
    <row r="119" spans="1:26" ht="15.75" thickBot="1">
      <c r="A119" s="3">
        <v>0</v>
      </c>
      <c r="D119" s="4"/>
      <c r="E119" s="145" t="e">
        <v>#REF!</v>
      </c>
      <c r="F119" s="146" t="e">
        <v>#REF!</v>
      </c>
      <c r="G119" s="5" t="e">
        <v>#REF!</v>
      </c>
      <c r="H119" s="5" t="e">
        <v>#REF!</v>
      </c>
      <c r="I119" s="5" t="e">
        <v>#REF!</v>
      </c>
      <c r="J119" s="5" t="e">
        <v>#REF!</v>
      </c>
      <c r="K119" s="5" t="e">
        <v>#REF!</v>
      </c>
      <c r="L119" s="5" t="e">
        <v>#REF!</v>
      </c>
      <c r="M119" s="5" t="e">
        <v>#REF!</v>
      </c>
      <c r="N119" s="6" t="e">
        <v>#REF!</v>
      </c>
      <c r="P119" s="4"/>
      <c r="Q119" s="145" t="e">
        <v>#REF!</v>
      </c>
      <c r="R119" s="146" t="e">
        <v>#REF!</v>
      </c>
      <c r="S119" s="5" t="e">
        <v>#REF!</v>
      </c>
      <c r="T119" s="5" t="e">
        <v>#REF!</v>
      </c>
      <c r="U119" s="5" t="e">
        <v>#REF!</v>
      </c>
      <c r="V119" s="5" t="e">
        <v>#REF!</v>
      </c>
      <c r="W119" s="5" t="e">
        <v>#REF!</v>
      </c>
      <c r="X119" s="5" t="e">
        <v>#REF!</v>
      </c>
      <c r="Y119" s="5" t="e">
        <v>#REF!</v>
      </c>
      <c r="Z119" s="6" t="e">
        <v>#REF!</v>
      </c>
    </row>
    <row r="120" spans="1:26" ht="15" customHeight="1">
      <c r="A120" s="3">
        <v>1</v>
      </c>
      <c r="B120" s="7">
        <v>0</v>
      </c>
      <c r="C120" s="8" t="s">
        <v>973</v>
      </c>
      <c r="D120" s="143" t="e">
        <v>#REF!</v>
      </c>
      <c r="E120" s="9" t="e">
        <v>#REF!</v>
      </c>
      <c r="F120" s="10" t="e">
        <v>#REF!</v>
      </c>
      <c r="G120" s="11" t="e">
        <v>#REF!</v>
      </c>
      <c r="H120" s="12" t="e">
        <v>#REF!</v>
      </c>
      <c r="I120" s="12" t="e">
        <v>#REF!</v>
      </c>
      <c r="J120" s="12" t="e">
        <v>#REF!</v>
      </c>
      <c r="K120" s="12" t="e">
        <v>#REF!</v>
      </c>
      <c r="L120" s="12" t="e">
        <v>#REF!</v>
      </c>
      <c r="M120" s="12" t="e">
        <v>#REF!</v>
      </c>
      <c r="N120" s="13" t="e">
        <v>#REF!</v>
      </c>
      <c r="P120" s="143" t="e">
        <v>#REF!</v>
      </c>
      <c r="Q120" s="9" t="e">
        <v>#REF!</v>
      </c>
      <c r="R120" s="10" t="e">
        <v>#REF!</v>
      </c>
      <c r="S120" s="11" t="e">
        <v>#REF!</v>
      </c>
      <c r="T120" s="12" t="e">
        <v>#REF!</v>
      </c>
      <c r="U120" s="12" t="e">
        <v>#REF!</v>
      </c>
      <c r="V120" s="12" t="e">
        <v>#REF!</v>
      </c>
      <c r="W120" s="12" t="e">
        <v>#REF!</v>
      </c>
      <c r="X120" s="12" t="e">
        <v>#REF!</v>
      </c>
      <c r="Y120" s="12" t="e">
        <v>#REF!</v>
      </c>
      <c r="Z120" s="13" t="e">
        <v>#REF!</v>
      </c>
    </row>
    <row r="121" spans="1:26">
      <c r="A121" s="3">
        <v>2</v>
      </c>
      <c r="C121" s="88" t="e">
        <v>#REF!</v>
      </c>
      <c r="D121" s="143"/>
      <c r="E121" s="9" t="e">
        <v>#REF!</v>
      </c>
      <c r="F121" s="10" t="e">
        <v>#REF!</v>
      </c>
      <c r="G121" s="18" t="e">
        <v>#REF!</v>
      </c>
      <c r="H121" s="19" t="e">
        <v>#REF!</v>
      </c>
      <c r="I121" s="19" t="e">
        <v>#REF!</v>
      </c>
      <c r="J121" s="19" t="e">
        <v>#REF!</v>
      </c>
      <c r="K121" s="19" t="e">
        <v>#REF!</v>
      </c>
      <c r="L121" s="19" t="e">
        <v>#REF!</v>
      </c>
      <c r="M121" s="19" t="e">
        <v>#REF!</v>
      </c>
      <c r="N121" s="20" t="e">
        <v>#REF!</v>
      </c>
      <c r="P121" s="143"/>
      <c r="Q121" s="9" t="e">
        <v>#REF!</v>
      </c>
      <c r="R121" s="10" t="e">
        <v>#REF!</v>
      </c>
      <c r="S121" s="18" t="e">
        <v>#REF!</v>
      </c>
      <c r="T121" s="19" t="e">
        <v>#REF!</v>
      </c>
      <c r="U121" s="19" t="e">
        <v>#REF!</v>
      </c>
      <c r="V121" s="19" t="e">
        <v>#REF!</v>
      </c>
      <c r="W121" s="19" t="e">
        <v>#REF!</v>
      </c>
      <c r="X121" s="19" t="e">
        <v>#REF!</v>
      </c>
      <c r="Y121" s="19" t="e">
        <v>#REF!</v>
      </c>
      <c r="Z121" s="20" t="e">
        <v>#REF!</v>
      </c>
    </row>
    <row r="122" spans="1:26" ht="15.75" thickBot="1">
      <c r="A122" s="3">
        <v>3</v>
      </c>
      <c r="D122" s="144"/>
      <c r="E122" s="21" t="e">
        <v>#REF!</v>
      </c>
      <c r="F122" s="22" t="e">
        <v>#REF!</v>
      </c>
      <c r="G122" s="23" t="e">
        <v>#REF!</v>
      </c>
      <c r="H122" s="24" t="e">
        <v>#REF!</v>
      </c>
      <c r="I122" s="24" t="e">
        <v>#REF!</v>
      </c>
      <c r="J122" s="24" t="e">
        <v>#REF!</v>
      </c>
      <c r="K122" s="24" t="e">
        <v>#REF!</v>
      </c>
      <c r="L122" s="24" t="e">
        <v>#REF!</v>
      </c>
      <c r="M122" s="24" t="e">
        <v>#REF!</v>
      </c>
      <c r="N122" s="25" t="e">
        <v>#REF!</v>
      </c>
      <c r="P122" s="144"/>
      <c r="Q122" s="21" t="e">
        <v>#REF!</v>
      </c>
      <c r="R122" s="22" t="e">
        <v>#REF!</v>
      </c>
      <c r="S122" s="23" t="e">
        <v>#REF!</v>
      </c>
      <c r="T122" s="24" t="e">
        <v>#REF!</v>
      </c>
      <c r="U122" s="24" t="e">
        <v>#REF!</v>
      </c>
      <c r="V122" s="24" t="e">
        <v>#REF!</v>
      </c>
      <c r="W122" s="24" t="e">
        <v>#REF!</v>
      </c>
      <c r="X122" s="24" t="e">
        <v>#REF!</v>
      </c>
      <c r="Y122" s="24" t="e">
        <v>#REF!</v>
      </c>
      <c r="Z122" s="25" t="e">
        <v>#REF!</v>
      </c>
    </row>
    <row r="125" spans="1:26" ht="15" customHeight="1"/>
    <row r="130" ht="15" customHeight="1"/>
    <row r="135" ht="15" customHeight="1"/>
  </sheetData>
  <mergeCells count="104"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D120:D122"/>
    <mergeCell ref="P120:P122"/>
    <mergeCell ref="E114:F114"/>
    <mergeCell ref="Q114:R114"/>
    <mergeCell ref="D115:D117"/>
    <mergeCell ref="P115:P117"/>
    <mergeCell ref="E119:F119"/>
    <mergeCell ref="Q119:R119"/>
    <mergeCell ref="D105:D107"/>
    <mergeCell ref="P105:P107"/>
    <mergeCell ref="E109:F109"/>
    <mergeCell ref="Q109:R109"/>
    <mergeCell ref="D110:D112"/>
    <mergeCell ref="P110:P11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59999389629810485"/>
  </sheetPr>
  <dimension ref="A1:AA49"/>
  <sheetViews>
    <sheetView topLeftCell="B13" zoomScale="85" zoomScaleNormal="85" workbookViewId="0">
      <selection activeCell="D35" sqref="D35"/>
    </sheetView>
  </sheetViews>
  <sheetFormatPr defaultRowHeight="15"/>
  <cols>
    <col min="1" max="1" width="33.42578125" style="88" bestFit="1" customWidth="1"/>
    <col min="2" max="2" width="23.7109375" style="88" bestFit="1" customWidth="1"/>
    <col min="3" max="3" width="14.5703125" style="88" bestFit="1" customWidth="1"/>
    <col min="4" max="4" width="58.7109375" style="88" bestFit="1" customWidth="1"/>
    <col min="5" max="5" width="12.42578125" style="88" bestFit="1" customWidth="1"/>
    <col min="6" max="6" width="89.28515625" style="88" hidden="1" customWidth="1"/>
    <col min="7" max="7" width="24.85546875" style="88" hidden="1" customWidth="1"/>
    <col min="8" max="8" width="17.85546875" style="88" hidden="1" customWidth="1"/>
    <col min="9" max="9" width="21.7109375" style="88" hidden="1" customWidth="1"/>
    <col min="10" max="10" width="22.7109375" style="88" hidden="1" customWidth="1"/>
    <col min="11" max="11" width="0" style="88" hidden="1" customWidth="1"/>
    <col min="12" max="12" width="12.7109375" style="88" bestFit="1" customWidth="1"/>
    <col min="13" max="19" width="0" style="88" hidden="1" customWidth="1"/>
    <col min="20" max="20" width="5" style="88" bestFit="1" customWidth="1"/>
    <col min="21" max="21" width="9.85546875" style="88" bestFit="1" customWidth="1"/>
    <col min="22" max="24" width="9.140625" style="88"/>
    <col min="25" max="25" width="16.85546875" style="88" bestFit="1" customWidth="1"/>
    <col min="26" max="26" width="12.140625" style="88" bestFit="1" customWidth="1"/>
    <col min="27" max="27" width="13.7109375" style="88" bestFit="1" customWidth="1"/>
    <col min="28" max="16384" width="9.140625" style="88"/>
  </cols>
  <sheetData>
    <row r="1" spans="1:27">
      <c r="A1" s="116" t="s">
        <v>12</v>
      </c>
      <c r="B1" s="116" t="s">
        <v>1081</v>
      </c>
      <c r="C1" s="116" t="s">
        <v>2</v>
      </c>
      <c r="D1" s="116" t="s">
        <v>3</v>
      </c>
      <c r="E1" s="116" t="s">
        <v>1</v>
      </c>
      <c r="F1" s="116" t="s">
        <v>1082</v>
      </c>
      <c r="G1" s="116" t="s">
        <v>4</v>
      </c>
      <c r="H1" s="116" t="s">
        <v>5</v>
      </c>
      <c r="I1" s="116" t="s">
        <v>7</v>
      </c>
      <c r="J1" s="116" t="s">
        <v>8</v>
      </c>
      <c r="K1" s="116" t="s">
        <v>9</v>
      </c>
      <c r="L1" s="116" t="s">
        <v>10</v>
      </c>
      <c r="M1" s="116" t="s">
        <v>1083</v>
      </c>
      <c r="N1" s="116" t="s">
        <v>1084</v>
      </c>
      <c r="O1" s="116" t="s">
        <v>1085</v>
      </c>
      <c r="P1" s="116" t="s">
        <v>1086</v>
      </c>
      <c r="Q1" s="116" t="s">
        <v>1087</v>
      </c>
      <c r="R1" s="116" t="s">
        <v>1088</v>
      </c>
      <c r="S1" s="116" t="s">
        <v>1089</v>
      </c>
      <c r="T1" s="116" t="s">
        <v>1090</v>
      </c>
      <c r="U1" s="116" t="s">
        <v>1091</v>
      </c>
      <c r="V1" s="116" t="s">
        <v>1092</v>
      </c>
      <c r="W1" s="116" t="s">
        <v>1059</v>
      </c>
      <c r="X1" s="116" t="s">
        <v>1093</v>
      </c>
      <c r="Y1" s="116" t="s">
        <v>1094</v>
      </c>
      <c r="Z1" s="116" t="s">
        <v>1095</v>
      </c>
      <c r="AA1" s="117" t="s">
        <v>1095</v>
      </c>
    </row>
    <row r="2" spans="1:27">
      <c r="A2" s="88" t="s">
        <v>1096</v>
      </c>
      <c r="B2" s="88" t="s">
        <v>21</v>
      </c>
      <c r="C2" s="88" t="s">
        <v>845</v>
      </c>
      <c r="D2" s="88" t="s">
        <v>846</v>
      </c>
      <c r="E2" s="88" t="s">
        <v>1097</v>
      </c>
      <c r="F2" s="88" t="s">
        <v>1098</v>
      </c>
      <c r="G2" s="88" t="s">
        <v>16</v>
      </c>
      <c r="H2" s="88" t="s">
        <v>818</v>
      </c>
      <c r="I2" s="88" t="s">
        <v>819</v>
      </c>
      <c r="J2" s="88" t="s">
        <v>175</v>
      </c>
      <c r="K2" s="88" t="s">
        <v>21</v>
      </c>
      <c r="L2" s="88" t="s">
        <v>654</v>
      </c>
      <c r="M2" s="88" t="s">
        <v>1099</v>
      </c>
      <c r="N2" s="88" t="s">
        <v>1099</v>
      </c>
      <c r="O2" s="88" t="s">
        <v>1099</v>
      </c>
      <c r="P2" s="88" t="s">
        <v>1099</v>
      </c>
      <c r="Q2" s="88" t="s">
        <v>21</v>
      </c>
      <c r="R2" s="88" t="s">
        <v>21</v>
      </c>
      <c r="S2" s="88" t="s">
        <v>21</v>
      </c>
      <c r="T2" s="88" t="s">
        <v>1100</v>
      </c>
      <c r="U2" s="88" t="s">
        <v>1099</v>
      </c>
      <c r="V2" s="88" t="s">
        <v>1099</v>
      </c>
      <c r="W2" s="76" t="s">
        <v>1101</v>
      </c>
      <c r="X2" s="88" t="s">
        <v>1099</v>
      </c>
      <c r="Y2" s="88" t="s">
        <v>1102</v>
      </c>
      <c r="Z2" s="76">
        <v>1.14068441064639E-2</v>
      </c>
      <c r="AA2" s="118">
        <f>[1]Data!D14</f>
        <v>0.22183311486997501</v>
      </c>
    </row>
    <row r="3" spans="1:27">
      <c r="A3" s="37" t="s">
        <v>1096</v>
      </c>
      <c r="B3" s="37"/>
      <c r="C3" s="37" t="s">
        <v>845</v>
      </c>
      <c r="D3" s="37" t="s">
        <v>846</v>
      </c>
      <c r="E3" s="37" t="s">
        <v>1097</v>
      </c>
      <c r="F3" s="37" t="s">
        <v>1098</v>
      </c>
      <c r="G3" s="37" t="s">
        <v>16</v>
      </c>
      <c r="H3" s="37" t="s">
        <v>818</v>
      </c>
      <c r="I3" s="37" t="s">
        <v>819</v>
      </c>
      <c r="J3" s="37" t="s">
        <v>175</v>
      </c>
      <c r="K3" s="37" t="s">
        <v>21</v>
      </c>
      <c r="L3" s="37" t="s">
        <v>654</v>
      </c>
      <c r="M3" s="37"/>
      <c r="N3" s="37"/>
      <c r="O3" s="37"/>
      <c r="P3" s="37"/>
      <c r="Q3" s="37"/>
      <c r="R3" s="37"/>
      <c r="S3" s="37"/>
      <c r="T3" s="37">
        <v>2020</v>
      </c>
      <c r="U3" s="37"/>
      <c r="V3" s="37"/>
      <c r="W3" s="37" t="s">
        <v>1103</v>
      </c>
      <c r="X3" s="37"/>
      <c r="Y3" s="37"/>
      <c r="Z3" s="37"/>
      <c r="AA3" s="119">
        <f>'[1]SET Plan calculation'!F14</f>
        <v>0.13021975268919503</v>
      </c>
    </row>
    <row r="4" spans="1:27">
      <c r="A4" s="37" t="s">
        <v>1096</v>
      </c>
      <c r="B4" s="37"/>
      <c r="C4" s="37" t="s">
        <v>845</v>
      </c>
      <c r="D4" s="37" t="s">
        <v>846</v>
      </c>
      <c r="E4" s="37" t="s">
        <v>1097</v>
      </c>
      <c r="F4" s="37" t="s">
        <v>1098</v>
      </c>
      <c r="G4" s="37" t="s">
        <v>16</v>
      </c>
      <c r="H4" s="37" t="s">
        <v>818</v>
      </c>
      <c r="I4" s="37" t="s">
        <v>819</v>
      </c>
      <c r="J4" s="37" t="s">
        <v>175</v>
      </c>
      <c r="K4" s="37" t="s">
        <v>21</v>
      </c>
      <c r="L4" s="37" t="s">
        <v>654</v>
      </c>
      <c r="M4" s="37"/>
      <c r="N4" s="37"/>
      <c r="O4" s="37"/>
      <c r="P4" s="37"/>
      <c r="Q4" s="37"/>
      <c r="R4" s="37"/>
      <c r="S4" s="37"/>
      <c r="T4" s="37">
        <v>2030</v>
      </c>
      <c r="U4" s="37"/>
      <c r="V4" s="37"/>
      <c r="W4" s="37" t="s">
        <v>1103</v>
      </c>
      <c r="X4" s="37"/>
      <c r="Y4" s="37"/>
      <c r="Z4" s="37"/>
      <c r="AA4" s="119">
        <f>'[1]SET Plan calculation'!H14</f>
        <v>9.1153826882436506E-2</v>
      </c>
    </row>
    <row r="5" spans="1:27">
      <c r="A5" s="88" t="s">
        <v>1096</v>
      </c>
      <c r="B5" s="88" t="s">
        <v>21</v>
      </c>
      <c r="C5" s="88" t="s">
        <v>845</v>
      </c>
      <c r="D5" s="88" t="s">
        <v>846</v>
      </c>
      <c r="E5" s="88" t="s">
        <v>927</v>
      </c>
      <c r="F5" s="88" t="s">
        <v>1104</v>
      </c>
      <c r="G5" s="88" t="s">
        <v>16</v>
      </c>
      <c r="H5" s="88" t="s">
        <v>818</v>
      </c>
      <c r="I5" s="88" t="s">
        <v>819</v>
      </c>
      <c r="J5" s="88" t="s">
        <v>175</v>
      </c>
      <c r="K5" s="88" t="s">
        <v>21</v>
      </c>
      <c r="L5" s="88" t="s">
        <v>654</v>
      </c>
      <c r="M5" s="88" t="s">
        <v>1099</v>
      </c>
      <c r="N5" s="88" t="s">
        <v>1099</v>
      </c>
      <c r="O5" s="88" t="s">
        <v>1099</v>
      </c>
      <c r="P5" s="88" t="s">
        <v>1099</v>
      </c>
      <c r="Q5" s="88" t="s">
        <v>21</v>
      </c>
      <c r="R5" s="88" t="s">
        <v>21</v>
      </c>
      <c r="S5" s="88" t="s">
        <v>21</v>
      </c>
      <c r="T5" s="88" t="s">
        <v>1105</v>
      </c>
      <c r="U5" s="88" t="s">
        <v>1099</v>
      </c>
      <c r="V5" s="88" t="s">
        <v>1099</v>
      </c>
      <c r="W5" s="76" t="s">
        <v>1101</v>
      </c>
      <c r="X5" s="88" t="s">
        <v>1099</v>
      </c>
      <c r="Y5" s="88" t="s">
        <v>1102</v>
      </c>
      <c r="Z5" s="76">
        <v>2.81</v>
      </c>
      <c r="AA5" s="120">
        <f>[1]Data!D12</f>
        <v>2.8089111528762718</v>
      </c>
    </row>
    <row r="6" spans="1:27">
      <c r="A6" s="37" t="s">
        <v>1096</v>
      </c>
      <c r="B6" s="37"/>
      <c r="C6" s="37" t="s">
        <v>845</v>
      </c>
      <c r="D6" s="37" t="s">
        <v>846</v>
      </c>
      <c r="E6" s="37" t="s">
        <v>927</v>
      </c>
      <c r="F6" s="37" t="s">
        <v>1104</v>
      </c>
      <c r="G6" s="37" t="s">
        <v>16</v>
      </c>
      <c r="H6" s="37" t="s">
        <v>818</v>
      </c>
      <c r="I6" s="37" t="s">
        <v>819</v>
      </c>
      <c r="J6" s="37" t="s">
        <v>175</v>
      </c>
      <c r="K6" s="37" t="s">
        <v>21</v>
      </c>
      <c r="L6" s="37" t="s">
        <v>654</v>
      </c>
      <c r="M6" s="37"/>
      <c r="N6" s="37"/>
      <c r="O6" s="37"/>
      <c r="P6" s="37"/>
      <c r="Q6" s="37"/>
      <c r="R6" s="37"/>
      <c r="S6" s="37"/>
      <c r="T6" s="37">
        <v>2020</v>
      </c>
      <c r="U6" s="37"/>
      <c r="V6" s="37"/>
      <c r="W6" s="37" t="s">
        <v>1103</v>
      </c>
      <c r="X6" s="37"/>
      <c r="Y6" s="37"/>
      <c r="Z6" s="37"/>
      <c r="AA6" s="121">
        <f>'[1]SET Plan calculation'!F12</f>
        <v>1.6488778777139075</v>
      </c>
    </row>
    <row r="7" spans="1:27">
      <c r="A7" s="37" t="s">
        <v>1096</v>
      </c>
      <c r="B7" s="37"/>
      <c r="C7" s="37" t="s">
        <v>845</v>
      </c>
      <c r="D7" s="37" t="s">
        <v>846</v>
      </c>
      <c r="E7" s="37" t="s">
        <v>927</v>
      </c>
      <c r="F7" s="37" t="s">
        <v>1104</v>
      </c>
      <c r="G7" s="37" t="s">
        <v>16</v>
      </c>
      <c r="H7" s="37" t="s">
        <v>818</v>
      </c>
      <c r="I7" s="37" t="s">
        <v>819</v>
      </c>
      <c r="J7" s="37" t="s">
        <v>175</v>
      </c>
      <c r="K7" s="37" t="s">
        <v>21</v>
      </c>
      <c r="L7" s="37" t="s">
        <v>654</v>
      </c>
      <c r="M7" s="37"/>
      <c r="N7" s="37"/>
      <c r="O7" s="37"/>
      <c r="P7" s="37"/>
      <c r="Q7" s="37"/>
      <c r="R7" s="37"/>
      <c r="S7" s="37"/>
      <c r="T7" s="37">
        <v>2030</v>
      </c>
      <c r="U7" s="37"/>
      <c r="V7" s="37"/>
      <c r="W7" s="37" t="s">
        <v>1103</v>
      </c>
      <c r="X7" s="37"/>
      <c r="Y7" s="37"/>
      <c r="Z7" s="37"/>
      <c r="AA7" s="121">
        <f>'[1]SET Plan calculation'!H12</f>
        <v>1.1542145143997355</v>
      </c>
    </row>
    <row r="8" spans="1:27">
      <c r="A8" s="88" t="s">
        <v>1096</v>
      </c>
      <c r="B8" s="88" t="s">
        <v>21</v>
      </c>
      <c r="C8" s="88" t="s">
        <v>845</v>
      </c>
      <c r="D8" s="88" t="s">
        <v>846</v>
      </c>
      <c r="E8" s="88" t="s">
        <v>1047</v>
      </c>
      <c r="F8" s="88" t="s">
        <v>1106</v>
      </c>
      <c r="G8" s="88" t="s">
        <v>16</v>
      </c>
      <c r="H8" s="88" t="s">
        <v>818</v>
      </c>
      <c r="I8" s="88" t="s">
        <v>819</v>
      </c>
      <c r="J8" s="88" t="s">
        <v>175</v>
      </c>
      <c r="K8" s="88" t="s">
        <v>21</v>
      </c>
      <c r="L8" s="88" t="s">
        <v>654</v>
      </c>
      <c r="M8" s="88" t="s">
        <v>1099</v>
      </c>
      <c r="N8" s="88" t="s">
        <v>1099</v>
      </c>
      <c r="O8" s="88" t="s">
        <v>1099</v>
      </c>
      <c r="P8" s="88" t="s">
        <v>1099</v>
      </c>
      <c r="Q8" s="88" t="s">
        <v>21</v>
      </c>
      <c r="R8" s="88" t="s">
        <v>21</v>
      </c>
      <c r="S8" s="88" t="s">
        <v>21</v>
      </c>
      <c r="T8" s="88" t="s">
        <v>1100</v>
      </c>
      <c r="U8" s="88" t="s">
        <v>1099</v>
      </c>
      <c r="V8" s="88" t="s">
        <v>1099</v>
      </c>
      <c r="W8" s="76" t="s">
        <v>1101</v>
      </c>
      <c r="X8" s="88" t="s">
        <v>1099</v>
      </c>
      <c r="Y8" s="88" t="s">
        <v>1102</v>
      </c>
      <c r="Z8" s="76">
        <v>0.202453307984791</v>
      </c>
      <c r="AA8" s="122">
        <f>[1]Data!D13</f>
        <v>0.12640100187943218</v>
      </c>
    </row>
    <row r="9" spans="1:27">
      <c r="A9" s="37" t="s">
        <v>1096</v>
      </c>
      <c r="B9" s="37"/>
      <c r="C9" s="37" t="s">
        <v>845</v>
      </c>
      <c r="D9" s="37" t="s">
        <v>846</v>
      </c>
      <c r="E9" s="37" t="s">
        <v>1047</v>
      </c>
      <c r="F9" s="37" t="s">
        <v>1106</v>
      </c>
      <c r="G9" s="37" t="s">
        <v>16</v>
      </c>
      <c r="H9" s="37" t="s">
        <v>818</v>
      </c>
      <c r="I9" s="37" t="s">
        <v>819</v>
      </c>
      <c r="J9" s="37" t="s">
        <v>175</v>
      </c>
      <c r="K9" s="37" t="s">
        <v>21</v>
      </c>
      <c r="L9" s="37" t="s">
        <v>654</v>
      </c>
      <c r="M9" s="37" t="s">
        <v>1099</v>
      </c>
      <c r="N9" s="37" t="s">
        <v>1099</v>
      </c>
      <c r="O9" s="37" t="s">
        <v>1099</v>
      </c>
      <c r="P9" s="37" t="s">
        <v>1099</v>
      </c>
      <c r="Q9" s="37" t="s">
        <v>21</v>
      </c>
      <c r="R9" s="37" t="s">
        <v>21</v>
      </c>
      <c r="S9" s="37" t="s">
        <v>21</v>
      </c>
      <c r="T9" s="37">
        <v>2020</v>
      </c>
      <c r="U9" s="37"/>
      <c r="V9" s="37"/>
      <c r="W9" s="37" t="s">
        <v>1103</v>
      </c>
      <c r="X9" s="37"/>
      <c r="Y9" s="37"/>
      <c r="Z9" s="37"/>
      <c r="AA9" s="123">
        <f>'[1]SET Plan calculation'!F13</f>
        <v>7.4199504497125798E-2</v>
      </c>
    </row>
    <row r="10" spans="1:27">
      <c r="A10" s="37" t="s">
        <v>1096</v>
      </c>
      <c r="B10" s="37"/>
      <c r="C10" s="37" t="s">
        <v>845</v>
      </c>
      <c r="D10" s="37" t="s">
        <v>846</v>
      </c>
      <c r="E10" s="37" t="s">
        <v>1047</v>
      </c>
      <c r="F10" s="37" t="s">
        <v>1106</v>
      </c>
      <c r="G10" s="37" t="s">
        <v>16</v>
      </c>
      <c r="H10" s="37" t="s">
        <v>818</v>
      </c>
      <c r="I10" s="37" t="s">
        <v>819</v>
      </c>
      <c r="J10" s="37" t="s">
        <v>175</v>
      </c>
      <c r="K10" s="37" t="s">
        <v>21</v>
      </c>
      <c r="L10" s="37" t="s">
        <v>654</v>
      </c>
      <c r="M10" s="37" t="s">
        <v>1099</v>
      </c>
      <c r="N10" s="37" t="s">
        <v>1099</v>
      </c>
      <c r="O10" s="37" t="s">
        <v>1099</v>
      </c>
      <c r="P10" s="37" t="s">
        <v>1099</v>
      </c>
      <c r="Q10" s="37" t="s">
        <v>21</v>
      </c>
      <c r="R10" s="37" t="s">
        <v>21</v>
      </c>
      <c r="S10" s="37" t="s">
        <v>21</v>
      </c>
      <c r="T10" s="37">
        <v>2030</v>
      </c>
      <c r="U10" s="37"/>
      <c r="V10" s="37"/>
      <c r="W10" s="37" t="s">
        <v>1103</v>
      </c>
      <c r="X10" s="37"/>
      <c r="Y10" s="37"/>
      <c r="Z10" s="37"/>
      <c r="AA10" s="123">
        <f>'[1]SET Plan calculation'!H13</f>
        <v>5.1939653147988048E-2</v>
      </c>
    </row>
    <row r="11" spans="1:27">
      <c r="A11" s="88" t="s">
        <v>1096</v>
      </c>
      <c r="B11" s="88" t="s">
        <v>21</v>
      </c>
      <c r="C11" s="88" t="s">
        <v>845</v>
      </c>
      <c r="D11" s="88" t="s">
        <v>846</v>
      </c>
      <c r="E11" s="88" t="s">
        <v>1107</v>
      </c>
      <c r="F11" s="88" t="s">
        <v>1108</v>
      </c>
      <c r="G11" s="88" t="s">
        <v>16</v>
      </c>
      <c r="H11" s="88" t="s">
        <v>818</v>
      </c>
      <c r="I11" s="88" t="s">
        <v>819</v>
      </c>
      <c r="J11" s="88" t="s">
        <v>175</v>
      </c>
      <c r="K11" s="88" t="s">
        <v>21</v>
      </c>
      <c r="L11" s="88" t="s">
        <v>654</v>
      </c>
      <c r="M11" s="88" t="s">
        <v>1099</v>
      </c>
      <c r="N11" s="88" t="s">
        <v>1099</v>
      </c>
      <c r="O11" s="88" t="s">
        <v>1099</v>
      </c>
      <c r="P11" s="88" t="s">
        <v>1099</v>
      </c>
      <c r="Q11" s="88" t="s">
        <v>21</v>
      </c>
      <c r="R11" s="88" t="s">
        <v>21</v>
      </c>
      <c r="S11" s="88" t="s">
        <v>21</v>
      </c>
      <c r="T11" s="88" t="s">
        <v>1099</v>
      </c>
      <c r="U11" s="88" t="s">
        <v>1099</v>
      </c>
      <c r="V11" s="88" t="s">
        <v>1099</v>
      </c>
      <c r="W11" s="88" t="s">
        <v>1099</v>
      </c>
      <c r="X11" s="88" t="s">
        <v>1099</v>
      </c>
      <c r="Y11" s="88" t="s">
        <v>1102</v>
      </c>
      <c r="Z11" s="124">
        <v>2020</v>
      </c>
    </row>
    <row r="12" spans="1:27">
      <c r="A12" s="88" t="s">
        <v>1096</v>
      </c>
      <c r="B12" s="88" t="s">
        <v>21</v>
      </c>
      <c r="C12" s="88" t="s">
        <v>845</v>
      </c>
      <c r="D12" s="88" t="s">
        <v>846</v>
      </c>
      <c r="E12" s="88" t="s">
        <v>1063</v>
      </c>
      <c r="F12" s="88" t="s">
        <v>1109</v>
      </c>
      <c r="G12" s="88" t="s">
        <v>16</v>
      </c>
      <c r="H12" s="88" t="s">
        <v>818</v>
      </c>
      <c r="I12" s="88" t="s">
        <v>819</v>
      </c>
      <c r="J12" s="88" t="s">
        <v>175</v>
      </c>
      <c r="K12" s="88" t="s">
        <v>21</v>
      </c>
      <c r="L12" s="88" t="s">
        <v>654</v>
      </c>
      <c r="M12" s="88" t="s">
        <v>1099</v>
      </c>
      <c r="N12" s="88" t="s">
        <v>1099</v>
      </c>
      <c r="O12" s="88" t="s">
        <v>1099</v>
      </c>
      <c r="P12" s="88" t="s">
        <v>1099</v>
      </c>
      <c r="Q12" s="88" t="s">
        <v>21</v>
      </c>
      <c r="R12" s="88" t="s">
        <v>21</v>
      </c>
      <c r="S12" s="88" t="s">
        <v>21</v>
      </c>
      <c r="T12" s="88" t="s">
        <v>1100</v>
      </c>
      <c r="U12" s="88" t="s">
        <v>1099</v>
      </c>
      <c r="V12" s="88" t="s">
        <v>1099</v>
      </c>
      <c r="W12" s="88" t="s">
        <v>1099</v>
      </c>
      <c r="X12" s="88" t="s">
        <v>1099</v>
      </c>
      <c r="Y12" s="88" t="s">
        <v>1102</v>
      </c>
      <c r="Z12" s="124">
        <v>20</v>
      </c>
    </row>
    <row r="13" spans="1:27">
      <c r="A13" s="88" t="s">
        <v>1096</v>
      </c>
      <c r="B13" s="88" t="s">
        <v>21</v>
      </c>
      <c r="C13" s="88" t="s">
        <v>845</v>
      </c>
      <c r="D13" s="88" t="s">
        <v>846</v>
      </c>
      <c r="E13" s="88" t="s">
        <v>1110</v>
      </c>
      <c r="F13" s="88" t="s">
        <v>1111</v>
      </c>
      <c r="G13" s="88" t="s">
        <v>16</v>
      </c>
      <c r="H13" s="88" t="s">
        <v>818</v>
      </c>
      <c r="I13" s="88" t="s">
        <v>819</v>
      </c>
      <c r="J13" s="88" t="s">
        <v>175</v>
      </c>
      <c r="K13" s="88" t="s">
        <v>21</v>
      </c>
      <c r="L13" s="88" t="s">
        <v>654</v>
      </c>
      <c r="M13" s="88" t="s">
        <v>1099</v>
      </c>
      <c r="N13" s="88" t="s">
        <v>1099</v>
      </c>
      <c r="O13" s="88" t="s">
        <v>1099</v>
      </c>
      <c r="P13" s="88" t="s">
        <v>1099</v>
      </c>
      <c r="Q13" s="88" t="s">
        <v>21</v>
      </c>
      <c r="R13" s="88" t="s">
        <v>21</v>
      </c>
      <c r="S13" s="88" t="s">
        <v>21</v>
      </c>
      <c r="T13" s="88" t="s">
        <v>1100</v>
      </c>
      <c r="U13" s="88" t="s">
        <v>1112</v>
      </c>
      <c r="V13" s="88" t="s">
        <v>1099</v>
      </c>
      <c r="W13" s="88" t="s">
        <v>1099</v>
      </c>
      <c r="X13" s="88" t="s">
        <v>1113</v>
      </c>
      <c r="Y13" s="88" t="s">
        <v>1102</v>
      </c>
      <c r="Z13" s="76">
        <v>4.3</v>
      </c>
      <c r="AA13" s="124">
        <f>[1]Data!D5</f>
        <v>5.5</v>
      </c>
    </row>
    <row r="14" spans="1:27">
      <c r="A14" s="37" t="s">
        <v>1096</v>
      </c>
      <c r="B14" s="37" t="s">
        <v>21</v>
      </c>
      <c r="C14" s="37" t="s">
        <v>845</v>
      </c>
      <c r="D14" s="37" t="s">
        <v>846</v>
      </c>
      <c r="E14" s="37" t="s">
        <v>1110</v>
      </c>
      <c r="F14" s="37" t="s">
        <v>1111</v>
      </c>
      <c r="G14" s="37" t="s">
        <v>16</v>
      </c>
      <c r="H14" s="37" t="s">
        <v>818</v>
      </c>
      <c r="I14" s="37" t="s">
        <v>819</v>
      </c>
      <c r="J14" s="37" t="s">
        <v>175</v>
      </c>
      <c r="K14" s="37" t="s">
        <v>21</v>
      </c>
      <c r="L14" s="37" t="s">
        <v>654</v>
      </c>
      <c r="M14" s="37" t="s">
        <v>1099</v>
      </c>
      <c r="N14" s="37" t="s">
        <v>1099</v>
      </c>
      <c r="O14" s="37" t="s">
        <v>1099</v>
      </c>
      <c r="P14" s="37" t="s">
        <v>1099</v>
      </c>
      <c r="Q14" s="37" t="s">
        <v>21</v>
      </c>
      <c r="R14" s="37" t="s">
        <v>21</v>
      </c>
      <c r="S14" s="37" t="s">
        <v>21</v>
      </c>
      <c r="T14" s="37">
        <v>2020</v>
      </c>
      <c r="U14" s="37" t="s">
        <v>1112</v>
      </c>
      <c r="V14" s="37" t="s">
        <v>1099</v>
      </c>
      <c r="W14" s="37" t="s">
        <v>1103</v>
      </c>
      <c r="X14" s="37" t="s">
        <v>1113</v>
      </c>
      <c r="Y14" s="37" t="s">
        <v>1102</v>
      </c>
      <c r="Z14" s="37"/>
      <c r="AA14" s="37">
        <f>'[1]SET Plan calculation'!F5</f>
        <v>5.5</v>
      </c>
    </row>
    <row r="15" spans="1:27">
      <c r="A15" s="37" t="s">
        <v>1096</v>
      </c>
      <c r="B15" s="37" t="s">
        <v>21</v>
      </c>
      <c r="C15" s="37" t="s">
        <v>845</v>
      </c>
      <c r="D15" s="37" t="s">
        <v>846</v>
      </c>
      <c r="E15" s="37" t="s">
        <v>1110</v>
      </c>
      <c r="F15" s="37" t="s">
        <v>1111</v>
      </c>
      <c r="G15" s="37" t="s">
        <v>16</v>
      </c>
      <c r="H15" s="37" t="s">
        <v>818</v>
      </c>
      <c r="I15" s="37" t="s">
        <v>819</v>
      </c>
      <c r="J15" s="37" t="s">
        <v>175</v>
      </c>
      <c r="K15" s="37" t="s">
        <v>21</v>
      </c>
      <c r="L15" s="37" t="s">
        <v>654</v>
      </c>
      <c r="M15" s="37" t="s">
        <v>1099</v>
      </c>
      <c r="N15" s="37" t="s">
        <v>1099</v>
      </c>
      <c r="O15" s="37" t="s">
        <v>1099</v>
      </c>
      <c r="P15" s="37" t="s">
        <v>1099</v>
      </c>
      <c r="Q15" s="37" t="s">
        <v>21</v>
      </c>
      <c r="R15" s="37" t="s">
        <v>21</v>
      </c>
      <c r="S15" s="37" t="s">
        <v>21</v>
      </c>
      <c r="T15" s="37">
        <v>2030</v>
      </c>
      <c r="U15" s="37" t="s">
        <v>1112</v>
      </c>
      <c r="V15" s="37" t="s">
        <v>1099</v>
      </c>
      <c r="W15" s="37" t="s">
        <v>1103</v>
      </c>
      <c r="X15" s="37" t="s">
        <v>1113</v>
      </c>
      <c r="Y15" s="37" t="s">
        <v>1102</v>
      </c>
      <c r="Z15" s="37"/>
      <c r="AA15" s="121">
        <f>'[1]SET Plan calculation'!H5</f>
        <v>3.85</v>
      </c>
    </row>
    <row r="16" spans="1:27">
      <c r="A16" s="88" t="s">
        <v>1096</v>
      </c>
      <c r="B16" s="88" t="s">
        <v>21</v>
      </c>
      <c r="C16" s="88" t="s">
        <v>845</v>
      </c>
      <c r="D16" s="88" t="s">
        <v>846</v>
      </c>
      <c r="E16" s="88" t="s">
        <v>1110</v>
      </c>
      <c r="F16" s="88" t="s">
        <v>1111</v>
      </c>
      <c r="G16" s="88" t="s">
        <v>16</v>
      </c>
      <c r="H16" s="88" t="s">
        <v>818</v>
      </c>
      <c r="I16" s="88" t="s">
        <v>819</v>
      </c>
      <c r="J16" s="88" t="s">
        <v>175</v>
      </c>
      <c r="K16" s="88" t="s">
        <v>21</v>
      </c>
      <c r="L16" s="88" t="s">
        <v>654</v>
      </c>
      <c r="M16" s="88" t="s">
        <v>1099</v>
      </c>
      <c r="N16" s="88" t="s">
        <v>1099</v>
      </c>
      <c r="O16" s="88" t="s">
        <v>1099</v>
      </c>
      <c r="P16" s="88" t="s">
        <v>1099</v>
      </c>
      <c r="Q16" s="88" t="s">
        <v>21</v>
      </c>
      <c r="R16" s="88" t="s">
        <v>21</v>
      </c>
      <c r="S16" s="88" t="s">
        <v>21</v>
      </c>
      <c r="T16" s="88" t="s">
        <v>1100</v>
      </c>
      <c r="U16" s="88" t="s">
        <v>1114</v>
      </c>
      <c r="V16" s="88" t="s">
        <v>1099</v>
      </c>
      <c r="W16" s="88" t="s">
        <v>1099</v>
      </c>
      <c r="X16" s="88" t="s">
        <v>1113</v>
      </c>
      <c r="Y16" s="88" t="s">
        <v>1102</v>
      </c>
      <c r="Z16" s="76">
        <v>0.42</v>
      </c>
      <c r="AA16" s="124">
        <f>[1]Data!D9</f>
        <v>0.24299999999999999</v>
      </c>
    </row>
    <row r="17" spans="1:27">
      <c r="A17" s="88" t="s">
        <v>1096</v>
      </c>
      <c r="B17" s="88" t="s">
        <v>21</v>
      </c>
      <c r="C17" s="88" t="s">
        <v>845</v>
      </c>
      <c r="D17" s="88" t="s">
        <v>846</v>
      </c>
      <c r="E17" s="88" t="s">
        <v>1110</v>
      </c>
      <c r="F17" s="88" t="s">
        <v>1111</v>
      </c>
      <c r="G17" s="88" t="s">
        <v>16</v>
      </c>
      <c r="H17" s="88" t="s">
        <v>818</v>
      </c>
      <c r="I17" s="88" t="s">
        <v>819</v>
      </c>
      <c r="J17" s="88" t="s">
        <v>175</v>
      </c>
      <c r="K17" s="88" t="s">
        <v>21</v>
      </c>
      <c r="L17" s="88" t="s">
        <v>654</v>
      </c>
      <c r="M17" s="88" t="s">
        <v>1099</v>
      </c>
      <c r="N17" s="88" t="s">
        <v>1099</v>
      </c>
      <c r="O17" s="88" t="s">
        <v>1099</v>
      </c>
      <c r="P17" s="88" t="s">
        <v>1099</v>
      </c>
      <c r="Q17" s="88" t="s">
        <v>21</v>
      </c>
      <c r="R17" s="88" t="s">
        <v>21</v>
      </c>
      <c r="S17" s="88" t="s">
        <v>21</v>
      </c>
      <c r="T17" s="88" t="s">
        <v>1100</v>
      </c>
      <c r="U17" s="88" t="s">
        <v>1115</v>
      </c>
      <c r="V17" s="88" t="s">
        <v>1099</v>
      </c>
      <c r="W17" s="88" t="s">
        <v>1099</v>
      </c>
      <c r="X17" s="88" t="s">
        <v>1113</v>
      </c>
      <c r="Y17" s="88" t="s">
        <v>1102</v>
      </c>
      <c r="Z17" s="124">
        <v>0.35799999999999998</v>
      </c>
    </row>
    <row r="18" spans="1:27">
      <c r="A18" s="88" t="s">
        <v>1096</v>
      </c>
      <c r="B18" s="88" t="s">
        <v>21</v>
      </c>
      <c r="C18" s="88" t="s">
        <v>845</v>
      </c>
      <c r="D18" s="88" t="s">
        <v>846</v>
      </c>
      <c r="E18" s="88" t="s">
        <v>1110</v>
      </c>
      <c r="F18" s="88" t="s">
        <v>1111</v>
      </c>
      <c r="G18" s="88" t="s">
        <v>16</v>
      </c>
      <c r="H18" s="88" t="s">
        <v>818</v>
      </c>
      <c r="I18" s="88" t="s">
        <v>819</v>
      </c>
      <c r="J18" s="88" t="s">
        <v>175</v>
      </c>
      <c r="K18" s="88" t="s">
        <v>21</v>
      </c>
      <c r="L18" s="88" t="s">
        <v>654</v>
      </c>
      <c r="M18" s="88" t="s">
        <v>1099</v>
      </c>
      <c r="N18" s="88" t="s">
        <v>1099</v>
      </c>
      <c r="O18" s="88" t="s">
        <v>1099</v>
      </c>
      <c r="P18" s="88" t="s">
        <v>1099</v>
      </c>
      <c r="Q18" s="88" t="s">
        <v>21</v>
      </c>
      <c r="R18" s="88" t="s">
        <v>21</v>
      </c>
      <c r="S18" s="88" t="s">
        <v>21</v>
      </c>
      <c r="T18" s="88" t="s">
        <v>1100</v>
      </c>
      <c r="U18" s="88" t="s">
        <v>1116</v>
      </c>
      <c r="V18" s="88" t="s">
        <v>1099</v>
      </c>
      <c r="W18" s="88" t="s">
        <v>1099</v>
      </c>
      <c r="X18" s="88" t="s">
        <v>1113</v>
      </c>
      <c r="Y18" s="88" t="s">
        <v>1102</v>
      </c>
      <c r="Z18" s="124">
        <v>0.95</v>
      </c>
    </row>
    <row r="19" spans="1:27">
      <c r="A19" s="125" t="s">
        <v>1096</v>
      </c>
      <c r="B19" s="125" t="s">
        <v>21</v>
      </c>
      <c r="C19" s="125" t="s">
        <v>845</v>
      </c>
      <c r="D19" s="125" t="s">
        <v>846</v>
      </c>
      <c r="E19" s="125" t="s">
        <v>1110</v>
      </c>
      <c r="F19" s="125" t="s">
        <v>1111</v>
      </c>
      <c r="G19" s="125" t="s">
        <v>16</v>
      </c>
      <c r="H19" s="125" t="s">
        <v>818</v>
      </c>
      <c r="I19" s="125" t="s">
        <v>819</v>
      </c>
      <c r="J19" s="125" t="s">
        <v>175</v>
      </c>
      <c r="K19" s="125" t="s">
        <v>21</v>
      </c>
      <c r="L19" s="125" t="s">
        <v>654</v>
      </c>
      <c r="M19" s="125" t="s">
        <v>1099</v>
      </c>
      <c r="N19" s="125" t="s">
        <v>1099</v>
      </c>
      <c r="O19" s="125" t="s">
        <v>1099</v>
      </c>
      <c r="P19" s="125" t="s">
        <v>1099</v>
      </c>
      <c r="Q19" s="125" t="s">
        <v>21</v>
      </c>
      <c r="R19" s="125" t="s">
        <v>21</v>
      </c>
      <c r="S19" s="125" t="s">
        <v>21</v>
      </c>
      <c r="T19" s="125" t="s">
        <v>1100</v>
      </c>
      <c r="U19" s="125" t="s">
        <v>1117</v>
      </c>
      <c r="V19" s="125" t="s">
        <v>1099</v>
      </c>
      <c r="W19" s="125" t="s">
        <v>1099</v>
      </c>
      <c r="X19" s="125" t="s">
        <v>1113</v>
      </c>
      <c r="Y19" s="125" t="s">
        <v>1102</v>
      </c>
      <c r="Z19" s="126">
        <v>1.8E-3</v>
      </c>
    </row>
    <row r="20" spans="1:27">
      <c r="A20" s="88" t="s">
        <v>1096</v>
      </c>
      <c r="B20" s="88" t="s">
        <v>21</v>
      </c>
      <c r="C20" s="88" t="s">
        <v>843</v>
      </c>
      <c r="D20" s="88" t="s">
        <v>844</v>
      </c>
      <c r="E20" s="88" t="s">
        <v>1097</v>
      </c>
      <c r="F20" s="88" t="s">
        <v>1098</v>
      </c>
      <c r="G20" s="88" t="s">
        <v>16</v>
      </c>
      <c r="H20" s="88" t="s">
        <v>818</v>
      </c>
      <c r="I20" s="88" t="s">
        <v>819</v>
      </c>
      <c r="J20" s="88" t="s">
        <v>175</v>
      </c>
      <c r="K20" s="88" t="s">
        <v>21</v>
      </c>
      <c r="L20" s="88" t="s">
        <v>654</v>
      </c>
      <c r="M20" s="88" t="s">
        <v>1099</v>
      </c>
      <c r="N20" s="88" t="s">
        <v>1099</v>
      </c>
      <c r="O20" s="88" t="s">
        <v>1099</v>
      </c>
      <c r="P20" s="88" t="s">
        <v>1099</v>
      </c>
      <c r="Q20" s="88" t="s">
        <v>21</v>
      </c>
      <c r="R20" s="88" t="s">
        <v>21</v>
      </c>
      <c r="S20" s="88" t="s">
        <v>21</v>
      </c>
      <c r="T20" s="88" t="s">
        <v>1100</v>
      </c>
      <c r="U20" s="88" t="s">
        <v>1099</v>
      </c>
      <c r="V20" s="88" t="s">
        <v>1099</v>
      </c>
      <c r="W20" s="76" t="s">
        <v>1101</v>
      </c>
      <c r="X20" s="88" t="s">
        <v>1099</v>
      </c>
      <c r="Y20" s="88" t="s">
        <v>1102</v>
      </c>
      <c r="Z20" s="127">
        <v>1.5844322331131901E-2</v>
      </c>
      <c r="AA20" s="122">
        <f>(Z20/Z23)*AA23</f>
        <v>1.1068310851382572E-2</v>
      </c>
    </row>
    <row r="21" spans="1:27">
      <c r="A21" s="37" t="s">
        <v>1096</v>
      </c>
      <c r="B21" s="37" t="s">
        <v>21</v>
      </c>
      <c r="C21" s="37" t="s">
        <v>843</v>
      </c>
      <c r="D21" s="37" t="s">
        <v>844</v>
      </c>
      <c r="E21" s="37" t="s">
        <v>1097</v>
      </c>
      <c r="F21" s="37" t="s">
        <v>1098</v>
      </c>
      <c r="G21" s="37" t="s">
        <v>16</v>
      </c>
      <c r="H21" s="37" t="s">
        <v>818</v>
      </c>
      <c r="I21" s="37" t="s">
        <v>819</v>
      </c>
      <c r="J21" s="37" t="s">
        <v>175</v>
      </c>
      <c r="K21" s="37" t="s">
        <v>21</v>
      </c>
      <c r="L21" s="37" t="s">
        <v>654</v>
      </c>
      <c r="M21" s="37" t="s">
        <v>1099</v>
      </c>
      <c r="N21" s="37" t="s">
        <v>1099</v>
      </c>
      <c r="O21" s="37" t="s">
        <v>1099</v>
      </c>
      <c r="P21" s="37" t="s">
        <v>1099</v>
      </c>
      <c r="Q21" s="37" t="s">
        <v>21</v>
      </c>
      <c r="R21" s="37" t="s">
        <v>21</v>
      </c>
      <c r="S21" s="37" t="s">
        <v>21</v>
      </c>
      <c r="T21" s="37">
        <v>2020</v>
      </c>
      <c r="U21" s="37" t="s">
        <v>1099</v>
      </c>
      <c r="V21" s="37" t="s">
        <v>1099</v>
      </c>
      <c r="W21" s="37" t="s">
        <v>1103</v>
      </c>
      <c r="X21" s="37"/>
      <c r="Y21" s="37"/>
      <c r="Z21" s="123"/>
      <c r="AA21" s="123">
        <f>'[1]SET Plan calculation'!G14</f>
        <v>9.3589799009055688E-3</v>
      </c>
    </row>
    <row r="22" spans="1:27">
      <c r="A22" s="37" t="s">
        <v>1096</v>
      </c>
      <c r="B22" s="37" t="s">
        <v>21</v>
      </c>
      <c r="C22" s="37" t="s">
        <v>843</v>
      </c>
      <c r="D22" s="37" t="s">
        <v>844</v>
      </c>
      <c r="E22" s="37" t="s">
        <v>1097</v>
      </c>
      <c r="F22" s="37" t="s">
        <v>1098</v>
      </c>
      <c r="G22" s="37" t="s">
        <v>16</v>
      </c>
      <c r="H22" s="37" t="s">
        <v>818</v>
      </c>
      <c r="I22" s="37" t="s">
        <v>819</v>
      </c>
      <c r="J22" s="37" t="s">
        <v>175</v>
      </c>
      <c r="K22" s="37" t="s">
        <v>21</v>
      </c>
      <c r="L22" s="37" t="s">
        <v>654</v>
      </c>
      <c r="M22" s="37" t="s">
        <v>1099</v>
      </c>
      <c r="N22" s="37" t="s">
        <v>1099</v>
      </c>
      <c r="O22" s="37" t="s">
        <v>1099</v>
      </c>
      <c r="P22" s="37" t="s">
        <v>1099</v>
      </c>
      <c r="Q22" s="37" t="s">
        <v>21</v>
      </c>
      <c r="R22" s="37" t="s">
        <v>21</v>
      </c>
      <c r="S22" s="37" t="s">
        <v>21</v>
      </c>
      <c r="T22" s="37">
        <v>2030</v>
      </c>
      <c r="U22" s="37" t="s">
        <v>1099</v>
      </c>
      <c r="V22" s="37" t="s">
        <v>1099</v>
      </c>
      <c r="W22" s="37" t="s">
        <v>1103</v>
      </c>
      <c r="X22" s="37"/>
      <c r="Y22" s="37"/>
      <c r="Z22" s="123"/>
      <c r="AA22" s="123">
        <f>'[1]SET Plan calculation'!I14</f>
        <v>6.5512859306338968E-3</v>
      </c>
    </row>
    <row r="23" spans="1:27">
      <c r="A23" s="88" t="s">
        <v>1096</v>
      </c>
      <c r="B23" s="88" t="s">
        <v>21</v>
      </c>
      <c r="C23" s="88" t="s">
        <v>843</v>
      </c>
      <c r="D23" s="88" t="s">
        <v>844</v>
      </c>
      <c r="E23" s="88" t="s">
        <v>927</v>
      </c>
      <c r="F23" s="88" t="s">
        <v>1104</v>
      </c>
      <c r="G23" s="88" t="s">
        <v>16</v>
      </c>
      <c r="H23" s="88" t="s">
        <v>818</v>
      </c>
      <c r="I23" s="88" t="s">
        <v>819</v>
      </c>
      <c r="J23" s="88" t="s">
        <v>175</v>
      </c>
      <c r="K23" s="88" t="s">
        <v>21</v>
      </c>
      <c r="L23" s="88" t="s">
        <v>654</v>
      </c>
      <c r="M23" s="88" t="s">
        <v>1099</v>
      </c>
      <c r="N23" s="88" t="s">
        <v>1099</v>
      </c>
      <c r="O23" s="88" t="s">
        <v>1099</v>
      </c>
      <c r="P23" s="88" t="s">
        <v>1099</v>
      </c>
      <c r="Q23" s="88" t="s">
        <v>21</v>
      </c>
      <c r="R23" s="88" t="s">
        <v>21</v>
      </c>
      <c r="S23" s="88" t="s">
        <v>21</v>
      </c>
      <c r="T23" s="88" t="s">
        <v>1105</v>
      </c>
      <c r="U23" s="88" t="s">
        <v>1099</v>
      </c>
      <c r="V23" s="88" t="s">
        <v>1099</v>
      </c>
      <c r="W23" s="76" t="s">
        <v>1101</v>
      </c>
      <c r="X23" s="88" t="s">
        <v>1099</v>
      </c>
      <c r="Y23" s="88" t="s">
        <v>1102</v>
      </c>
      <c r="Z23" s="76">
        <v>7.95</v>
      </c>
      <c r="AA23" s="120">
        <f>[1]Production_costs!P25</f>
        <v>5.5536026994096961</v>
      </c>
    </row>
    <row r="24" spans="1:27">
      <c r="A24" s="37" t="s">
        <v>1096</v>
      </c>
      <c r="B24" s="37" t="s">
        <v>21</v>
      </c>
      <c r="C24" s="37" t="s">
        <v>843</v>
      </c>
      <c r="D24" s="37" t="s">
        <v>844</v>
      </c>
      <c r="E24" s="37" t="s">
        <v>927</v>
      </c>
      <c r="F24" s="37" t="s">
        <v>1104</v>
      </c>
      <c r="G24" s="37" t="s">
        <v>16</v>
      </c>
      <c r="H24" s="37" t="s">
        <v>818</v>
      </c>
      <c r="I24" s="37" t="s">
        <v>819</v>
      </c>
      <c r="J24" s="37" t="s">
        <v>175</v>
      </c>
      <c r="K24" s="37" t="s">
        <v>21</v>
      </c>
      <c r="L24" s="37" t="s">
        <v>654</v>
      </c>
      <c r="M24" s="37" t="s">
        <v>1099</v>
      </c>
      <c r="N24" s="37" t="s">
        <v>1099</v>
      </c>
      <c r="O24" s="37" t="s">
        <v>1099</v>
      </c>
      <c r="P24" s="37" t="s">
        <v>1099</v>
      </c>
      <c r="Q24" s="37" t="s">
        <v>21</v>
      </c>
      <c r="R24" s="37" t="s">
        <v>21</v>
      </c>
      <c r="S24" s="37" t="s">
        <v>21</v>
      </c>
      <c r="T24" s="37">
        <v>2020</v>
      </c>
      <c r="U24" s="37" t="s">
        <v>1099</v>
      </c>
      <c r="V24" s="37" t="s">
        <v>1099</v>
      </c>
      <c r="W24" s="37" t="s">
        <v>1103</v>
      </c>
      <c r="X24" s="37" t="s">
        <v>1099</v>
      </c>
      <c r="Y24" s="37" t="s">
        <v>1102</v>
      </c>
      <c r="Z24" s="37"/>
      <c r="AA24" s="121">
        <f>'[1]SET Plan calculation'!G12</f>
        <v>2.7061031935625492</v>
      </c>
    </row>
    <row r="25" spans="1:27">
      <c r="A25" s="37" t="s">
        <v>1096</v>
      </c>
      <c r="B25" s="37" t="s">
        <v>21</v>
      </c>
      <c r="C25" s="37" t="s">
        <v>843</v>
      </c>
      <c r="D25" s="37" t="s">
        <v>844</v>
      </c>
      <c r="E25" s="37" t="s">
        <v>927</v>
      </c>
      <c r="F25" s="37" t="s">
        <v>1104</v>
      </c>
      <c r="G25" s="37" t="s">
        <v>16</v>
      </c>
      <c r="H25" s="37" t="s">
        <v>818</v>
      </c>
      <c r="I25" s="37" t="s">
        <v>819</v>
      </c>
      <c r="J25" s="37" t="s">
        <v>175</v>
      </c>
      <c r="K25" s="37" t="s">
        <v>21</v>
      </c>
      <c r="L25" s="37" t="s">
        <v>654</v>
      </c>
      <c r="M25" s="37" t="s">
        <v>1099</v>
      </c>
      <c r="N25" s="37" t="s">
        <v>1099</v>
      </c>
      <c r="O25" s="37" t="s">
        <v>1099</v>
      </c>
      <c r="P25" s="37" t="s">
        <v>1099</v>
      </c>
      <c r="Q25" s="37" t="s">
        <v>21</v>
      </c>
      <c r="R25" s="37" t="s">
        <v>21</v>
      </c>
      <c r="S25" s="37" t="s">
        <v>21</v>
      </c>
      <c r="T25" s="37">
        <v>2030</v>
      </c>
      <c r="U25" s="37" t="s">
        <v>1099</v>
      </c>
      <c r="V25" s="37" t="s">
        <v>1099</v>
      </c>
      <c r="W25" s="37" t="s">
        <v>1103</v>
      </c>
      <c r="X25" s="37" t="s">
        <v>1099</v>
      </c>
      <c r="Y25" s="37" t="s">
        <v>1102</v>
      </c>
      <c r="Z25" s="37"/>
      <c r="AA25" s="121">
        <f>'[1]SET Plan calculation'!I12</f>
        <v>1.8942722354937844</v>
      </c>
    </row>
    <row r="26" spans="1:27">
      <c r="A26" s="88" t="s">
        <v>1096</v>
      </c>
      <c r="B26" s="88" t="s">
        <v>21</v>
      </c>
      <c r="C26" s="88" t="s">
        <v>843</v>
      </c>
      <c r="D26" s="88" t="s">
        <v>844</v>
      </c>
      <c r="E26" s="88" t="s">
        <v>1047</v>
      </c>
      <c r="F26" s="88" t="s">
        <v>1106</v>
      </c>
      <c r="G26" s="88" t="s">
        <v>16</v>
      </c>
      <c r="H26" s="88" t="s">
        <v>818</v>
      </c>
      <c r="I26" s="88" t="s">
        <v>819</v>
      </c>
      <c r="J26" s="88" t="s">
        <v>175</v>
      </c>
      <c r="K26" s="88" t="s">
        <v>21</v>
      </c>
      <c r="L26" s="88" t="s">
        <v>654</v>
      </c>
      <c r="M26" s="88" t="s">
        <v>1099</v>
      </c>
      <c r="N26" s="88" t="s">
        <v>1099</v>
      </c>
      <c r="O26" s="88" t="s">
        <v>1099</v>
      </c>
      <c r="P26" s="88" t="s">
        <v>1099</v>
      </c>
      <c r="Q26" s="88" t="s">
        <v>21</v>
      </c>
      <c r="R26" s="88" t="s">
        <v>21</v>
      </c>
      <c r="S26" s="88" t="s">
        <v>21</v>
      </c>
      <c r="T26" s="88" t="s">
        <v>1100</v>
      </c>
      <c r="U26" s="88" t="s">
        <v>1099</v>
      </c>
      <c r="V26" s="88" t="s">
        <v>1099</v>
      </c>
      <c r="W26" s="76" t="s">
        <v>1101</v>
      </c>
      <c r="X26" s="88" t="s">
        <v>1099</v>
      </c>
      <c r="Y26" s="88" t="s">
        <v>1102</v>
      </c>
      <c r="Z26" s="127">
        <v>0.55212231096643205</v>
      </c>
      <c r="AA26" s="122">
        <f>(Z26/Z23)*AA23</f>
        <v>0.38569408258962223</v>
      </c>
    </row>
    <row r="27" spans="1:27">
      <c r="A27" s="37" t="s">
        <v>1096</v>
      </c>
      <c r="B27" s="37" t="s">
        <v>21</v>
      </c>
      <c r="C27" s="37" t="s">
        <v>843</v>
      </c>
      <c r="D27" s="37" t="s">
        <v>844</v>
      </c>
      <c r="E27" s="37" t="s">
        <v>1047</v>
      </c>
      <c r="F27" s="37" t="s">
        <v>1106</v>
      </c>
      <c r="G27" s="37" t="s">
        <v>16</v>
      </c>
      <c r="H27" s="37" t="s">
        <v>818</v>
      </c>
      <c r="I27" s="37" t="s">
        <v>819</v>
      </c>
      <c r="J27" s="37" t="s">
        <v>175</v>
      </c>
      <c r="K27" s="37" t="s">
        <v>21</v>
      </c>
      <c r="L27" s="37" t="s">
        <v>654</v>
      </c>
      <c r="M27" s="37" t="s">
        <v>1099</v>
      </c>
      <c r="N27" s="37" t="s">
        <v>1099</v>
      </c>
      <c r="O27" s="37" t="s">
        <v>1099</v>
      </c>
      <c r="P27" s="37" t="s">
        <v>1099</v>
      </c>
      <c r="Q27" s="37" t="s">
        <v>21</v>
      </c>
      <c r="R27" s="37" t="s">
        <v>21</v>
      </c>
      <c r="S27" s="37" t="s">
        <v>21</v>
      </c>
      <c r="T27" s="37">
        <v>2020</v>
      </c>
      <c r="U27" s="37" t="s">
        <v>1099</v>
      </c>
      <c r="V27" s="37" t="s">
        <v>1099</v>
      </c>
      <c r="W27" s="37" t="s">
        <v>1103</v>
      </c>
      <c r="X27" s="37" t="s">
        <v>1099</v>
      </c>
      <c r="Y27" s="37" t="s">
        <v>1102</v>
      </c>
      <c r="Z27" s="123"/>
      <c r="AA27" s="123">
        <f>'[1]SET Plan calculation'!G13</f>
        <v>0.32612954364247815</v>
      </c>
    </row>
    <row r="28" spans="1:27">
      <c r="A28" s="37" t="s">
        <v>1096</v>
      </c>
      <c r="B28" s="37" t="s">
        <v>21</v>
      </c>
      <c r="C28" s="37" t="s">
        <v>843</v>
      </c>
      <c r="D28" s="37" t="s">
        <v>844</v>
      </c>
      <c r="E28" s="37" t="s">
        <v>1047</v>
      </c>
      <c r="F28" s="37" t="s">
        <v>1106</v>
      </c>
      <c r="G28" s="37" t="s">
        <v>16</v>
      </c>
      <c r="H28" s="37" t="s">
        <v>818</v>
      </c>
      <c r="I28" s="37" t="s">
        <v>819</v>
      </c>
      <c r="J28" s="37" t="s">
        <v>175</v>
      </c>
      <c r="K28" s="37" t="s">
        <v>21</v>
      </c>
      <c r="L28" s="37" t="s">
        <v>654</v>
      </c>
      <c r="M28" s="37" t="s">
        <v>1099</v>
      </c>
      <c r="N28" s="37" t="s">
        <v>1099</v>
      </c>
      <c r="O28" s="37" t="s">
        <v>1099</v>
      </c>
      <c r="P28" s="37" t="s">
        <v>1099</v>
      </c>
      <c r="Q28" s="37" t="s">
        <v>21</v>
      </c>
      <c r="R28" s="37" t="s">
        <v>21</v>
      </c>
      <c r="S28" s="37" t="s">
        <v>21</v>
      </c>
      <c r="T28" s="37">
        <v>2030</v>
      </c>
      <c r="U28" s="37" t="s">
        <v>1099</v>
      </c>
      <c r="V28" s="37" t="s">
        <v>1099</v>
      </c>
      <c r="W28" s="37" t="s">
        <v>1103</v>
      </c>
      <c r="X28" s="37" t="s">
        <v>1099</v>
      </c>
      <c r="Y28" s="37" t="s">
        <v>1102</v>
      </c>
      <c r="Z28" s="123"/>
      <c r="AA28" s="123">
        <f>'[1]SET Plan calculation'!I13</f>
        <v>0.22829068054973464</v>
      </c>
    </row>
    <row r="29" spans="1:27">
      <c r="A29" s="88" t="s">
        <v>1096</v>
      </c>
      <c r="B29" s="88" t="s">
        <v>21</v>
      </c>
      <c r="C29" s="88" t="s">
        <v>843</v>
      </c>
      <c r="D29" s="88" t="s">
        <v>844</v>
      </c>
      <c r="E29" s="88" t="s">
        <v>1107</v>
      </c>
      <c r="F29" s="88" t="s">
        <v>1108</v>
      </c>
      <c r="G29" s="88" t="s">
        <v>16</v>
      </c>
      <c r="H29" s="88" t="s">
        <v>818</v>
      </c>
      <c r="I29" s="88" t="s">
        <v>819</v>
      </c>
      <c r="J29" s="88" t="s">
        <v>175</v>
      </c>
      <c r="K29" s="88" t="s">
        <v>21</v>
      </c>
      <c r="L29" s="88" t="s">
        <v>654</v>
      </c>
      <c r="M29" s="88" t="s">
        <v>1099</v>
      </c>
      <c r="N29" s="88" t="s">
        <v>1099</v>
      </c>
      <c r="O29" s="88" t="s">
        <v>1099</v>
      </c>
      <c r="P29" s="88" t="s">
        <v>1099</v>
      </c>
      <c r="Q29" s="88" t="s">
        <v>21</v>
      </c>
      <c r="R29" s="88" t="s">
        <v>21</v>
      </c>
      <c r="S29" s="88" t="s">
        <v>21</v>
      </c>
      <c r="T29" s="88" t="s">
        <v>1099</v>
      </c>
      <c r="U29" s="88" t="s">
        <v>1099</v>
      </c>
      <c r="V29" s="88" t="s">
        <v>1099</v>
      </c>
      <c r="W29" s="88" t="s">
        <v>1099</v>
      </c>
      <c r="X29" s="88" t="s">
        <v>1099</v>
      </c>
      <c r="Y29" s="88" t="s">
        <v>1102</v>
      </c>
      <c r="Z29" s="124">
        <v>2020</v>
      </c>
    </row>
    <row r="30" spans="1:27">
      <c r="A30" s="88" t="s">
        <v>1096</v>
      </c>
      <c r="B30" s="88" t="s">
        <v>21</v>
      </c>
      <c r="C30" s="88" t="s">
        <v>843</v>
      </c>
      <c r="D30" s="88" t="s">
        <v>844</v>
      </c>
      <c r="E30" s="88" t="s">
        <v>1063</v>
      </c>
      <c r="F30" s="88" t="s">
        <v>1109</v>
      </c>
      <c r="G30" s="88" t="s">
        <v>16</v>
      </c>
      <c r="H30" s="88" t="s">
        <v>818</v>
      </c>
      <c r="I30" s="88" t="s">
        <v>819</v>
      </c>
      <c r="J30" s="88" t="s">
        <v>175</v>
      </c>
      <c r="K30" s="88" t="s">
        <v>21</v>
      </c>
      <c r="L30" s="88" t="s">
        <v>654</v>
      </c>
      <c r="M30" s="88" t="s">
        <v>1099</v>
      </c>
      <c r="N30" s="88" t="s">
        <v>1099</v>
      </c>
      <c r="O30" s="88" t="s">
        <v>1099</v>
      </c>
      <c r="P30" s="88" t="s">
        <v>1099</v>
      </c>
      <c r="Q30" s="88" t="s">
        <v>21</v>
      </c>
      <c r="R30" s="88" t="s">
        <v>21</v>
      </c>
      <c r="S30" s="88" t="s">
        <v>21</v>
      </c>
      <c r="T30" s="88" t="s">
        <v>1100</v>
      </c>
      <c r="U30" s="88" t="s">
        <v>1099</v>
      </c>
      <c r="V30" s="88" t="s">
        <v>1099</v>
      </c>
      <c r="W30" s="88" t="s">
        <v>1099</v>
      </c>
      <c r="X30" s="88" t="s">
        <v>1099</v>
      </c>
      <c r="Y30" s="88" t="s">
        <v>1102</v>
      </c>
      <c r="Z30" s="124">
        <v>20</v>
      </c>
    </row>
    <row r="31" spans="1:27">
      <c r="A31" s="88" t="s">
        <v>1096</v>
      </c>
      <c r="B31" s="88" t="s">
        <v>21</v>
      </c>
      <c r="C31" s="88" t="s">
        <v>843</v>
      </c>
      <c r="D31" s="88" t="s">
        <v>844</v>
      </c>
      <c r="E31" s="88" t="s">
        <v>1110</v>
      </c>
      <c r="F31" s="88" t="s">
        <v>1111</v>
      </c>
      <c r="G31" s="88" t="s">
        <v>16</v>
      </c>
      <c r="H31" s="88" t="s">
        <v>818</v>
      </c>
      <c r="I31" s="88" t="s">
        <v>819</v>
      </c>
      <c r="J31" s="88" t="s">
        <v>175</v>
      </c>
      <c r="K31" s="88" t="s">
        <v>21</v>
      </c>
      <c r="L31" s="88" t="s">
        <v>654</v>
      </c>
      <c r="M31" s="88" t="s">
        <v>1099</v>
      </c>
      <c r="N31" s="88" t="s">
        <v>1099</v>
      </c>
      <c r="O31" s="88" t="s">
        <v>1099</v>
      </c>
      <c r="P31" s="88" t="s">
        <v>1099</v>
      </c>
      <c r="Q31" s="88" t="s">
        <v>21</v>
      </c>
      <c r="R31" s="88" t="s">
        <v>21</v>
      </c>
      <c r="S31" s="88" t="s">
        <v>21</v>
      </c>
      <c r="T31" s="88" t="s">
        <v>1100</v>
      </c>
      <c r="U31" s="88" t="s">
        <v>1112</v>
      </c>
      <c r="V31" s="88" t="s">
        <v>1099</v>
      </c>
      <c r="W31" s="88" t="s">
        <v>1099</v>
      </c>
      <c r="X31" s="88" t="s">
        <v>1113</v>
      </c>
      <c r="Y31" s="88" t="s">
        <v>1102</v>
      </c>
      <c r="Z31" s="76">
        <v>5</v>
      </c>
      <c r="AA31" s="128">
        <f>[1]Data!E5</f>
        <v>6.11</v>
      </c>
    </row>
    <row r="32" spans="1:27">
      <c r="A32" s="88" t="s">
        <v>1096</v>
      </c>
      <c r="B32" s="88" t="s">
        <v>21</v>
      </c>
      <c r="C32" s="88" t="s">
        <v>843</v>
      </c>
      <c r="D32" s="88" t="s">
        <v>844</v>
      </c>
      <c r="E32" s="88" t="s">
        <v>1110</v>
      </c>
      <c r="F32" s="88" t="s">
        <v>1111</v>
      </c>
      <c r="G32" s="88" t="s">
        <v>16</v>
      </c>
      <c r="H32" s="88" t="s">
        <v>818</v>
      </c>
      <c r="I32" s="88" t="s">
        <v>819</v>
      </c>
      <c r="J32" s="88" t="s">
        <v>175</v>
      </c>
      <c r="K32" s="88" t="s">
        <v>21</v>
      </c>
      <c r="L32" s="88" t="s">
        <v>654</v>
      </c>
      <c r="M32" s="88" t="s">
        <v>1099</v>
      </c>
      <c r="N32" s="88" t="s">
        <v>1099</v>
      </c>
      <c r="O32" s="88" t="s">
        <v>1099</v>
      </c>
      <c r="P32" s="88" t="s">
        <v>1099</v>
      </c>
      <c r="Q32" s="88" t="s">
        <v>21</v>
      </c>
      <c r="R32" s="88" t="s">
        <v>21</v>
      </c>
      <c r="S32" s="88" t="s">
        <v>21</v>
      </c>
      <c r="T32" s="88" t="s">
        <v>1100</v>
      </c>
      <c r="U32" s="88" t="s">
        <v>1118</v>
      </c>
      <c r="V32" s="88" t="s">
        <v>1099</v>
      </c>
      <c r="W32" s="88" t="s">
        <v>1099</v>
      </c>
      <c r="X32" s="88" t="s">
        <v>1113</v>
      </c>
      <c r="Y32" s="88" t="s">
        <v>1102</v>
      </c>
      <c r="Z32" s="76">
        <v>9.3000000000000005E-4</v>
      </c>
      <c r="AA32" s="124">
        <v>0</v>
      </c>
    </row>
    <row r="33" spans="1:27">
      <c r="A33" s="88" t="s">
        <v>1096</v>
      </c>
      <c r="B33" s="88" t="s">
        <v>21</v>
      </c>
      <c r="C33" s="88" t="s">
        <v>843</v>
      </c>
      <c r="D33" s="88" t="s">
        <v>844</v>
      </c>
      <c r="E33" s="88" t="s">
        <v>1110</v>
      </c>
      <c r="F33" s="88" t="s">
        <v>1111</v>
      </c>
      <c r="G33" s="88" t="s">
        <v>16</v>
      </c>
      <c r="H33" s="88" t="s">
        <v>818</v>
      </c>
      <c r="I33" s="88" t="s">
        <v>819</v>
      </c>
      <c r="J33" s="88" t="s">
        <v>175</v>
      </c>
      <c r="K33" s="88" t="s">
        <v>21</v>
      </c>
      <c r="L33" s="88" t="s">
        <v>654</v>
      </c>
      <c r="M33" s="88" t="s">
        <v>1099</v>
      </c>
      <c r="N33" s="88" t="s">
        <v>1099</v>
      </c>
      <c r="O33" s="88" t="s">
        <v>1099</v>
      </c>
      <c r="P33" s="88" t="s">
        <v>1099</v>
      </c>
      <c r="Q33" s="88" t="s">
        <v>21</v>
      </c>
      <c r="R33" s="88" t="s">
        <v>21</v>
      </c>
      <c r="S33" s="88" t="s">
        <v>21</v>
      </c>
      <c r="T33" s="88" t="s">
        <v>1100</v>
      </c>
      <c r="U33" s="88" t="s">
        <v>1117</v>
      </c>
      <c r="V33" s="88" t="s">
        <v>1099</v>
      </c>
      <c r="W33" s="88" t="s">
        <v>1099</v>
      </c>
      <c r="X33" s="88" t="s">
        <v>1113</v>
      </c>
      <c r="Y33" s="88" t="s">
        <v>1102</v>
      </c>
      <c r="Z33" s="76">
        <v>1.8E-3</v>
      </c>
      <c r="AA33" s="122">
        <f>[1]Data!E10</f>
        <v>1.0533429187634795E-2</v>
      </c>
    </row>
    <row r="34" spans="1:27">
      <c r="A34" s="125" t="s">
        <v>1096</v>
      </c>
      <c r="B34" s="125" t="s">
        <v>21</v>
      </c>
      <c r="C34" s="125" t="s">
        <v>843</v>
      </c>
      <c r="D34" s="125" t="s">
        <v>844</v>
      </c>
      <c r="E34" s="125" t="s">
        <v>1110</v>
      </c>
      <c r="F34" s="125" t="s">
        <v>1111</v>
      </c>
      <c r="G34" s="125" t="s">
        <v>16</v>
      </c>
      <c r="H34" s="125" t="s">
        <v>818</v>
      </c>
      <c r="I34" s="125" t="s">
        <v>819</v>
      </c>
      <c r="J34" s="125" t="s">
        <v>175</v>
      </c>
      <c r="K34" s="125" t="s">
        <v>21</v>
      </c>
      <c r="L34" s="125" t="s">
        <v>654</v>
      </c>
      <c r="M34" s="125" t="s">
        <v>1099</v>
      </c>
      <c r="N34" s="125" t="s">
        <v>1099</v>
      </c>
      <c r="O34" s="125" t="s">
        <v>1099</v>
      </c>
      <c r="P34" s="125" t="s">
        <v>1099</v>
      </c>
      <c r="Q34" s="125" t="s">
        <v>21</v>
      </c>
      <c r="R34" s="125" t="s">
        <v>21</v>
      </c>
      <c r="S34" s="125" t="s">
        <v>21</v>
      </c>
      <c r="T34" s="125" t="s">
        <v>1100</v>
      </c>
      <c r="U34" s="125" t="s">
        <v>1119</v>
      </c>
      <c r="V34" s="125" t="s">
        <v>1099</v>
      </c>
      <c r="W34" s="125" t="s">
        <v>1099</v>
      </c>
      <c r="X34" s="125" t="s">
        <v>1113</v>
      </c>
      <c r="Y34" s="125" t="s">
        <v>1102</v>
      </c>
      <c r="Z34" s="129">
        <v>1.1422399999999999E-2</v>
      </c>
      <c r="AA34" s="124">
        <f>0</f>
        <v>0</v>
      </c>
    </row>
    <row r="35" spans="1:27">
      <c r="A35" s="88" t="s">
        <v>1096</v>
      </c>
      <c r="B35" s="88" t="s">
        <v>21</v>
      </c>
      <c r="C35" s="88" t="s">
        <v>837</v>
      </c>
      <c r="D35" s="88" t="s">
        <v>838</v>
      </c>
      <c r="E35" s="88" t="s">
        <v>1097</v>
      </c>
      <c r="F35" s="88" t="s">
        <v>1098</v>
      </c>
      <c r="G35" s="88" t="s">
        <v>16</v>
      </c>
      <c r="H35" s="88" t="s">
        <v>818</v>
      </c>
      <c r="I35" s="88" t="s">
        <v>834</v>
      </c>
      <c r="J35" s="88" t="s">
        <v>175</v>
      </c>
      <c r="K35" s="88" t="s">
        <v>21</v>
      </c>
      <c r="L35" s="88" t="s">
        <v>654</v>
      </c>
      <c r="M35" s="88" t="s">
        <v>1099</v>
      </c>
      <c r="N35" s="88" t="s">
        <v>1099</v>
      </c>
      <c r="O35" s="88" t="s">
        <v>1099</v>
      </c>
      <c r="P35" s="88" t="s">
        <v>1099</v>
      </c>
      <c r="Q35" s="88" t="s">
        <v>21</v>
      </c>
      <c r="R35" s="88" t="s">
        <v>21</v>
      </c>
      <c r="S35" s="88" t="s">
        <v>21</v>
      </c>
      <c r="T35" s="88" t="s">
        <v>1100</v>
      </c>
      <c r="U35" s="88" t="s">
        <v>1099</v>
      </c>
      <c r="V35" s="88" t="s">
        <v>1099</v>
      </c>
      <c r="W35" s="88" t="s">
        <v>1101</v>
      </c>
      <c r="X35" s="88" t="s">
        <v>1099</v>
      </c>
      <c r="Y35" s="88" t="s">
        <v>1102</v>
      </c>
      <c r="Z35" s="124">
        <v>2.3992911185331599E-3</v>
      </c>
    </row>
    <row r="36" spans="1:27">
      <c r="A36" s="88" t="s">
        <v>1096</v>
      </c>
      <c r="B36" s="88" t="s">
        <v>21</v>
      </c>
      <c r="C36" s="88" t="s">
        <v>837</v>
      </c>
      <c r="D36" s="88" t="s">
        <v>838</v>
      </c>
      <c r="E36" s="88" t="s">
        <v>927</v>
      </c>
      <c r="F36" s="88" t="s">
        <v>1104</v>
      </c>
      <c r="G36" s="88" t="s">
        <v>16</v>
      </c>
      <c r="H36" s="88" t="s">
        <v>818</v>
      </c>
      <c r="I36" s="88" t="s">
        <v>834</v>
      </c>
      <c r="J36" s="88" t="s">
        <v>175</v>
      </c>
      <c r="K36" s="88" t="s">
        <v>21</v>
      </c>
      <c r="L36" s="88" t="s">
        <v>654</v>
      </c>
      <c r="M36" s="88" t="s">
        <v>1099</v>
      </c>
      <c r="N36" s="88" t="s">
        <v>1099</v>
      </c>
      <c r="O36" s="88" t="s">
        <v>1099</v>
      </c>
      <c r="P36" s="88" t="s">
        <v>1099</v>
      </c>
      <c r="Q36" s="88" t="s">
        <v>21</v>
      </c>
      <c r="R36" s="88" t="s">
        <v>21</v>
      </c>
      <c r="S36" s="88" t="s">
        <v>21</v>
      </c>
      <c r="T36" s="88" t="s">
        <v>1120</v>
      </c>
      <c r="U36" s="88" t="s">
        <v>1099</v>
      </c>
      <c r="V36" s="88" t="s">
        <v>1099</v>
      </c>
      <c r="W36" s="76" t="s">
        <v>1101</v>
      </c>
      <c r="X36" s="88" t="s">
        <v>1099</v>
      </c>
      <c r="Y36" s="88" t="s">
        <v>1102</v>
      </c>
      <c r="Z36" s="76">
        <v>0.25628791493422398</v>
      </c>
      <c r="AA36" s="120">
        <f>[1]Data!F12</f>
        <v>0.62692608764664515</v>
      </c>
    </row>
    <row r="37" spans="1:27">
      <c r="A37" s="88" t="s">
        <v>1096</v>
      </c>
      <c r="B37" s="88" t="s">
        <v>21</v>
      </c>
      <c r="C37" s="88" t="s">
        <v>837</v>
      </c>
      <c r="D37" s="88" t="s">
        <v>838</v>
      </c>
      <c r="E37" s="88" t="s">
        <v>927</v>
      </c>
      <c r="F37" s="88" t="s">
        <v>1104</v>
      </c>
      <c r="G37" s="88" t="s">
        <v>16</v>
      </c>
      <c r="H37" s="88" t="s">
        <v>818</v>
      </c>
      <c r="I37" s="88" t="s">
        <v>834</v>
      </c>
      <c r="J37" s="88" t="s">
        <v>175</v>
      </c>
      <c r="K37" s="88" t="s">
        <v>21</v>
      </c>
      <c r="L37" s="88" t="s">
        <v>654</v>
      </c>
      <c r="M37" s="88" t="s">
        <v>1099</v>
      </c>
      <c r="N37" s="88" t="s">
        <v>1099</v>
      </c>
      <c r="O37" s="88" t="s">
        <v>1099</v>
      </c>
      <c r="P37" s="88" t="s">
        <v>1099</v>
      </c>
      <c r="Q37" s="88" t="s">
        <v>21</v>
      </c>
      <c r="R37" s="88" t="s">
        <v>21</v>
      </c>
      <c r="S37" s="88" t="s">
        <v>21</v>
      </c>
      <c r="T37" s="88" t="s">
        <v>1121</v>
      </c>
      <c r="U37" s="88" t="s">
        <v>1099</v>
      </c>
      <c r="V37" s="88" t="s">
        <v>1099</v>
      </c>
      <c r="W37" s="76" t="s">
        <v>1101</v>
      </c>
      <c r="X37" s="88" t="s">
        <v>1099</v>
      </c>
      <c r="Y37" s="88" t="s">
        <v>1102</v>
      </c>
      <c r="Z37" s="76">
        <v>0.24603639833685501</v>
      </c>
      <c r="AA37" s="120">
        <f>AA36</f>
        <v>0.62692608764664515</v>
      </c>
    </row>
    <row r="38" spans="1:27">
      <c r="A38" s="88" t="s">
        <v>1096</v>
      </c>
      <c r="B38" s="88" t="s">
        <v>21</v>
      </c>
      <c r="C38" s="88" t="s">
        <v>837</v>
      </c>
      <c r="D38" s="88" t="s">
        <v>838</v>
      </c>
      <c r="E38" s="88" t="s">
        <v>927</v>
      </c>
      <c r="F38" s="88" t="s">
        <v>1104</v>
      </c>
      <c r="G38" s="88" t="s">
        <v>16</v>
      </c>
      <c r="H38" s="88" t="s">
        <v>818</v>
      </c>
      <c r="I38" s="88" t="s">
        <v>834</v>
      </c>
      <c r="J38" s="88" t="s">
        <v>175</v>
      </c>
      <c r="K38" s="88" t="s">
        <v>21</v>
      </c>
      <c r="L38" s="88" t="s">
        <v>654</v>
      </c>
      <c r="M38" s="88" t="s">
        <v>1099</v>
      </c>
      <c r="N38" s="88" t="s">
        <v>1099</v>
      </c>
      <c r="O38" s="88" t="s">
        <v>1099</v>
      </c>
      <c r="P38" s="88" t="s">
        <v>1099</v>
      </c>
      <c r="Q38" s="88" t="s">
        <v>21</v>
      </c>
      <c r="R38" s="88" t="s">
        <v>21</v>
      </c>
      <c r="S38" s="88" t="s">
        <v>21</v>
      </c>
      <c r="T38" s="88" t="s">
        <v>1122</v>
      </c>
      <c r="U38" s="88" t="s">
        <v>1099</v>
      </c>
      <c r="V38" s="88" t="s">
        <v>1099</v>
      </c>
      <c r="W38" s="76" t="s">
        <v>1101</v>
      </c>
      <c r="X38" s="88" t="s">
        <v>1099</v>
      </c>
      <c r="Y38" s="88" t="s">
        <v>1102</v>
      </c>
      <c r="Z38" s="76">
        <v>0.20759321109672099</v>
      </c>
      <c r="AA38" s="120">
        <f t="shared" ref="AA38:AA39" si="0">AA37</f>
        <v>0.62692608764664515</v>
      </c>
    </row>
    <row r="39" spans="1:27">
      <c r="A39" s="88" t="s">
        <v>1096</v>
      </c>
      <c r="B39" s="88" t="s">
        <v>21</v>
      </c>
      <c r="C39" s="88" t="s">
        <v>837</v>
      </c>
      <c r="D39" s="88" t="s">
        <v>838</v>
      </c>
      <c r="E39" s="88" t="s">
        <v>927</v>
      </c>
      <c r="F39" s="88" t="s">
        <v>1104</v>
      </c>
      <c r="G39" s="88" t="s">
        <v>16</v>
      </c>
      <c r="H39" s="88" t="s">
        <v>818</v>
      </c>
      <c r="I39" s="88" t="s">
        <v>834</v>
      </c>
      <c r="J39" s="88" t="s">
        <v>175</v>
      </c>
      <c r="K39" s="88" t="s">
        <v>21</v>
      </c>
      <c r="L39" s="88" t="s">
        <v>654</v>
      </c>
      <c r="M39" s="88" t="s">
        <v>1099</v>
      </c>
      <c r="N39" s="88" t="s">
        <v>1099</v>
      </c>
      <c r="O39" s="88" t="s">
        <v>1099</v>
      </c>
      <c r="P39" s="88" t="s">
        <v>1099</v>
      </c>
      <c r="Q39" s="88" t="s">
        <v>21</v>
      </c>
      <c r="R39" s="88" t="s">
        <v>21</v>
      </c>
      <c r="S39" s="88" t="s">
        <v>21</v>
      </c>
      <c r="T39" s="88" t="s">
        <v>1123</v>
      </c>
      <c r="U39" s="88" t="s">
        <v>1099</v>
      </c>
      <c r="V39" s="88" t="s">
        <v>1099</v>
      </c>
      <c r="W39" s="76" t="s">
        <v>1101</v>
      </c>
      <c r="X39" s="88" t="s">
        <v>1099</v>
      </c>
      <c r="Y39" s="88" t="s">
        <v>1102</v>
      </c>
      <c r="Z39" s="76">
        <v>0.18452729875264101</v>
      </c>
      <c r="AA39" s="120">
        <f t="shared" si="0"/>
        <v>0.62692608764664515</v>
      </c>
    </row>
    <row r="40" spans="1:27">
      <c r="A40" s="88" t="s">
        <v>1096</v>
      </c>
      <c r="B40" s="88" t="s">
        <v>21</v>
      </c>
      <c r="C40" s="88" t="s">
        <v>837</v>
      </c>
      <c r="D40" s="88" t="s">
        <v>838</v>
      </c>
      <c r="E40" s="88" t="s">
        <v>1047</v>
      </c>
      <c r="F40" s="88" t="s">
        <v>1106</v>
      </c>
      <c r="G40" s="88" t="s">
        <v>16</v>
      </c>
      <c r="H40" s="88" t="s">
        <v>818</v>
      </c>
      <c r="I40" s="88" t="s">
        <v>834</v>
      </c>
      <c r="J40" s="88" t="s">
        <v>175</v>
      </c>
      <c r="K40" s="88" t="s">
        <v>21</v>
      </c>
      <c r="L40" s="88" t="s">
        <v>654</v>
      </c>
      <c r="M40" s="88" t="s">
        <v>1099</v>
      </c>
      <c r="N40" s="88" t="s">
        <v>1099</v>
      </c>
      <c r="O40" s="88" t="s">
        <v>1099</v>
      </c>
      <c r="P40" s="88" t="s">
        <v>1099</v>
      </c>
      <c r="Q40" s="88" t="s">
        <v>21</v>
      </c>
      <c r="R40" s="88" t="s">
        <v>21</v>
      </c>
      <c r="S40" s="88" t="s">
        <v>21</v>
      </c>
      <c r="T40" s="88" t="s">
        <v>1100</v>
      </c>
      <c r="U40" s="88" t="s">
        <v>1099</v>
      </c>
      <c r="V40" s="88" t="s">
        <v>1099</v>
      </c>
      <c r="W40" s="76" t="s">
        <v>1101</v>
      </c>
      <c r="X40" s="88" t="s">
        <v>1099</v>
      </c>
      <c r="Y40" s="88" t="s">
        <v>1102</v>
      </c>
      <c r="Z40" s="76">
        <v>5.3561870356485602E-2</v>
      </c>
      <c r="AA40" s="120">
        <f>[1]Data!F13</f>
        <v>1.8807782629399354E-2</v>
      </c>
    </row>
    <row r="41" spans="1:27">
      <c r="A41" s="88" t="s">
        <v>1096</v>
      </c>
      <c r="B41" s="88" t="s">
        <v>21</v>
      </c>
      <c r="C41" s="88" t="s">
        <v>837</v>
      </c>
      <c r="D41" s="88" t="s">
        <v>838</v>
      </c>
      <c r="E41" s="88" t="s">
        <v>1107</v>
      </c>
      <c r="F41" s="88" t="s">
        <v>1108</v>
      </c>
      <c r="G41" s="88" t="s">
        <v>16</v>
      </c>
      <c r="H41" s="88" t="s">
        <v>818</v>
      </c>
      <c r="I41" s="88" t="s">
        <v>834</v>
      </c>
      <c r="J41" s="88" t="s">
        <v>175</v>
      </c>
      <c r="K41" s="88" t="s">
        <v>21</v>
      </c>
      <c r="L41" s="88" t="s">
        <v>654</v>
      </c>
      <c r="M41" s="88" t="s">
        <v>1099</v>
      </c>
      <c r="N41" s="88" t="s">
        <v>1099</v>
      </c>
      <c r="O41" s="88" t="s">
        <v>1099</v>
      </c>
      <c r="P41" s="88" t="s">
        <v>1099</v>
      </c>
      <c r="Q41" s="88" t="s">
        <v>21</v>
      </c>
      <c r="R41" s="88" t="s">
        <v>21</v>
      </c>
      <c r="S41" s="88" t="s">
        <v>21</v>
      </c>
      <c r="T41" s="88" t="s">
        <v>1099</v>
      </c>
      <c r="U41" s="88" t="s">
        <v>1099</v>
      </c>
      <c r="V41" s="88" t="s">
        <v>1099</v>
      </c>
      <c r="W41" s="88" t="s">
        <v>1099</v>
      </c>
      <c r="X41" s="88" t="s">
        <v>1099</v>
      </c>
      <c r="Y41" s="88" t="s">
        <v>1102</v>
      </c>
      <c r="Z41" s="124">
        <v>2015</v>
      </c>
    </row>
    <row r="42" spans="1:27">
      <c r="A42" s="88" t="s">
        <v>1096</v>
      </c>
      <c r="B42" s="88" t="s">
        <v>21</v>
      </c>
      <c r="C42" s="88" t="s">
        <v>837</v>
      </c>
      <c r="D42" s="88" t="s">
        <v>838</v>
      </c>
      <c r="E42" s="88" t="s">
        <v>1063</v>
      </c>
      <c r="F42" s="88" t="s">
        <v>1109</v>
      </c>
      <c r="G42" s="88" t="s">
        <v>16</v>
      </c>
      <c r="H42" s="88" t="s">
        <v>818</v>
      </c>
      <c r="I42" s="88" t="s">
        <v>834</v>
      </c>
      <c r="J42" s="88" t="s">
        <v>175</v>
      </c>
      <c r="K42" s="88" t="s">
        <v>21</v>
      </c>
      <c r="L42" s="88" t="s">
        <v>654</v>
      </c>
      <c r="M42" s="88" t="s">
        <v>1099</v>
      </c>
      <c r="N42" s="88" t="s">
        <v>1099</v>
      </c>
      <c r="O42" s="88" t="s">
        <v>1099</v>
      </c>
      <c r="P42" s="88" t="s">
        <v>1099</v>
      </c>
      <c r="Q42" s="88" t="s">
        <v>21</v>
      </c>
      <c r="R42" s="88" t="s">
        <v>21</v>
      </c>
      <c r="S42" s="88" t="s">
        <v>21</v>
      </c>
      <c r="T42" s="88" t="s">
        <v>1100</v>
      </c>
      <c r="U42" s="88" t="s">
        <v>1099</v>
      </c>
      <c r="V42" s="88" t="s">
        <v>1099</v>
      </c>
      <c r="W42" s="88" t="s">
        <v>1099</v>
      </c>
      <c r="X42" s="88" t="s">
        <v>1099</v>
      </c>
      <c r="Y42" s="88" t="s">
        <v>1102</v>
      </c>
      <c r="Z42" s="124">
        <v>20</v>
      </c>
    </row>
    <row r="43" spans="1:27">
      <c r="A43" s="88" t="s">
        <v>1096</v>
      </c>
      <c r="B43" s="88" t="s">
        <v>21</v>
      </c>
      <c r="C43" s="88" t="s">
        <v>837</v>
      </c>
      <c r="D43" s="88" t="s">
        <v>838</v>
      </c>
      <c r="E43" s="88" t="s">
        <v>1110</v>
      </c>
      <c r="F43" s="88" t="s">
        <v>1111</v>
      </c>
      <c r="G43" s="88" t="s">
        <v>16</v>
      </c>
      <c r="H43" s="88" t="s">
        <v>818</v>
      </c>
      <c r="I43" s="88" t="s">
        <v>834</v>
      </c>
      <c r="J43" s="88" t="s">
        <v>175</v>
      </c>
      <c r="K43" s="88" t="s">
        <v>21</v>
      </c>
      <c r="L43" s="88" t="s">
        <v>654</v>
      </c>
      <c r="M43" s="88" t="s">
        <v>1099</v>
      </c>
      <c r="N43" s="88" t="s">
        <v>1099</v>
      </c>
      <c r="O43" s="88" t="s">
        <v>1099</v>
      </c>
      <c r="P43" s="88" t="s">
        <v>1099</v>
      </c>
      <c r="Q43" s="88" t="s">
        <v>21</v>
      </c>
      <c r="R43" s="88" t="s">
        <v>21</v>
      </c>
      <c r="S43" s="88" t="s">
        <v>21</v>
      </c>
      <c r="T43" s="88" t="s">
        <v>1100</v>
      </c>
      <c r="U43" s="88" t="s">
        <v>1124</v>
      </c>
      <c r="V43" s="88" t="s">
        <v>1099</v>
      </c>
      <c r="W43" s="88" t="s">
        <v>1099</v>
      </c>
      <c r="X43" s="88" t="s">
        <v>1113</v>
      </c>
      <c r="Y43" s="88" t="s">
        <v>1102</v>
      </c>
      <c r="Z43" s="76">
        <v>1.1587485515643099</v>
      </c>
      <c r="AA43" s="120">
        <f>[1]Data!F5</f>
        <v>1.2175541878512128</v>
      </c>
    </row>
    <row r="44" spans="1:27">
      <c r="A44" s="88" t="s">
        <v>1096</v>
      </c>
      <c r="B44" s="88" t="s">
        <v>21</v>
      </c>
      <c r="C44" s="88" t="s">
        <v>837</v>
      </c>
      <c r="D44" s="88" t="s">
        <v>838</v>
      </c>
      <c r="E44" s="88" t="s">
        <v>1110</v>
      </c>
      <c r="F44" s="88" t="s">
        <v>1111</v>
      </c>
      <c r="G44" s="88" t="s">
        <v>16</v>
      </c>
      <c r="H44" s="88" t="s">
        <v>818</v>
      </c>
      <c r="I44" s="88" t="s">
        <v>834</v>
      </c>
      <c r="J44" s="88" t="s">
        <v>175</v>
      </c>
      <c r="K44" s="88" t="s">
        <v>21</v>
      </c>
      <c r="L44" s="88" t="s">
        <v>654</v>
      </c>
      <c r="M44" s="88" t="s">
        <v>1099</v>
      </c>
      <c r="N44" s="88" t="s">
        <v>1099</v>
      </c>
      <c r="O44" s="88" t="s">
        <v>1099</v>
      </c>
      <c r="P44" s="88" t="s">
        <v>1099</v>
      </c>
      <c r="Q44" s="88" t="s">
        <v>21</v>
      </c>
      <c r="R44" s="88" t="s">
        <v>21</v>
      </c>
      <c r="S44" s="88" t="s">
        <v>21</v>
      </c>
      <c r="T44" s="88" t="s">
        <v>1100</v>
      </c>
      <c r="U44" s="88" t="s">
        <v>1125</v>
      </c>
      <c r="V44" s="88" t="s">
        <v>1099</v>
      </c>
      <c r="W44" s="88" t="s">
        <v>1099</v>
      </c>
      <c r="X44" s="88" t="s">
        <v>1113</v>
      </c>
      <c r="Y44" s="88" t="s">
        <v>1102</v>
      </c>
      <c r="Z44" s="124">
        <v>2.4000000000000001E-4</v>
      </c>
    </row>
    <row r="45" spans="1:27">
      <c r="A45" s="88" t="s">
        <v>1096</v>
      </c>
      <c r="B45" s="88" t="s">
        <v>21</v>
      </c>
      <c r="C45" s="88" t="s">
        <v>837</v>
      </c>
      <c r="D45" s="88" t="s">
        <v>838</v>
      </c>
      <c r="E45" s="88" t="s">
        <v>1110</v>
      </c>
      <c r="F45" s="88" t="s">
        <v>1111</v>
      </c>
      <c r="G45" s="88" t="s">
        <v>16</v>
      </c>
      <c r="H45" s="88" t="s">
        <v>818</v>
      </c>
      <c r="I45" s="88" t="s">
        <v>834</v>
      </c>
      <c r="J45" s="88" t="s">
        <v>175</v>
      </c>
      <c r="K45" s="88" t="s">
        <v>21</v>
      </c>
      <c r="L45" s="88" t="s">
        <v>654</v>
      </c>
      <c r="M45" s="88" t="s">
        <v>1099</v>
      </c>
      <c r="N45" s="88" t="s">
        <v>1099</v>
      </c>
      <c r="O45" s="88" t="s">
        <v>1099</v>
      </c>
      <c r="P45" s="88" t="s">
        <v>1099</v>
      </c>
      <c r="Q45" s="88" t="s">
        <v>21</v>
      </c>
      <c r="R45" s="88" t="s">
        <v>21</v>
      </c>
      <c r="S45" s="88" t="s">
        <v>21</v>
      </c>
      <c r="T45" s="88" t="s">
        <v>1100</v>
      </c>
      <c r="U45" s="88" t="s">
        <v>1126</v>
      </c>
      <c r="V45" s="88" t="s">
        <v>1099</v>
      </c>
      <c r="W45" s="88" t="s">
        <v>1099</v>
      </c>
      <c r="X45" s="88" t="s">
        <v>1113</v>
      </c>
      <c r="Y45" s="88" t="s">
        <v>1102</v>
      </c>
      <c r="Z45" s="130">
        <v>5.0639999999999999E-3</v>
      </c>
      <c r="AA45" s="118">
        <f>[1]Data!F8</f>
        <v>3.7312000000000001E-3</v>
      </c>
    </row>
    <row r="46" spans="1:27">
      <c r="A46" s="88" t="s">
        <v>1096</v>
      </c>
      <c r="B46" s="88" t="s">
        <v>21</v>
      </c>
      <c r="C46" s="88" t="s">
        <v>837</v>
      </c>
      <c r="D46" s="88" t="s">
        <v>838</v>
      </c>
      <c r="E46" s="88" t="s">
        <v>1110</v>
      </c>
      <c r="F46" s="88" t="s">
        <v>1111</v>
      </c>
      <c r="G46" s="88" t="s">
        <v>16</v>
      </c>
      <c r="H46" s="88" t="s">
        <v>818</v>
      </c>
      <c r="I46" s="88" t="s">
        <v>834</v>
      </c>
      <c r="J46" s="88" t="s">
        <v>175</v>
      </c>
      <c r="K46" s="88" t="s">
        <v>21</v>
      </c>
      <c r="L46" s="88" t="s">
        <v>654</v>
      </c>
      <c r="M46" s="88" t="s">
        <v>1099</v>
      </c>
      <c r="N46" s="88" t="s">
        <v>1099</v>
      </c>
      <c r="O46" s="88" t="s">
        <v>1099</v>
      </c>
      <c r="P46" s="88" t="s">
        <v>1099</v>
      </c>
      <c r="Q46" s="88" t="s">
        <v>21</v>
      </c>
      <c r="R46" s="88" t="s">
        <v>21</v>
      </c>
      <c r="S46" s="88" t="s">
        <v>21</v>
      </c>
      <c r="T46" s="88" t="s">
        <v>1100</v>
      </c>
      <c r="U46" s="88" t="s">
        <v>1127</v>
      </c>
      <c r="V46" s="88" t="s">
        <v>1099</v>
      </c>
      <c r="W46" s="88" t="s">
        <v>1099</v>
      </c>
      <c r="X46" s="88" t="s">
        <v>1113</v>
      </c>
      <c r="Y46" s="88" t="s">
        <v>1102</v>
      </c>
      <c r="Z46" s="76">
        <v>5.9716347350087101E-3</v>
      </c>
      <c r="AA46" s="124">
        <v>0</v>
      </c>
    </row>
    <row r="47" spans="1:27">
      <c r="A47" s="88" t="s">
        <v>1096</v>
      </c>
      <c r="B47" s="88" t="s">
        <v>21</v>
      </c>
      <c r="C47" s="88" t="s">
        <v>837</v>
      </c>
      <c r="D47" s="88" t="s">
        <v>838</v>
      </c>
      <c r="E47" s="88" t="s">
        <v>1110</v>
      </c>
      <c r="F47" s="88" t="s">
        <v>1111</v>
      </c>
      <c r="G47" s="88" t="s">
        <v>16</v>
      </c>
      <c r="H47" s="88" t="s">
        <v>818</v>
      </c>
      <c r="I47" s="88" t="s">
        <v>834</v>
      </c>
      <c r="J47" s="88" t="s">
        <v>175</v>
      </c>
      <c r="K47" s="88" t="s">
        <v>21</v>
      </c>
      <c r="L47" s="88" t="s">
        <v>654</v>
      </c>
      <c r="M47" s="88" t="s">
        <v>1099</v>
      </c>
      <c r="N47" s="88" t="s">
        <v>1099</v>
      </c>
      <c r="O47" s="88" t="s">
        <v>1099</v>
      </c>
      <c r="P47" s="88" t="s">
        <v>1099</v>
      </c>
      <c r="Q47" s="88" t="s">
        <v>21</v>
      </c>
      <c r="R47" s="88" t="s">
        <v>21</v>
      </c>
      <c r="S47" s="88" t="s">
        <v>21</v>
      </c>
      <c r="T47" s="88" t="s">
        <v>1100</v>
      </c>
      <c r="U47" s="88" t="s">
        <v>1128</v>
      </c>
      <c r="V47" s="88" t="s">
        <v>1099</v>
      </c>
      <c r="W47" s="88" t="s">
        <v>1099</v>
      </c>
      <c r="X47" s="88" t="s">
        <v>1113</v>
      </c>
      <c r="Y47" s="88" t="s">
        <v>1102</v>
      </c>
      <c r="Z47" s="76">
        <v>2.2392000000000001E-4</v>
      </c>
      <c r="AA47" s="124">
        <f>[1]Data!F10</f>
        <v>7.0400000000000004E-5</v>
      </c>
    </row>
    <row r="48" spans="1:27">
      <c r="A48" s="88" t="s">
        <v>1096</v>
      </c>
      <c r="B48" s="88" t="s">
        <v>21</v>
      </c>
      <c r="C48" s="88" t="s">
        <v>837</v>
      </c>
      <c r="D48" s="88" t="s">
        <v>838</v>
      </c>
      <c r="E48" s="88" t="s">
        <v>1110</v>
      </c>
      <c r="F48" s="88" t="s">
        <v>1111</v>
      </c>
      <c r="G48" s="88" t="s">
        <v>16</v>
      </c>
      <c r="H48" s="88" t="s">
        <v>818</v>
      </c>
      <c r="I48" s="88" t="s">
        <v>834</v>
      </c>
      <c r="J48" s="88" t="s">
        <v>175</v>
      </c>
      <c r="K48" s="88" t="s">
        <v>21</v>
      </c>
      <c r="L48" s="88" t="s">
        <v>654</v>
      </c>
      <c r="M48" s="88" t="s">
        <v>1099</v>
      </c>
      <c r="N48" s="88" t="s">
        <v>1099</v>
      </c>
      <c r="O48" s="88" t="s">
        <v>1099</v>
      </c>
      <c r="P48" s="88" t="s">
        <v>1099</v>
      </c>
      <c r="Q48" s="88" t="s">
        <v>21</v>
      </c>
      <c r="R48" s="88" t="s">
        <v>21</v>
      </c>
      <c r="S48" s="88" t="s">
        <v>21</v>
      </c>
      <c r="T48" s="88" t="s">
        <v>1100</v>
      </c>
      <c r="U48" s="88" t="s">
        <v>1129</v>
      </c>
      <c r="V48" s="88" t="s">
        <v>1099</v>
      </c>
      <c r="W48" s="88" t="s">
        <v>1099</v>
      </c>
      <c r="X48" s="88" t="s">
        <v>1113</v>
      </c>
      <c r="Y48" s="88" t="s">
        <v>1102</v>
      </c>
      <c r="Z48" s="76">
        <v>5.0399999999999999E-5</v>
      </c>
      <c r="AA48" s="124">
        <f>[1]Data!F11</f>
        <v>3.4760000000000005E-4</v>
      </c>
    </row>
    <row r="49" spans="1:27">
      <c r="A49" s="125" t="s">
        <v>1096</v>
      </c>
      <c r="B49" s="125" t="s">
        <v>21</v>
      </c>
      <c r="C49" s="125" t="s">
        <v>837</v>
      </c>
      <c r="D49" s="125" t="s">
        <v>838</v>
      </c>
      <c r="E49" s="125" t="s">
        <v>1110</v>
      </c>
      <c r="F49" s="125" t="s">
        <v>1111</v>
      </c>
      <c r="G49" s="125" t="s">
        <v>16</v>
      </c>
      <c r="H49" s="125" t="s">
        <v>818</v>
      </c>
      <c r="I49" s="125" t="s">
        <v>834</v>
      </c>
      <c r="J49" s="125" t="s">
        <v>175</v>
      </c>
      <c r="K49" s="125" t="s">
        <v>21</v>
      </c>
      <c r="L49" s="125" t="s">
        <v>654</v>
      </c>
      <c r="M49" s="125" t="s">
        <v>1099</v>
      </c>
      <c r="N49" s="125" t="s">
        <v>1099</v>
      </c>
      <c r="O49" s="125" t="s">
        <v>1099</v>
      </c>
      <c r="P49" s="125" t="s">
        <v>1099</v>
      </c>
      <c r="Q49" s="125" t="s">
        <v>21</v>
      </c>
      <c r="R49" s="125" t="s">
        <v>21</v>
      </c>
      <c r="S49" s="125" t="s">
        <v>21</v>
      </c>
      <c r="T49" s="125" t="s">
        <v>1100</v>
      </c>
      <c r="U49" s="125" t="s">
        <v>1130</v>
      </c>
      <c r="V49" s="125" t="s">
        <v>1099</v>
      </c>
      <c r="W49" s="125" t="s">
        <v>1099</v>
      </c>
      <c r="X49" s="125" t="s">
        <v>1113</v>
      </c>
      <c r="Y49" s="125" t="s">
        <v>1102</v>
      </c>
      <c r="Z49" s="129">
        <v>5.8000000000000003E-2</v>
      </c>
      <c r="AA49" s="124">
        <v>0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A1:CR135"/>
  <sheetViews>
    <sheetView topLeftCell="X16" zoomScale="85" zoomScaleNormal="85" workbookViewId="0">
      <selection activeCell="AF42" sqref="AF42"/>
    </sheetView>
  </sheetViews>
  <sheetFormatPr defaultRowHeight="15"/>
  <cols>
    <col min="1" max="1" width="9.140625" style="135"/>
    <col min="2" max="2" width="25.5703125" style="135" customWidth="1"/>
    <col min="3" max="3" width="13.5703125" style="135" customWidth="1"/>
    <col min="4" max="4" width="10.5703125" style="135" customWidth="1"/>
    <col min="5" max="5" width="19.28515625" style="135" bestFit="1" customWidth="1"/>
    <col min="6" max="14" width="9.140625" style="135"/>
    <col min="15" max="15" width="9.140625" style="89"/>
    <col min="16" max="16" width="9.140625" style="135"/>
    <col min="17" max="17" width="19.28515625" style="135" bestFit="1" customWidth="1"/>
    <col min="18" max="26" width="9.140625" style="135"/>
    <col min="27" max="27" width="9.140625" style="89"/>
    <col min="28" max="28" width="9.140625" style="135"/>
    <col min="29" max="29" width="19.42578125" style="135" bestFit="1" customWidth="1"/>
    <col min="30" max="40" width="9.140625" style="135"/>
    <col min="41" max="41" width="17.85546875" style="135" bestFit="1" customWidth="1"/>
    <col min="42" max="51" width="9.140625" style="135"/>
    <col min="52" max="52" width="9.140625" style="89"/>
    <col min="53" max="53" width="21.140625" style="135" bestFit="1" customWidth="1"/>
    <col min="54" max="73" width="9.140625" style="135"/>
    <col min="74" max="74" width="9.140625" style="89"/>
    <col min="75" max="75" width="32.5703125" style="135" bestFit="1" customWidth="1"/>
    <col min="76" max="84" width="9.140625" style="135"/>
    <col min="85" max="85" width="14.140625" style="135" bestFit="1" customWidth="1"/>
    <col min="86" max="94" width="9.140625" style="135"/>
    <col min="95" max="95" width="6.85546875" style="135" bestFit="1" customWidth="1"/>
    <col min="96" max="96" width="9.140625" style="89"/>
    <col min="97" max="16384" width="9.140625" style="135"/>
  </cols>
  <sheetData>
    <row r="1" spans="1:95">
      <c r="F1" s="147" t="s">
        <v>958</v>
      </c>
      <c r="G1" s="147"/>
      <c r="H1" s="147"/>
      <c r="I1" s="147"/>
      <c r="J1" s="147"/>
      <c r="K1" s="147"/>
      <c r="L1" s="147"/>
      <c r="R1" s="147" t="s">
        <v>959</v>
      </c>
      <c r="S1" s="147"/>
      <c r="T1" s="147"/>
      <c r="U1" s="147"/>
      <c r="V1" s="147"/>
      <c r="W1" s="147"/>
      <c r="X1" s="147"/>
      <c r="AB1" s="135" t="s">
        <v>960</v>
      </c>
      <c r="AE1" s="147" t="s">
        <v>958</v>
      </c>
      <c r="AF1" s="147"/>
      <c r="AG1" s="147"/>
      <c r="AH1" s="147"/>
      <c r="AI1" s="147"/>
      <c r="AJ1" s="147"/>
      <c r="AK1" s="147"/>
      <c r="AP1" s="147" t="s">
        <v>959</v>
      </c>
      <c r="AQ1" s="147"/>
      <c r="AR1" s="147"/>
      <c r="AS1" s="147"/>
      <c r="AT1" s="147"/>
      <c r="AU1" s="147"/>
      <c r="AV1" s="147"/>
      <c r="BC1" s="147" t="s">
        <v>958</v>
      </c>
      <c r="BD1" s="147"/>
      <c r="BE1" s="147"/>
      <c r="BF1" s="147"/>
      <c r="BG1" s="147"/>
      <c r="BH1" s="147"/>
      <c r="BI1" s="147"/>
      <c r="BN1" s="147" t="s">
        <v>959</v>
      </c>
      <c r="BO1" s="147"/>
      <c r="BP1" s="147"/>
      <c r="BQ1" s="147"/>
      <c r="BR1" s="147"/>
      <c r="BS1" s="147"/>
      <c r="BT1" s="147"/>
      <c r="BY1" s="147" t="s">
        <v>958</v>
      </c>
      <c r="BZ1" s="147"/>
      <c r="CA1" s="147"/>
      <c r="CB1" s="147"/>
      <c r="CC1" s="147"/>
      <c r="CD1" s="147"/>
      <c r="CE1" s="147"/>
      <c r="CI1" s="147" t="s">
        <v>959</v>
      </c>
      <c r="CJ1" s="147"/>
      <c r="CK1" s="147"/>
      <c r="CL1" s="147"/>
      <c r="CM1" s="147"/>
      <c r="CN1" s="147"/>
      <c r="CO1" s="147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135" t="s">
        <v>963</v>
      </c>
      <c r="BM3" s="135" t="s">
        <v>963</v>
      </c>
      <c r="BW3" s="135" t="s">
        <v>963</v>
      </c>
    </row>
    <row r="4" spans="1:95" ht="15.75" thickBot="1">
      <c r="A4" s="3">
        <v>0</v>
      </c>
      <c r="D4" s="4"/>
      <c r="E4" s="145" t="s">
        <v>21</v>
      </c>
      <c r="F4" s="146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5" t="s">
        <v>21</v>
      </c>
      <c r="R4" s="146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135">
        <v>2015</v>
      </c>
      <c r="AG4" s="135">
        <v>2020</v>
      </c>
      <c r="AH4" s="135">
        <v>2025</v>
      </c>
      <c r="AI4" s="135">
        <v>2030</v>
      </c>
      <c r="AJ4" s="135">
        <v>2035</v>
      </c>
      <c r="AK4" s="135">
        <v>2040</v>
      </c>
      <c r="AL4" s="135">
        <v>2045</v>
      </c>
      <c r="AM4" s="135">
        <v>2050</v>
      </c>
      <c r="AR4" s="135">
        <v>2015</v>
      </c>
      <c r="AS4" s="135">
        <v>2020</v>
      </c>
      <c r="AT4" s="135">
        <v>2025</v>
      </c>
      <c r="AU4" s="135">
        <v>2030</v>
      </c>
      <c r="AV4" s="135">
        <v>2035</v>
      </c>
      <c r="AW4" s="135">
        <v>2040</v>
      </c>
      <c r="AX4" s="135">
        <v>2045</v>
      </c>
      <c r="AY4" s="135">
        <v>2050</v>
      </c>
      <c r="BC4" s="135">
        <v>2015</v>
      </c>
      <c r="BD4" s="135">
        <v>2020</v>
      </c>
      <c r="BE4" s="135">
        <v>2025</v>
      </c>
      <c r="BF4" s="135">
        <v>2030</v>
      </c>
      <c r="BG4" s="135">
        <v>2035</v>
      </c>
      <c r="BH4" s="135">
        <v>2040</v>
      </c>
      <c r="BI4" s="135">
        <v>2045</v>
      </c>
      <c r="BJ4" s="135">
        <v>2050</v>
      </c>
      <c r="BN4" s="135">
        <v>2015</v>
      </c>
      <c r="BO4" s="135">
        <v>2020</v>
      </c>
      <c r="BP4" s="135">
        <v>2025</v>
      </c>
      <c r="BQ4" s="135">
        <v>2030</v>
      </c>
      <c r="BR4" s="135">
        <v>2035</v>
      </c>
      <c r="BS4" s="135">
        <v>2040</v>
      </c>
      <c r="BT4" s="135">
        <v>2045</v>
      </c>
      <c r="BU4" s="135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135">
        <v>2015</v>
      </c>
      <c r="CK4" s="135">
        <v>2020</v>
      </c>
      <c r="CL4" s="135">
        <v>2025</v>
      </c>
      <c r="CM4" s="135">
        <v>2030</v>
      </c>
      <c r="CN4" s="135">
        <v>2035</v>
      </c>
      <c r="CO4" s="135">
        <v>2040</v>
      </c>
      <c r="CP4" s="135">
        <v>2045</v>
      </c>
      <c r="CQ4" s="135">
        <v>2050</v>
      </c>
    </row>
    <row r="5" spans="1:95" ht="15" customHeight="1">
      <c r="A5" s="3">
        <v>1</v>
      </c>
      <c r="B5" s="7" t="s">
        <v>1198</v>
      </c>
      <c r="C5" s="8" t="s">
        <v>966</v>
      </c>
      <c r="D5" s="143" t="s">
        <v>606</v>
      </c>
      <c r="E5" s="9" t="s">
        <v>967</v>
      </c>
      <c r="F5" s="10" t="s">
        <v>979</v>
      </c>
      <c r="G5" s="11">
        <v>6160</v>
      </c>
      <c r="H5" s="12">
        <v>3890</v>
      </c>
      <c r="I5" s="12">
        <v>3230</v>
      </c>
      <c r="J5" s="12">
        <v>2800</v>
      </c>
      <c r="K5" s="12">
        <v>2490</v>
      </c>
      <c r="L5" s="12">
        <v>2320</v>
      </c>
      <c r="M5" s="12">
        <v>2190</v>
      </c>
      <c r="N5" s="13">
        <v>2090</v>
      </c>
      <c r="P5" s="143" t="s">
        <v>606</v>
      </c>
      <c r="Q5" s="9" t="s">
        <v>967</v>
      </c>
      <c r="R5" s="10" t="s">
        <v>979</v>
      </c>
      <c r="S5" s="11">
        <v>388.13867974407719</v>
      </c>
      <c r="T5" s="12">
        <v>252.89253689790553</v>
      </c>
      <c r="U5" s="12">
        <v>199.10901416326556</v>
      </c>
      <c r="V5" s="12">
        <v>157.46840886911491</v>
      </c>
      <c r="W5" s="12">
        <v>147.88337939971962</v>
      </c>
      <c r="X5" s="12">
        <v>146.44237712924891</v>
      </c>
      <c r="Y5" s="12">
        <v>125.37470586976195</v>
      </c>
      <c r="Z5" s="13">
        <v>103.07773865193458</v>
      </c>
      <c r="AA5" s="37"/>
      <c r="AB5" s="8">
        <v>5</v>
      </c>
      <c r="AC5" s="135" t="s">
        <v>606</v>
      </c>
      <c r="AD5" s="135" t="s">
        <v>967</v>
      </c>
      <c r="AE5" s="135" t="s">
        <v>979</v>
      </c>
      <c r="AF5" s="135">
        <v>6160</v>
      </c>
      <c r="AG5" s="135">
        <v>3890</v>
      </c>
      <c r="AH5" s="135">
        <v>3230</v>
      </c>
      <c r="AI5" s="135">
        <v>2800</v>
      </c>
      <c r="AJ5" s="135">
        <v>2490</v>
      </c>
      <c r="AK5" s="135">
        <v>2320</v>
      </c>
      <c r="AL5" s="135">
        <v>2190</v>
      </c>
      <c r="AM5" s="135">
        <v>2090</v>
      </c>
      <c r="AO5" s="135" t="s">
        <v>606</v>
      </c>
      <c r="AP5" s="135" t="s">
        <v>967</v>
      </c>
      <c r="AQ5" s="135" t="s">
        <v>979</v>
      </c>
      <c r="AR5" s="15">
        <v>388.13867974407719</v>
      </c>
      <c r="AS5" s="15">
        <v>252.89253689790553</v>
      </c>
      <c r="AT5" s="15">
        <v>199.10901416326556</v>
      </c>
      <c r="AU5" s="15">
        <v>157.46840886911491</v>
      </c>
      <c r="AV5" s="15">
        <v>147.88337939971962</v>
      </c>
      <c r="AW5" s="15">
        <v>146.44237712924891</v>
      </c>
      <c r="AX5" s="15">
        <v>125.37470586976195</v>
      </c>
      <c r="AY5" s="15">
        <v>103.07773865193458</v>
      </c>
      <c r="BA5" s="8" t="s">
        <v>967</v>
      </c>
      <c r="BC5" s="135">
        <v>7910</v>
      </c>
      <c r="BD5" s="135">
        <v>5760</v>
      </c>
      <c r="BE5" s="135">
        <v>5070</v>
      </c>
      <c r="BF5" s="135">
        <v>4600</v>
      </c>
      <c r="BG5" s="135">
        <v>4240</v>
      </c>
      <c r="BH5" s="135">
        <v>4040</v>
      </c>
      <c r="BI5" s="135">
        <v>3880</v>
      </c>
      <c r="BJ5" s="135">
        <v>3760</v>
      </c>
      <c r="BM5" s="135" t="s">
        <v>967</v>
      </c>
      <c r="BN5" s="15">
        <v>493.44914332578861</v>
      </c>
      <c r="BO5" s="15">
        <v>371.50127793319558</v>
      </c>
      <c r="BP5" s="15">
        <v>309.88580445660904</v>
      </c>
      <c r="BQ5" s="15">
        <v>256.12070862878215</v>
      </c>
      <c r="BR5" s="15">
        <v>249.46494063229133</v>
      </c>
      <c r="BS5" s="15">
        <v>252.58093132921508</v>
      </c>
      <c r="BT5" s="15">
        <v>220.15333010890737</v>
      </c>
      <c r="BU5" s="15">
        <v>208.58688339293263</v>
      </c>
      <c r="BW5" s="2" t="s">
        <v>606</v>
      </c>
      <c r="BY5" s="135">
        <v>6160</v>
      </c>
      <c r="BZ5" s="135">
        <v>5830</v>
      </c>
      <c r="CA5" s="135">
        <v>5450</v>
      </c>
      <c r="CB5" s="135">
        <v>5060</v>
      </c>
      <c r="CC5" s="135">
        <v>4630</v>
      </c>
      <c r="CD5" s="135">
        <v>4390</v>
      </c>
      <c r="CE5" s="135">
        <v>4170</v>
      </c>
      <c r="CF5" s="135">
        <v>3950</v>
      </c>
      <c r="CG5" s="17">
        <v>0.35876623376623373</v>
      </c>
      <c r="CI5" s="135" t="s">
        <v>606</v>
      </c>
      <c r="CK5" s="15">
        <v>388.13867974407719</v>
      </c>
      <c r="CL5" s="15">
        <v>379.31795634600093</v>
      </c>
      <c r="CM5" s="15">
        <v>336.13244039892521</v>
      </c>
      <c r="CN5" s="15">
        <v>284.61696383405848</v>
      </c>
      <c r="CO5" s="15">
        <v>274.87874019344747</v>
      </c>
      <c r="CP5" s="15">
        <v>276.92423596834641</v>
      </c>
      <c r="CQ5" s="15">
        <v>238.73057480012943</v>
      </c>
    </row>
    <row r="6" spans="1:95">
      <c r="A6" s="3">
        <v>2</v>
      </c>
      <c r="C6" s="135">
        <v>-1</v>
      </c>
      <c r="D6" s="143"/>
      <c r="E6" s="9" t="s">
        <v>968</v>
      </c>
      <c r="F6" s="10" t="s">
        <v>979</v>
      </c>
      <c r="G6" s="18">
        <v>6160</v>
      </c>
      <c r="H6" s="19">
        <v>5680</v>
      </c>
      <c r="I6" s="19">
        <v>5150</v>
      </c>
      <c r="J6" s="19">
        <v>4630</v>
      </c>
      <c r="K6" s="19">
        <v>4070</v>
      </c>
      <c r="L6" s="19">
        <v>3760</v>
      </c>
      <c r="M6" s="19">
        <v>3500</v>
      </c>
      <c r="N6" s="20">
        <v>3230</v>
      </c>
      <c r="P6" s="143"/>
      <c r="Q6" s="9" t="s">
        <v>968</v>
      </c>
      <c r="R6" s="10" t="s">
        <v>979</v>
      </c>
      <c r="S6" s="18">
        <v>388.13867974407719</v>
      </c>
      <c r="T6" s="19">
        <v>369.93318399053999</v>
      </c>
      <c r="U6" s="19">
        <v>317.98859382201073</v>
      </c>
      <c r="V6" s="19">
        <v>260.47674797319763</v>
      </c>
      <c r="W6" s="19">
        <v>241.62711950280016</v>
      </c>
      <c r="X6" s="19">
        <v>237.54222610066199</v>
      </c>
      <c r="Y6" s="19">
        <v>200.146348751223</v>
      </c>
      <c r="Z6" s="20">
        <v>159.2060967138413</v>
      </c>
      <c r="AA6" s="37"/>
      <c r="AB6" s="8">
        <v>20</v>
      </c>
      <c r="AC6" s="135" t="s">
        <v>602</v>
      </c>
      <c r="AD6" s="135" t="s">
        <v>967</v>
      </c>
      <c r="AE6" s="135" t="s">
        <v>979</v>
      </c>
      <c r="AF6" s="135">
        <v>7840</v>
      </c>
      <c r="AG6" s="135">
        <v>4950</v>
      </c>
      <c r="AH6" s="135">
        <v>4110</v>
      </c>
      <c r="AI6" s="135">
        <v>3560</v>
      </c>
      <c r="AJ6" s="135">
        <v>3170</v>
      </c>
      <c r="AK6" s="135">
        <v>2950</v>
      </c>
      <c r="AL6" s="135">
        <v>2790</v>
      </c>
      <c r="AM6" s="135">
        <v>2660</v>
      </c>
      <c r="AO6" s="135" t="s">
        <v>602</v>
      </c>
      <c r="AP6" s="135" t="s">
        <v>967</v>
      </c>
      <c r="AQ6" s="135" t="s">
        <v>979</v>
      </c>
      <c r="AR6" s="15">
        <v>493.44914332578861</v>
      </c>
      <c r="AS6" s="15">
        <v>321.8632287791516</v>
      </c>
      <c r="AT6" s="15">
        <v>253.41147256478231</v>
      </c>
      <c r="AU6" s="15">
        <v>200.41433856069213</v>
      </c>
      <c r="AV6" s="15">
        <v>188.21521014255325</v>
      </c>
      <c r="AW6" s="15">
        <v>186.38120725540708</v>
      </c>
      <c r="AX6" s="15">
        <v>159.56780746444971</v>
      </c>
      <c r="AY6" s="15">
        <v>131.18984919337166</v>
      </c>
      <c r="BA6" s="8" t="s">
        <v>968</v>
      </c>
      <c r="BC6" s="135">
        <v>7910</v>
      </c>
      <c r="BD6" s="135">
        <v>7480</v>
      </c>
      <c r="BE6" s="135">
        <v>7000</v>
      </c>
      <c r="BF6" s="135">
        <v>6500</v>
      </c>
      <c r="BG6" s="135">
        <v>5950</v>
      </c>
      <c r="BH6" s="135">
        <v>5630</v>
      </c>
      <c r="BI6" s="135">
        <v>5350</v>
      </c>
      <c r="BJ6" s="135">
        <v>5070</v>
      </c>
      <c r="BM6" s="135" t="s">
        <v>968</v>
      </c>
      <c r="BN6" s="15">
        <v>493.44914332578861</v>
      </c>
      <c r="BO6" s="15">
        <v>482.76830807672707</v>
      </c>
      <c r="BP6" s="15">
        <v>427.80492413286606</v>
      </c>
      <c r="BQ6" s="15">
        <v>362.23977215243889</v>
      </c>
      <c r="BR6" s="15">
        <v>349.84566933238551</v>
      </c>
      <c r="BS6" s="15">
        <v>352.44902759607612</v>
      </c>
      <c r="BT6" s="15">
        <v>303.83891337026029</v>
      </c>
      <c r="BU6" s="15">
        <v>281.40119705926418</v>
      </c>
      <c r="BW6" s="2" t="s">
        <v>602</v>
      </c>
      <c r="BY6" s="135">
        <v>7840</v>
      </c>
      <c r="BZ6" s="135">
        <v>7420</v>
      </c>
      <c r="CA6" s="135">
        <v>6930</v>
      </c>
      <c r="CB6" s="135">
        <v>6440</v>
      </c>
      <c r="CC6" s="135">
        <v>5890</v>
      </c>
      <c r="CD6" s="135">
        <v>5580</v>
      </c>
      <c r="CE6" s="135">
        <v>5310</v>
      </c>
      <c r="CF6" s="135">
        <v>5030</v>
      </c>
      <c r="CI6" s="135" t="s">
        <v>602</v>
      </c>
      <c r="CK6" s="15">
        <v>493.44914332578861</v>
      </c>
      <c r="CL6" s="15">
        <v>482.76830807672707</v>
      </c>
      <c r="CM6" s="15">
        <v>427.80492413286606</v>
      </c>
      <c r="CN6" s="15">
        <v>362.23977215243889</v>
      </c>
      <c r="CO6" s="15">
        <v>349.84566933238551</v>
      </c>
      <c r="CP6" s="15">
        <v>352.44902759607612</v>
      </c>
      <c r="CQ6" s="15">
        <v>303.83891337026029</v>
      </c>
    </row>
    <row r="7" spans="1:95" ht="15.75" thickBot="1">
      <c r="A7" s="3">
        <v>3</v>
      </c>
      <c r="D7" s="144"/>
      <c r="E7" s="21" t="s">
        <v>969</v>
      </c>
      <c r="F7" s="22" t="s">
        <v>979</v>
      </c>
      <c r="G7" s="23">
        <v>6160</v>
      </c>
      <c r="H7" s="24">
        <v>4920</v>
      </c>
      <c r="I7" s="24">
        <v>4680</v>
      </c>
      <c r="J7" s="24">
        <v>4140</v>
      </c>
      <c r="K7" s="24">
        <v>3560</v>
      </c>
      <c r="L7" s="24">
        <v>3150</v>
      </c>
      <c r="M7" s="24">
        <v>2800</v>
      </c>
      <c r="N7" s="25">
        <v>2520</v>
      </c>
      <c r="P7" s="144"/>
      <c r="Q7" s="21" t="s">
        <v>969</v>
      </c>
      <c r="R7" s="22" t="s">
        <v>979</v>
      </c>
      <c r="S7" s="23">
        <v>388.13867974407719</v>
      </c>
      <c r="T7" s="24">
        <v>319.91521037897155</v>
      </c>
      <c r="U7" s="24">
        <v>288.57320660851315</v>
      </c>
      <c r="V7" s="24">
        <v>232.81534891742166</v>
      </c>
      <c r="W7" s="24">
        <v>211.539659662509</v>
      </c>
      <c r="X7" s="24">
        <v>198.60350564877203</v>
      </c>
      <c r="Y7" s="24">
        <v>160.35096716914296</v>
      </c>
      <c r="Z7" s="25">
        <v>124.24534904464568</v>
      </c>
      <c r="AA7" s="37"/>
      <c r="AB7" s="8">
        <v>35</v>
      </c>
      <c r="AC7" s="135" t="s">
        <v>608</v>
      </c>
      <c r="AD7" s="135" t="s">
        <v>967</v>
      </c>
      <c r="AE7" s="135" t="s">
        <v>979</v>
      </c>
      <c r="AF7" s="135">
        <v>7910</v>
      </c>
      <c r="AG7" s="135">
        <v>4990</v>
      </c>
      <c r="AH7" s="135">
        <v>4140</v>
      </c>
      <c r="AI7" s="135">
        <v>3600</v>
      </c>
      <c r="AJ7" s="135">
        <v>3200</v>
      </c>
      <c r="AK7" s="135">
        <v>2980</v>
      </c>
      <c r="AL7" s="135">
        <v>2810</v>
      </c>
      <c r="AM7" s="135">
        <v>2690</v>
      </c>
      <c r="AO7" s="135" t="s">
        <v>608</v>
      </c>
      <c r="AP7" s="135" t="s">
        <v>967</v>
      </c>
      <c r="AQ7" s="135" t="s">
        <v>979</v>
      </c>
      <c r="AR7" s="15">
        <v>312.81769627798747</v>
      </c>
      <c r="AS7" s="15">
        <v>197.30767367971728</v>
      </c>
      <c r="AT7" s="15">
        <v>163.88377631680393</v>
      </c>
      <c r="AU7" s="15">
        <v>125.88582304248732</v>
      </c>
      <c r="AV7" s="15">
        <v>126.51438354680077</v>
      </c>
      <c r="AW7" s="15">
        <v>117.80206195657649</v>
      </c>
      <c r="AX7" s="15">
        <v>111.21136763724596</v>
      </c>
      <c r="AY7" s="15">
        <v>106.31043362445405</v>
      </c>
      <c r="BA7" s="8" t="s">
        <v>969</v>
      </c>
      <c r="BC7" s="135">
        <v>7910</v>
      </c>
      <c r="BD7" s="135">
        <v>6770</v>
      </c>
      <c r="BE7" s="135">
        <v>6540</v>
      </c>
      <c r="BF7" s="135">
        <v>6020</v>
      </c>
      <c r="BG7" s="135">
        <v>5430</v>
      </c>
      <c r="BH7" s="135">
        <v>4980</v>
      </c>
      <c r="BI7" s="135">
        <v>4600</v>
      </c>
      <c r="BJ7" s="135">
        <v>4280</v>
      </c>
      <c r="BM7" s="135" t="s">
        <v>969</v>
      </c>
      <c r="BN7" s="15">
        <v>493.44914332578861</v>
      </c>
      <c r="BO7" s="15">
        <v>436.80181870807832</v>
      </c>
      <c r="BP7" s="15">
        <v>400.13790834277273</v>
      </c>
      <c r="BQ7" s="15">
        <v>335.28399471571544</v>
      </c>
      <c r="BR7" s="15">
        <v>319.2247287559025</v>
      </c>
      <c r="BS7" s="15">
        <v>311.5592325015013</v>
      </c>
      <c r="BT7" s="15">
        <v>260.81340834680509</v>
      </c>
      <c r="BU7" s="15">
        <v>237.22362048520665</v>
      </c>
      <c r="BW7" s="2" t="s">
        <v>608</v>
      </c>
      <c r="BY7" s="135">
        <v>7910</v>
      </c>
      <c r="BZ7" s="135">
        <v>7480</v>
      </c>
      <c r="CA7" s="135">
        <v>7000</v>
      </c>
      <c r="CB7" s="135">
        <v>6500</v>
      </c>
      <c r="CC7" s="135">
        <v>5950</v>
      </c>
      <c r="CD7" s="135">
        <v>5630</v>
      </c>
      <c r="CE7" s="135">
        <v>5350</v>
      </c>
      <c r="CF7" s="135">
        <v>5070</v>
      </c>
      <c r="CI7" s="135" t="s">
        <v>608</v>
      </c>
      <c r="CK7" s="15">
        <v>312.81769627798747</v>
      </c>
      <c r="CL7" s="15">
        <v>295.9452440535577</v>
      </c>
      <c r="CM7" s="15">
        <v>276.66579489961663</v>
      </c>
      <c r="CN7" s="15">
        <v>227.53288104844549</v>
      </c>
      <c r="CO7" s="15">
        <v>235.15904564026448</v>
      </c>
      <c r="CP7" s="15">
        <v>222.7650673413244</v>
      </c>
      <c r="CQ7" s="15">
        <v>211.76164311745356</v>
      </c>
    </row>
    <row r="8" spans="1:95" ht="15.75" thickBot="1">
      <c r="AA8" s="37"/>
      <c r="AB8" s="8">
        <v>50</v>
      </c>
      <c r="AC8" s="135" t="s">
        <v>610</v>
      </c>
      <c r="AD8" s="135" t="s">
        <v>967</v>
      </c>
      <c r="AE8" s="135" t="s">
        <v>979</v>
      </c>
      <c r="AF8" s="135">
        <v>7910</v>
      </c>
      <c r="AG8" s="135">
        <v>4990</v>
      </c>
      <c r="AH8" s="135">
        <v>4140</v>
      </c>
      <c r="AI8" s="135">
        <v>3600</v>
      </c>
      <c r="AJ8" s="135">
        <v>3200</v>
      </c>
      <c r="AK8" s="135">
        <v>2980</v>
      </c>
      <c r="AL8" s="135">
        <v>2810</v>
      </c>
      <c r="AM8" s="135">
        <v>2690</v>
      </c>
      <c r="AO8" s="135" t="s">
        <v>610</v>
      </c>
      <c r="AP8" s="135" t="s">
        <v>967</v>
      </c>
      <c r="AQ8" s="135" t="s">
        <v>979</v>
      </c>
      <c r="AR8" s="15">
        <v>324.30202340017814</v>
      </c>
      <c r="AS8" s="15">
        <v>214.58385412106114</v>
      </c>
      <c r="AT8" s="15">
        <v>175.68390271393011</v>
      </c>
      <c r="AU8" s="15">
        <v>149.6979487189395</v>
      </c>
      <c r="AV8" s="15">
        <v>142.20581985924653</v>
      </c>
      <c r="AW8" s="15">
        <v>149.18400555096031</v>
      </c>
      <c r="AX8" s="15">
        <v>147.86008217999239</v>
      </c>
      <c r="AY8" s="15">
        <v>149.07866752102663</v>
      </c>
      <c r="BW8" s="2" t="s">
        <v>610</v>
      </c>
      <c r="BY8" s="135">
        <v>7910</v>
      </c>
      <c r="BZ8" s="135">
        <v>7480</v>
      </c>
      <c r="CA8" s="135">
        <v>7000</v>
      </c>
      <c r="CB8" s="135">
        <v>6500</v>
      </c>
      <c r="CC8" s="135">
        <v>5950</v>
      </c>
      <c r="CD8" s="135">
        <v>5630</v>
      </c>
      <c r="CE8" s="135">
        <v>5350</v>
      </c>
      <c r="CF8" s="135">
        <v>5070</v>
      </c>
      <c r="CI8" s="135" t="s">
        <v>610</v>
      </c>
      <c r="CK8" s="15">
        <v>324.30202340017814</v>
      </c>
      <c r="CL8" s="15">
        <v>321.85809043036033</v>
      </c>
      <c r="CM8" s="15">
        <v>296.58656694276192</v>
      </c>
      <c r="CN8" s="15">
        <v>270.57221167443828</v>
      </c>
      <c r="CO8" s="15">
        <v>264.32555686619736</v>
      </c>
      <c r="CP8" s="15">
        <v>282.10868715573361</v>
      </c>
      <c r="CQ8" s="15">
        <v>281.54580434662745</v>
      </c>
    </row>
    <row r="9" spans="1:95" ht="15.75" thickBot="1">
      <c r="A9" s="3">
        <v>0</v>
      </c>
      <c r="D9" s="4"/>
      <c r="E9" s="145" t="s">
        <v>21</v>
      </c>
      <c r="F9" s="146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5" t="s">
        <v>21</v>
      </c>
      <c r="R9" s="146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R9" s="15"/>
      <c r="AS9" s="15"/>
      <c r="AT9" s="15"/>
      <c r="AU9" s="15"/>
      <c r="AV9" s="15"/>
      <c r="AW9" s="15"/>
      <c r="AX9" s="15"/>
      <c r="AY9" s="15"/>
      <c r="BW9" s="2"/>
      <c r="CK9" s="15"/>
      <c r="CL9" s="15"/>
      <c r="CM9" s="15"/>
      <c r="CN9" s="15"/>
      <c r="CO9" s="15"/>
      <c r="CP9" s="15"/>
      <c r="CQ9" s="15"/>
    </row>
    <row r="10" spans="1:95" ht="15" customHeight="1">
      <c r="A10" s="3">
        <v>1</v>
      </c>
      <c r="B10" s="7" t="s">
        <v>1198</v>
      </c>
      <c r="C10" s="8" t="s">
        <v>970</v>
      </c>
      <c r="D10" s="143" t="s">
        <v>606</v>
      </c>
      <c r="E10" s="9" t="s">
        <v>967</v>
      </c>
      <c r="F10" s="10" t="s">
        <v>982</v>
      </c>
      <c r="G10" s="11">
        <v>6160</v>
      </c>
      <c r="H10" s="12">
        <v>3030</v>
      </c>
      <c r="I10" s="12">
        <v>2270</v>
      </c>
      <c r="J10" s="12">
        <v>1830</v>
      </c>
      <c r="K10" s="12">
        <v>1520</v>
      </c>
      <c r="L10" s="12">
        <v>1370</v>
      </c>
      <c r="M10" s="12">
        <v>1250</v>
      </c>
      <c r="N10" s="13">
        <v>1170</v>
      </c>
      <c r="P10" s="143" t="s">
        <v>606</v>
      </c>
      <c r="Q10" s="9" t="s">
        <v>967</v>
      </c>
      <c r="R10" s="10" t="s">
        <v>982</v>
      </c>
      <c r="S10" s="11">
        <v>388.13867974407719</v>
      </c>
      <c r="T10" s="12">
        <v>196.94975639612642</v>
      </c>
      <c r="U10" s="12">
        <v>140.21040832099189</v>
      </c>
      <c r="V10" s="12">
        <v>102.68748788830248</v>
      </c>
      <c r="W10" s="12">
        <v>90.496853621344727</v>
      </c>
      <c r="X10" s="12">
        <v>86.212518373794694</v>
      </c>
      <c r="Y10" s="12">
        <v>71.539993516442379</v>
      </c>
      <c r="Z10" s="13">
        <v>57.396482607208789</v>
      </c>
      <c r="AA10" s="37"/>
      <c r="AB10" s="8">
        <v>80</v>
      </c>
      <c r="AR10" s="15"/>
      <c r="AS10" s="15"/>
      <c r="AT10" s="15"/>
      <c r="AU10" s="15"/>
      <c r="AV10" s="15"/>
      <c r="AW10" s="15"/>
      <c r="AX10" s="15"/>
      <c r="AY10" s="15"/>
      <c r="BA10" s="135" t="s">
        <v>971</v>
      </c>
      <c r="BM10" s="135" t="s">
        <v>971</v>
      </c>
      <c r="BW10" s="2"/>
      <c r="CK10" s="15"/>
      <c r="CL10" s="15"/>
      <c r="CM10" s="15"/>
      <c r="CN10" s="15"/>
      <c r="CO10" s="15"/>
      <c r="CP10" s="15"/>
      <c r="CQ10" s="15"/>
    </row>
    <row r="11" spans="1:95">
      <c r="A11" s="3">
        <v>2</v>
      </c>
      <c r="C11" s="135">
        <v>-1</v>
      </c>
      <c r="D11" s="143"/>
      <c r="E11" s="9" t="s">
        <v>968</v>
      </c>
      <c r="F11" s="10" t="s">
        <v>982</v>
      </c>
      <c r="G11" s="18">
        <v>6160</v>
      </c>
      <c r="H11" s="19">
        <v>5440</v>
      </c>
      <c r="I11" s="19">
        <v>4680</v>
      </c>
      <c r="J11" s="19">
        <v>3970</v>
      </c>
      <c r="K11" s="19">
        <v>3250</v>
      </c>
      <c r="L11" s="19">
        <v>2880</v>
      </c>
      <c r="M11" s="19">
        <v>2570</v>
      </c>
      <c r="N11" s="20">
        <v>2280</v>
      </c>
      <c r="P11" s="143"/>
      <c r="Q11" s="9" t="s">
        <v>968</v>
      </c>
      <c r="R11" s="10" t="s">
        <v>982</v>
      </c>
      <c r="S11" s="18">
        <v>388.13867974407719</v>
      </c>
      <c r="T11" s="19">
        <v>354.12561934685721</v>
      </c>
      <c r="U11" s="19">
        <v>288.67086618991249</v>
      </c>
      <c r="V11" s="19">
        <v>223.18806410106578</v>
      </c>
      <c r="W11" s="19">
        <v>192.99041480416952</v>
      </c>
      <c r="X11" s="19">
        <v>181.80684198542269</v>
      </c>
      <c r="Y11" s="19">
        <v>147.19379805169044</v>
      </c>
      <c r="Z11" s="20">
        <v>112.22816850187678</v>
      </c>
      <c r="AA11" s="37"/>
      <c r="AB11" s="8"/>
      <c r="AR11" s="15"/>
      <c r="AS11" s="15"/>
      <c r="AT11" s="15"/>
      <c r="AU11" s="15"/>
      <c r="AV11" s="15"/>
      <c r="AW11" s="15"/>
      <c r="AX11" s="15"/>
      <c r="AY11" s="15"/>
      <c r="BC11" s="135">
        <v>2015</v>
      </c>
      <c r="BD11" s="135">
        <v>2020</v>
      </c>
      <c r="BE11" s="135">
        <v>2025</v>
      </c>
      <c r="BF11" s="135">
        <v>2030</v>
      </c>
      <c r="BG11" s="135">
        <v>2035</v>
      </c>
      <c r="BH11" s="135">
        <v>2040</v>
      </c>
      <c r="BI11" s="135">
        <v>2045</v>
      </c>
      <c r="BJ11" s="135">
        <v>2050</v>
      </c>
      <c r="BN11" s="135">
        <v>2015</v>
      </c>
      <c r="BO11" s="135">
        <v>2020</v>
      </c>
      <c r="BP11" s="135">
        <v>2025</v>
      </c>
      <c r="BQ11" s="135">
        <v>2030</v>
      </c>
      <c r="BR11" s="135">
        <v>2035</v>
      </c>
      <c r="BS11" s="135">
        <v>2040</v>
      </c>
      <c r="BT11" s="135">
        <v>2045</v>
      </c>
      <c r="BU11" s="135">
        <v>2050</v>
      </c>
      <c r="BW11" s="2"/>
      <c r="CK11" s="15"/>
      <c r="CL11" s="15"/>
      <c r="CM11" s="15"/>
      <c r="CN11" s="15"/>
      <c r="CO11" s="15"/>
      <c r="CP11" s="15"/>
      <c r="CQ11" s="15"/>
    </row>
    <row r="12" spans="1:95" ht="15.75" thickBot="1">
      <c r="A12" s="3">
        <v>3</v>
      </c>
      <c r="D12" s="144"/>
      <c r="E12" s="21" t="s">
        <v>969</v>
      </c>
      <c r="F12" s="22" t="s">
        <v>982</v>
      </c>
      <c r="G12" s="23">
        <v>6160</v>
      </c>
      <c r="H12" s="24">
        <v>4350</v>
      </c>
      <c r="I12" s="24">
        <v>4030</v>
      </c>
      <c r="J12" s="24">
        <v>3340</v>
      </c>
      <c r="K12" s="24">
        <v>2650</v>
      </c>
      <c r="L12" s="24">
        <v>2180</v>
      </c>
      <c r="M12" s="24">
        <v>1830</v>
      </c>
      <c r="N12" s="25">
        <v>1550</v>
      </c>
      <c r="P12" s="144"/>
      <c r="Q12" s="21" t="s">
        <v>969</v>
      </c>
      <c r="R12" s="22" t="s">
        <v>982</v>
      </c>
      <c r="S12" s="23">
        <v>388.13867974407719</v>
      </c>
      <c r="T12" s="24">
        <v>283.03704930032302</v>
      </c>
      <c r="U12" s="24">
        <v>248.52947708421868</v>
      </c>
      <c r="V12" s="24">
        <v>187.69927481473229</v>
      </c>
      <c r="W12" s="24">
        <v>157.1991537576524</v>
      </c>
      <c r="X12" s="24">
        <v>137.93502801287846</v>
      </c>
      <c r="Y12" s="24">
        <v>104.56427740289681</v>
      </c>
      <c r="Z12" s="25">
        <v>76.560686953998271</v>
      </c>
      <c r="AA12" s="37"/>
      <c r="AB12" s="8"/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 s="135">
        <v>5555</v>
      </c>
      <c r="BD12" s="135">
        <v>3030</v>
      </c>
      <c r="BE12" s="135">
        <v>2270</v>
      </c>
      <c r="BF12" s="135">
        <v>1830</v>
      </c>
      <c r="BG12" s="135">
        <v>1520</v>
      </c>
      <c r="BH12" s="135">
        <v>1370</v>
      </c>
      <c r="BI12" s="135">
        <v>1250</v>
      </c>
      <c r="BJ12" s="135">
        <v>1170</v>
      </c>
      <c r="BM12" s="135" t="s">
        <v>967</v>
      </c>
      <c r="BN12" s="15">
        <v>312.81769627798747</v>
      </c>
      <c r="BO12" s="15">
        <v>153.66091361563056</v>
      </c>
      <c r="BP12" s="15">
        <v>115.40517786765542</v>
      </c>
      <c r="BQ12" s="15">
        <v>82.092014657549697</v>
      </c>
      <c r="BR12" s="15">
        <v>77.42015157689319</v>
      </c>
      <c r="BS12" s="15">
        <v>69.351595009541796</v>
      </c>
      <c r="BT12" s="15">
        <v>63.458258701623173</v>
      </c>
      <c r="BU12" s="15">
        <v>57.396482607208789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135">
        <v>5555</v>
      </c>
      <c r="BD13" s="135">
        <v>5440</v>
      </c>
      <c r="BE13" s="135">
        <v>4680</v>
      </c>
      <c r="BF13" s="135">
        <v>3970</v>
      </c>
      <c r="BG13" s="135">
        <v>3250</v>
      </c>
      <c r="BH13" s="135">
        <v>2880</v>
      </c>
      <c r="BI13" s="135">
        <v>2570</v>
      </c>
      <c r="BJ13" s="135">
        <v>2280</v>
      </c>
      <c r="BM13" s="135" t="s">
        <v>968</v>
      </c>
      <c r="BN13" s="15">
        <v>312.81769627798747</v>
      </c>
      <c r="BO13" s="15">
        <v>276.29009143882001</v>
      </c>
      <c r="BP13" s="15">
        <v>237.60085329463601</v>
      </c>
      <c r="BQ13" s="15">
        <v>178.42444300034293</v>
      </c>
      <c r="BR13" s="15">
        <v>165.10349884144711</v>
      </c>
      <c r="BS13" s="15">
        <v>146.25015848242899</v>
      </c>
      <c r="BT13" s="15">
        <v>130.56559914129488</v>
      </c>
      <c r="BU13" s="15">
        <v>112.22816850187678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135" t="s">
        <v>972</v>
      </c>
      <c r="D14" s="4"/>
      <c r="E14" s="145" t="s">
        <v>21</v>
      </c>
      <c r="F14" s="146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5" t="s">
        <v>21</v>
      </c>
      <c r="R14" s="146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135">
        <v>5555</v>
      </c>
      <c r="BD14" s="135">
        <v>4350</v>
      </c>
      <c r="BE14" s="135">
        <v>4030</v>
      </c>
      <c r="BF14" s="135">
        <v>3340</v>
      </c>
      <c r="BG14" s="135">
        <v>2650</v>
      </c>
      <c r="BH14" s="135">
        <v>2180</v>
      </c>
      <c r="BI14" s="135">
        <v>1830</v>
      </c>
      <c r="BJ14" s="135">
        <v>1550</v>
      </c>
      <c r="BM14" s="135" t="s">
        <v>969</v>
      </c>
      <c r="BN14" s="15">
        <v>312.81769627798747</v>
      </c>
      <c r="BO14" s="15">
        <v>220.82653148899902</v>
      </c>
      <c r="BP14" s="15">
        <v>204.56105114962082</v>
      </c>
      <c r="BQ14" s="15">
        <v>150.0534479532993</v>
      </c>
      <c r="BR14" s="15">
        <v>134.48403811473793</v>
      </c>
      <c r="BS14" s="15">
        <v>110.95852877076666</v>
      </c>
      <c r="BT14" s="15">
        <v>92.751853057636268</v>
      </c>
      <c r="BU14" s="15">
        <v>76.560686953998271</v>
      </c>
    </row>
    <row r="15" spans="1:95" ht="15" customHeight="1">
      <c r="A15" s="3">
        <v>1</v>
      </c>
      <c r="B15" s="7" t="s">
        <v>1198</v>
      </c>
      <c r="C15" s="8" t="s">
        <v>973</v>
      </c>
      <c r="D15" s="143" t="s">
        <v>606</v>
      </c>
      <c r="E15" s="9" t="s">
        <v>967</v>
      </c>
      <c r="F15" s="10" t="s">
        <v>983</v>
      </c>
      <c r="G15" s="11">
        <v>6160</v>
      </c>
      <c r="H15" s="12">
        <v>4480</v>
      </c>
      <c r="I15" s="12">
        <v>3950</v>
      </c>
      <c r="J15" s="12">
        <v>3580</v>
      </c>
      <c r="K15" s="12">
        <v>3300</v>
      </c>
      <c r="L15" s="12">
        <v>3140</v>
      </c>
      <c r="M15" s="12">
        <v>3020</v>
      </c>
      <c r="N15" s="13">
        <v>2930</v>
      </c>
      <c r="P15" s="143" t="s">
        <v>606</v>
      </c>
      <c r="Q15" s="9" t="s">
        <v>967</v>
      </c>
      <c r="R15" s="10" t="s">
        <v>983</v>
      </c>
      <c r="S15" s="11">
        <v>388.13867974407719</v>
      </c>
      <c r="T15" s="12">
        <v>291.89386123322589</v>
      </c>
      <c r="U15" s="12">
        <v>243.48170350800748</v>
      </c>
      <c r="V15" s="12">
        <v>201.23769963689981</v>
      </c>
      <c r="W15" s="12">
        <v>196.00816764230723</v>
      </c>
      <c r="X15" s="12">
        <v>198.45644604438385</v>
      </c>
      <c r="Y15" s="12">
        <v>172.97761652081525</v>
      </c>
      <c r="Z15" s="13">
        <v>144.22361435156856</v>
      </c>
    </row>
    <row r="16" spans="1:95" ht="15.75" thickBot="1">
      <c r="A16" s="3">
        <v>2</v>
      </c>
      <c r="C16" s="135">
        <v>-1</v>
      </c>
      <c r="D16" s="143"/>
      <c r="E16" s="9" t="s">
        <v>968</v>
      </c>
      <c r="F16" s="10" t="s">
        <v>983</v>
      </c>
      <c r="G16" s="18">
        <v>6160</v>
      </c>
      <c r="H16" s="19">
        <v>5830</v>
      </c>
      <c r="I16" s="19">
        <v>5450</v>
      </c>
      <c r="J16" s="19">
        <v>5060</v>
      </c>
      <c r="K16" s="19">
        <v>4630</v>
      </c>
      <c r="L16" s="19">
        <v>4390</v>
      </c>
      <c r="M16" s="19">
        <v>4170</v>
      </c>
      <c r="N16" s="20">
        <v>3950</v>
      </c>
      <c r="P16" s="143"/>
      <c r="Q16" s="9" t="s">
        <v>968</v>
      </c>
      <c r="R16" s="10" t="s">
        <v>983</v>
      </c>
      <c r="S16" s="18">
        <v>388.13867974407719</v>
      </c>
      <c r="T16" s="19">
        <v>379.31795634600093</v>
      </c>
      <c r="U16" s="19">
        <v>336.13244039892521</v>
      </c>
      <c r="V16" s="19">
        <v>284.61696383405848</v>
      </c>
      <c r="W16" s="19">
        <v>274.87874019344747</v>
      </c>
      <c r="X16" s="19">
        <v>276.92423596834641</v>
      </c>
      <c r="Y16" s="19">
        <v>238.73057480012943</v>
      </c>
      <c r="Z16" s="20">
        <v>194.56974984516299</v>
      </c>
      <c r="AF16" s="135">
        <v>2015</v>
      </c>
      <c r="AG16" s="135">
        <v>2020</v>
      </c>
      <c r="AH16" s="135">
        <v>2025</v>
      </c>
      <c r="AI16" s="135">
        <v>2030</v>
      </c>
      <c r="AJ16" s="135">
        <v>2035</v>
      </c>
      <c r="AK16" s="135">
        <v>2040</v>
      </c>
      <c r="AL16" s="135">
        <v>2045</v>
      </c>
      <c r="AM16" s="135">
        <v>2050</v>
      </c>
      <c r="AR16" s="135">
        <v>2015</v>
      </c>
      <c r="AS16" s="135">
        <v>2020</v>
      </c>
      <c r="AT16" s="135">
        <v>2025</v>
      </c>
      <c r="AU16" s="135">
        <v>2030</v>
      </c>
      <c r="AV16" s="135">
        <v>2035</v>
      </c>
      <c r="AW16" s="135">
        <v>2040</v>
      </c>
      <c r="AX16" s="135">
        <v>2045</v>
      </c>
      <c r="AY16" s="135">
        <v>2050</v>
      </c>
    </row>
    <row r="17" spans="1:95" ht="15.75" thickBot="1">
      <c r="A17" s="3">
        <v>3</v>
      </c>
      <c r="D17" s="144"/>
      <c r="E17" s="21" t="s">
        <v>969</v>
      </c>
      <c r="F17" s="22" t="s">
        <v>983</v>
      </c>
      <c r="G17" s="23">
        <v>6160</v>
      </c>
      <c r="H17" s="24">
        <v>5270</v>
      </c>
      <c r="I17" s="24">
        <v>5100</v>
      </c>
      <c r="J17" s="24">
        <v>4690</v>
      </c>
      <c r="K17" s="24">
        <v>4230</v>
      </c>
      <c r="L17" s="24">
        <v>3880</v>
      </c>
      <c r="M17" s="24">
        <v>3580</v>
      </c>
      <c r="N17" s="25">
        <v>3330</v>
      </c>
      <c r="P17" s="144"/>
      <c r="Q17" s="21" t="s">
        <v>969</v>
      </c>
      <c r="R17" s="22" t="s">
        <v>983</v>
      </c>
      <c r="S17" s="23">
        <v>388.13867974407719</v>
      </c>
      <c r="T17" s="24">
        <v>343.20142898491963</v>
      </c>
      <c r="U17" s="24">
        <v>314.39407084899608</v>
      </c>
      <c r="V17" s="24">
        <v>263.43742441949013</v>
      </c>
      <c r="W17" s="24">
        <v>250.8194297401713</v>
      </c>
      <c r="X17" s="24">
        <v>244.79653982260899</v>
      </c>
      <c r="Y17" s="24">
        <v>204.92482085182468</v>
      </c>
      <c r="Z17" s="25">
        <v>164.023966413511</v>
      </c>
      <c r="AA17" s="39"/>
      <c r="AB17" s="8">
        <v>6</v>
      </c>
      <c r="AC17" s="135" t="s">
        <v>606</v>
      </c>
      <c r="AD17" s="135" t="s">
        <v>968</v>
      </c>
      <c r="AE17" s="135" t="s">
        <v>979</v>
      </c>
      <c r="AF17" s="135">
        <v>6160</v>
      </c>
      <c r="AG17" s="135">
        <v>5680</v>
      </c>
      <c r="AH17" s="135">
        <v>5150</v>
      </c>
      <c r="AI17" s="135">
        <v>4630</v>
      </c>
      <c r="AJ17" s="135">
        <v>4070</v>
      </c>
      <c r="AK17" s="135">
        <v>3760</v>
      </c>
      <c r="AL17" s="135">
        <v>3500</v>
      </c>
      <c r="AM17" s="135">
        <v>3230</v>
      </c>
      <c r="AO17" s="135" t="s">
        <v>606</v>
      </c>
      <c r="AP17" s="135" t="s">
        <v>968</v>
      </c>
      <c r="AQ17" s="135" t="s">
        <v>979</v>
      </c>
      <c r="AR17" s="15">
        <v>388.13867974407719</v>
      </c>
      <c r="AS17" s="15">
        <v>369.93318399053999</v>
      </c>
      <c r="AT17" s="15">
        <v>317.98859382201073</v>
      </c>
      <c r="AU17" s="15">
        <v>260.47674797319763</v>
      </c>
      <c r="AV17" s="15">
        <v>241.62711950280016</v>
      </c>
      <c r="AW17" s="15">
        <v>237.54222610066199</v>
      </c>
      <c r="AX17" s="15">
        <v>200.146348751223</v>
      </c>
      <c r="AY17" s="15">
        <v>159.2060967138413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135" t="s">
        <v>971</v>
      </c>
    </row>
    <row r="18" spans="1:95" ht="15.75" thickBot="1">
      <c r="AA18" s="39"/>
      <c r="AB18" s="8">
        <v>21</v>
      </c>
      <c r="AC18" s="135" t="s">
        <v>602</v>
      </c>
      <c r="AD18" s="135" t="s">
        <v>968</v>
      </c>
      <c r="AE18" s="135" t="s">
        <v>979</v>
      </c>
      <c r="AF18" s="135">
        <v>7840</v>
      </c>
      <c r="AG18" s="135">
        <v>7230</v>
      </c>
      <c r="AH18" s="135">
        <v>6560</v>
      </c>
      <c r="AI18" s="135">
        <v>5900</v>
      </c>
      <c r="AJ18" s="135">
        <v>5180</v>
      </c>
      <c r="AK18" s="135">
        <v>4790</v>
      </c>
      <c r="AL18" s="135">
        <v>4450</v>
      </c>
      <c r="AM18" s="135">
        <v>4120</v>
      </c>
      <c r="AO18" s="135" t="s">
        <v>602</v>
      </c>
      <c r="AP18" s="135" t="s">
        <v>968</v>
      </c>
      <c r="AQ18" s="135" t="s">
        <v>979</v>
      </c>
      <c r="AR18" s="15">
        <v>493.44914332578861</v>
      </c>
      <c r="AS18" s="15">
        <v>470.82405235159501</v>
      </c>
      <c r="AT18" s="15">
        <v>404.71275576285325</v>
      </c>
      <c r="AU18" s="15">
        <v>331.51586105679769</v>
      </c>
      <c r="AV18" s="15">
        <v>307.52542481758832</v>
      </c>
      <c r="AW18" s="15">
        <v>302.3264695826598</v>
      </c>
      <c r="AX18" s="15">
        <v>254.73171658263769</v>
      </c>
      <c r="AY18" s="15">
        <v>202.62594127216224</v>
      </c>
      <c r="BB18" s="9" t="s">
        <v>974</v>
      </c>
      <c r="BC18" s="29">
        <v>7910</v>
      </c>
      <c r="BD18" s="27">
        <v>7480</v>
      </c>
      <c r="BE18" s="27">
        <v>7000</v>
      </c>
      <c r="BF18" s="27">
        <v>6500</v>
      </c>
      <c r="BG18" s="27">
        <v>5950</v>
      </c>
      <c r="BH18" s="27">
        <v>5630</v>
      </c>
      <c r="BI18" s="27">
        <v>5350</v>
      </c>
      <c r="BJ18" s="28">
        <v>5070</v>
      </c>
      <c r="BM18" s="9" t="s">
        <v>974</v>
      </c>
      <c r="BN18" s="30">
        <v>493.44914332578861</v>
      </c>
      <c r="BO18" s="31">
        <v>482.76830807672707</v>
      </c>
      <c r="BP18" s="31">
        <v>427.80492413286606</v>
      </c>
      <c r="BQ18" s="31">
        <v>362.23977215243889</v>
      </c>
      <c r="BR18" s="31">
        <v>349.84566933238551</v>
      </c>
      <c r="BS18" s="31">
        <v>352.44902759607612</v>
      </c>
      <c r="BT18" s="31">
        <v>303.83891337026029</v>
      </c>
      <c r="BU18" s="32">
        <v>281.40119705926418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135">
        <v>2015</v>
      </c>
      <c r="CK18" s="135">
        <v>2020</v>
      </c>
      <c r="CL18" s="135">
        <v>2025</v>
      </c>
      <c r="CM18" s="135">
        <v>2030</v>
      </c>
      <c r="CN18" s="135">
        <v>2035</v>
      </c>
      <c r="CO18" s="135">
        <v>2040</v>
      </c>
      <c r="CP18" s="135">
        <v>2045</v>
      </c>
      <c r="CQ18" s="135">
        <v>2050</v>
      </c>
    </row>
    <row r="19" spans="1:95" ht="15.75" thickBot="1">
      <c r="A19" s="3">
        <v>0</v>
      </c>
      <c r="D19" s="4"/>
      <c r="E19" s="145" t="s">
        <v>21</v>
      </c>
      <c r="F19" s="146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5" t="s">
        <v>21</v>
      </c>
      <c r="R19" s="146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135" t="s">
        <v>608</v>
      </c>
      <c r="AD19" s="135" t="s">
        <v>968</v>
      </c>
      <c r="AE19" s="135" t="s">
        <v>979</v>
      </c>
      <c r="AF19" s="135">
        <v>7910</v>
      </c>
      <c r="AG19" s="135">
        <v>7300</v>
      </c>
      <c r="AH19" s="135">
        <v>6620</v>
      </c>
      <c r="AI19" s="135">
        <v>5950</v>
      </c>
      <c r="AJ19" s="135">
        <v>5230</v>
      </c>
      <c r="AK19" s="135">
        <v>4830</v>
      </c>
      <c r="AL19" s="135">
        <v>4490</v>
      </c>
      <c r="AM19" s="135">
        <v>4150</v>
      </c>
      <c r="AO19" s="135" t="s">
        <v>608</v>
      </c>
      <c r="AP19" s="135" t="s">
        <v>968</v>
      </c>
      <c r="AQ19" s="135" t="s">
        <v>979</v>
      </c>
      <c r="AR19" s="15">
        <v>312.81769627798747</v>
      </c>
      <c r="AS19" s="15">
        <v>288.62321065477357</v>
      </c>
      <c r="AT19" s="15">
        <v>261.73185478428229</v>
      </c>
      <c r="AU19" s="15">
        <v>208.23433752538452</v>
      </c>
      <c r="AV19" s="15">
        <v>206.71224985641544</v>
      </c>
      <c r="AW19" s="15">
        <v>191.0851529794258</v>
      </c>
      <c r="AX19" s="15">
        <v>177.53620252036066</v>
      </c>
      <c r="AY19" s="15">
        <v>164.19907342415863</v>
      </c>
      <c r="BB19" s="21" t="s">
        <v>975</v>
      </c>
      <c r="BC19" s="21">
        <v>5555</v>
      </c>
      <c r="BD19" s="22">
        <v>3030</v>
      </c>
      <c r="BE19" s="22">
        <v>2270</v>
      </c>
      <c r="BF19" s="22">
        <v>1830</v>
      </c>
      <c r="BG19" s="22">
        <v>1520</v>
      </c>
      <c r="BH19" s="22">
        <v>1370</v>
      </c>
      <c r="BI19" s="22">
        <v>1250</v>
      </c>
      <c r="BJ19" s="33">
        <v>1170</v>
      </c>
      <c r="BM19" s="21" t="s">
        <v>975</v>
      </c>
      <c r="BN19" s="34">
        <v>312.81769627798747</v>
      </c>
      <c r="BO19" s="35">
        <v>153.66091361563056</v>
      </c>
      <c r="BP19" s="35">
        <v>115.40517786765542</v>
      </c>
      <c r="BQ19" s="35">
        <v>82.092014657549697</v>
      </c>
      <c r="BR19" s="35">
        <v>77.42015157689319</v>
      </c>
      <c r="BS19" s="35">
        <v>69.351595009541796</v>
      </c>
      <c r="BT19" s="35">
        <v>63.458258701623173</v>
      </c>
      <c r="BU19" s="36">
        <v>57.396482607208789</v>
      </c>
      <c r="BW19" s="2" t="s">
        <v>606</v>
      </c>
      <c r="BY19" s="135">
        <v>6160</v>
      </c>
      <c r="BZ19" s="135">
        <v>3030</v>
      </c>
      <c r="CA19" s="135">
        <v>2270</v>
      </c>
      <c r="CB19" s="135">
        <v>1830</v>
      </c>
      <c r="CC19" s="135">
        <v>1520</v>
      </c>
      <c r="CD19" s="135">
        <v>1370</v>
      </c>
      <c r="CE19" s="135">
        <v>1250</v>
      </c>
      <c r="CF19" s="135">
        <v>1170</v>
      </c>
      <c r="CG19" s="17">
        <v>0.81006493506493504</v>
      </c>
      <c r="CI19" s="135" t="s">
        <v>606</v>
      </c>
      <c r="CK19" s="15">
        <v>388.13867974407719</v>
      </c>
      <c r="CL19" s="15">
        <v>196.94975639612642</v>
      </c>
      <c r="CM19" s="15">
        <v>140.21040832099189</v>
      </c>
      <c r="CN19" s="15">
        <v>102.68748788830248</v>
      </c>
      <c r="CO19" s="15">
        <v>90.496853621344727</v>
      </c>
      <c r="CP19" s="15">
        <v>86.212518373794694</v>
      </c>
      <c r="CQ19" s="15">
        <v>71.539993516442379</v>
      </c>
    </row>
    <row r="20" spans="1:95" ht="15" customHeight="1">
      <c r="A20" s="3">
        <v>1</v>
      </c>
      <c r="B20" s="7" t="s">
        <v>1199</v>
      </c>
      <c r="C20" s="8" t="s">
        <v>966</v>
      </c>
      <c r="D20" s="143" t="s">
        <v>602</v>
      </c>
      <c r="E20" s="9" t="s">
        <v>967</v>
      </c>
      <c r="F20" s="10" t="s">
        <v>979</v>
      </c>
      <c r="G20" s="11">
        <v>7840</v>
      </c>
      <c r="H20" s="12">
        <v>4950</v>
      </c>
      <c r="I20" s="12">
        <v>4110</v>
      </c>
      <c r="J20" s="12">
        <v>3560</v>
      </c>
      <c r="K20" s="12">
        <v>3170</v>
      </c>
      <c r="L20" s="12">
        <v>2950</v>
      </c>
      <c r="M20" s="12">
        <v>2790</v>
      </c>
      <c r="N20" s="13">
        <v>2660</v>
      </c>
      <c r="P20" s="143" t="s">
        <v>602</v>
      </c>
      <c r="Q20" s="9" t="s">
        <v>967</v>
      </c>
      <c r="R20" s="10" t="s">
        <v>979</v>
      </c>
      <c r="S20" s="11">
        <v>493.44914332578861</v>
      </c>
      <c r="T20" s="12">
        <v>321.8632287791516</v>
      </c>
      <c r="U20" s="12">
        <v>253.41147256478231</v>
      </c>
      <c r="V20" s="12">
        <v>200.41433856069213</v>
      </c>
      <c r="W20" s="12">
        <v>188.21521014255325</v>
      </c>
      <c r="X20" s="12">
        <v>186.38120725540708</v>
      </c>
      <c r="Y20" s="12">
        <v>159.56780746444971</v>
      </c>
      <c r="Z20" s="13">
        <v>131.18984919337166</v>
      </c>
      <c r="AA20" s="39"/>
      <c r="AB20" s="8">
        <v>51</v>
      </c>
      <c r="AC20" s="135" t="s">
        <v>610</v>
      </c>
      <c r="AD20" s="135" t="s">
        <v>968</v>
      </c>
      <c r="AE20" s="135" t="s">
        <v>979</v>
      </c>
      <c r="AF20" s="135">
        <v>7910</v>
      </c>
      <c r="AG20" s="135">
        <v>7300</v>
      </c>
      <c r="AH20" s="135">
        <v>6620</v>
      </c>
      <c r="AI20" s="135">
        <v>5950</v>
      </c>
      <c r="AJ20" s="135">
        <v>5230</v>
      </c>
      <c r="AK20" s="135">
        <v>4830</v>
      </c>
      <c r="AL20" s="135">
        <v>4490</v>
      </c>
      <c r="AM20" s="135">
        <v>4150</v>
      </c>
      <c r="AO20" s="135" t="s">
        <v>610</v>
      </c>
      <c r="AP20" s="135" t="s">
        <v>968</v>
      </c>
      <c r="AQ20" s="135" t="s">
        <v>979</v>
      </c>
      <c r="AR20" s="15">
        <v>324.30202340017814</v>
      </c>
      <c r="AS20" s="15">
        <v>313.8949427361419</v>
      </c>
      <c r="AT20" s="15">
        <v>280.5773380775064</v>
      </c>
      <c r="AU20" s="15">
        <v>247.6232225917648</v>
      </c>
      <c r="AV20" s="15">
        <v>232.35053708266139</v>
      </c>
      <c r="AW20" s="15">
        <v>241.98938498459208</v>
      </c>
      <c r="AX20" s="15">
        <v>236.04167498604434</v>
      </c>
      <c r="AY20" s="15">
        <v>230.25566014275103</v>
      </c>
      <c r="BW20" s="2" t="s">
        <v>602</v>
      </c>
      <c r="BY20" s="135">
        <v>7840</v>
      </c>
      <c r="BZ20" s="135">
        <v>3850</v>
      </c>
      <c r="CA20" s="135">
        <v>2890</v>
      </c>
      <c r="CB20" s="135">
        <v>2320</v>
      </c>
      <c r="CC20" s="135">
        <v>1940</v>
      </c>
      <c r="CD20" s="135">
        <v>1740</v>
      </c>
      <c r="CE20" s="135">
        <v>1590</v>
      </c>
      <c r="CF20" s="135">
        <v>1480</v>
      </c>
      <c r="CI20" s="135" t="s">
        <v>602</v>
      </c>
      <c r="CK20" s="15">
        <v>493.44914332578861</v>
      </c>
      <c r="CL20" s="15">
        <v>250.66332632234202</v>
      </c>
      <c r="CM20" s="15">
        <v>178.4496105856729</v>
      </c>
      <c r="CN20" s="15">
        <v>130.69316640329438</v>
      </c>
      <c r="CO20" s="15">
        <v>115.17781369833625</v>
      </c>
      <c r="CP20" s="15">
        <v>109.72502338482926</v>
      </c>
      <c r="CQ20" s="15">
        <v>91.050900835595584</v>
      </c>
    </row>
    <row r="21" spans="1:95">
      <c r="A21" s="3">
        <v>2</v>
      </c>
      <c r="C21" s="135">
        <v>-1</v>
      </c>
      <c r="D21" s="143"/>
      <c r="E21" s="9" t="s">
        <v>968</v>
      </c>
      <c r="F21" s="10" t="s">
        <v>979</v>
      </c>
      <c r="G21" s="18">
        <v>7840</v>
      </c>
      <c r="H21" s="19">
        <v>7230</v>
      </c>
      <c r="I21" s="19">
        <v>6560</v>
      </c>
      <c r="J21" s="19">
        <v>5900</v>
      </c>
      <c r="K21" s="19">
        <v>5180</v>
      </c>
      <c r="L21" s="19">
        <v>4790</v>
      </c>
      <c r="M21" s="19">
        <v>4450</v>
      </c>
      <c r="N21" s="20">
        <v>4120</v>
      </c>
      <c r="P21" s="143"/>
      <c r="Q21" s="9" t="s">
        <v>968</v>
      </c>
      <c r="R21" s="10" t="s">
        <v>979</v>
      </c>
      <c r="S21" s="18">
        <v>493.44914332578861</v>
      </c>
      <c r="T21" s="19">
        <v>470.82405235159501</v>
      </c>
      <c r="U21" s="19">
        <v>404.71275576285325</v>
      </c>
      <c r="V21" s="19">
        <v>331.51586105679769</v>
      </c>
      <c r="W21" s="19">
        <v>307.52542481758832</v>
      </c>
      <c r="X21" s="19">
        <v>302.3264695826598</v>
      </c>
      <c r="Y21" s="19">
        <v>254.73171658263769</v>
      </c>
      <c r="Z21" s="20">
        <v>202.62594127216224</v>
      </c>
      <c r="AA21" s="39"/>
      <c r="AB21" s="8">
        <v>66</v>
      </c>
      <c r="AR21" s="15"/>
      <c r="AS21" s="15"/>
      <c r="AT21" s="15"/>
      <c r="AU21" s="15"/>
      <c r="AV21" s="15"/>
      <c r="AW21" s="15"/>
      <c r="AX21" s="15"/>
      <c r="AY21" s="15"/>
      <c r="BW21" s="2" t="s">
        <v>608</v>
      </c>
      <c r="BY21" s="135">
        <v>7910</v>
      </c>
      <c r="BZ21" s="135">
        <v>3890</v>
      </c>
      <c r="CA21" s="135">
        <v>2920</v>
      </c>
      <c r="CB21" s="135">
        <v>2350</v>
      </c>
      <c r="CC21" s="135">
        <v>1960</v>
      </c>
      <c r="CD21" s="135">
        <v>1750</v>
      </c>
      <c r="CE21" s="135">
        <v>1600</v>
      </c>
      <c r="CF21" s="135">
        <v>1500</v>
      </c>
      <c r="CI21" s="135" t="s">
        <v>608</v>
      </c>
      <c r="CK21" s="15">
        <v>312.81769627798747</v>
      </c>
      <c r="CL21" s="15">
        <v>153.66091361563056</v>
      </c>
      <c r="CM21" s="15">
        <v>115.40517786765542</v>
      </c>
      <c r="CN21" s="15">
        <v>82.092014657549697</v>
      </c>
      <c r="CO21" s="15">
        <v>77.42015157689319</v>
      </c>
      <c r="CP21" s="15">
        <v>69.351595009541796</v>
      </c>
      <c r="CQ21" s="15">
        <v>63.458258701623173</v>
      </c>
    </row>
    <row r="22" spans="1:95" ht="15.75" thickBot="1">
      <c r="A22" s="3">
        <v>3</v>
      </c>
      <c r="D22" s="144"/>
      <c r="E22" s="21" t="s">
        <v>969</v>
      </c>
      <c r="F22" s="22" t="s">
        <v>979</v>
      </c>
      <c r="G22" s="23">
        <v>7840</v>
      </c>
      <c r="H22" s="24">
        <v>6260</v>
      </c>
      <c r="I22" s="24">
        <v>5950</v>
      </c>
      <c r="J22" s="24">
        <v>5270</v>
      </c>
      <c r="K22" s="24">
        <v>4540</v>
      </c>
      <c r="L22" s="24">
        <v>4000</v>
      </c>
      <c r="M22" s="24">
        <v>3560</v>
      </c>
      <c r="N22" s="25">
        <v>3210</v>
      </c>
      <c r="P22" s="144"/>
      <c r="Q22" s="21" t="s">
        <v>969</v>
      </c>
      <c r="R22" s="22" t="s">
        <v>979</v>
      </c>
      <c r="S22" s="23">
        <v>493.44914332578861</v>
      </c>
      <c r="T22" s="24">
        <v>407.16481320959906</v>
      </c>
      <c r="U22" s="24">
        <v>367.27499021938371</v>
      </c>
      <c r="V22" s="24">
        <v>296.31044407671914</v>
      </c>
      <c r="W22" s="24">
        <v>269.23229411228084</v>
      </c>
      <c r="X22" s="24">
        <v>252.7680980984363</v>
      </c>
      <c r="Y22" s="24">
        <v>204.08304911648986</v>
      </c>
      <c r="Z22" s="25">
        <v>158.13044423864042</v>
      </c>
      <c r="AA22" s="39"/>
      <c r="AB22" s="8">
        <v>81</v>
      </c>
      <c r="AR22" s="15"/>
      <c r="AS22" s="15"/>
      <c r="AT22" s="15"/>
      <c r="AU22" s="15"/>
      <c r="AV22" s="15"/>
      <c r="AW22" s="15"/>
      <c r="AX22" s="15"/>
      <c r="AY22" s="15"/>
      <c r="BW22" s="2" t="s">
        <v>610</v>
      </c>
      <c r="BY22" s="135">
        <v>7910</v>
      </c>
      <c r="BZ22" s="135">
        <v>3890</v>
      </c>
      <c r="CA22" s="135">
        <v>2920</v>
      </c>
      <c r="CB22" s="135">
        <v>2350</v>
      </c>
      <c r="CC22" s="135">
        <v>1960</v>
      </c>
      <c r="CD22" s="135">
        <v>1750</v>
      </c>
      <c r="CE22" s="135">
        <v>1600</v>
      </c>
      <c r="CF22" s="135">
        <v>1500</v>
      </c>
      <c r="CI22" s="135" t="s">
        <v>610</v>
      </c>
      <c r="CK22" s="15">
        <v>324.30202340017814</v>
      </c>
      <c r="CL22" s="15">
        <v>167.11540132458114</v>
      </c>
      <c r="CM22" s="15">
        <v>123.71469889729458</v>
      </c>
      <c r="CN22" s="15">
        <v>97.62025543013435</v>
      </c>
      <c r="CO22" s="15">
        <v>87.022485665011487</v>
      </c>
      <c r="CP22" s="15">
        <v>87.826550427319091</v>
      </c>
      <c r="CQ22" s="15">
        <v>84.370362004960768</v>
      </c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/>
      <c r="CK23" s="15"/>
      <c r="CL23" s="15"/>
      <c r="CM23" s="15"/>
      <c r="CN23" s="15"/>
      <c r="CO23" s="15"/>
      <c r="CP23" s="15"/>
      <c r="CQ23" s="15"/>
    </row>
    <row r="24" spans="1:95" ht="15.75" thickBot="1">
      <c r="A24" s="3">
        <v>0</v>
      </c>
      <c r="D24" s="4"/>
      <c r="E24" s="145" t="s">
        <v>21</v>
      </c>
      <c r="F24" s="146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5" t="s">
        <v>21</v>
      </c>
      <c r="R24" s="146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/>
      <c r="CK24" s="15"/>
      <c r="CL24" s="15"/>
      <c r="CM24" s="15"/>
      <c r="CN24" s="15"/>
      <c r="CO24" s="15"/>
      <c r="CP24" s="15"/>
      <c r="CQ24" s="15"/>
    </row>
    <row r="25" spans="1:95" ht="15" customHeight="1">
      <c r="A25" s="3">
        <v>1</v>
      </c>
      <c r="B25" s="7" t="s">
        <v>1199</v>
      </c>
      <c r="C25" s="8" t="s">
        <v>970</v>
      </c>
      <c r="D25" s="143" t="s">
        <v>602</v>
      </c>
      <c r="E25" s="9" t="s">
        <v>967</v>
      </c>
      <c r="F25" s="10" t="s">
        <v>982</v>
      </c>
      <c r="G25" s="11">
        <v>7840</v>
      </c>
      <c r="H25" s="12">
        <v>3850</v>
      </c>
      <c r="I25" s="12">
        <v>2890</v>
      </c>
      <c r="J25" s="12">
        <v>2320</v>
      </c>
      <c r="K25" s="12">
        <v>1940</v>
      </c>
      <c r="L25" s="12">
        <v>1740</v>
      </c>
      <c r="M25" s="12">
        <v>1590</v>
      </c>
      <c r="N25" s="13">
        <v>1480</v>
      </c>
      <c r="P25" s="143" t="s">
        <v>602</v>
      </c>
      <c r="Q25" s="9" t="s">
        <v>967</v>
      </c>
      <c r="R25" s="10" t="s">
        <v>982</v>
      </c>
      <c r="S25" s="11">
        <v>493.44914332578861</v>
      </c>
      <c r="T25" s="12">
        <v>250.66332632234202</v>
      </c>
      <c r="U25" s="12">
        <v>178.4496105856729</v>
      </c>
      <c r="V25" s="12">
        <v>130.69316640329438</v>
      </c>
      <c r="W25" s="12">
        <v>115.17781369833625</v>
      </c>
      <c r="X25" s="12">
        <v>109.72502338482926</v>
      </c>
      <c r="Y25" s="12">
        <v>91.050900835595584</v>
      </c>
      <c r="Z25" s="13">
        <v>73.0500687728114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/>
      <c r="CK25" s="15"/>
      <c r="CL25" s="15"/>
      <c r="CM25" s="15"/>
      <c r="CN25" s="15"/>
      <c r="CO25" s="15"/>
      <c r="CP25" s="15"/>
      <c r="CQ25" s="15"/>
    </row>
    <row r="26" spans="1:95">
      <c r="A26" s="3">
        <v>2</v>
      </c>
      <c r="C26" s="135">
        <v>-1</v>
      </c>
      <c r="D26" s="143"/>
      <c r="E26" s="9" t="s">
        <v>968</v>
      </c>
      <c r="F26" s="10" t="s">
        <v>982</v>
      </c>
      <c r="G26" s="18">
        <v>7840</v>
      </c>
      <c r="H26" s="19">
        <v>6920</v>
      </c>
      <c r="I26" s="19">
        <v>5950</v>
      </c>
      <c r="J26" s="19">
        <v>5050</v>
      </c>
      <c r="K26" s="19">
        <v>4140</v>
      </c>
      <c r="L26" s="19">
        <v>3670</v>
      </c>
      <c r="M26" s="19">
        <v>3270</v>
      </c>
      <c r="N26" s="20">
        <v>2900</v>
      </c>
      <c r="P26" s="143"/>
      <c r="Q26" s="9" t="s">
        <v>968</v>
      </c>
      <c r="R26" s="10" t="s">
        <v>982</v>
      </c>
      <c r="S26" s="18">
        <v>493.44914332578861</v>
      </c>
      <c r="T26" s="19">
        <v>450.70533371418065</v>
      </c>
      <c r="U26" s="19">
        <v>367.39928423207056</v>
      </c>
      <c r="V26" s="19">
        <v>284.05753612862986</v>
      </c>
      <c r="W26" s="19">
        <v>245.62416429289533</v>
      </c>
      <c r="X26" s="19">
        <v>231.39052616326455</v>
      </c>
      <c r="Y26" s="19">
        <v>187.3375611494692</v>
      </c>
      <c r="Z26" s="20">
        <v>142.8358508205709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4"/>
      <c r="E27" s="21" t="s">
        <v>969</v>
      </c>
      <c r="F27" s="22" t="s">
        <v>982</v>
      </c>
      <c r="G27" s="23">
        <v>7840</v>
      </c>
      <c r="H27" s="24">
        <v>5530</v>
      </c>
      <c r="I27" s="24">
        <v>5130</v>
      </c>
      <c r="J27" s="24">
        <v>4250</v>
      </c>
      <c r="K27" s="24">
        <v>3370</v>
      </c>
      <c r="L27" s="24">
        <v>2780</v>
      </c>
      <c r="M27" s="24">
        <v>2320</v>
      </c>
      <c r="N27" s="25">
        <v>1980</v>
      </c>
      <c r="P27" s="144"/>
      <c r="Q27" s="21" t="s">
        <v>969</v>
      </c>
      <c r="R27" s="22" t="s">
        <v>982</v>
      </c>
      <c r="S27" s="23">
        <v>493.44914332578861</v>
      </c>
      <c r="T27" s="24">
        <v>360.22897183677372</v>
      </c>
      <c r="U27" s="24">
        <v>316.31024355343658</v>
      </c>
      <c r="V27" s="24">
        <v>238.88998612784161</v>
      </c>
      <c r="W27" s="24">
        <v>200.07165023430741</v>
      </c>
      <c r="X27" s="24">
        <v>175.55367201639021</v>
      </c>
      <c r="Y27" s="24">
        <v>133.0818075985523</v>
      </c>
      <c r="Z27" s="25">
        <v>97.440874305088983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135">
        <v>2015</v>
      </c>
      <c r="AG28" s="135">
        <v>2020</v>
      </c>
      <c r="AH28" s="135">
        <v>2025</v>
      </c>
      <c r="AI28" s="135">
        <v>2030</v>
      </c>
      <c r="AJ28" s="135">
        <v>2035</v>
      </c>
      <c r="AK28" s="135">
        <v>2040</v>
      </c>
      <c r="AL28" s="135">
        <v>2045</v>
      </c>
      <c r="AM28" s="135">
        <v>2050</v>
      </c>
      <c r="AR28" s="135">
        <v>2015</v>
      </c>
      <c r="AS28" s="135">
        <v>2020</v>
      </c>
      <c r="AT28" s="135">
        <v>2025</v>
      </c>
      <c r="AU28" s="135">
        <v>2030</v>
      </c>
      <c r="AV28" s="135">
        <v>2035</v>
      </c>
      <c r="AW28" s="135">
        <v>2040</v>
      </c>
      <c r="AX28" s="135">
        <v>2045</v>
      </c>
      <c r="AY28" s="135">
        <v>2050</v>
      </c>
    </row>
    <row r="29" spans="1:95" ht="15.75" thickBot="1">
      <c r="A29" s="3">
        <v>0</v>
      </c>
      <c r="D29" s="4"/>
      <c r="E29" s="145" t="s">
        <v>21</v>
      </c>
      <c r="F29" s="146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5" t="s">
        <v>21</v>
      </c>
      <c r="R29" s="146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135" t="s">
        <v>606</v>
      </c>
      <c r="AD29" s="135" t="s">
        <v>969</v>
      </c>
      <c r="AE29" s="135" t="s">
        <v>979</v>
      </c>
      <c r="AF29" s="135">
        <v>6160</v>
      </c>
      <c r="AG29" s="135">
        <v>4920</v>
      </c>
      <c r="AH29" s="135">
        <v>4680</v>
      </c>
      <c r="AI29" s="135">
        <v>4140</v>
      </c>
      <c r="AJ29" s="135">
        <v>3560</v>
      </c>
      <c r="AK29" s="135">
        <v>3150</v>
      </c>
      <c r="AL29" s="135">
        <v>2800</v>
      </c>
      <c r="AM29" s="135">
        <v>2520</v>
      </c>
      <c r="AO29" s="135" t="s">
        <v>606</v>
      </c>
      <c r="AP29" s="135" t="s">
        <v>969</v>
      </c>
      <c r="AQ29" s="135" t="s">
        <v>979</v>
      </c>
      <c r="AR29" s="15">
        <v>388.13867974407719</v>
      </c>
      <c r="AS29" s="15">
        <v>319.91521037897155</v>
      </c>
      <c r="AT29" s="15">
        <v>288.57320660851315</v>
      </c>
      <c r="AU29" s="15">
        <v>232.81534891742166</v>
      </c>
      <c r="AV29" s="15">
        <v>211.539659662509</v>
      </c>
      <c r="AW29" s="15">
        <v>198.60350564877203</v>
      </c>
      <c r="AX29" s="15">
        <v>160.35096716914296</v>
      </c>
      <c r="AY29" s="15">
        <v>124.24534904464568</v>
      </c>
    </row>
    <row r="30" spans="1:95" ht="15" customHeight="1">
      <c r="A30" s="3">
        <v>1</v>
      </c>
      <c r="B30" s="7" t="s">
        <v>1199</v>
      </c>
      <c r="C30" s="8" t="s">
        <v>973</v>
      </c>
      <c r="D30" s="143" t="s">
        <v>602</v>
      </c>
      <c r="E30" s="9" t="s">
        <v>967</v>
      </c>
      <c r="F30" s="10" t="s">
        <v>983</v>
      </c>
      <c r="G30" s="11">
        <v>7840</v>
      </c>
      <c r="H30" s="12">
        <v>5710</v>
      </c>
      <c r="I30" s="12">
        <v>5020</v>
      </c>
      <c r="J30" s="12">
        <v>4560</v>
      </c>
      <c r="K30" s="12">
        <v>4200</v>
      </c>
      <c r="L30" s="12">
        <v>4000</v>
      </c>
      <c r="M30" s="12">
        <v>3850</v>
      </c>
      <c r="N30" s="13">
        <v>3730</v>
      </c>
      <c r="P30" s="143" t="s">
        <v>602</v>
      </c>
      <c r="Q30" s="9" t="s">
        <v>967</v>
      </c>
      <c r="R30" s="10" t="s">
        <v>983</v>
      </c>
      <c r="S30" s="11">
        <v>493.44914332578861</v>
      </c>
      <c r="T30" s="12">
        <v>371.50127793319558</v>
      </c>
      <c r="U30" s="12">
        <v>309.88580445660904</v>
      </c>
      <c r="V30" s="12">
        <v>256.12070862878215</v>
      </c>
      <c r="W30" s="12">
        <v>249.46494063229133</v>
      </c>
      <c r="X30" s="12">
        <v>252.58093132921508</v>
      </c>
      <c r="Y30" s="12">
        <v>220.15333010890737</v>
      </c>
      <c r="Z30" s="13">
        <v>183.5573273565424</v>
      </c>
      <c r="AA30" s="40"/>
      <c r="AB30" s="8">
        <v>22</v>
      </c>
      <c r="AC30" s="135" t="s">
        <v>602</v>
      </c>
      <c r="AD30" s="135" t="s">
        <v>969</v>
      </c>
      <c r="AE30" s="135" t="s">
        <v>979</v>
      </c>
      <c r="AF30" s="135">
        <v>7840</v>
      </c>
      <c r="AG30" s="135">
        <v>6260</v>
      </c>
      <c r="AH30" s="135">
        <v>5950</v>
      </c>
      <c r="AI30" s="135">
        <v>5270</v>
      </c>
      <c r="AJ30" s="135">
        <v>4540</v>
      </c>
      <c r="AK30" s="135">
        <v>4000</v>
      </c>
      <c r="AL30" s="135">
        <v>3560</v>
      </c>
      <c r="AM30" s="135">
        <v>3210</v>
      </c>
      <c r="AO30" s="135" t="s">
        <v>602</v>
      </c>
      <c r="AP30" s="135" t="s">
        <v>969</v>
      </c>
      <c r="AQ30" s="135" t="s">
        <v>979</v>
      </c>
      <c r="AR30" s="15">
        <v>493.44914332578861</v>
      </c>
      <c r="AS30" s="15">
        <v>407.16481320959906</v>
      </c>
      <c r="AT30" s="15">
        <v>367.27499021938371</v>
      </c>
      <c r="AU30" s="15">
        <v>296.31044407671914</v>
      </c>
      <c r="AV30" s="15">
        <v>269.23229411228084</v>
      </c>
      <c r="AW30" s="15">
        <v>252.7680980984363</v>
      </c>
      <c r="AX30" s="15">
        <v>204.08304911648986</v>
      </c>
      <c r="AY30" s="15">
        <v>158.13044423864042</v>
      </c>
    </row>
    <row r="31" spans="1:95">
      <c r="A31" s="3">
        <v>2</v>
      </c>
      <c r="C31" s="135">
        <v>-1</v>
      </c>
      <c r="D31" s="143"/>
      <c r="E31" s="9" t="s">
        <v>968</v>
      </c>
      <c r="F31" s="10" t="s">
        <v>983</v>
      </c>
      <c r="G31" s="18">
        <v>7840</v>
      </c>
      <c r="H31" s="19">
        <v>7420</v>
      </c>
      <c r="I31" s="19">
        <v>6930</v>
      </c>
      <c r="J31" s="19">
        <v>6440</v>
      </c>
      <c r="K31" s="19">
        <v>5890</v>
      </c>
      <c r="L31" s="19">
        <v>5580</v>
      </c>
      <c r="M31" s="19">
        <v>5310</v>
      </c>
      <c r="N31" s="20">
        <v>5030</v>
      </c>
      <c r="P31" s="143"/>
      <c r="Q31" s="9" t="s">
        <v>968</v>
      </c>
      <c r="R31" s="10" t="s">
        <v>983</v>
      </c>
      <c r="S31" s="18">
        <v>493.44914332578861</v>
      </c>
      <c r="T31" s="19">
        <v>482.76830807672707</v>
      </c>
      <c r="U31" s="19">
        <v>427.80492413286606</v>
      </c>
      <c r="V31" s="19">
        <v>362.23977215243889</v>
      </c>
      <c r="W31" s="19">
        <v>349.84566933238551</v>
      </c>
      <c r="X31" s="19">
        <v>352.44902759607612</v>
      </c>
      <c r="Y31" s="19">
        <v>303.83891337026029</v>
      </c>
      <c r="Z31" s="20">
        <v>247.63422707566275</v>
      </c>
      <c r="AA31" s="40"/>
      <c r="AB31" s="8">
        <v>37</v>
      </c>
      <c r="AC31" s="135" t="s">
        <v>608</v>
      </c>
      <c r="AD31" s="135" t="s">
        <v>969</v>
      </c>
      <c r="AE31" s="135" t="s">
        <v>979</v>
      </c>
      <c r="AF31" s="135">
        <v>7910</v>
      </c>
      <c r="AG31" s="135">
        <v>6310</v>
      </c>
      <c r="AH31" s="135">
        <v>6010</v>
      </c>
      <c r="AI31" s="135">
        <v>5320</v>
      </c>
      <c r="AJ31" s="135">
        <v>4580</v>
      </c>
      <c r="AK31" s="135">
        <v>4040</v>
      </c>
      <c r="AL31" s="135">
        <v>3600</v>
      </c>
      <c r="AM31" s="135">
        <v>3240</v>
      </c>
      <c r="AO31" s="135" t="s">
        <v>608</v>
      </c>
      <c r="AP31" s="135" t="s">
        <v>969</v>
      </c>
      <c r="AQ31" s="135" t="s">
        <v>979</v>
      </c>
      <c r="AR31" s="15">
        <v>312.81769627798747</v>
      </c>
      <c r="AS31" s="15">
        <v>249.59900639580724</v>
      </c>
      <c r="AT31" s="15">
        <v>237.52047109265231</v>
      </c>
      <c r="AU31" s="15">
        <v>186.1208354480417</v>
      </c>
      <c r="AV31" s="15">
        <v>180.97239694235111</v>
      </c>
      <c r="AW31" s="15">
        <v>159.76183216816329</v>
      </c>
      <c r="AX31" s="15">
        <v>142.23642829008995</v>
      </c>
      <c r="AY31" s="15">
        <v>128.14189664520771</v>
      </c>
    </row>
    <row r="32" spans="1:95" ht="15.75" thickBot="1">
      <c r="A32" s="3">
        <v>3</v>
      </c>
      <c r="D32" s="144"/>
      <c r="E32" s="21" t="s">
        <v>969</v>
      </c>
      <c r="F32" s="22" t="s">
        <v>983</v>
      </c>
      <c r="G32" s="23">
        <v>7840</v>
      </c>
      <c r="H32" s="24">
        <v>6710</v>
      </c>
      <c r="I32" s="24">
        <v>6490</v>
      </c>
      <c r="J32" s="24">
        <v>5960</v>
      </c>
      <c r="K32" s="24">
        <v>5380</v>
      </c>
      <c r="L32" s="24">
        <v>4940</v>
      </c>
      <c r="M32" s="24">
        <v>4560</v>
      </c>
      <c r="N32" s="25">
        <v>4240</v>
      </c>
      <c r="P32" s="144"/>
      <c r="Q32" s="21" t="s">
        <v>969</v>
      </c>
      <c r="R32" s="22" t="s">
        <v>983</v>
      </c>
      <c r="S32" s="23">
        <v>493.44914332578861</v>
      </c>
      <c r="T32" s="24">
        <v>436.80181870807832</v>
      </c>
      <c r="U32" s="24">
        <v>400.13790834277273</v>
      </c>
      <c r="V32" s="24">
        <v>335.28399471571544</v>
      </c>
      <c r="W32" s="24">
        <v>319.2247287559025</v>
      </c>
      <c r="X32" s="24">
        <v>311.5592325015013</v>
      </c>
      <c r="Y32" s="24">
        <v>260.81340834680509</v>
      </c>
      <c r="Z32" s="25">
        <v>208.75777543537822</v>
      </c>
      <c r="AA32" s="40"/>
      <c r="AB32" s="8">
        <v>52</v>
      </c>
      <c r="AC32" s="135" t="s">
        <v>610</v>
      </c>
      <c r="AD32" s="135" t="s">
        <v>969</v>
      </c>
      <c r="AE32" s="135" t="s">
        <v>979</v>
      </c>
      <c r="AF32" s="135">
        <v>7910</v>
      </c>
      <c r="AG32" s="135">
        <v>6310</v>
      </c>
      <c r="AH32" s="135">
        <v>6010</v>
      </c>
      <c r="AI32" s="135">
        <v>5320</v>
      </c>
      <c r="AJ32" s="135">
        <v>4580</v>
      </c>
      <c r="AK32" s="135">
        <v>4040</v>
      </c>
      <c r="AL32" s="135">
        <v>3600</v>
      </c>
      <c r="AM32" s="135">
        <v>3240</v>
      </c>
      <c r="AO32" s="135" t="s">
        <v>610</v>
      </c>
      <c r="AP32" s="135" t="s">
        <v>969</v>
      </c>
      <c r="AQ32" s="135" t="s">
        <v>979</v>
      </c>
      <c r="AR32" s="15">
        <v>324.30202340017814</v>
      </c>
      <c r="AS32" s="15">
        <v>271.45379486933524</v>
      </c>
      <c r="AT32" s="15">
        <v>254.62266170473711</v>
      </c>
      <c r="AU32" s="15">
        <v>221.32680715781271</v>
      </c>
      <c r="AV32" s="15">
        <v>203.41819924024617</v>
      </c>
      <c r="AW32" s="15">
        <v>202.32167129461942</v>
      </c>
      <c r="AX32" s="15">
        <v>189.10917492320942</v>
      </c>
      <c r="AY32" s="15">
        <v>179.6928349757992</v>
      </c>
    </row>
    <row r="33" spans="1:51" ht="15.75" thickBot="1">
      <c r="AA33" s="40"/>
      <c r="AB33" s="8">
        <v>67</v>
      </c>
      <c r="AR33" s="15"/>
      <c r="AS33" s="15"/>
      <c r="AT33" s="15"/>
      <c r="AU33" s="15"/>
      <c r="AV33" s="15"/>
      <c r="AW33" s="15"/>
      <c r="AX33" s="15"/>
      <c r="AY33" s="15"/>
    </row>
    <row r="34" spans="1:51" ht="15.75" thickBot="1">
      <c r="A34" s="3">
        <v>0</v>
      </c>
      <c r="D34" s="4"/>
      <c r="E34" s="145" t="s">
        <v>21</v>
      </c>
      <c r="F34" s="146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5" t="s">
        <v>21</v>
      </c>
      <c r="R34" s="146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R34" s="15"/>
      <c r="AS34" s="15"/>
      <c r="AT34" s="15"/>
      <c r="AU34" s="15"/>
      <c r="AV34" s="15"/>
      <c r="AW34" s="15"/>
      <c r="AX34" s="15"/>
      <c r="AY34" s="15"/>
    </row>
    <row r="35" spans="1:51" ht="15" customHeight="1">
      <c r="A35" s="3">
        <v>1</v>
      </c>
      <c r="B35" s="7" t="s">
        <v>1200</v>
      </c>
      <c r="C35" s="8" t="s">
        <v>966</v>
      </c>
      <c r="D35" s="143" t="s">
        <v>608</v>
      </c>
      <c r="E35" s="9" t="s">
        <v>967</v>
      </c>
      <c r="F35" s="10" t="s">
        <v>979</v>
      </c>
      <c r="G35" s="11">
        <v>7910</v>
      </c>
      <c r="H35" s="12">
        <v>4990</v>
      </c>
      <c r="I35" s="12">
        <v>4140</v>
      </c>
      <c r="J35" s="12">
        <v>3600</v>
      </c>
      <c r="K35" s="12">
        <v>3200</v>
      </c>
      <c r="L35" s="12">
        <v>2980</v>
      </c>
      <c r="M35" s="12">
        <v>2810</v>
      </c>
      <c r="N35" s="13">
        <v>2690</v>
      </c>
      <c r="P35" s="143" t="s">
        <v>608</v>
      </c>
      <c r="Q35" s="9" t="s">
        <v>967</v>
      </c>
      <c r="R35" s="10" t="s">
        <v>979</v>
      </c>
      <c r="S35" s="11">
        <v>312.81769627798747</v>
      </c>
      <c r="T35" s="12">
        <v>197.30767367971728</v>
      </c>
      <c r="U35" s="12">
        <v>163.88377631680393</v>
      </c>
      <c r="V35" s="12">
        <v>125.88582304248732</v>
      </c>
      <c r="W35" s="12">
        <v>126.51438354680077</v>
      </c>
      <c r="X35" s="12">
        <v>117.80206195657649</v>
      </c>
      <c r="Y35" s="12">
        <v>111.21136763724596</v>
      </c>
      <c r="Z35" s="13">
        <v>106.31043362445405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 s="135">
        <v>-1</v>
      </c>
      <c r="D36" s="143"/>
      <c r="E36" s="9" t="s">
        <v>968</v>
      </c>
      <c r="F36" s="10" t="s">
        <v>979</v>
      </c>
      <c r="G36" s="18">
        <v>7910</v>
      </c>
      <c r="H36" s="19">
        <v>7300</v>
      </c>
      <c r="I36" s="19">
        <v>6620</v>
      </c>
      <c r="J36" s="19">
        <v>5950</v>
      </c>
      <c r="K36" s="19">
        <v>5230</v>
      </c>
      <c r="L36" s="19">
        <v>4830</v>
      </c>
      <c r="M36" s="19">
        <v>4490</v>
      </c>
      <c r="N36" s="20">
        <v>4150</v>
      </c>
      <c r="P36" s="143"/>
      <c r="Q36" s="9" t="s">
        <v>968</v>
      </c>
      <c r="R36" s="10" t="s">
        <v>979</v>
      </c>
      <c r="S36" s="18">
        <v>312.81769627798747</v>
      </c>
      <c r="T36" s="19">
        <v>288.62321065477357</v>
      </c>
      <c r="U36" s="19">
        <v>261.73185478428229</v>
      </c>
      <c r="V36" s="19">
        <v>208.23433752538452</v>
      </c>
      <c r="W36" s="19">
        <v>206.71224985641544</v>
      </c>
      <c r="X36" s="19">
        <v>191.0851529794258</v>
      </c>
      <c r="Y36" s="19">
        <v>177.53620252036066</v>
      </c>
      <c r="Z36" s="20">
        <v>164.19907342415863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4"/>
      <c r="E37" s="21" t="s">
        <v>969</v>
      </c>
      <c r="F37" s="22" t="s">
        <v>979</v>
      </c>
      <c r="G37" s="23">
        <v>7910</v>
      </c>
      <c r="H37" s="24">
        <v>6310</v>
      </c>
      <c r="I37" s="24">
        <v>6010</v>
      </c>
      <c r="J37" s="24">
        <v>5320</v>
      </c>
      <c r="K37" s="24">
        <v>4580</v>
      </c>
      <c r="L37" s="24">
        <v>4040</v>
      </c>
      <c r="M37" s="24">
        <v>3600</v>
      </c>
      <c r="N37" s="25">
        <v>3240</v>
      </c>
      <c r="P37" s="144"/>
      <c r="Q37" s="21" t="s">
        <v>969</v>
      </c>
      <c r="R37" s="22" t="s">
        <v>979</v>
      </c>
      <c r="S37" s="23">
        <v>312.81769627798747</v>
      </c>
      <c r="T37" s="24">
        <v>249.59900639580724</v>
      </c>
      <c r="U37" s="24">
        <v>237.52047109265231</v>
      </c>
      <c r="V37" s="24">
        <v>186.1208354480417</v>
      </c>
      <c r="W37" s="24">
        <v>180.97239694235111</v>
      </c>
      <c r="X37" s="24">
        <v>159.76183216816329</v>
      </c>
      <c r="Y37" s="24">
        <v>142.23642829008995</v>
      </c>
      <c r="Z37" s="25">
        <v>128.14189664520771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5" t="s">
        <v>21</v>
      </c>
      <c r="F39" s="146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5" t="s">
        <v>21</v>
      </c>
      <c r="R39" s="146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1200</v>
      </c>
      <c r="C40" s="8" t="s">
        <v>970</v>
      </c>
      <c r="D40" s="143" t="s">
        <v>608</v>
      </c>
      <c r="E40" s="9" t="s">
        <v>967</v>
      </c>
      <c r="F40" s="10" t="s">
        <v>982</v>
      </c>
      <c r="G40" s="11">
        <v>7910</v>
      </c>
      <c r="H40" s="12">
        <v>3890</v>
      </c>
      <c r="I40" s="12">
        <v>2920</v>
      </c>
      <c r="J40" s="12">
        <v>2350</v>
      </c>
      <c r="K40" s="12">
        <v>1960</v>
      </c>
      <c r="L40" s="12">
        <v>1750</v>
      </c>
      <c r="M40" s="12">
        <v>1600</v>
      </c>
      <c r="N40" s="13">
        <v>1500</v>
      </c>
      <c r="P40" s="143" t="s">
        <v>608</v>
      </c>
      <c r="Q40" s="9" t="s">
        <v>967</v>
      </c>
      <c r="R40" s="10" t="s">
        <v>982</v>
      </c>
      <c r="S40" s="11">
        <v>312.81769627798747</v>
      </c>
      <c r="T40" s="12">
        <v>153.66091361563056</v>
      </c>
      <c r="U40" s="12">
        <v>115.40517786765542</v>
      </c>
      <c r="V40" s="12">
        <v>82.092014657549697</v>
      </c>
      <c r="W40" s="12">
        <v>77.42015157689319</v>
      </c>
      <c r="X40" s="12">
        <v>69.351595009541796</v>
      </c>
      <c r="Y40" s="12">
        <v>63.458258701623173</v>
      </c>
      <c r="Z40" s="13">
        <v>59.196534909395609</v>
      </c>
      <c r="AF40" s="135">
        <v>2015</v>
      </c>
      <c r="AG40" s="135">
        <v>2020</v>
      </c>
      <c r="AH40" s="135">
        <v>2025</v>
      </c>
      <c r="AI40" s="135">
        <v>2030</v>
      </c>
      <c r="AJ40" s="135">
        <v>2035</v>
      </c>
      <c r="AK40" s="135">
        <v>2040</v>
      </c>
      <c r="AL40" s="135">
        <v>2045</v>
      </c>
      <c r="AM40" s="135">
        <v>2050</v>
      </c>
      <c r="AR40" s="135">
        <v>2015</v>
      </c>
      <c r="AS40" s="135">
        <v>2020</v>
      </c>
      <c r="AT40" s="135">
        <v>2025</v>
      </c>
      <c r="AU40" s="135">
        <v>2030</v>
      </c>
      <c r="AV40" s="135">
        <v>2035</v>
      </c>
      <c r="AW40" s="135">
        <v>2040</v>
      </c>
      <c r="AX40" s="135">
        <v>2045</v>
      </c>
      <c r="AY40" s="135">
        <v>2050</v>
      </c>
    </row>
    <row r="41" spans="1:51">
      <c r="A41" s="3">
        <v>2</v>
      </c>
      <c r="C41" s="135">
        <v>-1</v>
      </c>
      <c r="D41" s="143"/>
      <c r="E41" s="9" t="s">
        <v>968</v>
      </c>
      <c r="F41" s="10" t="s">
        <v>982</v>
      </c>
      <c r="G41" s="18">
        <v>7910</v>
      </c>
      <c r="H41" s="19">
        <v>6990</v>
      </c>
      <c r="I41" s="19">
        <v>6010</v>
      </c>
      <c r="J41" s="19">
        <v>5100</v>
      </c>
      <c r="K41" s="19">
        <v>4170</v>
      </c>
      <c r="L41" s="19">
        <v>3700</v>
      </c>
      <c r="M41" s="19">
        <v>3300</v>
      </c>
      <c r="N41" s="20">
        <v>2930</v>
      </c>
      <c r="P41" s="143"/>
      <c r="Q41" s="9" t="s">
        <v>968</v>
      </c>
      <c r="R41" s="10" t="s">
        <v>982</v>
      </c>
      <c r="S41" s="18">
        <v>312.81769627798747</v>
      </c>
      <c r="T41" s="19">
        <v>276.29009143882001</v>
      </c>
      <c r="U41" s="19">
        <v>237.60085329463601</v>
      </c>
      <c r="V41" s="19">
        <v>178.42444300034293</v>
      </c>
      <c r="W41" s="19">
        <v>165.10349884144711</v>
      </c>
      <c r="X41" s="19">
        <v>146.25015848242899</v>
      </c>
      <c r="Y41" s="19">
        <v>130.56559914129488</v>
      </c>
      <c r="Z41" s="20">
        <v>115.74783667500351</v>
      </c>
      <c r="AB41" s="8">
        <v>10</v>
      </c>
      <c r="AC41" s="135" t="s">
        <v>606</v>
      </c>
      <c r="AD41" s="135" t="s">
        <v>967</v>
      </c>
      <c r="AE41" s="135" t="s">
        <v>982</v>
      </c>
      <c r="AF41" s="135">
        <v>6160</v>
      </c>
      <c r="AG41" s="135">
        <v>3030</v>
      </c>
      <c r="AH41" s="135">
        <v>2270</v>
      </c>
      <c r="AI41" s="135">
        <v>1830</v>
      </c>
      <c r="AJ41" s="135">
        <v>1520</v>
      </c>
      <c r="AK41" s="135">
        <v>1370</v>
      </c>
      <c r="AL41" s="135">
        <v>1250</v>
      </c>
      <c r="AM41" s="135">
        <v>1170</v>
      </c>
      <c r="AO41" s="135" t="s">
        <v>606</v>
      </c>
      <c r="AP41" s="135" t="s">
        <v>967</v>
      </c>
      <c r="AQ41" s="135" t="s">
        <v>982</v>
      </c>
      <c r="AR41" s="15">
        <v>388.13867974407719</v>
      </c>
      <c r="AS41" s="15">
        <v>196.94975639612642</v>
      </c>
      <c r="AT41" s="15">
        <v>140.21040832099189</v>
      </c>
      <c r="AU41" s="15">
        <v>102.68748788830248</v>
      </c>
      <c r="AV41" s="15">
        <v>90.496853621344727</v>
      </c>
      <c r="AW41" s="15">
        <v>86.212518373794694</v>
      </c>
      <c r="AX41" s="15">
        <v>71.539993516442379</v>
      </c>
      <c r="AY41" s="15">
        <v>57.396482607208789</v>
      </c>
    </row>
    <row r="42" spans="1:51" ht="15.75" thickBot="1">
      <c r="A42" s="3">
        <v>3</v>
      </c>
      <c r="D42" s="144"/>
      <c r="E42" s="21" t="s">
        <v>969</v>
      </c>
      <c r="F42" s="22" t="s">
        <v>982</v>
      </c>
      <c r="G42" s="23">
        <v>7910</v>
      </c>
      <c r="H42" s="24">
        <v>5580</v>
      </c>
      <c r="I42" s="24">
        <v>5170</v>
      </c>
      <c r="J42" s="24">
        <v>4290</v>
      </c>
      <c r="K42" s="24">
        <v>3400</v>
      </c>
      <c r="L42" s="24">
        <v>2810</v>
      </c>
      <c r="M42" s="24">
        <v>2350</v>
      </c>
      <c r="N42" s="25">
        <v>2000</v>
      </c>
      <c r="P42" s="144"/>
      <c r="Q42" s="21" t="s">
        <v>969</v>
      </c>
      <c r="R42" s="22" t="s">
        <v>982</v>
      </c>
      <c r="S42" s="23">
        <v>312.81769627798747</v>
      </c>
      <c r="T42" s="24">
        <v>220.82653148899902</v>
      </c>
      <c r="U42" s="24">
        <v>204.56105114962082</v>
      </c>
      <c r="V42" s="24">
        <v>150.0534479532993</v>
      </c>
      <c r="W42" s="24">
        <v>134.48403811473793</v>
      </c>
      <c r="X42" s="24">
        <v>110.95852877076666</v>
      </c>
      <c r="Y42" s="24">
        <v>92.751853057636268</v>
      </c>
      <c r="Z42" s="25">
        <v>78.961761628759618</v>
      </c>
      <c r="AB42" s="8">
        <v>25</v>
      </c>
      <c r="AC42" s="135" t="s">
        <v>602</v>
      </c>
      <c r="AD42" s="135" t="s">
        <v>967</v>
      </c>
      <c r="AE42" s="135" t="s">
        <v>982</v>
      </c>
      <c r="AF42" s="135">
        <v>7840</v>
      </c>
      <c r="AG42" s="135">
        <v>3850</v>
      </c>
      <c r="AH42" s="135">
        <v>2890</v>
      </c>
      <c r="AI42" s="135">
        <v>2320</v>
      </c>
      <c r="AJ42" s="135">
        <v>1940</v>
      </c>
      <c r="AK42" s="135">
        <v>1740</v>
      </c>
      <c r="AL42" s="135">
        <v>1590</v>
      </c>
      <c r="AM42" s="135">
        <v>1480</v>
      </c>
      <c r="AO42" s="135" t="s">
        <v>602</v>
      </c>
      <c r="AP42" s="135" t="s">
        <v>967</v>
      </c>
      <c r="AQ42" s="135" t="s">
        <v>982</v>
      </c>
      <c r="AR42" s="15">
        <v>493.44914332578861</v>
      </c>
      <c r="AS42" s="15">
        <v>250.66332632234202</v>
      </c>
      <c r="AT42" s="15">
        <v>178.4496105856729</v>
      </c>
      <c r="AU42" s="15">
        <v>130.69316640329438</v>
      </c>
      <c r="AV42" s="15">
        <v>115.17781369833625</v>
      </c>
      <c r="AW42" s="15">
        <v>109.72502338482926</v>
      </c>
      <c r="AX42" s="15">
        <v>91.050900835595584</v>
      </c>
      <c r="AY42" s="15">
        <v>73.0500687728114</v>
      </c>
    </row>
    <row r="43" spans="1:51" ht="15.75" thickBot="1">
      <c r="AB43" s="8">
        <v>40</v>
      </c>
      <c r="AC43" s="135" t="s">
        <v>608</v>
      </c>
      <c r="AD43" s="135" t="s">
        <v>967</v>
      </c>
      <c r="AE43" s="135" t="s">
        <v>982</v>
      </c>
      <c r="AF43" s="135">
        <v>7910</v>
      </c>
      <c r="AG43" s="135">
        <v>3890</v>
      </c>
      <c r="AH43" s="135">
        <v>2920</v>
      </c>
      <c r="AI43" s="135">
        <v>2350</v>
      </c>
      <c r="AJ43" s="135">
        <v>1960</v>
      </c>
      <c r="AK43" s="135">
        <v>1750</v>
      </c>
      <c r="AL43" s="135">
        <v>1600</v>
      </c>
      <c r="AM43" s="135">
        <v>1500</v>
      </c>
      <c r="AO43" s="135" t="s">
        <v>608</v>
      </c>
      <c r="AP43" s="135" t="s">
        <v>967</v>
      </c>
      <c r="AQ43" s="135" t="s">
        <v>982</v>
      </c>
      <c r="AR43" s="15">
        <v>312.81769627798747</v>
      </c>
      <c r="AS43" s="15">
        <v>153.66091361563056</v>
      </c>
      <c r="AT43" s="15">
        <v>115.40517786765542</v>
      </c>
      <c r="AU43" s="15">
        <v>82.092014657549697</v>
      </c>
      <c r="AV43" s="15">
        <v>77.42015157689319</v>
      </c>
      <c r="AW43" s="15">
        <v>69.351595009541796</v>
      </c>
      <c r="AX43" s="15">
        <v>63.458258701623173</v>
      </c>
      <c r="AY43" s="15">
        <v>59.196534909395609</v>
      </c>
    </row>
    <row r="44" spans="1:51" ht="15.75" thickBot="1">
      <c r="A44" s="3">
        <v>0</v>
      </c>
      <c r="D44" s="4"/>
      <c r="E44" s="145" t="s">
        <v>21</v>
      </c>
      <c r="F44" s="146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5" t="s">
        <v>21</v>
      </c>
      <c r="R44" s="146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135" t="s">
        <v>610</v>
      </c>
      <c r="AD44" s="135" t="s">
        <v>967</v>
      </c>
      <c r="AE44" s="135" t="s">
        <v>982</v>
      </c>
      <c r="AF44" s="135">
        <v>7910</v>
      </c>
      <c r="AG44" s="135">
        <v>3890</v>
      </c>
      <c r="AH44" s="135">
        <v>2920</v>
      </c>
      <c r="AI44" s="135">
        <v>2350</v>
      </c>
      <c r="AJ44" s="135">
        <v>1960</v>
      </c>
      <c r="AK44" s="135">
        <v>1750</v>
      </c>
      <c r="AL44" s="135">
        <v>1600</v>
      </c>
      <c r="AM44" s="135">
        <v>1500</v>
      </c>
      <c r="AO44" s="135" t="s">
        <v>610</v>
      </c>
      <c r="AP44" s="135" t="s">
        <v>967</v>
      </c>
      <c r="AQ44" s="135" t="s">
        <v>982</v>
      </c>
      <c r="AR44" s="15">
        <v>324.30202340017814</v>
      </c>
      <c r="AS44" s="15">
        <v>167.11540132458114</v>
      </c>
      <c r="AT44" s="15">
        <v>123.71469889729458</v>
      </c>
      <c r="AU44" s="15">
        <v>97.62025543013435</v>
      </c>
      <c r="AV44" s="15">
        <v>87.022485665011487</v>
      </c>
      <c r="AW44" s="15">
        <v>87.826550427319091</v>
      </c>
      <c r="AX44" s="15">
        <v>84.370362004960768</v>
      </c>
      <c r="AY44" s="15">
        <v>83.011048354191615</v>
      </c>
    </row>
    <row r="45" spans="1:51" ht="15" customHeight="1">
      <c r="A45" s="3">
        <v>1</v>
      </c>
      <c r="B45" s="7" t="s">
        <v>1200</v>
      </c>
      <c r="C45" s="8" t="s">
        <v>973</v>
      </c>
      <c r="D45" s="143" t="s">
        <v>608</v>
      </c>
      <c r="E45" s="9" t="s">
        <v>967</v>
      </c>
      <c r="F45" s="10" t="s">
        <v>983</v>
      </c>
      <c r="G45" s="11">
        <v>7910</v>
      </c>
      <c r="H45" s="12">
        <v>5760</v>
      </c>
      <c r="I45" s="12">
        <v>5070</v>
      </c>
      <c r="J45" s="12">
        <v>4600</v>
      </c>
      <c r="K45" s="12">
        <v>4240</v>
      </c>
      <c r="L45" s="12">
        <v>4040</v>
      </c>
      <c r="M45" s="12">
        <v>3880</v>
      </c>
      <c r="N45" s="13">
        <v>3760</v>
      </c>
      <c r="P45" s="143" t="s">
        <v>608</v>
      </c>
      <c r="Q45" s="9" t="s">
        <v>967</v>
      </c>
      <c r="R45" s="10" t="s">
        <v>983</v>
      </c>
      <c r="S45" s="11">
        <v>312.81769627798747</v>
      </c>
      <c r="T45" s="12">
        <v>227.73664825296396</v>
      </c>
      <c r="U45" s="12">
        <v>200.40630105386006</v>
      </c>
      <c r="V45" s="12">
        <v>160.87654424084727</v>
      </c>
      <c r="W45" s="12">
        <v>167.68518950582967</v>
      </c>
      <c r="X45" s="12">
        <v>159.64353359252527</v>
      </c>
      <c r="Y45" s="12">
        <v>153.43666946580305</v>
      </c>
      <c r="Z45" s="13">
        <v>148.74671467497831</v>
      </c>
      <c r="AB45" s="8">
        <v>70</v>
      </c>
      <c r="AR45" s="15"/>
      <c r="AS45" s="15"/>
      <c r="AT45" s="15"/>
      <c r="AU45" s="15"/>
      <c r="AV45" s="15"/>
      <c r="AW45" s="15"/>
      <c r="AX45" s="15"/>
      <c r="AY45" s="15"/>
    </row>
    <row r="46" spans="1:51">
      <c r="A46" s="3">
        <v>2</v>
      </c>
      <c r="C46" s="135">
        <v>-1</v>
      </c>
      <c r="D46" s="143"/>
      <c r="E46" s="9" t="s">
        <v>968</v>
      </c>
      <c r="F46" s="10" t="s">
        <v>983</v>
      </c>
      <c r="G46" s="18">
        <v>7910</v>
      </c>
      <c r="H46" s="19">
        <v>7480</v>
      </c>
      <c r="I46" s="19">
        <v>7000</v>
      </c>
      <c r="J46" s="19">
        <v>6500</v>
      </c>
      <c r="K46" s="19">
        <v>5950</v>
      </c>
      <c r="L46" s="19">
        <v>5630</v>
      </c>
      <c r="M46" s="19">
        <v>5350</v>
      </c>
      <c r="N46" s="20">
        <v>5070</v>
      </c>
      <c r="P46" s="143"/>
      <c r="Q46" s="9" t="s">
        <v>968</v>
      </c>
      <c r="R46" s="10" t="s">
        <v>983</v>
      </c>
      <c r="S46" s="18">
        <v>312.81769627798747</v>
      </c>
      <c r="T46" s="19">
        <v>295.9452440535577</v>
      </c>
      <c r="U46" s="19">
        <v>276.66579489961663</v>
      </c>
      <c r="V46" s="19">
        <v>227.53288104844549</v>
      </c>
      <c r="W46" s="19">
        <v>235.15904564026448</v>
      </c>
      <c r="X46" s="19">
        <v>222.7650673413244</v>
      </c>
      <c r="Y46" s="19">
        <v>211.76164311745356</v>
      </c>
      <c r="Z46" s="20">
        <v>200.67179147272276</v>
      </c>
      <c r="AB46" s="8">
        <v>85</v>
      </c>
      <c r="AR46" s="15"/>
      <c r="AS46" s="15"/>
      <c r="AT46" s="15"/>
      <c r="AU46" s="15"/>
      <c r="AV46" s="15"/>
      <c r="AW46" s="15"/>
      <c r="AX46" s="15"/>
      <c r="AY46" s="15"/>
    </row>
    <row r="47" spans="1:51" ht="15.75" thickBot="1">
      <c r="A47" s="3">
        <v>3</v>
      </c>
      <c r="D47" s="144"/>
      <c r="E47" s="21" t="s">
        <v>969</v>
      </c>
      <c r="F47" s="22" t="s">
        <v>983</v>
      </c>
      <c r="G47" s="23">
        <v>7910</v>
      </c>
      <c r="H47" s="24">
        <v>6770</v>
      </c>
      <c r="I47" s="24">
        <v>6540</v>
      </c>
      <c r="J47" s="24">
        <v>6020</v>
      </c>
      <c r="K47" s="24">
        <v>5430</v>
      </c>
      <c r="L47" s="24">
        <v>4980</v>
      </c>
      <c r="M47" s="24">
        <v>4600</v>
      </c>
      <c r="N47" s="25">
        <v>4280</v>
      </c>
      <c r="P47" s="144"/>
      <c r="Q47" s="21" t="s">
        <v>969</v>
      </c>
      <c r="R47" s="22" t="s">
        <v>983</v>
      </c>
      <c r="S47" s="23">
        <v>312.81769627798747</v>
      </c>
      <c r="T47" s="24">
        <v>267.76699853308338</v>
      </c>
      <c r="U47" s="24">
        <v>258.77325443486717</v>
      </c>
      <c r="V47" s="24">
        <v>210.60120713358529</v>
      </c>
      <c r="W47" s="24">
        <v>214.57628074191851</v>
      </c>
      <c r="X47" s="24">
        <v>196.92071186120359</v>
      </c>
      <c r="Y47" s="24">
        <v>181.77485986226796</v>
      </c>
      <c r="Z47" s="25">
        <v>169.16803979474935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 ht="15.75" thickBot="1">
      <c r="O48" s="135"/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5" t="s">
        <v>21</v>
      </c>
      <c r="F49" s="146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5" t="s">
        <v>21</v>
      </c>
      <c r="R49" s="146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1201</v>
      </c>
      <c r="C50" s="8" t="s">
        <v>966</v>
      </c>
      <c r="D50" s="143" t="s">
        <v>610</v>
      </c>
      <c r="E50" s="9" t="s">
        <v>967</v>
      </c>
      <c r="F50" s="10" t="s">
        <v>979</v>
      </c>
      <c r="G50" s="11">
        <v>7910</v>
      </c>
      <c r="H50" s="12">
        <v>4990</v>
      </c>
      <c r="I50" s="12">
        <v>4140</v>
      </c>
      <c r="J50" s="12">
        <v>3600</v>
      </c>
      <c r="K50" s="12">
        <v>3200</v>
      </c>
      <c r="L50" s="12">
        <v>2980</v>
      </c>
      <c r="M50" s="12">
        <v>2810</v>
      </c>
      <c r="N50" s="13">
        <v>2690</v>
      </c>
      <c r="P50" s="143" t="s">
        <v>610</v>
      </c>
      <c r="Q50" s="9" t="s">
        <v>967</v>
      </c>
      <c r="R50" s="10" t="s">
        <v>979</v>
      </c>
      <c r="S50" s="11">
        <v>324.30202340017814</v>
      </c>
      <c r="T50" s="12">
        <v>214.58385412106114</v>
      </c>
      <c r="U50" s="12">
        <v>175.68390271393011</v>
      </c>
      <c r="V50" s="12">
        <v>149.6979487189395</v>
      </c>
      <c r="W50" s="12">
        <v>142.20581985924653</v>
      </c>
      <c r="X50" s="12">
        <v>149.18400555096031</v>
      </c>
      <c r="Y50" s="12">
        <v>147.86008217999239</v>
      </c>
      <c r="Z50" s="13">
        <v>149.07866752102663</v>
      </c>
    </row>
    <row r="51" spans="1:51">
      <c r="A51" s="3">
        <v>2</v>
      </c>
      <c r="C51" s="135">
        <v>-1</v>
      </c>
      <c r="D51" s="143"/>
      <c r="E51" s="9" t="s">
        <v>968</v>
      </c>
      <c r="F51" s="10" t="s">
        <v>979</v>
      </c>
      <c r="G51" s="18">
        <v>7910</v>
      </c>
      <c r="H51" s="19">
        <v>7300</v>
      </c>
      <c r="I51" s="19">
        <v>6620</v>
      </c>
      <c r="J51" s="19">
        <v>5950</v>
      </c>
      <c r="K51" s="19">
        <v>5230</v>
      </c>
      <c r="L51" s="19">
        <v>4830</v>
      </c>
      <c r="M51" s="19">
        <v>4490</v>
      </c>
      <c r="N51" s="20">
        <v>4150</v>
      </c>
      <c r="P51" s="143"/>
      <c r="Q51" s="9" t="s">
        <v>968</v>
      </c>
      <c r="R51" s="10" t="s">
        <v>979</v>
      </c>
      <c r="S51" s="18">
        <v>324.30202340017814</v>
      </c>
      <c r="T51" s="19">
        <v>313.8949427361419</v>
      </c>
      <c r="U51" s="19">
        <v>280.5773380775064</v>
      </c>
      <c r="V51" s="19">
        <v>247.6232225917648</v>
      </c>
      <c r="W51" s="19">
        <v>232.35053708266139</v>
      </c>
      <c r="X51" s="19">
        <v>241.98938498459208</v>
      </c>
      <c r="Y51" s="19">
        <v>236.04167498604434</v>
      </c>
      <c r="Z51" s="20">
        <v>230.25566014275103</v>
      </c>
    </row>
    <row r="52" spans="1:51" ht="15.75" thickBot="1">
      <c r="A52" s="3">
        <v>3</v>
      </c>
      <c r="D52" s="144"/>
      <c r="E52" s="21" t="s">
        <v>969</v>
      </c>
      <c r="F52" s="22" t="s">
        <v>979</v>
      </c>
      <c r="G52" s="23">
        <v>7910</v>
      </c>
      <c r="H52" s="24">
        <v>6310</v>
      </c>
      <c r="I52" s="24">
        <v>6010</v>
      </c>
      <c r="J52" s="24">
        <v>5320</v>
      </c>
      <c r="K52" s="24">
        <v>4580</v>
      </c>
      <c r="L52" s="24">
        <v>4040</v>
      </c>
      <c r="M52" s="24">
        <v>3600</v>
      </c>
      <c r="N52" s="25">
        <v>3240</v>
      </c>
      <c r="P52" s="144"/>
      <c r="Q52" s="21" t="s">
        <v>969</v>
      </c>
      <c r="R52" s="22" t="s">
        <v>979</v>
      </c>
      <c r="S52" s="23">
        <v>324.30202340017814</v>
      </c>
      <c r="T52" s="24">
        <v>271.45379486933524</v>
      </c>
      <c r="U52" s="24">
        <v>254.62266170473711</v>
      </c>
      <c r="V52" s="24">
        <v>221.32680715781271</v>
      </c>
      <c r="W52" s="24">
        <v>203.41819924024617</v>
      </c>
      <c r="X52" s="24">
        <v>202.32167129461942</v>
      </c>
      <c r="Y52" s="24">
        <v>189.10917492320942</v>
      </c>
      <c r="Z52" s="25">
        <v>179.6928349757992</v>
      </c>
      <c r="AF52" s="135">
        <v>2015</v>
      </c>
      <c r="AG52" s="135">
        <v>2020</v>
      </c>
      <c r="AH52" s="135">
        <v>2025</v>
      </c>
      <c r="AI52" s="135">
        <v>2030</v>
      </c>
      <c r="AJ52" s="135">
        <v>2035</v>
      </c>
      <c r="AK52" s="135">
        <v>2040</v>
      </c>
      <c r="AL52" s="135">
        <v>2045</v>
      </c>
      <c r="AM52" s="135">
        <v>2050</v>
      </c>
      <c r="AR52" s="135">
        <v>2015</v>
      </c>
      <c r="AS52" s="135">
        <v>2020</v>
      </c>
      <c r="AT52" s="135">
        <v>2025</v>
      </c>
      <c r="AU52" s="135">
        <v>2030</v>
      </c>
      <c r="AV52" s="135">
        <v>2035</v>
      </c>
      <c r="AW52" s="135">
        <v>2040</v>
      </c>
      <c r="AX52" s="135">
        <v>2045</v>
      </c>
      <c r="AY52" s="135">
        <v>2050</v>
      </c>
    </row>
    <row r="53" spans="1:51" ht="15.75" thickBot="1">
      <c r="AB53" s="8">
        <v>11</v>
      </c>
      <c r="AC53" s="135" t="s">
        <v>606</v>
      </c>
      <c r="AD53" s="135" t="s">
        <v>968</v>
      </c>
      <c r="AE53" s="135" t="s">
        <v>982</v>
      </c>
      <c r="AF53" s="135">
        <v>6160</v>
      </c>
      <c r="AG53" s="135">
        <v>5440</v>
      </c>
      <c r="AH53" s="135">
        <v>4680</v>
      </c>
      <c r="AI53" s="135">
        <v>3970</v>
      </c>
      <c r="AJ53" s="135">
        <v>3250</v>
      </c>
      <c r="AK53" s="135">
        <v>2880</v>
      </c>
      <c r="AL53" s="135">
        <v>2570</v>
      </c>
      <c r="AM53" s="135">
        <v>2280</v>
      </c>
      <c r="AO53" s="135" t="s">
        <v>606</v>
      </c>
      <c r="AP53" s="135" t="s">
        <v>968</v>
      </c>
      <c r="AQ53" s="135" t="s">
        <v>982</v>
      </c>
      <c r="AR53" s="15">
        <v>388.13867974407719</v>
      </c>
      <c r="AS53" s="15">
        <v>354.12561934685721</v>
      </c>
      <c r="AT53" s="15">
        <v>288.67086618991249</v>
      </c>
      <c r="AU53" s="15">
        <v>223.18806410106578</v>
      </c>
      <c r="AV53" s="15">
        <v>192.99041480416952</v>
      </c>
      <c r="AW53" s="15">
        <v>181.80684198542269</v>
      </c>
      <c r="AX53" s="15">
        <v>147.19379805169044</v>
      </c>
      <c r="AY53" s="15">
        <v>112.22816850187678</v>
      </c>
    </row>
    <row r="54" spans="1:51" ht="15.75" thickBot="1">
      <c r="A54" s="3">
        <v>0</v>
      </c>
      <c r="D54" s="4"/>
      <c r="E54" s="145" t="s">
        <v>21</v>
      </c>
      <c r="F54" s="146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5" t="s">
        <v>21</v>
      </c>
      <c r="R54" s="146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135" t="s">
        <v>602</v>
      </c>
      <c r="AD54" s="135" t="s">
        <v>968</v>
      </c>
      <c r="AE54" s="135" t="s">
        <v>982</v>
      </c>
      <c r="AF54" s="135">
        <v>7840</v>
      </c>
      <c r="AG54" s="135">
        <v>6920</v>
      </c>
      <c r="AH54" s="135">
        <v>5950</v>
      </c>
      <c r="AI54" s="135">
        <v>5050</v>
      </c>
      <c r="AJ54" s="135">
        <v>4140</v>
      </c>
      <c r="AK54" s="135">
        <v>3670</v>
      </c>
      <c r="AL54" s="135">
        <v>3270</v>
      </c>
      <c r="AM54" s="135">
        <v>2900</v>
      </c>
      <c r="AO54" s="135" t="s">
        <v>602</v>
      </c>
      <c r="AP54" s="135" t="s">
        <v>968</v>
      </c>
      <c r="AQ54" s="135" t="s">
        <v>982</v>
      </c>
      <c r="AR54" s="15">
        <v>493.44914332578861</v>
      </c>
      <c r="AS54" s="15">
        <v>450.70533371418065</v>
      </c>
      <c r="AT54" s="15">
        <v>367.39928423207056</v>
      </c>
      <c r="AU54" s="15">
        <v>284.05753612862986</v>
      </c>
      <c r="AV54" s="15">
        <v>245.62416429289533</v>
      </c>
      <c r="AW54" s="15">
        <v>231.39052616326455</v>
      </c>
      <c r="AX54" s="15">
        <v>187.3375611494692</v>
      </c>
      <c r="AY54" s="15">
        <v>142.8358508205709</v>
      </c>
    </row>
    <row r="55" spans="1:51" ht="15" customHeight="1">
      <c r="A55" s="3">
        <v>1</v>
      </c>
      <c r="B55" s="7" t="s">
        <v>1201</v>
      </c>
      <c r="C55" s="8" t="s">
        <v>970</v>
      </c>
      <c r="D55" s="143" t="s">
        <v>610</v>
      </c>
      <c r="E55" s="9" t="s">
        <v>967</v>
      </c>
      <c r="F55" s="10" t="s">
        <v>982</v>
      </c>
      <c r="G55" s="11">
        <v>7910</v>
      </c>
      <c r="H55" s="12">
        <v>3890</v>
      </c>
      <c r="I55" s="12">
        <v>2920</v>
      </c>
      <c r="J55" s="12">
        <v>2350</v>
      </c>
      <c r="K55" s="12">
        <v>1960</v>
      </c>
      <c r="L55" s="12">
        <v>1750</v>
      </c>
      <c r="M55" s="12">
        <v>1600</v>
      </c>
      <c r="N55" s="13">
        <v>1500</v>
      </c>
      <c r="P55" s="143" t="s">
        <v>610</v>
      </c>
      <c r="Q55" s="9" t="s">
        <v>967</v>
      </c>
      <c r="R55" s="10" t="s">
        <v>982</v>
      </c>
      <c r="S55" s="11">
        <v>324.30202340017814</v>
      </c>
      <c r="T55" s="12">
        <v>167.11540132458114</v>
      </c>
      <c r="U55" s="12">
        <v>123.71469889729458</v>
      </c>
      <c r="V55" s="12">
        <v>97.62025543013435</v>
      </c>
      <c r="W55" s="12">
        <v>87.022485665011487</v>
      </c>
      <c r="X55" s="12">
        <v>87.826550427319091</v>
      </c>
      <c r="Y55" s="12">
        <v>84.370362004960768</v>
      </c>
      <c r="Z55" s="13">
        <v>83.011048354191615</v>
      </c>
      <c r="AB55" s="8">
        <v>41</v>
      </c>
      <c r="AC55" s="135" t="s">
        <v>608</v>
      </c>
      <c r="AD55" s="135" t="s">
        <v>968</v>
      </c>
      <c r="AE55" s="135" t="s">
        <v>982</v>
      </c>
      <c r="AF55" s="135">
        <v>7910</v>
      </c>
      <c r="AG55" s="135">
        <v>6990</v>
      </c>
      <c r="AH55" s="135">
        <v>6010</v>
      </c>
      <c r="AI55" s="135">
        <v>5100</v>
      </c>
      <c r="AJ55" s="135">
        <v>4170</v>
      </c>
      <c r="AK55" s="135">
        <v>3700</v>
      </c>
      <c r="AL55" s="135">
        <v>3300</v>
      </c>
      <c r="AM55" s="135">
        <v>2930</v>
      </c>
      <c r="AO55" s="135" t="s">
        <v>608</v>
      </c>
      <c r="AP55" s="135" t="s">
        <v>968</v>
      </c>
      <c r="AQ55" s="135" t="s">
        <v>982</v>
      </c>
      <c r="AR55" s="15">
        <v>312.81769627798747</v>
      </c>
      <c r="AS55" s="15">
        <v>276.29009143882001</v>
      </c>
      <c r="AT55" s="15">
        <v>237.60085329463601</v>
      </c>
      <c r="AU55" s="15">
        <v>178.42444300034293</v>
      </c>
      <c r="AV55" s="15">
        <v>165.10349884144711</v>
      </c>
      <c r="AW55" s="15">
        <v>146.25015848242899</v>
      </c>
      <c r="AX55" s="15">
        <v>130.56559914129488</v>
      </c>
      <c r="AY55" s="15">
        <v>115.74783667500351</v>
      </c>
    </row>
    <row r="56" spans="1:51">
      <c r="A56" s="3">
        <v>2</v>
      </c>
      <c r="C56" s="135">
        <v>-1</v>
      </c>
      <c r="D56" s="143"/>
      <c r="E56" s="9" t="s">
        <v>968</v>
      </c>
      <c r="F56" s="10" t="s">
        <v>982</v>
      </c>
      <c r="G56" s="18">
        <v>7910</v>
      </c>
      <c r="H56" s="19">
        <v>6990</v>
      </c>
      <c r="I56" s="19">
        <v>6010</v>
      </c>
      <c r="J56" s="19">
        <v>5100</v>
      </c>
      <c r="K56" s="19">
        <v>4170</v>
      </c>
      <c r="L56" s="19">
        <v>3700</v>
      </c>
      <c r="M56" s="19">
        <v>3300</v>
      </c>
      <c r="N56" s="20">
        <v>2930</v>
      </c>
      <c r="P56" s="143"/>
      <c r="Q56" s="9" t="s">
        <v>968</v>
      </c>
      <c r="R56" s="10" t="s">
        <v>982</v>
      </c>
      <c r="S56" s="18">
        <v>324.30202340017814</v>
      </c>
      <c r="T56" s="19">
        <v>300.48194056882744</v>
      </c>
      <c r="U56" s="19">
        <v>254.7088316678086</v>
      </c>
      <c r="V56" s="19">
        <v>212.17459180813358</v>
      </c>
      <c r="W56" s="19">
        <v>185.58109960432134</v>
      </c>
      <c r="X56" s="19">
        <v>185.21054803704541</v>
      </c>
      <c r="Y56" s="19">
        <v>173.59232809619897</v>
      </c>
      <c r="Z56" s="20">
        <v>162.31269755616665</v>
      </c>
      <c r="AB56" s="8">
        <v>56</v>
      </c>
      <c r="AC56" s="135" t="s">
        <v>610</v>
      </c>
      <c r="AD56" s="135" t="s">
        <v>968</v>
      </c>
      <c r="AE56" s="135" t="s">
        <v>982</v>
      </c>
      <c r="AF56" s="135">
        <v>7910</v>
      </c>
      <c r="AG56" s="135">
        <v>6990</v>
      </c>
      <c r="AH56" s="135">
        <v>6010</v>
      </c>
      <c r="AI56" s="135">
        <v>5100</v>
      </c>
      <c r="AJ56" s="135">
        <v>4170</v>
      </c>
      <c r="AK56" s="135">
        <v>3700</v>
      </c>
      <c r="AL56" s="135">
        <v>3300</v>
      </c>
      <c r="AM56" s="135">
        <v>2930</v>
      </c>
      <c r="AO56" s="135" t="s">
        <v>610</v>
      </c>
      <c r="AP56" s="135" t="s">
        <v>968</v>
      </c>
      <c r="AQ56" s="135" t="s">
        <v>982</v>
      </c>
      <c r="AR56" s="15">
        <v>324.30202340017814</v>
      </c>
      <c r="AS56" s="15">
        <v>300.48194056882744</v>
      </c>
      <c r="AT56" s="15">
        <v>254.7088316678086</v>
      </c>
      <c r="AU56" s="15">
        <v>212.17459180813358</v>
      </c>
      <c r="AV56" s="15">
        <v>185.58109960432134</v>
      </c>
      <c r="AW56" s="15">
        <v>185.21054803704541</v>
      </c>
      <c r="AX56" s="15">
        <v>173.59232809619897</v>
      </c>
      <c r="AY56" s="15">
        <v>162.31269755616665</v>
      </c>
    </row>
    <row r="57" spans="1:51" ht="15.75" thickBot="1">
      <c r="A57" s="3">
        <v>3</v>
      </c>
      <c r="D57" s="144"/>
      <c r="E57" s="21" t="s">
        <v>969</v>
      </c>
      <c r="F57" s="22" t="s">
        <v>982</v>
      </c>
      <c r="G57" s="23">
        <v>7910</v>
      </c>
      <c r="H57" s="24">
        <v>5580</v>
      </c>
      <c r="I57" s="24">
        <v>5170</v>
      </c>
      <c r="J57" s="24">
        <v>4290</v>
      </c>
      <c r="K57" s="24">
        <v>3400</v>
      </c>
      <c r="L57" s="24">
        <v>2810</v>
      </c>
      <c r="M57" s="24">
        <v>2350</v>
      </c>
      <c r="N57" s="25">
        <v>2000</v>
      </c>
      <c r="P57" s="144"/>
      <c r="Q57" s="21" t="s">
        <v>969</v>
      </c>
      <c r="R57" s="22" t="s">
        <v>982</v>
      </c>
      <c r="S57" s="23">
        <v>324.30202340017814</v>
      </c>
      <c r="T57" s="24">
        <v>240.16201364785752</v>
      </c>
      <c r="U57" s="24">
        <v>219.29006407417236</v>
      </c>
      <c r="V57" s="24">
        <v>178.43703773721799</v>
      </c>
      <c r="W57" s="24">
        <v>151.16394169532416</v>
      </c>
      <c r="X57" s="24">
        <v>140.51738566482987</v>
      </c>
      <c r="Y57" s="24">
        <v>123.31739917256087</v>
      </c>
      <c r="Z57" s="25">
        <v>110.7277414586772</v>
      </c>
      <c r="AB57" s="8">
        <v>71</v>
      </c>
      <c r="AR57" s="15"/>
      <c r="AS57" s="15"/>
      <c r="AT57" s="15"/>
      <c r="AU57" s="15"/>
      <c r="AV57" s="15"/>
      <c r="AW57" s="15"/>
      <c r="AX57" s="15"/>
      <c r="AY57" s="15"/>
    </row>
    <row r="58" spans="1:51" ht="15.75" thickBot="1">
      <c r="AB58" s="8">
        <v>86</v>
      </c>
      <c r="AR58" s="15"/>
      <c r="AS58" s="15"/>
      <c r="AT58" s="15"/>
      <c r="AU58" s="15"/>
      <c r="AV58" s="15"/>
      <c r="AW58" s="15"/>
      <c r="AX58" s="15"/>
      <c r="AY58" s="15"/>
    </row>
    <row r="59" spans="1:51" ht="15.75" thickBot="1">
      <c r="A59" s="3">
        <v>0</v>
      </c>
      <c r="D59" s="4"/>
      <c r="E59" s="145" t="s">
        <v>21</v>
      </c>
      <c r="F59" s="146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5" t="s">
        <v>21</v>
      </c>
      <c r="R59" s="146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:51" ht="15" customHeight="1">
      <c r="A60" s="3">
        <v>1</v>
      </c>
      <c r="B60" s="7" t="s">
        <v>1201</v>
      </c>
      <c r="C60" s="8" t="s">
        <v>973</v>
      </c>
      <c r="D60" s="143" t="s">
        <v>610</v>
      </c>
      <c r="E60" s="9" t="s">
        <v>967</v>
      </c>
      <c r="F60" s="10" t="s">
        <v>983</v>
      </c>
      <c r="G60" s="11">
        <v>7910</v>
      </c>
      <c r="H60" s="12">
        <v>5760</v>
      </c>
      <c r="I60" s="12">
        <v>5070</v>
      </c>
      <c r="J60" s="12">
        <v>4600</v>
      </c>
      <c r="K60" s="12">
        <v>4240</v>
      </c>
      <c r="L60" s="12">
        <v>4040</v>
      </c>
      <c r="M60" s="12">
        <v>3880</v>
      </c>
      <c r="N60" s="13">
        <v>3760</v>
      </c>
      <c r="P60" s="143" t="s">
        <v>610</v>
      </c>
      <c r="Q60" s="9" t="s">
        <v>967</v>
      </c>
      <c r="R60" s="10" t="s">
        <v>983</v>
      </c>
      <c r="S60" s="11">
        <v>324.30202340017814</v>
      </c>
      <c r="T60" s="12">
        <v>247.67717745261217</v>
      </c>
      <c r="U60" s="12">
        <v>214.83615943498884</v>
      </c>
      <c r="V60" s="12">
        <v>191.30739338073374</v>
      </c>
      <c r="W60" s="12">
        <v>188.48299445025938</v>
      </c>
      <c r="X60" s="12">
        <v>202.17185850635806</v>
      </c>
      <c r="Y60" s="12">
        <v>204.00035570680078</v>
      </c>
      <c r="Z60" s="13">
        <v>208.58688339293263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 s="135">
        <v>-1</v>
      </c>
      <c r="D61" s="143"/>
      <c r="E61" s="9" t="s">
        <v>968</v>
      </c>
      <c r="F61" s="10" t="s">
        <v>983</v>
      </c>
      <c r="G61" s="18">
        <v>7910</v>
      </c>
      <c r="H61" s="19">
        <v>7480</v>
      </c>
      <c r="I61" s="19">
        <v>7000</v>
      </c>
      <c r="J61" s="19">
        <v>6500</v>
      </c>
      <c r="K61" s="19">
        <v>5950</v>
      </c>
      <c r="L61" s="19">
        <v>5630</v>
      </c>
      <c r="M61" s="19">
        <v>5350</v>
      </c>
      <c r="N61" s="20">
        <v>5070</v>
      </c>
      <c r="P61" s="143"/>
      <c r="Q61" s="9" t="s">
        <v>968</v>
      </c>
      <c r="R61" s="10" t="s">
        <v>983</v>
      </c>
      <c r="S61" s="18">
        <v>324.30202340017814</v>
      </c>
      <c r="T61" s="19">
        <v>321.85809043036033</v>
      </c>
      <c r="U61" s="19">
        <v>296.58656694276192</v>
      </c>
      <c r="V61" s="19">
        <v>270.57221167443828</v>
      </c>
      <c r="W61" s="19">
        <v>264.32555686619736</v>
      </c>
      <c r="X61" s="19">
        <v>282.10868715573361</v>
      </c>
      <c r="Y61" s="19">
        <v>281.54580434662745</v>
      </c>
      <c r="Z61" s="20">
        <v>281.40119705926418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4"/>
      <c r="E62" s="21" t="s">
        <v>969</v>
      </c>
      <c r="F62" s="22" t="s">
        <v>983</v>
      </c>
      <c r="G62" s="23">
        <v>7910</v>
      </c>
      <c r="H62" s="24">
        <v>6770</v>
      </c>
      <c r="I62" s="24">
        <v>6540</v>
      </c>
      <c r="J62" s="24">
        <v>6020</v>
      </c>
      <c r="K62" s="24">
        <v>5430</v>
      </c>
      <c r="L62" s="24">
        <v>4980</v>
      </c>
      <c r="M62" s="24">
        <v>4600</v>
      </c>
      <c r="N62" s="25">
        <v>4280</v>
      </c>
      <c r="P62" s="144"/>
      <c r="Q62" s="21" t="s">
        <v>969</v>
      </c>
      <c r="R62" s="22" t="s">
        <v>983</v>
      </c>
      <c r="S62" s="23">
        <v>324.30202340017814</v>
      </c>
      <c r="T62" s="24">
        <v>291.21256908095683</v>
      </c>
      <c r="U62" s="24">
        <v>277.40570957566331</v>
      </c>
      <c r="V62" s="24">
        <v>250.43780104603027</v>
      </c>
      <c r="W62" s="24">
        <v>241.18993485009159</v>
      </c>
      <c r="X62" s="24">
        <v>249.3795107103455</v>
      </c>
      <c r="Y62" s="24">
        <v>241.67714405923775</v>
      </c>
      <c r="Z62" s="25">
        <v>237.22362048520665</v>
      </c>
    </row>
    <row r="63" spans="1:51">
      <c r="O63" s="135"/>
    </row>
    <row r="64" spans="1:51">
      <c r="O64" s="135"/>
      <c r="AF64" s="135">
        <v>2015</v>
      </c>
      <c r="AG64" s="135">
        <v>2020</v>
      </c>
      <c r="AH64" s="135">
        <v>2025</v>
      </c>
      <c r="AI64" s="135">
        <v>2030</v>
      </c>
      <c r="AJ64" s="135">
        <v>2035</v>
      </c>
      <c r="AK64" s="135">
        <v>2040</v>
      </c>
      <c r="AL64" s="135">
        <v>2045</v>
      </c>
      <c r="AM64" s="135">
        <v>2050</v>
      </c>
      <c r="AR64" s="135">
        <v>2015</v>
      </c>
      <c r="AS64" s="135">
        <v>2020</v>
      </c>
      <c r="AT64" s="135">
        <v>2025</v>
      </c>
      <c r="AU64" s="135">
        <v>2030</v>
      </c>
      <c r="AV64" s="135">
        <v>2035</v>
      </c>
      <c r="AW64" s="135">
        <v>2040</v>
      </c>
      <c r="AX64" s="135">
        <v>2045</v>
      </c>
      <c r="AY64" s="135">
        <v>2050</v>
      </c>
    </row>
    <row r="65" spans="15:51" ht="15" customHeight="1">
      <c r="O65" s="135"/>
      <c r="AB65" s="8">
        <v>12</v>
      </c>
      <c r="AC65" s="135" t="s">
        <v>606</v>
      </c>
      <c r="AD65" s="135" t="s">
        <v>969</v>
      </c>
      <c r="AE65" s="135" t="s">
        <v>982</v>
      </c>
      <c r="AF65" s="135">
        <v>6160</v>
      </c>
      <c r="AG65" s="135">
        <v>4350</v>
      </c>
      <c r="AH65" s="135">
        <v>4030</v>
      </c>
      <c r="AI65" s="135">
        <v>3340</v>
      </c>
      <c r="AJ65" s="135">
        <v>2650</v>
      </c>
      <c r="AK65" s="135">
        <v>2180</v>
      </c>
      <c r="AL65" s="135">
        <v>1830</v>
      </c>
      <c r="AM65" s="135">
        <v>1550</v>
      </c>
      <c r="AO65" s="135" t="s">
        <v>606</v>
      </c>
      <c r="AP65" s="135" t="s">
        <v>969</v>
      </c>
      <c r="AQ65" s="135" t="s">
        <v>982</v>
      </c>
      <c r="AR65" s="15">
        <v>388.13867974407719</v>
      </c>
      <c r="AS65" s="15">
        <v>283.03704930032302</v>
      </c>
      <c r="AT65" s="15">
        <v>248.52947708421868</v>
      </c>
      <c r="AU65" s="15">
        <v>187.69927481473229</v>
      </c>
      <c r="AV65" s="15">
        <v>157.1991537576524</v>
      </c>
      <c r="AW65" s="15">
        <v>137.93502801287846</v>
      </c>
      <c r="AX65" s="15">
        <v>104.56427740289681</v>
      </c>
      <c r="AY65" s="15">
        <v>76.560686953998271</v>
      </c>
    </row>
    <row r="66" spans="15:51">
      <c r="O66" s="135"/>
      <c r="AB66" s="8">
        <v>27</v>
      </c>
      <c r="AC66" s="135" t="s">
        <v>602</v>
      </c>
      <c r="AD66" s="135" t="s">
        <v>969</v>
      </c>
      <c r="AE66" s="135" t="s">
        <v>982</v>
      </c>
      <c r="AF66" s="135">
        <v>7840</v>
      </c>
      <c r="AG66" s="135">
        <v>5530</v>
      </c>
      <c r="AH66" s="135">
        <v>5130</v>
      </c>
      <c r="AI66" s="135">
        <v>4250</v>
      </c>
      <c r="AJ66" s="135">
        <v>3370</v>
      </c>
      <c r="AK66" s="135">
        <v>2780</v>
      </c>
      <c r="AL66" s="135">
        <v>2320</v>
      </c>
      <c r="AM66" s="135">
        <v>1980</v>
      </c>
      <c r="AO66" s="135" t="s">
        <v>602</v>
      </c>
      <c r="AP66" s="135" t="s">
        <v>969</v>
      </c>
      <c r="AQ66" s="135" t="s">
        <v>982</v>
      </c>
      <c r="AR66" s="15">
        <v>493.44914332578861</v>
      </c>
      <c r="AS66" s="15">
        <v>360.22897183677372</v>
      </c>
      <c r="AT66" s="15">
        <v>316.31024355343658</v>
      </c>
      <c r="AU66" s="15">
        <v>238.88998612784161</v>
      </c>
      <c r="AV66" s="15">
        <v>200.07165023430741</v>
      </c>
      <c r="AW66" s="15">
        <v>175.55367201639021</v>
      </c>
      <c r="AX66" s="15">
        <v>133.0818075985523</v>
      </c>
      <c r="AY66" s="15">
        <v>97.440874305088983</v>
      </c>
    </row>
    <row r="67" spans="15:51">
      <c r="O67" s="135"/>
      <c r="AB67" s="8">
        <v>42</v>
      </c>
      <c r="AC67" s="135" t="s">
        <v>608</v>
      </c>
      <c r="AD67" s="135" t="s">
        <v>969</v>
      </c>
      <c r="AE67" s="135" t="s">
        <v>982</v>
      </c>
      <c r="AF67" s="135">
        <v>7910</v>
      </c>
      <c r="AG67" s="135">
        <v>5580</v>
      </c>
      <c r="AH67" s="135">
        <v>5170</v>
      </c>
      <c r="AI67" s="135">
        <v>4290</v>
      </c>
      <c r="AJ67" s="135">
        <v>3400</v>
      </c>
      <c r="AK67" s="135">
        <v>2810</v>
      </c>
      <c r="AL67" s="135">
        <v>2350</v>
      </c>
      <c r="AM67" s="135">
        <v>2000</v>
      </c>
      <c r="AO67" s="135" t="s">
        <v>608</v>
      </c>
      <c r="AP67" s="135" t="s">
        <v>969</v>
      </c>
      <c r="AQ67" s="135" t="s">
        <v>982</v>
      </c>
      <c r="AR67" s="15">
        <v>312.81769627798747</v>
      </c>
      <c r="AS67" s="15">
        <v>220.82653148899902</v>
      </c>
      <c r="AT67" s="15">
        <v>204.56105114962082</v>
      </c>
      <c r="AU67" s="15">
        <v>150.0534479532993</v>
      </c>
      <c r="AV67" s="15">
        <v>134.48403811473793</v>
      </c>
      <c r="AW67" s="15">
        <v>110.95852877076666</v>
      </c>
      <c r="AX67" s="15">
        <v>92.751853057636268</v>
      </c>
      <c r="AY67" s="15">
        <v>78.961761628759618</v>
      </c>
    </row>
    <row r="68" spans="15:51">
      <c r="O68" s="135"/>
      <c r="AB68" s="8">
        <v>57</v>
      </c>
      <c r="AC68" s="135" t="s">
        <v>610</v>
      </c>
      <c r="AD68" s="135" t="s">
        <v>969</v>
      </c>
      <c r="AE68" s="135" t="s">
        <v>982</v>
      </c>
      <c r="AF68" s="135">
        <v>7910</v>
      </c>
      <c r="AG68" s="135">
        <v>5580</v>
      </c>
      <c r="AH68" s="135">
        <v>5170</v>
      </c>
      <c r="AI68" s="135">
        <v>4290</v>
      </c>
      <c r="AJ68" s="135">
        <v>3400</v>
      </c>
      <c r="AK68" s="135">
        <v>2810</v>
      </c>
      <c r="AL68" s="135">
        <v>2350</v>
      </c>
      <c r="AM68" s="135">
        <v>2000</v>
      </c>
      <c r="AO68" s="135" t="s">
        <v>610</v>
      </c>
      <c r="AP68" s="135" t="s">
        <v>969</v>
      </c>
      <c r="AQ68" s="135" t="s">
        <v>982</v>
      </c>
      <c r="AR68" s="15">
        <v>324.30202340017814</v>
      </c>
      <c r="AS68" s="15">
        <v>240.16201364785752</v>
      </c>
      <c r="AT68" s="15">
        <v>219.29006407417236</v>
      </c>
      <c r="AU68" s="15">
        <v>178.43703773721799</v>
      </c>
      <c r="AV68" s="15">
        <v>151.16394169532416</v>
      </c>
      <c r="AW68" s="15">
        <v>140.51738566482987</v>
      </c>
      <c r="AX68" s="15">
        <v>123.31739917256087</v>
      </c>
      <c r="AY68" s="15">
        <v>110.7277414586772</v>
      </c>
    </row>
    <row r="69" spans="15:51">
      <c r="O69" s="135"/>
      <c r="AB69" s="8">
        <v>72</v>
      </c>
      <c r="AR69" s="15"/>
      <c r="AS69" s="15"/>
      <c r="AT69" s="15"/>
      <c r="AU69" s="15"/>
      <c r="AV69" s="15"/>
      <c r="AW69" s="15"/>
      <c r="AX69" s="15"/>
      <c r="AY69" s="15"/>
    </row>
    <row r="70" spans="15:51" ht="15" customHeight="1">
      <c r="O70" s="135"/>
      <c r="AB70" s="8">
        <v>87</v>
      </c>
      <c r="AR70" s="15"/>
      <c r="AS70" s="15"/>
      <c r="AT70" s="15"/>
      <c r="AU70" s="15"/>
      <c r="AV70" s="15"/>
      <c r="AW70" s="15"/>
      <c r="AX70" s="15"/>
      <c r="AY70" s="15"/>
    </row>
    <row r="71" spans="15:51">
      <c r="O71" s="135"/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15:51">
      <c r="O72" s="135"/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5:51">
      <c r="O73" s="135"/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5:51">
      <c r="O74" s="135"/>
    </row>
    <row r="75" spans="15:51" ht="15" customHeight="1">
      <c r="O75" s="135"/>
    </row>
    <row r="76" spans="15:51">
      <c r="O76" s="135"/>
      <c r="AF76" s="135">
        <v>2015</v>
      </c>
      <c r="AG76" s="135">
        <v>2020</v>
      </c>
      <c r="AH76" s="135">
        <v>2025</v>
      </c>
      <c r="AI76" s="135">
        <v>2030</v>
      </c>
      <c r="AJ76" s="135">
        <v>2035</v>
      </c>
      <c r="AK76" s="135">
        <v>2040</v>
      </c>
      <c r="AL76" s="135">
        <v>2045</v>
      </c>
      <c r="AM76" s="135">
        <v>2050</v>
      </c>
      <c r="AR76" s="135">
        <v>2015</v>
      </c>
      <c r="AS76" s="135">
        <v>2020</v>
      </c>
      <c r="AT76" s="135">
        <v>2025</v>
      </c>
      <c r="AU76" s="135">
        <v>2030</v>
      </c>
      <c r="AV76" s="135">
        <v>2035</v>
      </c>
      <c r="AW76" s="135">
        <v>2040</v>
      </c>
      <c r="AX76" s="135">
        <v>2045</v>
      </c>
      <c r="AY76" s="135">
        <v>2050</v>
      </c>
    </row>
    <row r="77" spans="15:51">
      <c r="O77" s="135"/>
      <c r="AB77" s="8">
        <v>15</v>
      </c>
      <c r="AC77" s="135" t="s">
        <v>606</v>
      </c>
      <c r="AD77" s="135" t="s">
        <v>967</v>
      </c>
      <c r="AE77" s="135" t="s">
        <v>983</v>
      </c>
      <c r="AF77" s="135">
        <v>6160</v>
      </c>
      <c r="AG77" s="135">
        <v>4480</v>
      </c>
      <c r="AH77" s="135">
        <v>3950</v>
      </c>
      <c r="AI77" s="135">
        <v>3580</v>
      </c>
      <c r="AJ77" s="135">
        <v>3300</v>
      </c>
      <c r="AK77" s="135">
        <v>3140</v>
      </c>
      <c r="AL77" s="135">
        <v>3020</v>
      </c>
      <c r="AM77" s="135">
        <v>2930</v>
      </c>
      <c r="AO77" s="135" t="s">
        <v>606</v>
      </c>
      <c r="AP77" s="135" t="s">
        <v>967</v>
      </c>
      <c r="AQ77" s="135" t="s">
        <v>983</v>
      </c>
      <c r="AR77" s="15">
        <v>388.13867974407719</v>
      </c>
      <c r="AS77" s="15">
        <v>291.89386123322589</v>
      </c>
      <c r="AT77" s="15">
        <v>243.48170350800748</v>
      </c>
      <c r="AU77" s="15">
        <v>201.23769963689981</v>
      </c>
      <c r="AV77" s="15">
        <v>196.00816764230723</v>
      </c>
      <c r="AW77" s="15">
        <v>198.45644604438385</v>
      </c>
      <c r="AX77" s="15">
        <v>172.97761652081525</v>
      </c>
      <c r="AY77" s="15">
        <v>144.22361435156856</v>
      </c>
    </row>
    <row r="78" spans="15:51">
      <c r="O78" s="135"/>
      <c r="AB78" s="8">
        <v>30</v>
      </c>
      <c r="AC78" s="135" t="s">
        <v>602</v>
      </c>
      <c r="AD78" s="135" t="s">
        <v>967</v>
      </c>
      <c r="AE78" s="135" t="s">
        <v>983</v>
      </c>
      <c r="AF78" s="135">
        <v>7840</v>
      </c>
      <c r="AG78" s="135">
        <v>5710</v>
      </c>
      <c r="AH78" s="135">
        <v>5020</v>
      </c>
      <c r="AI78" s="135">
        <v>4560</v>
      </c>
      <c r="AJ78" s="135">
        <v>4200</v>
      </c>
      <c r="AK78" s="135">
        <v>4000</v>
      </c>
      <c r="AL78" s="135">
        <v>3850</v>
      </c>
      <c r="AM78" s="135">
        <v>3730</v>
      </c>
      <c r="AO78" s="135" t="s">
        <v>602</v>
      </c>
      <c r="AP78" s="135" t="s">
        <v>967</v>
      </c>
      <c r="AQ78" s="135" t="s">
        <v>983</v>
      </c>
      <c r="AR78" s="15">
        <v>493.44914332578861</v>
      </c>
      <c r="AS78" s="15">
        <v>371.50127793319558</v>
      </c>
      <c r="AT78" s="15">
        <v>309.88580445660904</v>
      </c>
      <c r="AU78" s="15">
        <v>256.12070862878215</v>
      </c>
      <c r="AV78" s="15">
        <v>249.46494063229133</v>
      </c>
      <c r="AW78" s="15">
        <v>252.58093132921508</v>
      </c>
      <c r="AX78" s="15">
        <v>220.15333010890737</v>
      </c>
      <c r="AY78" s="15">
        <v>183.5573273565424</v>
      </c>
    </row>
    <row r="79" spans="15:51">
      <c r="O79" s="135"/>
      <c r="AB79" s="8">
        <v>45</v>
      </c>
      <c r="AC79" s="135" t="s">
        <v>608</v>
      </c>
      <c r="AD79" s="135" t="s">
        <v>967</v>
      </c>
      <c r="AE79" s="135" t="s">
        <v>983</v>
      </c>
      <c r="AF79" s="135">
        <v>7910</v>
      </c>
      <c r="AG79" s="135">
        <v>5760</v>
      </c>
      <c r="AH79" s="135">
        <v>5070</v>
      </c>
      <c r="AI79" s="135">
        <v>4600</v>
      </c>
      <c r="AJ79" s="135">
        <v>4240</v>
      </c>
      <c r="AK79" s="135">
        <v>4040</v>
      </c>
      <c r="AL79" s="135">
        <v>3880</v>
      </c>
      <c r="AM79" s="135">
        <v>3760</v>
      </c>
      <c r="AO79" s="135" t="s">
        <v>608</v>
      </c>
      <c r="AP79" s="135" t="s">
        <v>967</v>
      </c>
      <c r="AQ79" s="135" t="s">
        <v>983</v>
      </c>
      <c r="AR79" s="15">
        <v>312.81769627798747</v>
      </c>
      <c r="AS79" s="15">
        <v>227.73664825296396</v>
      </c>
      <c r="AT79" s="15">
        <v>200.40630105386006</v>
      </c>
      <c r="AU79" s="15">
        <v>160.87654424084727</v>
      </c>
      <c r="AV79" s="15">
        <v>167.68518950582967</v>
      </c>
      <c r="AW79" s="15">
        <v>159.64353359252527</v>
      </c>
      <c r="AX79" s="15">
        <v>153.43666946580305</v>
      </c>
      <c r="AY79" s="15">
        <v>148.74671467497831</v>
      </c>
    </row>
    <row r="80" spans="15:51" ht="15" customHeight="1">
      <c r="O80" s="135"/>
      <c r="AB80" s="8">
        <v>60</v>
      </c>
      <c r="AC80" s="135" t="s">
        <v>610</v>
      </c>
      <c r="AD80" s="135" t="s">
        <v>967</v>
      </c>
      <c r="AE80" s="135" t="s">
        <v>983</v>
      </c>
      <c r="AF80" s="135">
        <v>7910</v>
      </c>
      <c r="AG80" s="135">
        <v>5760</v>
      </c>
      <c r="AH80" s="135">
        <v>5070</v>
      </c>
      <c r="AI80" s="135">
        <v>4600</v>
      </c>
      <c r="AJ80" s="135">
        <v>4240</v>
      </c>
      <c r="AK80" s="135">
        <v>4040</v>
      </c>
      <c r="AL80" s="135">
        <v>3880</v>
      </c>
      <c r="AM80" s="135">
        <v>3760</v>
      </c>
      <c r="AO80" s="135" t="s">
        <v>610</v>
      </c>
      <c r="AP80" s="135" t="s">
        <v>967</v>
      </c>
      <c r="AQ80" s="135" t="s">
        <v>983</v>
      </c>
      <c r="AR80" s="15">
        <v>324.30202340017814</v>
      </c>
      <c r="AS80" s="15">
        <v>247.67717745261217</v>
      </c>
      <c r="AT80" s="15">
        <v>214.83615943498884</v>
      </c>
      <c r="AU80" s="15">
        <v>191.30739338073374</v>
      </c>
      <c r="AV80" s="15">
        <v>188.48299445025938</v>
      </c>
      <c r="AW80" s="15">
        <v>202.17185850635806</v>
      </c>
      <c r="AX80" s="15">
        <v>204.00035570680078</v>
      </c>
      <c r="AY80" s="15">
        <v>208.58688339293263</v>
      </c>
    </row>
    <row r="81" spans="15:51">
      <c r="O81" s="135"/>
      <c r="AB81" s="8">
        <v>75</v>
      </c>
      <c r="AR81" s="15"/>
      <c r="AS81" s="15"/>
      <c r="AT81" s="15"/>
      <c r="AU81" s="15"/>
      <c r="AV81" s="15"/>
      <c r="AW81" s="15"/>
      <c r="AX81" s="15"/>
      <c r="AY81" s="15"/>
    </row>
    <row r="82" spans="15:51">
      <c r="O82" s="135"/>
      <c r="AB82" s="8">
        <v>90</v>
      </c>
      <c r="AR82" s="15"/>
      <c r="AS82" s="15"/>
      <c r="AT82" s="15"/>
      <c r="AU82" s="15"/>
      <c r="AV82" s="15"/>
      <c r="AW82" s="15"/>
      <c r="AX82" s="15"/>
      <c r="AY82" s="15"/>
    </row>
    <row r="83" spans="15:51">
      <c r="O83" s="135"/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15:51">
      <c r="O84" s="135"/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5:51" ht="15" customHeight="1">
      <c r="O85" s="135"/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5:51">
      <c r="O86" s="135"/>
    </row>
    <row r="87" spans="15:51">
      <c r="O87" s="135"/>
    </row>
    <row r="88" spans="15:51">
      <c r="O88" s="135"/>
      <c r="AF88" s="135">
        <v>2015</v>
      </c>
      <c r="AG88" s="135">
        <v>2020</v>
      </c>
      <c r="AH88" s="135">
        <v>2025</v>
      </c>
      <c r="AI88" s="135">
        <v>2030</v>
      </c>
      <c r="AJ88" s="135">
        <v>2035</v>
      </c>
      <c r="AK88" s="135">
        <v>2040</v>
      </c>
      <c r="AL88" s="135">
        <v>2045</v>
      </c>
      <c r="AM88" s="135">
        <v>2050</v>
      </c>
      <c r="AR88" s="135">
        <v>2015</v>
      </c>
      <c r="AS88" s="135">
        <v>2020</v>
      </c>
      <c r="AT88" s="135">
        <v>2025</v>
      </c>
      <c r="AU88" s="135">
        <v>2030</v>
      </c>
      <c r="AV88" s="135">
        <v>2035</v>
      </c>
      <c r="AW88" s="135">
        <v>2040</v>
      </c>
      <c r="AX88" s="135">
        <v>2045</v>
      </c>
      <c r="AY88" s="135">
        <v>2050</v>
      </c>
    </row>
    <row r="89" spans="15:51">
      <c r="O89" s="135"/>
      <c r="AB89" s="8">
        <v>16</v>
      </c>
      <c r="AC89" s="135" t="s">
        <v>606</v>
      </c>
      <c r="AD89" s="135" t="s">
        <v>968</v>
      </c>
      <c r="AE89" s="135" t="s">
        <v>983</v>
      </c>
      <c r="AF89" s="135">
        <v>6160</v>
      </c>
      <c r="AG89" s="135">
        <v>5830</v>
      </c>
      <c r="AH89" s="135">
        <v>5450</v>
      </c>
      <c r="AI89" s="135">
        <v>5060</v>
      </c>
      <c r="AJ89" s="135">
        <v>4630</v>
      </c>
      <c r="AK89" s="135">
        <v>4390</v>
      </c>
      <c r="AL89" s="135">
        <v>4170</v>
      </c>
      <c r="AM89" s="135">
        <v>3950</v>
      </c>
      <c r="AO89" s="135" t="s">
        <v>606</v>
      </c>
      <c r="AP89" s="135" t="s">
        <v>968</v>
      </c>
      <c r="AQ89" s="135" t="s">
        <v>983</v>
      </c>
      <c r="AR89" s="15">
        <v>388.13867974407719</v>
      </c>
      <c r="AS89" s="15">
        <v>379.31795634600093</v>
      </c>
      <c r="AT89" s="15">
        <v>336.13244039892521</v>
      </c>
      <c r="AU89" s="15">
        <v>284.61696383405848</v>
      </c>
      <c r="AV89" s="15">
        <v>274.87874019344747</v>
      </c>
      <c r="AW89" s="15">
        <v>276.92423596834641</v>
      </c>
      <c r="AX89" s="15">
        <v>238.73057480012943</v>
      </c>
      <c r="AY89" s="15">
        <v>194.56974984516299</v>
      </c>
    </row>
    <row r="90" spans="15:51" ht="15" customHeight="1">
      <c r="O90" s="135"/>
      <c r="AB90" s="8">
        <v>31</v>
      </c>
      <c r="AC90" s="135" t="s">
        <v>602</v>
      </c>
      <c r="AD90" s="135" t="s">
        <v>968</v>
      </c>
      <c r="AE90" s="135" t="s">
        <v>983</v>
      </c>
      <c r="AF90" s="135">
        <v>7840</v>
      </c>
      <c r="AG90" s="135">
        <v>7420</v>
      </c>
      <c r="AH90" s="135">
        <v>6930</v>
      </c>
      <c r="AI90" s="135">
        <v>6440</v>
      </c>
      <c r="AJ90" s="135">
        <v>5890</v>
      </c>
      <c r="AK90" s="135">
        <v>5580</v>
      </c>
      <c r="AL90" s="135">
        <v>5310</v>
      </c>
      <c r="AM90" s="135">
        <v>5030</v>
      </c>
      <c r="AO90" s="135" t="s">
        <v>602</v>
      </c>
      <c r="AP90" s="135" t="s">
        <v>968</v>
      </c>
      <c r="AQ90" s="135" t="s">
        <v>983</v>
      </c>
      <c r="AR90" s="15">
        <v>493.44914332578861</v>
      </c>
      <c r="AS90" s="15">
        <v>482.76830807672707</v>
      </c>
      <c r="AT90" s="15">
        <v>427.80492413286606</v>
      </c>
      <c r="AU90" s="15">
        <v>362.23977215243889</v>
      </c>
      <c r="AV90" s="15">
        <v>349.84566933238551</v>
      </c>
      <c r="AW90" s="15">
        <v>352.44902759607612</v>
      </c>
      <c r="AX90" s="15">
        <v>303.83891337026029</v>
      </c>
      <c r="AY90" s="15">
        <v>247.63422707566275</v>
      </c>
    </row>
    <row r="91" spans="15:51">
      <c r="O91" s="135"/>
      <c r="AB91" s="8">
        <v>46</v>
      </c>
      <c r="AC91" s="135" t="s">
        <v>608</v>
      </c>
      <c r="AD91" s="135" t="s">
        <v>968</v>
      </c>
      <c r="AE91" s="135" t="s">
        <v>983</v>
      </c>
      <c r="AF91" s="135">
        <v>7910</v>
      </c>
      <c r="AG91" s="135">
        <v>7480</v>
      </c>
      <c r="AH91" s="135">
        <v>7000</v>
      </c>
      <c r="AI91" s="135">
        <v>6500</v>
      </c>
      <c r="AJ91" s="135">
        <v>5950</v>
      </c>
      <c r="AK91" s="135">
        <v>5630</v>
      </c>
      <c r="AL91" s="135">
        <v>5350</v>
      </c>
      <c r="AM91" s="135">
        <v>5070</v>
      </c>
      <c r="AO91" s="135" t="s">
        <v>608</v>
      </c>
      <c r="AP91" s="135" t="s">
        <v>968</v>
      </c>
      <c r="AQ91" s="135" t="s">
        <v>983</v>
      </c>
      <c r="AR91" s="15">
        <v>312.81769627798747</v>
      </c>
      <c r="AS91" s="15">
        <v>295.9452440535577</v>
      </c>
      <c r="AT91" s="15">
        <v>276.66579489961663</v>
      </c>
      <c r="AU91" s="15">
        <v>227.53288104844549</v>
      </c>
      <c r="AV91" s="15">
        <v>235.15904564026448</v>
      </c>
      <c r="AW91" s="15">
        <v>222.7650673413244</v>
      </c>
      <c r="AX91" s="15">
        <v>211.76164311745356</v>
      </c>
      <c r="AY91" s="15">
        <v>200.67179147272276</v>
      </c>
    </row>
    <row r="92" spans="15:51">
      <c r="O92" s="135"/>
      <c r="AB92" s="8">
        <v>61</v>
      </c>
      <c r="AC92" s="135" t="s">
        <v>610</v>
      </c>
      <c r="AD92" s="135" t="s">
        <v>968</v>
      </c>
      <c r="AE92" s="135" t="s">
        <v>983</v>
      </c>
      <c r="AF92" s="135">
        <v>7910</v>
      </c>
      <c r="AG92" s="135">
        <v>7480</v>
      </c>
      <c r="AH92" s="135">
        <v>7000</v>
      </c>
      <c r="AI92" s="135">
        <v>6500</v>
      </c>
      <c r="AJ92" s="135">
        <v>5950</v>
      </c>
      <c r="AK92" s="135">
        <v>5630</v>
      </c>
      <c r="AL92" s="135">
        <v>5350</v>
      </c>
      <c r="AM92" s="135">
        <v>5070</v>
      </c>
      <c r="AO92" s="135" t="s">
        <v>610</v>
      </c>
      <c r="AP92" s="135" t="s">
        <v>968</v>
      </c>
      <c r="AQ92" s="135" t="s">
        <v>983</v>
      </c>
      <c r="AR92" s="15">
        <v>324.30202340017814</v>
      </c>
      <c r="AS92" s="15">
        <v>321.85809043036033</v>
      </c>
      <c r="AT92" s="15">
        <v>296.58656694276192</v>
      </c>
      <c r="AU92" s="15">
        <v>270.57221167443828</v>
      </c>
      <c r="AV92" s="15">
        <v>264.32555686619736</v>
      </c>
      <c r="AW92" s="15">
        <v>282.10868715573361</v>
      </c>
      <c r="AX92" s="15">
        <v>281.54580434662745</v>
      </c>
      <c r="AY92" s="15">
        <v>281.40119705926418</v>
      </c>
    </row>
    <row r="93" spans="15:51">
      <c r="AB93" s="8">
        <v>76</v>
      </c>
      <c r="AR93" s="15"/>
      <c r="AS93" s="15"/>
      <c r="AT93" s="15"/>
      <c r="AU93" s="15"/>
      <c r="AV93" s="15"/>
      <c r="AW93" s="15"/>
      <c r="AX93" s="15"/>
      <c r="AY93" s="15"/>
    </row>
    <row r="94" spans="15:51">
      <c r="AB94" s="8">
        <v>91</v>
      </c>
      <c r="AR94" s="15"/>
      <c r="AS94" s="15"/>
      <c r="AT94" s="15"/>
      <c r="AU94" s="15"/>
      <c r="AV94" s="15"/>
      <c r="AW94" s="15"/>
      <c r="AX94" s="15"/>
      <c r="AY94" s="15"/>
    </row>
    <row r="95" spans="15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15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 s="135">
        <v>2015</v>
      </c>
      <c r="AG100" s="135">
        <v>2020</v>
      </c>
      <c r="AH100" s="135">
        <v>2025</v>
      </c>
      <c r="AI100" s="135">
        <v>2030</v>
      </c>
      <c r="AJ100" s="135">
        <v>2035</v>
      </c>
      <c r="AK100" s="135">
        <v>2040</v>
      </c>
      <c r="AL100" s="135">
        <v>2045</v>
      </c>
      <c r="AM100" s="135">
        <v>2050</v>
      </c>
      <c r="AR100" s="135">
        <v>2015</v>
      </c>
      <c r="AS100" s="135">
        <v>2020</v>
      </c>
      <c r="AT100" s="135">
        <v>2025</v>
      </c>
      <c r="AU100" s="135">
        <v>2030</v>
      </c>
      <c r="AV100" s="135">
        <v>2035</v>
      </c>
      <c r="AW100" s="135">
        <v>2040</v>
      </c>
      <c r="AX100" s="135">
        <v>2045</v>
      </c>
      <c r="AY100" s="135">
        <v>2050</v>
      </c>
    </row>
    <row r="101" spans="28:51">
      <c r="AB101" s="8">
        <v>17</v>
      </c>
      <c r="AC101" s="135" t="s">
        <v>606</v>
      </c>
      <c r="AD101" s="135" t="s">
        <v>969</v>
      </c>
      <c r="AE101" s="135" t="s">
        <v>983</v>
      </c>
      <c r="AF101" s="135">
        <v>6160</v>
      </c>
      <c r="AG101" s="135">
        <v>5270</v>
      </c>
      <c r="AH101" s="135">
        <v>5100</v>
      </c>
      <c r="AI101" s="135">
        <v>4690</v>
      </c>
      <c r="AJ101" s="135">
        <v>4230</v>
      </c>
      <c r="AK101" s="135">
        <v>3880</v>
      </c>
      <c r="AL101" s="135">
        <v>3580</v>
      </c>
      <c r="AM101" s="135">
        <v>3330</v>
      </c>
      <c r="AO101" s="135" t="s">
        <v>606</v>
      </c>
      <c r="AP101" s="135" t="s">
        <v>969</v>
      </c>
      <c r="AQ101" s="135" t="s">
        <v>983</v>
      </c>
      <c r="AR101" s="15">
        <v>388.13867974407719</v>
      </c>
      <c r="AS101" s="15">
        <v>343.20142898491963</v>
      </c>
      <c r="AT101" s="15">
        <v>314.39407084899608</v>
      </c>
      <c r="AU101" s="15">
        <v>263.43742441949013</v>
      </c>
      <c r="AV101" s="15">
        <v>250.8194297401713</v>
      </c>
      <c r="AW101" s="15">
        <v>244.79653982260899</v>
      </c>
      <c r="AX101" s="15">
        <v>204.92482085182468</v>
      </c>
      <c r="AY101" s="15">
        <v>164.023966413511</v>
      </c>
    </row>
    <row r="102" spans="28:51">
      <c r="AB102" s="8">
        <v>32</v>
      </c>
      <c r="AC102" s="135" t="s">
        <v>602</v>
      </c>
      <c r="AD102" s="135" t="s">
        <v>969</v>
      </c>
      <c r="AE102" s="135" t="s">
        <v>983</v>
      </c>
      <c r="AF102" s="135">
        <v>7840</v>
      </c>
      <c r="AG102" s="135">
        <v>6710</v>
      </c>
      <c r="AH102" s="135">
        <v>6490</v>
      </c>
      <c r="AI102" s="135">
        <v>5960</v>
      </c>
      <c r="AJ102" s="135">
        <v>5380</v>
      </c>
      <c r="AK102" s="135">
        <v>4940</v>
      </c>
      <c r="AL102" s="135">
        <v>4560</v>
      </c>
      <c r="AM102" s="135">
        <v>4240</v>
      </c>
      <c r="AO102" s="135" t="s">
        <v>602</v>
      </c>
      <c r="AP102" s="135" t="s">
        <v>969</v>
      </c>
      <c r="AQ102" s="135" t="s">
        <v>983</v>
      </c>
      <c r="AR102" s="15">
        <v>493.44914332578861</v>
      </c>
      <c r="AS102" s="15">
        <v>436.80181870807832</v>
      </c>
      <c r="AT102" s="15">
        <v>400.13790834277273</v>
      </c>
      <c r="AU102" s="15">
        <v>335.28399471571544</v>
      </c>
      <c r="AV102" s="15">
        <v>319.2247287559025</v>
      </c>
      <c r="AW102" s="15">
        <v>311.5592325015013</v>
      </c>
      <c r="AX102" s="15">
        <v>260.81340834680509</v>
      </c>
      <c r="AY102" s="15">
        <v>208.75777543537822</v>
      </c>
    </row>
    <row r="103" spans="28:51">
      <c r="AB103" s="8">
        <v>47</v>
      </c>
      <c r="AC103" s="135" t="s">
        <v>608</v>
      </c>
      <c r="AD103" s="135" t="s">
        <v>969</v>
      </c>
      <c r="AE103" s="135" t="s">
        <v>983</v>
      </c>
      <c r="AF103" s="135">
        <v>7910</v>
      </c>
      <c r="AG103" s="135">
        <v>6770</v>
      </c>
      <c r="AH103" s="135">
        <v>6540</v>
      </c>
      <c r="AI103" s="135">
        <v>6020</v>
      </c>
      <c r="AJ103" s="135">
        <v>5430</v>
      </c>
      <c r="AK103" s="135">
        <v>4980</v>
      </c>
      <c r="AL103" s="135">
        <v>4600</v>
      </c>
      <c r="AM103" s="135">
        <v>4280</v>
      </c>
      <c r="AO103" s="135" t="s">
        <v>608</v>
      </c>
      <c r="AP103" s="135" t="s">
        <v>969</v>
      </c>
      <c r="AQ103" s="135" t="s">
        <v>983</v>
      </c>
      <c r="AR103" s="15">
        <v>312.81769627798747</v>
      </c>
      <c r="AS103" s="15">
        <v>267.76699853308338</v>
      </c>
      <c r="AT103" s="15">
        <v>258.77325443486717</v>
      </c>
      <c r="AU103" s="15">
        <v>210.60120713358529</v>
      </c>
      <c r="AV103" s="15">
        <v>214.57628074191851</v>
      </c>
      <c r="AW103" s="15">
        <v>196.92071186120359</v>
      </c>
      <c r="AX103" s="15">
        <v>181.77485986226796</v>
      </c>
      <c r="AY103" s="15">
        <v>169.16803979474935</v>
      </c>
    </row>
    <row r="104" spans="28:51">
      <c r="AB104" s="8">
        <v>62</v>
      </c>
      <c r="AC104" s="135" t="s">
        <v>610</v>
      </c>
      <c r="AD104" s="135" t="s">
        <v>969</v>
      </c>
      <c r="AE104" s="135" t="s">
        <v>983</v>
      </c>
      <c r="AF104" s="135">
        <v>7910</v>
      </c>
      <c r="AG104" s="135">
        <v>6770</v>
      </c>
      <c r="AH104" s="135">
        <v>6540</v>
      </c>
      <c r="AI104" s="135">
        <v>6020</v>
      </c>
      <c r="AJ104" s="135">
        <v>5430</v>
      </c>
      <c r="AK104" s="135">
        <v>4980</v>
      </c>
      <c r="AL104" s="135">
        <v>4600</v>
      </c>
      <c r="AM104" s="135">
        <v>4280</v>
      </c>
      <c r="AO104" s="135" t="s">
        <v>610</v>
      </c>
      <c r="AP104" s="135" t="s">
        <v>969</v>
      </c>
      <c r="AQ104" s="135" t="s">
        <v>983</v>
      </c>
      <c r="AR104" s="15">
        <v>324.30202340017814</v>
      </c>
      <c r="AS104" s="15">
        <v>291.21256908095683</v>
      </c>
      <c r="AT104" s="15">
        <v>277.40570957566331</v>
      </c>
      <c r="AU104" s="15">
        <v>250.43780104603027</v>
      </c>
      <c r="AV104" s="15">
        <v>241.18993485009159</v>
      </c>
      <c r="AW104" s="15">
        <v>249.3795107103455</v>
      </c>
      <c r="AX104" s="15">
        <v>241.67714405923775</v>
      </c>
      <c r="AY104" s="15">
        <v>237.22362048520665</v>
      </c>
    </row>
    <row r="105" spans="28:51" ht="15" customHeight="1">
      <c r="AB105" s="8">
        <v>77</v>
      </c>
      <c r="AR105" s="15"/>
      <c r="AS105" s="15"/>
      <c r="AT105" s="15"/>
      <c r="AU105" s="15"/>
      <c r="AV105" s="15"/>
      <c r="AW105" s="15"/>
      <c r="AX105" s="15"/>
      <c r="AY105" s="15"/>
    </row>
    <row r="106" spans="28:51">
      <c r="AB106" s="8">
        <v>92</v>
      </c>
      <c r="AR106" s="15"/>
      <c r="AS106" s="15"/>
      <c r="AT106" s="15"/>
      <c r="AU106" s="15"/>
      <c r="AV106" s="15"/>
      <c r="AW106" s="15"/>
      <c r="AX106" s="15"/>
      <c r="AY106" s="15"/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56"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9:F9"/>
    <mergeCell ref="Q9:R9"/>
    <mergeCell ref="D10:D12"/>
    <mergeCell ref="P10:P12"/>
    <mergeCell ref="E14:F14"/>
    <mergeCell ref="Q14:R14"/>
    <mergeCell ref="D15:D17"/>
    <mergeCell ref="P15:P17"/>
    <mergeCell ref="E19:F19"/>
    <mergeCell ref="Q19:R19"/>
    <mergeCell ref="D20:D22"/>
    <mergeCell ref="P20:P22"/>
    <mergeCell ref="E24:F24"/>
    <mergeCell ref="Q24:R24"/>
    <mergeCell ref="D25:D27"/>
    <mergeCell ref="P25:P27"/>
    <mergeCell ref="E29:F29"/>
    <mergeCell ref="Q29:R29"/>
    <mergeCell ref="D30:D32"/>
    <mergeCell ref="P30:P32"/>
    <mergeCell ref="E34:F34"/>
    <mergeCell ref="Q34:R34"/>
    <mergeCell ref="D35:D37"/>
    <mergeCell ref="P35:P37"/>
    <mergeCell ref="E39:F39"/>
    <mergeCell ref="Q39:R39"/>
    <mergeCell ref="D40:D42"/>
    <mergeCell ref="P40:P42"/>
    <mergeCell ref="E44:F44"/>
    <mergeCell ref="Q44:R44"/>
    <mergeCell ref="D45:D47"/>
    <mergeCell ref="P45:P47"/>
    <mergeCell ref="E49:F49"/>
    <mergeCell ref="Q49:R49"/>
    <mergeCell ref="D50:D52"/>
    <mergeCell ref="P50:P52"/>
    <mergeCell ref="D60:D62"/>
    <mergeCell ref="P60:P62"/>
    <mergeCell ref="E54:F54"/>
    <mergeCell ref="Q54:R54"/>
    <mergeCell ref="D55:D57"/>
    <mergeCell ref="P55:P57"/>
    <mergeCell ref="E59:F59"/>
    <mergeCell ref="Q59:R5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5"/>
  <sheetViews>
    <sheetView workbookViewId="0">
      <selection activeCell="F16" sqref="F16"/>
    </sheetView>
  </sheetViews>
  <sheetFormatPr defaultRowHeight="15"/>
  <cols>
    <col min="1" max="1" width="17.5703125" bestFit="1" customWidth="1"/>
    <col min="5" max="5" width="10.7109375" bestFit="1" customWidth="1"/>
    <col min="11" max="11" width="17.5703125" bestFit="1" customWidth="1"/>
  </cols>
  <sheetData>
    <row r="1" spans="1:19" ht="15.75" thickBot="1"/>
    <row r="2" spans="1:19">
      <c r="A2" s="47" t="s">
        <v>1029</v>
      </c>
      <c r="B2" s="48"/>
      <c r="C2" s="48"/>
      <c r="D2" s="48"/>
      <c r="E2" s="48"/>
      <c r="F2" s="48"/>
      <c r="G2" s="48"/>
      <c r="H2" s="48"/>
      <c r="I2" s="48"/>
      <c r="J2" s="49"/>
      <c r="K2" s="50" t="s">
        <v>1030</v>
      </c>
      <c r="L2" s="48"/>
      <c r="M2" s="48"/>
      <c r="N2" s="48"/>
      <c r="O2" s="48"/>
      <c r="P2" s="48"/>
      <c r="Q2" s="48"/>
      <c r="R2" s="48"/>
      <c r="S2" s="51"/>
    </row>
    <row r="3" spans="1:19">
      <c r="A3" s="52" t="s">
        <v>1031</v>
      </c>
      <c r="B3" s="53">
        <v>2015</v>
      </c>
      <c r="C3" s="53">
        <v>2020</v>
      </c>
      <c r="D3" s="53">
        <v>2025</v>
      </c>
      <c r="E3" s="53">
        <v>2030</v>
      </c>
      <c r="F3" s="53">
        <v>2035</v>
      </c>
      <c r="G3" s="53">
        <v>2040</v>
      </c>
      <c r="H3" s="53">
        <v>2045</v>
      </c>
      <c r="I3" s="53">
        <v>2050</v>
      </c>
      <c r="J3" s="54"/>
      <c r="K3" s="55" t="s">
        <v>1031</v>
      </c>
      <c r="L3" s="55">
        <v>2015</v>
      </c>
      <c r="M3" s="55">
        <v>2020</v>
      </c>
      <c r="N3" s="55">
        <v>2025</v>
      </c>
      <c r="O3" s="55">
        <v>2030</v>
      </c>
      <c r="P3" s="55">
        <v>2035</v>
      </c>
      <c r="Q3" s="55">
        <v>2040</v>
      </c>
      <c r="R3" s="55">
        <v>2045</v>
      </c>
      <c r="S3" s="56">
        <v>2050</v>
      </c>
    </row>
    <row r="4" spans="1:19">
      <c r="A4" s="57" t="s">
        <v>968</v>
      </c>
      <c r="B4" s="58">
        <v>7840</v>
      </c>
      <c r="C4" s="58">
        <v>7230</v>
      </c>
      <c r="D4" s="58">
        <v>6560</v>
      </c>
      <c r="E4" s="58">
        <v>5900</v>
      </c>
      <c r="F4" s="58">
        <v>5180</v>
      </c>
      <c r="G4" s="58">
        <v>4790</v>
      </c>
      <c r="H4" s="58">
        <v>4450</v>
      </c>
      <c r="I4" s="58">
        <v>4120</v>
      </c>
      <c r="J4" s="54"/>
      <c r="K4" s="54" t="s">
        <v>968</v>
      </c>
      <c r="L4" s="58">
        <v>7910</v>
      </c>
      <c r="M4" s="58">
        <v>7300</v>
      </c>
      <c r="N4" s="58">
        <v>6620</v>
      </c>
      <c r="O4" s="58">
        <v>5950</v>
      </c>
      <c r="P4" s="58">
        <v>5230</v>
      </c>
      <c r="Q4" s="58">
        <v>4830</v>
      </c>
      <c r="R4" s="58">
        <v>4490</v>
      </c>
      <c r="S4" s="59">
        <v>4150</v>
      </c>
    </row>
    <row r="5" spans="1:19">
      <c r="A5" s="57" t="s">
        <v>967</v>
      </c>
      <c r="B5" s="58">
        <v>7840</v>
      </c>
      <c r="C5" s="58">
        <v>4950</v>
      </c>
      <c r="D5" s="58">
        <v>4110</v>
      </c>
      <c r="E5" s="58">
        <v>3560</v>
      </c>
      <c r="F5" s="58">
        <v>3170</v>
      </c>
      <c r="G5" s="58">
        <v>2950</v>
      </c>
      <c r="H5" s="58">
        <v>2790</v>
      </c>
      <c r="I5" s="58">
        <v>2660</v>
      </c>
      <c r="J5" s="54"/>
      <c r="K5" s="54" t="s">
        <v>967</v>
      </c>
      <c r="L5" s="58">
        <v>7910</v>
      </c>
      <c r="M5" s="58">
        <v>4990</v>
      </c>
      <c r="N5" s="58">
        <v>4140</v>
      </c>
      <c r="O5" s="58">
        <v>3600</v>
      </c>
      <c r="P5" s="58">
        <v>3200</v>
      </c>
      <c r="Q5" s="58">
        <v>2980</v>
      </c>
      <c r="R5" s="58">
        <v>2810</v>
      </c>
      <c r="S5" s="59">
        <v>2690</v>
      </c>
    </row>
    <row r="6" spans="1:19">
      <c r="A6" s="57" t="s">
        <v>1032</v>
      </c>
      <c r="B6" s="58">
        <v>7840</v>
      </c>
      <c r="C6" s="58">
        <v>6260</v>
      </c>
      <c r="D6" s="58">
        <v>5950</v>
      </c>
      <c r="E6" s="58">
        <v>5270</v>
      </c>
      <c r="F6" s="58">
        <v>4540</v>
      </c>
      <c r="G6" s="58">
        <v>4000</v>
      </c>
      <c r="H6" s="58">
        <v>3560</v>
      </c>
      <c r="I6" s="58">
        <v>3210</v>
      </c>
      <c r="J6" s="54"/>
      <c r="K6" s="54" t="s">
        <v>1032</v>
      </c>
      <c r="L6" s="58">
        <v>7910</v>
      </c>
      <c r="M6" s="58">
        <v>6310</v>
      </c>
      <c r="N6" s="58">
        <v>6010</v>
      </c>
      <c r="O6" s="58">
        <v>5320</v>
      </c>
      <c r="P6" s="58">
        <v>4580</v>
      </c>
      <c r="Q6" s="58">
        <v>4040</v>
      </c>
      <c r="R6" s="58">
        <v>3600</v>
      </c>
      <c r="S6" s="59">
        <v>3240</v>
      </c>
    </row>
    <row r="7" spans="1:19">
      <c r="A7" s="57" t="s">
        <v>1033</v>
      </c>
      <c r="B7" s="60">
        <v>7840</v>
      </c>
      <c r="C7" s="61">
        <v>5300</v>
      </c>
      <c r="D7" s="62">
        <v>2750</v>
      </c>
      <c r="E7" s="62">
        <v>1850</v>
      </c>
      <c r="F7" s="63">
        <v>1580</v>
      </c>
      <c r="G7" s="63">
        <v>1460</v>
      </c>
      <c r="H7" s="63">
        <v>1360</v>
      </c>
      <c r="I7" s="63">
        <v>1260</v>
      </c>
      <c r="J7" s="54"/>
      <c r="K7" s="54" t="s">
        <v>1033</v>
      </c>
      <c r="L7" s="60">
        <v>7910</v>
      </c>
      <c r="M7" s="61">
        <v>5630</v>
      </c>
      <c r="N7" s="62">
        <v>3350</v>
      </c>
      <c r="O7" s="62">
        <v>2500</v>
      </c>
      <c r="P7" s="62">
        <v>1650</v>
      </c>
      <c r="Q7" s="63">
        <v>1530</v>
      </c>
      <c r="R7" s="63">
        <v>1420</v>
      </c>
      <c r="S7" s="64">
        <v>1310</v>
      </c>
    </row>
    <row r="8" spans="1:19">
      <c r="A8" s="57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65"/>
    </row>
    <row r="9" spans="1:19">
      <c r="A9" s="66" t="s">
        <v>1034</v>
      </c>
      <c r="B9" s="55">
        <v>2015</v>
      </c>
      <c r="C9" s="55">
        <v>2020</v>
      </c>
      <c r="D9" s="55">
        <v>2025</v>
      </c>
      <c r="E9" s="55">
        <v>2030</v>
      </c>
      <c r="F9" s="55">
        <v>2035</v>
      </c>
      <c r="G9" s="55">
        <v>2040</v>
      </c>
      <c r="H9" s="55">
        <v>2045</v>
      </c>
      <c r="I9" s="55">
        <v>2050</v>
      </c>
      <c r="J9" s="54"/>
      <c r="K9" s="55" t="s">
        <v>1034</v>
      </c>
      <c r="L9" s="55">
        <v>2015</v>
      </c>
      <c r="M9" s="55">
        <v>2020</v>
      </c>
      <c r="N9" s="55">
        <v>2025</v>
      </c>
      <c r="O9" s="55">
        <v>2030</v>
      </c>
      <c r="P9" s="55">
        <v>2035</v>
      </c>
      <c r="Q9" s="55">
        <v>2040</v>
      </c>
      <c r="R9" s="55">
        <v>2045</v>
      </c>
      <c r="S9" s="56">
        <v>2050</v>
      </c>
    </row>
    <row r="10" spans="1:19">
      <c r="A10" s="57" t="s">
        <v>968</v>
      </c>
      <c r="B10" s="67">
        <v>493.44914332578861</v>
      </c>
      <c r="C10" s="67">
        <v>470.82405235159501</v>
      </c>
      <c r="D10" s="67">
        <v>404.71275576285325</v>
      </c>
      <c r="E10" s="67">
        <v>331.51586105679769</v>
      </c>
      <c r="F10" s="67">
        <v>307.52542481758832</v>
      </c>
      <c r="G10" s="67">
        <v>302.3264695826598</v>
      </c>
      <c r="H10" s="67">
        <v>254.73171658263769</v>
      </c>
      <c r="I10" s="67">
        <v>202.62594127216224</v>
      </c>
      <c r="J10" s="54"/>
      <c r="K10" s="54" t="s">
        <v>968</v>
      </c>
      <c r="L10" s="67">
        <v>324.31</v>
      </c>
      <c r="M10" s="67">
        <v>288.62321065477357</v>
      </c>
      <c r="N10" s="67">
        <v>261.73185478428229</v>
      </c>
      <c r="O10" s="67">
        <v>208.23433752538452</v>
      </c>
      <c r="P10" s="67">
        <v>206.71224985641544</v>
      </c>
      <c r="Q10" s="67">
        <v>191.0851529794258</v>
      </c>
      <c r="R10" s="67">
        <v>177.53620252036066</v>
      </c>
      <c r="S10" s="68">
        <v>164.19907342415863</v>
      </c>
    </row>
    <row r="11" spans="1:19">
      <c r="A11" s="57" t="s">
        <v>967</v>
      </c>
      <c r="B11" s="67">
        <v>493.44914332578861</v>
      </c>
      <c r="C11" s="67">
        <v>321.8632287791516</v>
      </c>
      <c r="D11" s="67">
        <v>253.41147256478231</v>
      </c>
      <c r="E11" s="67">
        <v>200.41433856069213</v>
      </c>
      <c r="F11" s="67">
        <v>188.21521014255325</v>
      </c>
      <c r="G11" s="67">
        <v>186.38120725540708</v>
      </c>
      <c r="H11" s="67">
        <v>159.56780746444971</v>
      </c>
      <c r="I11" s="67">
        <v>131.18984919337166</v>
      </c>
      <c r="J11" s="54"/>
      <c r="K11" s="54" t="s">
        <v>967</v>
      </c>
      <c r="L11" s="67">
        <v>324.31</v>
      </c>
      <c r="M11" s="67">
        <v>197.30767367971728</v>
      </c>
      <c r="N11" s="67">
        <v>163.88377631680393</v>
      </c>
      <c r="O11" s="67">
        <v>125.88582304248732</v>
      </c>
      <c r="P11" s="67">
        <v>126.51438354680077</v>
      </c>
      <c r="Q11" s="67">
        <v>117.80206195657649</v>
      </c>
      <c r="R11" s="67">
        <v>111.21136763724596</v>
      </c>
      <c r="S11" s="68">
        <v>106.31043362445405</v>
      </c>
    </row>
    <row r="12" spans="1:19">
      <c r="A12" s="57" t="s">
        <v>1032</v>
      </c>
      <c r="B12" s="67">
        <v>493.44914332578861</v>
      </c>
      <c r="C12" s="67">
        <v>407.16481320959906</v>
      </c>
      <c r="D12" s="67">
        <v>367.27499021938371</v>
      </c>
      <c r="E12" s="67">
        <v>296.31044407671914</v>
      </c>
      <c r="F12" s="67">
        <v>269.23229411228084</v>
      </c>
      <c r="G12" s="67">
        <v>252.7680980984363</v>
      </c>
      <c r="H12" s="67">
        <v>204.08304911648986</v>
      </c>
      <c r="I12" s="67">
        <v>158.13044423864042</v>
      </c>
      <c r="J12" s="54"/>
      <c r="K12" s="54" t="s">
        <v>1032</v>
      </c>
      <c r="L12" s="67">
        <v>324.31</v>
      </c>
      <c r="M12" s="67">
        <v>249.59900639580724</v>
      </c>
      <c r="N12" s="67">
        <v>237.52047109265231</v>
      </c>
      <c r="O12" s="67">
        <v>186.1208354480417</v>
      </c>
      <c r="P12" s="67">
        <v>180.97239694235111</v>
      </c>
      <c r="Q12" s="67">
        <v>159.76183216816329</v>
      </c>
      <c r="R12" s="67">
        <v>142.23642829008995</v>
      </c>
      <c r="S12" s="68">
        <v>128.14189664520771</v>
      </c>
    </row>
    <row r="13" spans="1:19" ht="15.75" thickBot="1">
      <c r="A13" s="69" t="s">
        <v>1033</v>
      </c>
      <c r="B13" s="70">
        <v>493.44914332578861</v>
      </c>
      <c r="C13" s="70">
        <v>317.7</v>
      </c>
      <c r="D13" s="70">
        <v>137.5</v>
      </c>
      <c r="E13" s="70">
        <v>83.25</v>
      </c>
      <c r="F13" s="70">
        <v>71.145108243465288</v>
      </c>
      <c r="G13" s="70">
        <v>65.766658250702974</v>
      </c>
      <c r="H13" s="70">
        <v>54.314180882578142</v>
      </c>
      <c r="I13" s="70">
        <v>50.233913129382735</v>
      </c>
      <c r="J13" s="71"/>
      <c r="K13" s="71" t="s">
        <v>1033</v>
      </c>
      <c r="L13" s="70">
        <v>324.30202340017814</v>
      </c>
      <c r="M13" s="70">
        <v>222.65026928509127</v>
      </c>
      <c r="N13" s="70">
        <v>132.48284228966008</v>
      </c>
      <c r="O13" s="70">
        <v>100</v>
      </c>
      <c r="P13" s="70">
        <v>66</v>
      </c>
      <c r="Q13" s="70">
        <v>61.010511498449844</v>
      </c>
      <c r="R13" s="70">
        <v>56.684542761966277</v>
      </c>
      <c r="S13" s="72">
        <v>52.426205285860377</v>
      </c>
    </row>
    <row r="15" spans="1:19">
      <c r="A15" s="2" t="s">
        <v>1035</v>
      </c>
      <c r="B15" s="2">
        <v>2015</v>
      </c>
      <c r="C15" s="2">
        <v>2020</v>
      </c>
      <c r="D15" s="2">
        <v>2025</v>
      </c>
      <c r="E15" s="2">
        <v>2030</v>
      </c>
      <c r="F15" s="2">
        <v>2035</v>
      </c>
      <c r="G15" s="2">
        <v>2040</v>
      </c>
      <c r="H15" s="2">
        <v>2045</v>
      </c>
      <c r="I15" s="2">
        <v>2050</v>
      </c>
      <c r="K15" s="2" t="s">
        <v>1035</v>
      </c>
      <c r="L15" s="2">
        <v>2015</v>
      </c>
      <c r="M15" s="2">
        <v>2020</v>
      </c>
      <c r="N15" s="2">
        <v>2025</v>
      </c>
      <c r="O15" s="2">
        <v>2030</v>
      </c>
      <c r="P15" s="2">
        <v>2035</v>
      </c>
      <c r="Q15" s="2">
        <v>2040</v>
      </c>
      <c r="R15" s="2">
        <v>2045</v>
      </c>
      <c r="S15" s="2">
        <v>2050</v>
      </c>
    </row>
    <row r="16" spans="1:19">
      <c r="A16" t="s">
        <v>968</v>
      </c>
      <c r="B16" s="73">
        <f>B10/B4</f>
        <v>6.2939941750738346E-2</v>
      </c>
      <c r="C16" s="73">
        <f t="shared" ref="C16:I16" si="0">C10/C4</f>
        <v>6.5120892441437761E-2</v>
      </c>
      <c r="D16" s="73">
        <f t="shared" si="0"/>
        <v>6.1694017646776407E-2</v>
      </c>
      <c r="E16" s="73">
        <f t="shared" si="0"/>
        <v>5.6189128992677577E-2</v>
      </c>
      <c r="F16" s="73">
        <f t="shared" si="0"/>
        <v>5.9367842628878051E-2</v>
      </c>
      <c r="G16" s="73">
        <f t="shared" si="0"/>
        <v>6.3116173190534405E-2</v>
      </c>
      <c r="H16" s="73">
        <f t="shared" si="0"/>
        <v>5.7243082378120827E-2</v>
      </c>
      <c r="I16" s="73">
        <f t="shared" si="0"/>
        <v>4.9181053706835495E-2</v>
      </c>
      <c r="K16" t="s">
        <v>968</v>
      </c>
      <c r="L16" s="73">
        <f>L10/L4</f>
        <v>4.1000000000000002E-2</v>
      </c>
      <c r="M16" s="73">
        <f t="shared" ref="M16:S16" si="1">M10/M4</f>
        <v>3.9537426117092267E-2</v>
      </c>
      <c r="N16" s="73">
        <f t="shared" si="1"/>
        <v>3.9536533955329654E-2</v>
      </c>
      <c r="O16" s="73">
        <f t="shared" si="1"/>
        <v>3.4997367651325127E-2</v>
      </c>
      <c r="P16" s="73">
        <f t="shared" si="1"/>
        <v>3.9524330756484788E-2</v>
      </c>
      <c r="Q16" s="73">
        <f t="shared" si="1"/>
        <v>3.95621434740012E-2</v>
      </c>
      <c r="R16" s="73">
        <f t="shared" si="1"/>
        <v>3.9540356908766297E-2</v>
      </c>
      <c r="S16" s="73">
        <f t="shared" si="1"/>
        <v>3.9566041788953885E-2</v>
      </c>
    </row>
    <row r="17" spans="1:19">
      <c r="A17" t="s">
        <v>967</v>
      </c>
      <c r="B17" s="73">
        <f t="shared" ref="B17:I19" si="2">B11/B5</f>
        <v>6.2939941750738346E-2</v>
      </c>
      <c r="C17" s="73">
        <f t="shared" si="2"/>
        <v>6.5022874500838712E-2</v>
      </c>
      <c r="D17" s="73">
        <f t="shared" si="2"/>
        <v>6.1657292594837543E-2</v>
      </c>
      <c r="E17" s="73">
        <f t="shared" si="2"/>
        <v>5.6296162517048352E-2</v>
      </c>
      <c r="F17" s="73">
        <f t="shared" si="2"/>
        <v>5.9373883325726573E-2</v>
      </c>
      <c r="G17" s="73">
        <f t="shared" si="2"/>
        <v>6.3180070256070198E-2</v>
      </c>
      <c r="H17" s="73">
        <f t="shared" si="2"/>
        <v>5.7192762532060827E-2</v>
      </c>
      <c r="I17" s="73">
        <f t="shared" si="2"/>
        <v>4.9319492177959272E-2</v>
      </c>
      <c r="K17" t="s">
        <v>967</v>
      </c>
      <c r="L17" s="73">
        <f t="shared" ref="L17:S19" si="3">L11/L5</f>
        <v>4.1000000000000002E-2</v>
      </c>
      <c r="M17" s="73">
        <f t="shared" si="3"/>
        <v>3.9540615967879215E-2</v>
      </c>
      <c r="N17" s="73">
        <f t="shared" si="3"/>
        <v>3.9585453216619305E-2</v>
      </c>
      <c r="O17" s="73">
        <f t="shared" si="3"/>
        <v>3.49682841784687E-2</v>
      </c>
      <c r="P17" s="73">
        <f t="shared" si="3"/>
        <v>3.9535744858375244E-2</v>
      </c>
      <c r="Q17" s="73">
        <f t="shared" si="3"/>
        <v>3.9530893274018958E-2</v>
      </c>
      <c r="R17" s="73">
        <f t="shared" si="3"/>
        <v>3.9576999159162261E-2</v>
      </c>
      <c r="S17" s="73">
        <f t="shared" si="3"/>
        <v>3.9520607295336074E-2</v>
      </c>
    </row>
    <row r="18" spans="1:19">
      <c r="A18" t="s">
        <v>1032</v>
      </c>
      <c r="B18" s="73">
        <f t="shared" si="2"/>
        <v>6.2939941750738346E-2</v>
      </c>
      <c r="C18" s="73">
        <f t="shared" si="2"/>
        <v>6.504230242964841E-2</v>
      </c>
      <c r="D18" s="73">
        <f t="shared" si="2"/>
        <v>6.1726889112501467E-2</v>
      </c>
      <c r="E18" s="73">
        <f t="shared" si="2"/>
        <v>5.6225890716644994E-2</v>
      </c>
      <c r="F18" s="73">
        <f t="shared" si="2"/>
        <v>5.9302267425612523E-2</v>
      </c>
      <c r="G18" s="73">
        <f t="shared" si="2"/>
        <v>6.3192024524609078E-2</v>
      </c>
      <c r="H18" s="73">
        <f t="shared" si="2"/>
        <v>5.732669919002524E-2</v>
      </c>
      <c r="I18" s="73">
        <f t="shared" si="2"/>
        <v>4.9261820635090471E-2</v>
      </c>
      <c r="K18" t="s">
        <v>1032</v>
      </c>
      <c r="L18" s="73">
        <f t="shared" si="3"/>
        <v>4.1000000000000002E-2</v>
      </c>
      <c r="M18" s="73">
        <f t="shared" si="3"/>
        <v>3.9556102439906059E-2</v>
      </c>
      <c r="N18" s="73">
        <f t="shared" si="3"/>
        <v>3.9520877053685913E-2</v>
      </c>
      <c r="O18" s="73">
        <f t="shared" si="3"/>
        <v>3.4985119445120623E-2</v>
      </c>
      <c r="P18" s="73">
        <f t="shared" si="3"/>
        <v>3.9513623786539546E-2</v>
      </c>
      <c r="Q18" s="73">
        <f t="shared" si="3"/>
        <v>3.954500796241666E-2</v>
      </c>
      <c r="R18" s="73">
        <f t="shared" si="3"/>
        <v>3.9510118969469432E-2</v>
      </c>
      <c r="S18" s="73">
        <f t="shared" si="3"/>
        <v>3.954996810037275E-2</v>
      </c>
    </row>
    <row r="19" spans="1:19">
      <c r="A19" t="s">
        <v>1033</v>
      </c>
      <c r="B19" s="74">
        <f t="shared" si="2"/>
        <v>6.2939941750738346E-2</v>
      </c>
      <c r="C19" s="74">
        <f t="shared" si="2"/>
        <v>5.9943396226415091E-2</v>
      </c>
      <c r="D19" s="74">
        <f t="shared" si="2"/>
        <v>0.05</v>
      </c>
      <c r="E19" s="74">
        <f t="shared" si="2"/>
        <v>4.4999999999999998E-2</v>
      </c>
      <c r="F19" s="74">
        <f t="shared" si="2"/>
        <v>4.5028549521180565E-2</v>
      </c>
      <c r="G19" s="74">
        <f t="shared" si="2"/>
        <v>4.5045656336097931E-2</v>
      </c>
      <c r="H19" s="74">
        <f t="shared" si="2"/>
        <v>3.9936897707778043E-2</v>
      </c>
      <c r="I19" s="74">
        <f t="shared" si="2"/>
        <v>3.9868185023319631E-2</v>
      </c>
      <c r="K19" t="s">
        <v>1033</v>
      </c>
      <c r="L19" s="74">
        <f t="shared" si="3"/>
        <v>4.0998991580300653E-2</v>
      </c>
      <c r="M19" s="74">
        <f t="shared" si="3"/>
        <v>3.9547117102147651E-2</v>
      </c>
      <c r="N19" s="74">
        <f t="shared" si="3"/>
        <v>3.9547117101391069E-2</v>
      </c>
      <c r="O19" s="74">
        <f t="shared" si="3"/>
        <v>0.04</v>
      </c>
      <c r="P19" s="74">
        <f t="shared" si="3"/>
        <v>0.04</v>
      </c>
      <c r="Q19" s="74">
        <f t="shared" si="3"/>
        <v>3.9876151306176368E-2</v>
      </c>
      <c r="R19" s="74">
        <f t="shared" si="3"/>
        <v>3.9918692085891744E-2</v>
      </c>
      <c r="S19" s="74">
        <f t="shared" si="3"/>
        <v>4.0020004035007918E-2</v>
      </c>
    </row>
    <row r="21" spans="1:19">
      <c r="A21" s="3" t="s">
        <v>1036</v>
      </c>
      <c r="B21" s="3"/>
      <c r="C21" s="3"/>
      <c r="D21" s="3"/>
      <c r="E21" s="3"/>
      <c r="F21" s="3"/>
      <c r="G21" s="3"/>
      <c r="H21" s="3"/>
      <c r="I21" s="3"/>
    </row>
    <row r="22" spans="1:19">
      <c r="A22" s="3" t="s">
        <v>1037</v>
      </c>
      <c r="B22" s="75">
        <v>0.39</v>
      </c>
      <c r="C22" s="3"/>
      <c r="D22" s="3"/>
      <c r="E22" s="3"/>
      <c r="F22" s="3"/>
      <c r="G22" s="3"/>
      <c r="H22" s="3"/>
      <c r="I22" s="3"/>
    </row>
    <row r="23" spans="1:19">
      <c r="A23" s="3" t="s">
        <v>1038</v>
      </c>
      <c r="B23" s="75">
        <v>0.33</v>
      </c>
      <c r="C23" s="3"/>
      <c r="D23" s="3"/>
      <c r="E23" s="3"/>
      <c r="F23" s="3"/>
      <c r="G23" s="3"/>
      <c r="H23" s="3"/>
      <c r="I23" s="3"/>
    </row>
    <row r="24" spans="1:19">
      <c r="A24" s="3" t="s">
        <v>1039</v>
      </c>
      <c r="B24" s="75">
        <v>0.12</v>
      </c>
      <c r="C24" s="3"/>
      <c r="D24" s="3"/>
      <c r="E24" s="3"/>
      <c r="F24" s="3"/>
      <c r="G24" s="3"/>
      <c r="H24" s="3"/>
      <c r="I24" s="3"/>
    </row>
    <row r="25" spans="1:19">
      <c r="A25" s="3" t="s">
        <v>1040</v>
      </c>
      <c r="B25" s="75">
        <v>0.2</v>
      </c>
      <c r="C25" s="3" t="s">
        <v>1041</v>
      </c>
      <c r="D25" s="3"/>
      <c r="E25" s="3"/>
      <c r="F25" s="3"/>
      <c r="G25" s="3"/>
      <c r="H25" s="3"/>
      <c r="I25" s="3"/>
    </row>
    <row r="27" spans="1:19">
      <c r="A27" s="1" t="s">
        <v>1042</v>
      </c>
      <c r="B27" s="1"/>
      <c r="C27" s="1"/>
      <c r="D27" s="1"/>
      <c r="E27" s="1"/>
      <c r="F27" s="1"/>
      <c r="G27" s="1"/>
      <c r="H27" s="1"/>
      <c r="I27" s="1"/>
    </row>
    <row r="29" spans="1:19">
      <c r="A29" s="76" t="s">
        <v>1043</v>
      </c>
      <c r="B29" s="76"/>
      <c r="C29" s="76"/>
      <c r="D29" s="76"/>
      <c r="E29" s="76"/>
      <c r="F29" s="76"/>
      <c r="G29" s="76"/>
      <c r="H29" s="76"/>
      <c r="I29" s="76"/>
    </row>
    <row r="31" spans="1:19">
      <c r="A31" s="77" t="s">
        <v>1044</v>
      </c>
      <c r="B31" s="77"/>
      <c r="C31" s="77"/>
      <c r="D31" s="77"/>
      <c r="E31" s="77"/>
      <c r="F31" s="77"/>
      <c r="G31" s="77"/>
      <c r="H31" s="77"/>
      <c r="I31" s="77"/>
    </row>
    <row r="32" spans="1:19">
      <c r="F32" s="78"/>
      <c r="O32" s="78"/>
      <c r="P32" s="78"/>
      <c r="Q32" s="78"/>
    </row>
    <row r="33" spans="1:20">
      <c r="A33" s="79" t="s">
        <v>1045</v>
      </c>
      <c r="B33" s="79"/>
      <c r="C33" s="79"/>
      <c r="D33" s="79"/>
      <c r="E33" s="79"/>
      <c r="F33" s="79"/>
      <c r="G33" s="79"/>
      <c r="H33" s="79"/>
      <c r="I33" s="79"/>
    </row>
    <row r="34" spans="1:20">
      <c r="E34" s="78"/>
      <c r="O34" s="78"/>
      <c r="P34" s="78"/>
      <c r="Q34" s="78"/>
    </row>
    <row r="35" spans="1:20">
      <c r="A35" s="43" t="s">
        <v>1046</v>
      </c>
      <c r="B35" s="43"/>
      <c r="C35" s="43"/>
      <c r="D35" s="43"/>
      <c r="E35" s="43"/>
      <c r="F35" s="43"/>
      <c r="G35" s="80"/>
      <c r="H35" s="80"/>
      <c r="I35" s="80"/>
      <c r="J35" s="78"/>
      <c r="Q35" s="78"/>
      <c r="R35" s="78"/>
      <c r="S35" s="78"/>
      <c r="T35" s="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INS</vt:lpstr>
      <vt:lpstr>LCEO techs</vt:lpstr>
      <vt:lpstr>Scenario names</vt:lpstr>
      <vt:lpstr>Hydro_Summary</vt:lpstr>
      <vt:lpstr>Biomass</vt:lpstr>
      <vt:lpstr>CCUS_Summary</vt:lpstr>
      <vt:lpstr>Biofuels_SET Plan</vt:lpstr>
      <vt:lpstr>Ocean_Summary</vt:lpstr>
      <vt:lpstr>Ocean SET</vt:lpstr>
      <vt:lpstr>WindOnshore Summary</vt:lpstr>
      <vt:lpstr>WindOffshore Summary</vt:lpstr>
      <vt:lpstr>Geothermal Summary</vt:lpstr>
      <vt:lpstr>GeothermalSET_PLAN</vt:lpstr>
      <vt:lpstr>STE_Summary</vt:lpstr>
      <vt:lpstr>STE SET</vt:lpstr>
      <vt:lpstr>PV_Summary_Fin</vt:lpstr>
      <vt:lpstr>PV SET</vt:lpstr>
      <vt:lpstr>Sheet8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Admin</cp:lastModifiedBy>
  <dcterms:created xsi:type="dcterms:W3CDTF">2009-05-27T15:40:55Z</dcterms:created>
  <dcterms:modified xsi:type="dcterms:W3CDTF">2020-04-30T11:35:44Z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556560695171356</vt:r8>
  </property>
</Properties>
</file>